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C:\Users\sghzluo\Documents\OSER\2019\"/>
    </mc:Choice>
  </mc:AlternateContent>
  <xr:revisionPtr revIDLastSave="0" documentId="13_ncr:1_{38056D7B-D3B0-4DA5-A23F-7C1EA89FB142}" xr6:coauthVersionLast="45" xr6:coauthVersionMax="45" xr10:uidLastSave="{00000000-0000-0000-0000-000000000000}"/>
  <bookViews>
    <workbookView xWindow="-120" yWindow="-120" windowWidth="20730" windowHeight="11160" firstSheet="1" activeTab="1" xr2:uid="{00000000-000D-0000-FFFF-FFFF00000000}"/>
  </bookViews>
  <sheets>
    <sheet name="2018" sheetId="12" state="hidden" r:id="rId1"/>
    <sheet name="2019" sheetId="14" r:id="rId2"/>
    <sheet name="Slide" sheetId="22" r:id="rId3"/>
    <sheet name="Summary" sheetId="20" r:id="rId4"/>
    <sheet name="Closure Time" sheetId="18" r:id="rId5"/>
    <sheet name="Monitoring" sheetId="13" r:id="rId6"/>
  </sheets>
  <definedNames>
    <definedName name="_xlnm._FilterDatabase" localSheetId="0" hidden="1">'2018'!$A$2:$N$136</definedName>
    <definedName name="_xlnm._FilterDatabase" localSheetId="5" hidden="1">Monitoring!$A$1:$XEY$13</definedName>
    <definedName name="_Hlk15918595" localSheetId="1">'2019'!$F$112</definedName>
    <definedName name="_Hlk535919867" localSheetId="1">'2019'!$F$28</definedName>
    <definedName name="_Hlk6822233" localSheetId="1">'2019'!$F$67</definedName>
    <definedName name="Text13" localSheetId="1">'2019'!$D$116</definedName>
  </definedNames>
  <calcPr calcId="191029"/>
  <pivotCaches>
    <pivotCache cacheId="0" r:id="rId7"/>
    <pivotCache cacheId="1" r:id="rId8"/>
    <pivotCache cacheId="8"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22" l="1"/>
  <c r="Q262" i="14"/>
  <c r="Q200" i="14" l="1"/>
  <c r="Q201" i="14"/>
  <c r="L202" i="14"/>
  <c r="T202" i="14" s="1"/>
  <c r="L203" i="14"/>
  <c r="T203" i="14" s="1"/>
  <c r="L204" i="14"/>
  <c r="T204" i="14" s="1"/>
  <c r="L205" i="14"/>
  <c r="T205" i="14" s="1"/>
  <c r="L206" i="14"/>
  <c r="T206" i="14" s="1"/>
  <c r="L207" i="14"/>
  <c r="T207" i="14" s="1"/>
  <c r="L208" i="14"/>
  <c r="T208" i="14" s="1"/>
  <c r="L209" i="14"/>
  <c r="T209" i="14" s="1"/>
  <c r="L210" i="14"/>
  <c r="T210" i="14" s="1"/>
  <c r="L211" i="14"/>
  <c r="T211" i="14" s="1"/>
  <c r="L212" i="14"/>
  <c r="T212" i="14" s="1"/>
  <c r="L213" i="14"/>
  <c r="T213" i="14" s="1"/>
  <c r="L214" i="14"/>
  <c r="T214" i="14" s="1"/>
  <c r="L215" i="14"/>
  <c r="T215" i="14" s="1"/>
  <c r="T199" i="14"/>
  <c r="T200" i="14"/>
  <c r="Q171" i="14"/>
  <c r="L199" i="14"/>
  <c r="L198" i="14"/>
  <c r="T198" i="14" s="1"/>
  <c r="T197" i="14"/>
  <c r="Q194" i="14"/>
  <c r="Q195" i="14"/>
  <c r="Q196" i="14"/>
  <c r="Q197" i="14"/>
  <c r="Q198" i="14"/>
  <c r="Q199" i="14"/>
  <c r="Q191" i="14"/>
  <c r="Q189" i="14"/>
  <c r="T196" i="14"/>
  <c r="L195" i="14"/>
  <c r="T195" i="14" s="1"/>
  <c r="L194" i="14"/>
  <c r="T194" i="14" s="1"/>
  <c r="L187" i="14"/>
  <c r="T187" i="14" s="1"/>
  <c r="Q193" i="14"/>
  <c r="Q192" i="14"/>
  <c r="Q188" i="14"/>
  <c r="Q190" i="14"/>
  <c r="Q186" i="14"/>
  <c r="Q185" i="14"/>
  <c r="E21" i="22"/>
  <c r="D21" i="22"/>
  <c r="C21" i="22"/>
  <c r="K9" i="14"/>
  <c r="Q9" i="14" s="1"/>
  <c r="R9" i="14" s="1"/>
  <c r="Q159" i="14"/>
  <c r="Q82" i="14"/>
  <c r="R82" i="14" s="1"/>
  <c r="Q79" i="14"/>
  <c r="R79" i="14" s="1"/>
  <c r="Q78" i="14"/>
  <c r="R78" i="14" s="1"/>
  <c r="Q70" i="14"/>
  <c r="R70" i="14" s="1"/>
  <c r="Q62" i="14"/>
  <c r="R62" i="14" s="1"/>
  <c r="Q51" i="14"/>
  <c r="R51" i="14" s="1"/>
  <c r="Q50" i="14"/>
  <c r="R50" i="14" s="1"/>
  <c r="Q12" i="14"/>
  <c r="R12" i="14" s="1"/>
  <c r="Q7" i="14"/>
  <c r="R7" i="14" s="1"/>
  <c r="Q6" i="14"/>
  <c r="R6" i="14" s="1"/>
  <c r="Q4" i="14"/>
  <c r="R4" i="14" s="1"/>
  <c r="K49" i="14"/>
  <c r="Q49" i="14" s="1"/>
  <c r="R49" i="14" s="1"/>
  <c r="Q184" i="14"/>
  <c r="C6" i="22"/>
  <c r="C5" i="22"/>
  <c r="C7" i="22" s="1"/>
  <c r="D7" i="22"/>
  <c r="E7" i="22"/>
  <c r="Q59" i="14"/>
  <c r="R59" i="14" s="1"/>
  <c r="K183" i="14"/>
  <c r="Q183" i="14" s="1"/>
  <c r="K182" i="14"/>
  <c r="Q182" i="14" s="1"/>
  <c r="Q180" i="14"/>
  <c r="Q181" i="14"/>
  <c r="Q179" i="14"/>
  <c r="K178" i="14"/>
  <c r="Q112" i="14"/>
  <c r="Q175" i="14"/>
  <c r="Q176" i="14"/>
  <c r="K177" i="14"/>
  <c r="Q177" i="14" s="1"/>
  <c r="Q174" i="14"/>
  <c r="Q172" i="14"/>
  <c r="Q170" i="14"/>
  <c r="Q169" i="14"/>
  <c r="Q168" i="14"/>
  <c r="Q167" i="14"/>
  <c r="Q162" i="14"/>
  <c r="K161" i="14"/>
  <c r="Q161" i="14" s="1"/>
  <c r="Q156" i="14"/>
  <c r="Q155" i="14"/>
  <c r="Q154" i="14"/>
  <c r="Q145" i="14"/>
  <c r="Q143" i="14"/>
  <c r="Q142" i="14"/>
  <c r="Q139" i="14"/>
  <c r="Q138" i="14"/>
  <c r="Q132" i="14"/>
  <c r="Q130" i="14"/>
  <c r="Q126" i="14"/>
  <c r="Q124" i="14"/>
  <c r="Q123" i="14"/>
  <c r="Q119" i="14"/>
  <c r="Q118" i="14"/>
  <c r="Q117" i="14"/>
  <c r="Q115" i="14"/>
  <c r="Q114" i="14"/>
  <c r="Q110" i="14"/>
  <c r="Q109" i="14"/>
  <c r="Q102" i="14"/>
  <c r="Q173" i="14"/>
  <c r="Q160" i="14"/>
  <c r="Q157" i="14"/>
  <c r="Q148" i="14"/>
  <c r="Q146" i="14"/>
  <c r="Q147" i="14"/>
  <c r="Q135" i="14"/>
  <c r="Q163" i="14"/>
  <c r="Q164" i="14"/>
  <c r="R104" i="14"/>
  <c r="R103" i="14"/>
  <c r="R102" i="14"/>
  <c r="R101" i="14"/>
  <c r="R100" i="14"/>
  <c r="R99" i="14"/>
  <c r="R98" i="14"/>
  <c r="R97" i="14"/>
  <c r="R96" i="14"/>
  <c r="R95" i="14"/>
  <c r="R94" i="14"/>
  <c r="R93" i="14"/>
  <c r="R92" i="14"/>
  <c r="R91" i="14"/>
  <c r="R90" i="14"/>
  <c r="R89" i="14"/>
  <c r="R88" i="14"/>
  <c r="R87" i="14"/>
  <c r="R86" i="14"/>
  <c r="R85" i="14"/>
  <c r="R84" i="14"/>
  <c r="R83" i="14"/>
  <c r="R81" i="14"/>
  <c r="R80" i="14"/>
  <c r="R77" i="14"/>
  <c r="R76" i="14"/>
  <c r="R75" i="14"/>
  <c r="R74" i="14"/>
  <c r="R73" i="14"/>
  <c r="R72" i="14"/>
  <c r="R71" i="14"/>
  <c r="R69" i="14"/>
  <c r="R68" i="14"/>
  <c r="R67" i="14"/>
  <c r="R66" i="14"/>
  <c r="R65" i="14"/>
  <c r="R64" i="14"/>
  <c r="R63" i="14"/>
  <c r="R61" i="14"/>
  <c r="R60" i="14"/>
  <c r="R58" i="14"/>
  <c r="R57" i="14"/>
  <c r="R56" i="14"/>
  <c r="R55" i="14"/>
  <c r="R54" i="14"/>
  <c r="R53" i="14"/>
  <c r="R52"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R13" i="14"/>
  <c r="R11" i="14"/>
  <c r="R10" i="14"/>
  <c r="R8" i="14"/>
  <c r="R5" i="14"/>
  <c r="R3" i="14"/>
  <c r="R2" i="14"/>
  <c r="R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1"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D19" authorId="0" shapeId="0" xr:uid="{7D783202-A964-48EF-AA5C-540AD7ABA4A0}">
      <text>
        <r>
          <rPr>
            <b/>
            <sz val="9"/>
            <color indexed="81"/>
            <rFont val="Tahoma"/>
            <charset val="1"/>
          </rPr>
          <t xml:space="preserve">147 Original, excluding 29 Label Print </t>
        </r>
      </text>
    </comment>
  </commentList>
</comments>
</file>

<file path=xl/sharedStrings.xml><?xml version="1.0" encoding="utf-8"?>
<sst xmlns="http://schemas.openxmlformats.org/spreadsheetml/2006/main" count="3686" uniqueCount="1231">
  <si>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</si>
  <si>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</si>
  <si>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</si>
  <si>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</si>
  <si>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</si>
  <si>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</si>
  <si>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</si>
  <si>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</si>
  <si>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</si>
  <si>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</si>
  <si>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</si>
  <si>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</si>
  <si>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</si>
  <si>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</si>
  <si>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</si>
  <si>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</si>
  <si>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</si>
  <si>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</si>
  <si>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</si>
  <si>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</si>
  <si>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</si>
  <si>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</si>
  <si>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</si>
  <si>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</si>
  <si>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</si>
  <si>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</si>
  <si>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</si>
  <si>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</si>
  <si>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</si>
  <si>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</si>
  <si>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</si>
  <si>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</si>
  <si>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</si>
  <si>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</si>
  <si>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</si>
  <si>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</si>
  <si>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</si>
  <si>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</si>
  <si>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</si>
  <si>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</si>
  <si>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</si>
  <si>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</si>
  <si>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</si>
  <si>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</si>
  <si>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</si>
  <si>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</si>
  <si>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</si>
  <si>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</si>
  <si>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</si>
  <si>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</si>
  <si>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</si>
  <si>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</si>
  <si>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</si>
  <si>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</si>
  <si>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</si>
  <si>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</si>
  <si>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</si>
  <si>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</si>
  <si>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</si>
  <si>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</si>
  <si>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</si>
  <si>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</si>
  <si>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</si>
  <si>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</si>
  <si>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</si>
  <si>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</si>
  <si>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</si>
  <si>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</si>
  <si>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</si>
  <si>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</si>
  <si>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</si>
  <si>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</si>
  <si>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</si>
  <si>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</si>
  <si>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</si>
  <si>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</si>
  <si>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</si>
  <si>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</si>
  <si>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</si>
  <si>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</si>
  <si>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</si>
  <si>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</si>
  <si>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</si>
  <si>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</si>
  <si>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</si>
  <si>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</si>
  <si>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</si>
  <si>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</si>
  <si>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</si>
  <si>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</si>
  <si>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</si>
  <si>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</si>
  <si>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</si>
  <si>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</si>
  <si>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</si>
  <si>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</si>
  <si>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</si>
  <si>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</si>
  <si>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</si>
  <si>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</si>
  <si>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</si>
  <si>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</si>
  <si>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</si>
  <si>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</si>
  <si>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</si>
  <si>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</si>
  <si>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</si>
  <si>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</si>
  <si>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</si>
  <si>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</si>
  <si>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</si>
  <si>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</si>
  <si>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</si>
  <si>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</si>
  <si>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</si>
  <si>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</si>
  <si>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</si>
  <si>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</si>
  <si>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</si>
  <si>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</si>
  <si>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</si>
  <si>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</si>
  <si>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</si>
  <si>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</si>
  <si>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</si>
  <si>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</si>
  <si>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</si>
  <si>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</si>
  <si>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</si>
  <si>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</si>
  <si>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</si>
  <si>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</si>
  <si>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</si>
  <si>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</si>
  <si>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</si>
  <si>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</si>
  <si>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</si>
  <si>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</si>
  <si>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</si>
  <si>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</si>
  <si>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</si>
  <si>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</si>
  <si>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</si>
  <si>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</si>
  <si>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</si>
  <si>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</si>
  <si>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</si>
  <si>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</si>
  <si>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</si>
  <si>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</si>
  <si>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</si>
  <si>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</si>
  <si>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</si>
  <si>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</si>
  <si>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</si>
  <si>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</si>
  <si>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</si>
  <si>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</si>
  <si>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</si>
  <si>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</si>
  <si>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</si>
  <si>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</si>
  <si>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</si>
  <si>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</si>
  <si>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</si>
  <si>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</si>
  <si>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</si>
  <si>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</si>
  <si>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</si>
  <si>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</si>
  <si>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</si>
  <si>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</si>
  <si>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</si>
  <si>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</si>
  <si>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</si>
  <si>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</si>
  <si>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</si>
  <si>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</si>
  <si>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</si>
  <si>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</si>
  <si>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</si>
  <si>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</si>
  <si>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</si>
  <si>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</si>
  <si>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</si>
  <si>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</si>
  <si>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</si>
  <si>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</si>
  <si>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</si>
  <si>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</si>
  <si>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</si>
  <si>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</si>
  <si>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</si>
  <si>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</si>
  <si>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</si>
  <si>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</si>
  <si>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</si>
  <si>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</si>
  <si>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</si>
  <si>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</si>
  <si>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</si>
  <si>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</si>
  <si>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</si>
  <si>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</si>
  <si>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</si>
  <si>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</si>
  <si>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</si>
  <si>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</si>
  <si>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</si>
  <si>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</si>
  <si>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</si>
  <si>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</si>
  <si>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</si>
  <si>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</si>
  <si>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</si>
  <si>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</si>
  <si>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</si>
  <si>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</si>
  <si>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</si>
  <si>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</si>
  <si>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</si>
  <si>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</si>
  <si>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</si>
  <si>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</si>
  <si>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</si>
  <si>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</si>
  <si>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</si>
  <si>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</si>
  <si>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</si>
  <si>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</si>
  <si>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</si>
  <si>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</si>
  <si>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</si>
  <si>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</si>
  <si>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</si>
  <si>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</si>
  <si>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</si>
  <si>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</si>
  <si>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</si>
  <si>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</si>
  <si>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</si>
  <si>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</si>
  <si>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</si>
  <si>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</si>
  <si>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</si>
  <si>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</si>
  <si>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</si>
  <si>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</si>
  <si>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</si>
  <si>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</si>
  <si>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</si>
  <si>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</si>
  <si>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</si>
  <si>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</si>
  <si>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</si>
  <si>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</si>
  <si>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</si>
  <si>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</si>
  <si>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</si>
  <si>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</si>
  <si>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</si>
  <si>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</si>
  <si>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</si>
  <si>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</si>
  <si>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</si>
  <si>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</si>
  <si>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</si>
  <si>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</si>
  <si>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</si>
  <si>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</si>
  <si>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</si>
  <si>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</si>
  <si>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</si>
  <si>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</si>
  <si>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</si>
  <si>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</si>
  <si>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</si>
  <si>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</si>
  <si>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</si>
  <si>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</si>
  <si>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</si>
  <si>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</si>
  <si>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</si>
  <si>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</si>
  <si>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</si>
  <si>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</si>
  <si>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</si>
  <si>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</si>
  <si>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</si>
  <si>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</si>
  <si>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</si>
  <si>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</si>
  <si>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</si>
  <si>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</si>
  <si>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</si>
  <si>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</si>
  <si>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</si>
  <si>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</si>
  <si>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</si>
  <si>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</si>
  <si>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</si>
  <si>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</si>
  <si>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</si>
  <si>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</si>
  <si>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</si>
  <si>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</si>
  <si>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</si>
  <si>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</si>
  <si>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</si>
  <si>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</si>
  <si>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</si>
  <si>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</si>
  <si>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</si>
  <si>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</si>
  <si>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</si>
  <si>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</si>
  <si>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</si>
  <si>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</si>
  <si>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</si>
  <si>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</si>
  <si>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</si>
  <si>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</si>
  <si>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</si>
  <si>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</si>
  <si>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</si>
  <si>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</si>
  <si>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</si>
  <si>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</si>
  <si>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</si>
  <si>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</si>
  <si>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</si>
  <si>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</si>
  <si>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</si>
  <si>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</si>
  <si>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</si>
  <si>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</si>
  <si>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</si>
  <si>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</si>
  <si>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</si>
  <si>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</si>
  <si>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</si>
  <si>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</si>
  <si>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</si>
  <si>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</si>
  <si>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</si>
  <si>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</si>
  <si>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</si>
  <si>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</si>
  <si>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</si>
  <si>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</si>
  <si>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</si>
  <si>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</si>
  <si>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</si>
  <si>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</si>
  <si>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</si>
  <si>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</si>
  <si>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</si>
  <si>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</si>
  <si>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</si>
  <si>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</si>
  <si>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</si>
  <si>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</si>
  <si>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</si>
  <si>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</si>
  <si>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</si>
  <si>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</si>
  <si>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</si>
  <si>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</si>
  <si>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</si>
  <si>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</si>
  <si>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</si>
  <si>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</si>
  <si>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</si>
  <si>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</si>
  <si>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</si>
  <si>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</si>
  <si>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</si>
  <si>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</si>
  <si>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</si>
  <si>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</si>
  <si>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</si>
  <si>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</si>
  <si>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</si>
  <si>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</si>
  <si>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</si>
  <si>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</si>
  <si>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</si>
  <si>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</si>
  <si>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</si>
  <si>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</si>
  <si>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</si>
  <si>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</si>
  <si>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</si>
  <si>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</si>
  <si>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</si>
  <si>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</si>
  <si>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</si>
  <si>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</si>
  <si>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</si>
  <si>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</si>
  <si>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</si>
  <si>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</si>
  <si>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</si>
  <si>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</si>
  <si>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</si>
  <si>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</si>
  <si>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</si>
  <si>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</si>
  <si>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</si>
  <si>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</si>
  <si>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</si>
  <si>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</si>
  <si>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</si>
  <si>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</si>
  <si>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</si>
  <si>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</si>
  <si>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</si>
  <si>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</si>
  <si>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</si>
  <si>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</si>
  <si>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</si>
  <si>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</si>
  <si>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</si>
  <si>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</si>
  <si>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</si>
  <si>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</si>
  <si>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</si>
  <si>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</si>
  <si>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</si>
  <si>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</si>
  <si>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</si>
  <si>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</si>
  <si>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</si>
  <si>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</si>
  <si>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</si>
  <si>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</si>
  <si>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</si>
  <si>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</si>
  <si>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</si>
  <si>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</si>
  <si>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</si>
  <si>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</si>
  <si>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</si>
  <si>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</si>
  <si>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</si>
  <si>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</si>
  <si>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</si>
  <si>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</si>
  <si>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</si>
  <si>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</si>
  <si>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</si>
  <si>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</si>
  <si>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</si>
  <si>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</si>
  <si>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</si>
  <si>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</si>
  <si>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</si>
  <si>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</si>
  <si>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</si>
  <si>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</si>
  <si>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</si>
  <si>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</si>
  <si>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</si>
  <si>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</si>
  <si>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</si>
  <si>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</si>
  <si>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</si>
  <si>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</si>
  <si>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</si>
  <si>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</si>
  <si>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</si>
  <si>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</si>
  <si>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</si>
  <si>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</si>
  <si>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</si>
  <si>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</si>
  <si>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</si>
  <si>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</si>
  <si>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</si>
  <si>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</si>
  <si>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</si>
  <si>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</si>
  <si>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</si>
  <si>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</si>
  <si>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</si>
  <si>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</si>
  <si>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</si>
  <si>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</si>
  <si>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</si>
  <si>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</si>
  <si>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</si>
  <si>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</si>
  <si>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</si>
  <si>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</si>
  <si>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</si>
  <si>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</si>
  <si>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</si>
  <si>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</si>
  <si>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</si>
  <si>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</si>
  <si>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</si>
  <si>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</si>
  <si>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</si>
  <si>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</si>
  <si>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</si>
  <si>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</si>
  <si>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</si>
  <si>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</si>
  <si>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</si>
  <si>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</si>
  <si>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</si>
  <si>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</si>
  <si>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</si>
  <si>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</si>
  <si>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</si>
  <si>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</si>
  <si>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</si>
  <si>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</si>
  <si>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</si>
  <si>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</si>
  <si>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</si>
  <si>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</si>
  <si>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</si>
  <si>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</si>
  <si>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</si>
  <si>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</si>
  <si>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</si>
  <si>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</si>
  <si>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</si>
  <si>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</si>
  <si>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</si>
  <si>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</si>
  <si>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</si>
  <si>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</si>
  <si>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</si>
  <si>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</si>
  <si>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</si>
  <si>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</si>
  <si>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</si>
  <si>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</si>
  <si>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</si>
  <si>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</si>
  <si>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</si>
  <si>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</si>
  <si>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</si>
  <si>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</si>
  <si>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</si>
  <si>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</si>
  <si>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</si>
  <si>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</si>
  <si>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</si>
  <si>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</si>
  <si>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</si>
  <si>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</si>
  <si>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</si>
  <si>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</si>
  <si>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</si>
  <si>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</si>
  <si>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</si>
  <si>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</si>
  <si>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</si>
  <si>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</si>
  <si>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</si>
  <si>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</si>
  <si>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</si>
  <si>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</si>
  <si>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</si>
  <si>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</si>
  <si>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</si>
  <si>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</si>
  <si>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</si>
  <si>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</si>
  <si>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</si>
  <si>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</si>
  <si>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</si>
  <si>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</si>
  <si>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</si>
  <si>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</si>
  <si>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</si>
  <si>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</si>
  <si>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</si>
  <si>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</si>
  <si>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</si>
  <si>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</si>
  <si>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</si>
  <si>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</si>
  <si>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</si>
  <si>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</si>
  <si>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</si>
  <si>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</si>
  <si>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</si>
  <si>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</si>
  <si>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</si>
  <si>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</si>
  <si>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</si>
  <si>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</si>
  <si>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</si>
  <si>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</si>
  <si>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</si>
  <si>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</si>
  <si>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</si>
  <si>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</si>
  <si>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</si>
  <si>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</si>
  <si>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</si>
  <si>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</si>
  <si>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</si>
  <si>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</si>
  <si>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</si>
  <si>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</si>
  <si>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</si>
  <si>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</si>
  <si>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</si>
  <si>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</si>
  <si>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</si>
  <si>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</si>
  <si>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</si>
  <si>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</si>
  <si>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</si>
  <si>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</si>
  <si>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</si>
  <si>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</si>
  <si>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</si>
  <si>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</si>
  <si>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</si>
  <si>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</si>
  <si>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</si>
  <si>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</si>
  <si>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</si>
  <si>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</si>
  <si>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</si>
  <si>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</si>
  <si>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</si>
  <si>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</si>
  <si>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</si>
  <si>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</si>
  <si>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</si>
  <si>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</si>
  <si>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</si>
  <si>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</si>
  <si>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</si>
  <si>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</si>
  <si>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</si>
  <si>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</si>
  <si>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</si>
  <si>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</si>
  <si>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</si>
  <si>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</si>
  <si>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</si>
  <si>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</si>
  <si>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</si>
  <si>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</si>
  <si>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</si>
  <si>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</si>
  <si>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</si>
  <si>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</si>
  <si>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</si>
  <si>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</si>
  <si>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</si>
  <si>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</si>
  <si>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</si>
  <si>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</si>
  <si>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</si>
  <si>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</si>
  <si>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</si>
  <si>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</si>
  <si>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</si>
  <si>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</si>
  <si>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</si>
  <si>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</si>
  <si>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</si>
  <si>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</si>
  <si>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</si>
  <si>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</si>
  <si>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</si>
  <si>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</si>
  <si>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</si>
  <si>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</si>
  <si>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</si>
  <si>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</si>
  <si>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</si>
  <si>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</si>
  <si>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</si>
  <si>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</si>
  <si>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</si>
  <si>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</si>
  <si>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</si>
  <si>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</si>
  <si>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</si>
  <si>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</si>
  <si>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</si>
  <si>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</si>
  <si>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</si>
  <si>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</si>
  <si>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</si>
  <si>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</si>
  <si>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</si>
  <si>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</si>
  <si>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</si>
  <si>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</si>
  <si>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</si>
  <si>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</si>
  <si>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</si>
  <si>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</si>
  <si>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</si>
  <si>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</si>
  <si>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</si>
  <si>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</si>
  <si>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</si>
  <si>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</si>
  <si>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</si>
  <si>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</si>
  <si>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</si>
  <si>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</si>
  <si>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</si>
  <si>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</si>
  <si>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</si>
  <si>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</si>
  <si>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</si>
  <si>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</si>
  <si>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</si>
  <si>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</si>
  <si>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</si>
  <si>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</si>
  <si>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</si>
  <si>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</si>
  <si>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</si>
  <si>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</si>
  <si>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</si>
  <si>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</si>
  <si>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</si>
  <si>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</si>
  <si>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</si>
  <si>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</si>
  <si>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</si>
  <si>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</si>
  <si>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</si>
  <si>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</si>
  <si>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</si>
  <si>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</si>
  <si>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</si>
  <si>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</si>
  <si>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</si>
  <si>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</si>
  <si>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</si>
  <si>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</si>
  <si>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</si>
  <si>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</si>
  <si>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</si>
  <si>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</si>
  <si>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</si>
  <si>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</si>
  <si>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</si>
  <si>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</si>
  <si>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</si>
  <si>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</si>
  <si>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</si>
  <si>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</si>
  <si>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</si>
  <si>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</si>
  <si>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</si>
  <si>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</si>
  <si>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</si>
  <si>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</si>
  <si>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</si>
  <si>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</si>
  <si>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</si>
  <si>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</si>
  <si>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</si>
  <si>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</si>
  <si>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</si>
  <si>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</si>
  <si>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</si>
  <si>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</si>
  <si>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</si>
  <si>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</si>
  <si>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</si>
  <si>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</si>
  <si>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</si>
  <si>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</si>
  <si>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</si>
  <si>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</si>
  <si>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</si>
  <si>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</si>
  <si>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</si>
  <si>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</si>
  <si>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</si>
  <si>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</si>
  <si>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</si>
  <si>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</si>
  <si>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</si>
  <si>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</si>
  <si>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</si>
  <si>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</si>
  <si>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</si>
  <si>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</si>
  <si>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</si>
  <si>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</si>
  <si>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</si>
  <si>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</si>
  <si>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</si>
  <si>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</si>
  <si>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</si>
  <si>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</si>
  <si>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</si>
  <si>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</si>
  <si>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</si>
  <si>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</si>
  <si>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</si>
  <si>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</si>
  <si>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</si>
  <si>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</si>
  <si>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</si>
  <si>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</si>
  <si>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</si>
  <si>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</si>
  <si>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</si>
  <si>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</si>
  <si>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</si>
  <si>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</si>
  <si>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</si>
  <si>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</si>
  <si>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</si>
  <si>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</si>
  <si>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</si>
  <si>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</si>
  <si>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</si>
  <si>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</si>
  <si>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</si>
  <si>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</si>
  <si>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</si>
  <si>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</si>
  <si>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</si>
  <si>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</si>
  <si>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</si>
  <si>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</si>
  <si>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</si>
  <si>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</si>
  <si>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</si>
  <si>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</si>
  <si>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</si>
  <si>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</si>
  <si>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</si>
  <si>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</si>
  <si>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</si>
  <si>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</si>
  <si>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</si>
  <si>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</si>
  <si>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</si>
  <si>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</si>
  <si>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</si>
  <si>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</si>
  <si>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</si>
  <si>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</si>
  <si>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</si>
  <si>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</si>
  <si>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</si>
  <si>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</si>
  <si>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</si>
  <si>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</si>
  <si>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</si>
  <si>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</si>
  <si>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Sum of Time for closure (Days)</t>
  </si>
  <si>
    <t>Sum of Total Time Taken</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</si>
  <si>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</si>
  <si>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</si>
  <si>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</si>
  <si>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</si>
  <si>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</si>
  <si>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</si>
  <si>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</si>
  <si>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</si>
  <si>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</si>
  <si>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</si>
  <si>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</si>
  <si>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</si>
  <si>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</si>
  <si>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</si>
  <si>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</si>
  <si>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</si>
  <si>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</si>
  <si>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</si>
  <si>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</si>
  <si>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</si>
  <si>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</si>
  <si>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</si>
  <si>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</si>
  <si>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</si>
  <si>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</si>
  <si>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</si>
  <si>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</si>
  <si>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</si>
  <si>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</si>
  <si>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</si>
  <si>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</si>
  <si>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</si>
  <si>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</si>
  <si>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</si>
  <si>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</si>
  <si>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</si>
  <si>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</si>
  <si>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</si>
  <si>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</si>
  <si>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</si>
  <si>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</si>
  <si>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</si>
  <si>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</si>
  <si>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</si>
  <si>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</si>
  <si>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</si>
  <si>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</si>
  <si>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</si>
  <si>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</si>
  <si>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</si>
  <si>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</si>
  <si>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</si>
  <si>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</si>
  <si>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</si>
  <si>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</si>
  <si>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</si>
  <si>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</si>
  <si>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</si>
  <si>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</si>
  <si>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</si>
  <si>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</si>
  <si>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</si>
  <si>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</si>
  <si>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</si>
  <si>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</si>
  <si>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</si>
  <si>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</si>
  <si>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</si>
  <si>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</si>
  <si>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</si>
  <si>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</si>
  <si>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</si>
  <si>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</si>
  <si>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</si>
  <si>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</si>
  <si>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</si>
  <si>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</si>
  <si>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</si>
  <si>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</si>
  <si>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</si>
  <si>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</si>
  <si>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</si>
  <si>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</si>
  <si>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</si>
  <si>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</si>
  <si>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</si>
  <si>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</si>
  <si>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</si>
  <si>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</si>
  <si>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</si>
  <si>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</si>
  <si>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</si>
  <si>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</si>
  <si>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</si>
  <si>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</si>
  <si>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</si>
  <si>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</si>
  <si>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</si>
  <si>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</si>
  <si>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</si>
  <si>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</si>
  <si>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</si>
  <si>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</si>
  <si>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</si>
  <si>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</si>
  <si>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</si>
  <si>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</si>
  <si>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</si>
  <si>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</si>
  <si>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</si>
  <si>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</si>
  <si>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</si>
  <si>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</si>
  <si>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</si>
  <si>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</si>
  <si>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</si>
  <si>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</si>
  <si>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</si>
  <si>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</si>
  <si>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</si>
  <si>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</si>
  <si>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</si>
  <si>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</si>
  <si>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</si>
  <si>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</si>
  <si>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</si>
  <si>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</si>
  <si>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</si>
  <si>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</si>
  <si>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</si>
  <si>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</si>
  <si>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</si>
  <si>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</si>
  <si>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</si>
  <si>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</si>
  <si>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</si>
  <si>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</si>
  <si>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</si>
  <si>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</si>
  <si>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</si>
  <si>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</si>
  <si>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</si>
  <si>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</si>
  <si>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</si>
  <si>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</si>
  <si>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</si>
  <si>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</si>
  <si>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</si>
  <si>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</si>
  <si>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</si>
  <si>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</si>
  <si>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</si>
  <si>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</si>
  <si>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</si>
  <si>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</si>
  <si>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</si>
  <si>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</si>
  <si>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</si>
  <si>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</si>
  <si>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</si>
  <si>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</si>
  <si>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</si>
  <si>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</si>
  <si>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</si>
  <si>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</si>
  <si>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</si>
  <si>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</si>
  <si>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</si>
  <si>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</si>
  <si>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</si>
  <si>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</si>
  <si>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</si>
  <si>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</si>
  <si>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</si>
  <si>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</si>
  <si>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</si>
  <si>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r>
      <rPr>
        <sz val="10"/>
        <rFont val="Calibri"/>
        <family val="2"/>
        <scheme val="minor"/>
      </rPr>
      <t xml:space="preserve">
[31Oct19] Duplicate OESR S190125. Closed</t>
    </r>
  </si>
  <si>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</si>
  <si>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</si>
  <si>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</si>
  <si>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</si>
  <si>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</si>
  <si>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</si>
  <si>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</si>
  <si>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</si>
  <si>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</si>
  <si>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</si>
  <si>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</si>
  <si>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</si>
  <si>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</si>
  <si>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</si>
  <si>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</si>
  <si>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</si>
  <si>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</si>
  <si>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</si>
  <si>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</si>
  <si>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</si>
  <si>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</si>
  <si>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</si>
  <si>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</si>
  <si>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</si>
  <si>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</si>
  <si>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</si>
  <si>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</si>
  <si>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</si>
  <si>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</si>
  <si>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</si>
  <si>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</si>
  <si>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</si>
  <si>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</si>
  <si>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</si>
  <si>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</si>
  <si>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</si>
  <si>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</si>
  <si>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</si>
  <si>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</si>
  <si>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</si>
  <si>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</si>
  <si>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</si>
  <si>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</si>
  <si>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</si>
  <si>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</si>
  <si>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</si>
  <si>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</si>
  <si>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</si>
  <si>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</si>
  <si>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</si>
  <si>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</si>
  <si>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</si>
  <si>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</si>
  <si>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</si>
  <si>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</si>
  <si>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</si>
  <si>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</si>
  <si>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</si>
  <si>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</si>
  <si>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</si>
  <si>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</si>
  <si>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</si>
  <si>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</si>
  <si>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</si>
  <si>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</si>
  <si>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</si>
  <si>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</si>
  <si>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</si>
  <si>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</si>
  <si>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</si>
  <si>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</si>
  <si>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</si>
  <si>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</si>
  <si>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</si>
  <si>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</si>
  <si>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</si>
  <si>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</si>
  <si>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</si>
  <si>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</si>
  <si>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</si>
  <si>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</si>
  <si>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</si>
  <si>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</si>
  <si>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</si>
  <si>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</si>
  <si>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</si>
  <si>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</si>
  <si>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</si>
  <si>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</si>
  <si>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</si>
  <si>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</si>
  <si>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</si>
  <si>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</si>
  <si>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</si>
  <si>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</si>
  <si>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</si>
  <si>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</si>
  <si>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</si>
  <si>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</si>
  <si>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</si>
  <si>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</si>
  <si>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</si>
  <si>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</si>
  <si>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</si>
  <si>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</si>
  <si>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</si>
  <si>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</si>
  <si>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</si>
  <si>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[20Nov19] The parts request is approved as it's used on tester repair.</t>
  </si>
  <si>
    <t>[20Nov19] Venture reported the issue is fixed. Closed</t>
  </si>
  <si>
    <t>S190181</t>
  </si>
  <si>
    <t>S190182</t>
  </si>
  <si>
    <t>S190183</t>
  </si>
  <si>
    <t>S190184</t>
  </si>
  <si>
    <t>S190185</t>
  </si>
  <si>
    <t>S190186</t>
  </si>
  <si>
    <t>S190187</t>
  </si>
  <si>
    <t>S190188</t>
  </si>
  <si>
    <t>S190189</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</si>
  <si>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</si>
  <si>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</si>
  <si>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closed</t>
  </si>
  <si>
    <t>[20Nov19] Mimi to update the requested part price
[21Nov19] Replaced power supply and the tester is fixed.</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</si>
  <si>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</si>
  <si>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 xml:space="preserve">Description: Cannot connect to Sigmasure 7. 
Steps of Analysis: N/A.
Affected Part No &amp; Qty need for replacement: N/A.
Shipment Impact:                    NA                            Estimated Date: NA
Additional Time needed for analysis: NA
Attachment: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</si>
  <si>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</si>
  <si>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[21.11.19] Checked with Joel see if there's any abnormality for this loss comm. No further update. Close this caes</t>
  </si>
  <si>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[21Nov19] No further action required from WPPL. Close this OSER and park under monitoring</t>
    </r>
  </si>
  <si>
    <t>Singapore</t>
  </si>
  <si>
    <t>[21Nov19] BT Request ID: BJ5C74 was created to rectify the issue  
[22Nov19] The access is established. Close Case.</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</si>
  <si>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</si>
  <si>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t>
  </si>
  <si>
    <t>Jul</t>
  </si>
  <si>
    <t>Year</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</si>
  <si>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</si>
  <si>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</si>
  <si>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</si>
  <si>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[26Nov19] Flex reported the Calibrator was re-calibrated by autherized service provider and the case is closed.</t>
  </si>
  <si>
    <t>[27Nov19] Venture will arrange the PM and Flow Cell will be passed to Venture on 28Nov19</t>
  </si>
  <si>
    <t>[22Nov19] OESR 193775 to Miflord to request a replacement of PSU
[29Nov19] The parts from Milford received. Inofrmed Venture to collect parts and update the repair status.</t>
  </si>
  <si>
    <t>Description: Instrument serial number label G19UPF313G need reprint. 
Steps of Analysis: 
Affected Part No &amp; Qty need for replacement: 186015029.
Shipment Impact:                    NA                            Estimated Date: NA
Additional Time needed for analysis: NA</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</si>
  <si>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</si>
  <si>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</si>
  <si>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</si>
  <si>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</si>
  <si>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</si>
  <si>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Request TE# for new Alliance Box - Currently did not have TE# number</t>
  </si>
  <si>
    <t>ECR9233282 raised on 05 Dec.</t>
  </si>
  <si>
    <t>[10Dec19] Closed this request as it's not applicable for this alliance from Flex KL</t>
  </si>
  <si>
    <t xml:space="preserve">[10Dec19] Parts replacement approved. </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</si>
  <si>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</si>
  <si>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</si>
  <si>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</si>
  <si>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</si>
  <si>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[11Dec19] No requested replacement parts. 
[12Dec19] Rejected this OESR after discussion. Venture should discuss the issue with team before sending OESR request. This is a PM related issue, shouldn't use OESR as tool for parts request</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</si>
  <si>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</si>
  <si>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</si>
  <si>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</si>
  <si>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</si>
  <si>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[04Sep19] Edwin will review/advise
[05Sep19] Approve the spare ordering. Huazhen to order the spares
[12Sep19] CPU 273, 182 and 333 are obsolete, cannot be ordered. Flex has CPU 520 as spare</t>
  </si>
  <si>
    <t>Su Fern</t>
  </si>
  <si>
    <t>TE82526-4</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</si>
  <si>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</si>
  <si>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 xml:space="preserve">[18Dec19] Advised Chan to do a backup image recovery to another HDD. If needed, then raise OESR to Miflord for futher repair on this original HDD.
[19Dec19] Chan update the tester is fixed by restoring backup image. </t>
  </si>
  <si>
    <t>[10Dec19] Asked Flex to check if it's repeating failing and try to separate if the failure from tester or UUT.
[12Dec19] Checked with Edward J, the spec is matched to the component tolerance. Need to raise OESR to Matt if it's required</t>
  </si>
  <si>
    <t>[19Dec19] Requested part will be passed Flex</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</si>
  <si>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</si>
  <si>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[17Dec19] OESR 193814 was raised
[20Dec19] Matt- It's a known issue. Will update test record format when times avalable.</t>
  </si>
  <si>
    <t>[17Dec19] OESR 193814 was raised.
[20Dec19] Matt- It's a known issue. Will update test record format when times avalable.</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</si>
  <si>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</si>
  <si>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</si>
  <si>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</si>
  <si>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Reprinted labels</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</si>
  <si>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</si>
  <si>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</si>
  <si>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4 OFI</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</si>
  <si>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</si>
  <si>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</si>
  <si>
    <t>Shunts</t>
  </si>
  <si>
    <t>999027590</t>
  </si>
  <si>
    <t>Doc</t>
  </si>
  <si>
    <t>Tool Drawing</t>
  </si>
  <si>
    <t>ASP</t>
  </si>
  <si>
    <t>999037508</t>
  </si>
  <si>
    <t xml:space="preserve">999044892 </t>
  </si>
  <si>
    <t>Jig</t>
  </si>
  <si>
    <t>TE#</t>
  </si>
  <si>
    <t>SAP Access</t>
  </si>
  <si>
    <t>Cuvettes</t>
  </si>
  <si>
    <t>Sample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</si>
</sst>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809]dddd\,\ d\ mmmm\,\ yyyy;@"/>
    <numFmt numFmtId="165" formatCode="[$-F800]dddd\,\ mmmm\ dd\,\ yyyy"/>
    <numFmt numFmtId="166" formatCode="[$-14809]d/m/yy;@"/>
  </numFmts>
  <fonts count="31"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u/>
      <sz val="10"/>
      <color theme="10"/>
      <name val="Calibri"/>
      <family val="2"/>
      <scheme val="minor"/>
    </font>
    <font>
      <b/>
      <sz val="10"/>
      <color theme="1"/>
      <name val="Calibri"/>
      <family val="2"/>
      <scheme val="minor"/>
    </font>
    <font>
      <b/>
      <sz val="10"/>
      <color rgb="FF000000"/>
      <name val="Verdana"/>
      <family val="2"/>
    </font>
    <font>
      <sz val="12"/>
      <color theme="1"/>
      <name val="Calibri"/>
      <family val="2"/>
      <scheme val="minor"/>
    </font>
    <font>
      <b/>
      <sz val="9"/>
      <color indexed="81"/>
      <name val="Tahoma"/>
      <charset val="1"/>
    </font>
  </fonts>
  <fills count="9">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6" fillId="0" borderId="0" applyNumberFormat="0" applyFill="0" applyBorder="0" applyAlignment="0" applyProtection="0"/>
  </cellStyleXfs>
  <cellXfs count="175">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0" fontId="0" fillId="0" borderId="0" xfId="0" pivotButton="1"/>
    <xf numFmtId="0" fontId="0" fillId="0" borderId="0" xfId="0" applyAlignment="1">
      <alignment horizontal="left"/>
    </xf>
    <xf numFmtId="165" fontId="4" fillId="5" borderId="1" xfId="0" applyNumberFormat="1" applyFont="1" applyFill="1" applyBorder="1" applyAlignment="1">
      <alignment horizontal="left" vertical="top"/>
    </xf>
    <xf numFmtId="0" fontId="0" fillId="0" borderId="0" xfId="0" applyNumberFormat="1" applyAlignment="1">
      <alignment horizontal="center"/>
    </xf>
    <xf numFmtId="0" fontId="13" fillId="5" borderId="0" xfId="0" applyFont="1" applyFill="1" applyAlignment="1">
      <alignment horizontal="left"/>
    </xf>
    <xf numFmtId="0" fontId="0" fillId="0" borderId="1" xfId="0" applyFont="1" applyFill="1" applyBorder="1" applyAlignment="1">
      <alignment horizontal="left" vertical="top" wrapText="1"/>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4" borderId="1" xfId="0" applyFill="1" applyBorder="1" applyAlignment="1">
      <alignment horizontal="center" vertical="center"/>
    </xf>
    <xf numFmtId="0" fontId="21" fillId="5"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0" xfId="0" applyNumberFormat="1"/>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0" fillId="6" borderId="1" xfId="0" applyFill="1" applyBorder="1" applyAlignment="1">
      <alignment horizontal="center" vertical="center"/>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0" fontId="4" fillId="4" borderId="1" xfId="0" applyFont="1" applyFill="1" applyBorder="1" applyAlignment="1">
      <alignment horizontal="left" vertical="center" wrapText="1"/>
    </xf>
    <xf numFmtId="0" fontId="4"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4" fillId="0" borderId="1" xfId="0" applyNumberFormat="1" applyFont="1" applyFill="1" applyBorder="1" applyAlignment="1">
      <alignment horizontal="center" vertical="top"/>
    </xf>
    <xf numFmtId="0" fontId="4" fillId="5" borderId="5" xfId="0" applyFont="1" applyFill="1" applyBorder="1" applyAlignment="1">
      <alignment horizontal="center" vertical="center" wrapText="1"/>
    </xf>
    <xf numFmtId="166" fontId="4" fillId="0" borderId="1" xfId="0" applyNumberFormat="1" applyFont="1" applyFill="1" applyBorder="1" applyAlignment="1">
      <alignment horizontal="left" vertical="top"/>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pplyProtection="1">
      <alignment horizontal="left" vertical="top"/>
      <protection locked="0"/>
    </xf>
    <xf numFmtId="0" fontId="0" fillId="0" borderId="0" xfId="0" applyProtection="1">
      <protection locked="0"/>
    </xf>
    <xf numFmtId="49" fontId="4"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26" fillId="5" borderId="1" xfId="1" applyFill="1" applyBorder="1" applyAlignment="1">
      <alignment horizontal="center" vertical="center"/>
    </xf>
    <xf numFmtId="0" fontId="0" fillId="0" borderId="1" xfId="0" applyFill="1" applyBorder="1" applyAlignment="1">
      <alignment horizontal="left" vertical="center" wrapText="1"/>
    </xf>
    <xf numFmtId="1" fontId="0" fillId="0" borderId="1" xfId="0" applyNumberFormat="1" applyBorder="1"/>
    <xf numFmtId="0" fontId="27" fillId="0" borderId="1" xfId="0" applyFont="1" applyBorder="1"/>
    <xf numFmtId="1" fontId="27" fillId="0" borderId="1" xfId="0" applyNumberFormat="1" applyFont="1" applyBorder="1"/>
    <xf numFmtId="0" fontId="21"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20" fillId="5" borderId="1" xfId="0" applyFont="1" applyFill="1" applyBorder="1" applyAlignment="1">
      <alignment horizontal="center" vertical="center" wrapText="1"/>
    </xf>
    <xf numFmtId="166" fontId="4" fillId="0" borderId="1" xfId="0" applyNumberFormat="1" applyFont="1" applyFill="1" applyBorder="1" applyAlignment="1">
      <alignment horizontal="center" vertical="center"/>
    </xf>
    <xf numFmtId="0" fontId="25" fillId="5" borderId="0" xfId="0" applyFont="1" applyFill="1" applyAlignment="1">
      <alignment horizontal="left" vertical="center" wrapText="1"/>
    </xf>
    <xf numFmtId="0" fontId="0" fillId="0" borderId="1" xfId="0" applyBorder="1" applyAlignment="1">
      <alignment horizontal="left" vertical="center" wrapText="1"/>
    </xf>
    <xf numFmtId="166" fontId="4" fillId="0" borderId="1" xfId="0" applyNumberFormat="1" applyFont="1" applyFill="1" applyBorder="1" applyAlignment="1">
      <alignment horizontal="left" vertical="center"/>
    </xf>
    <xf numFmtId="0" fontId="20" fillId="0" borderId="1" xfId="0" applyFont="1" applyFill="1" applyBorder="1" applyAlignment="1">
      <alignment horizontal="center" vertical="center"/>
    </xf>
    <xf numFmtId="0" fontId="28" fillId="7" borderId="1" xfId="0" applyFont="1" applyFill="1" applyBorder="1" applyAlignment="1">
      <alignment horizontal="center" vertical="top" wrapText="1" readingOrder="1"/>
    </xf>
    <xf numFmtId="0" fontId="28" fillId="8" borderId="1" xfId="0" applyFont="1" applyFill="1" applyBorder="1" applyAlignment="1">
      <alignment horizontal="center" vertical="top" wrapText="1" readingOrder="1"/>
    </xf>
    <xf numFmtId="0" fontId="29" fillId="0" borderId="1" xfId="0" applyFont="1" applyBorder="1"/>
    <xf numFmtId="0" fontId="19" fillId="0" borderId="1" xfId="0" applyFont="1" applyBorder="1"/>
    <xf numFmtId="0" fontId="28" fillId="7" borderId="1" xfId="0" applyFont="1" applyFill="1" applyBorder="1" applyAlignment="1">
      <alignment horizontal="left" vertical="top" wrapText="1" readingOrder="1"/>
    </xf>
    <xf numFmtId="166" fontId="4" fillId="5" borderId="1" xfId="0" applyNumberFormat="1" applyFont="1" applyFill="1" applyBorder="1" applyAlignment="1">
      <alignment horizontal="center" vertical="center"/>
    </xf>
    <xf numFmtId="166" fontId="0" fillId="0" borderId="1" xfId="0" applyNumberFormat="1" applyFill="1" applyBorder="1" applyAlignment="1">
      <alignment horizontal="center" vertical="center"/>
    </xf>
    <xf numFmtId="49" fontId="0" fillId="5" borderId="1" xfId="0" applyNumberFormat="1" applyFont="1" applyFill="1" applyBorder="1" applyAlignment="1">
      <alignment horizontal="center" vertical="center" wrapText="1"/>
    </xf>
    <xf numFmtId="166" fontId="0" fillId="5" borderId="1" xfId="0" applyNumberFormat="1" applyFill="1" applyBorder="1" applyAlignment="1">
      <alignment horizontal="center" vertical="center" wrapText="1"/>
    </xf>
    <xf numFmtId="0" fontId="4" fillId="4" borderId="1" xfId="0" applyFont="1" applyFill="1" applyBorder="1" applyAlignment="1">
      <alignment horizontal="center" vertical="center"/>
    </xf>
    <xf numFmtId="0" fontId="0" fillId="4" borderId="1" xfId="0" applyFont="1" applyFill="1" applyBorder="1" applyAlignment="1">
      <alignment horizontal="center" vertical="center"/>
    </xf>
    <xf numFmtId="165" fontId="4"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0" fontId="13" fillId="5" borderId="0" xfId="0" applyFont="1" applyFill="1" applyAlignment="1">
      <alignment horizontal="center" vertical="center"/>
    </xf>
    <xf numFmtId="0" fontId="13" fillId="5" borderId="1" xfId="0" applyFont="1" applyFill="1" applyBorder="1" applyAlignment="1">
      <alignment horizontal="center" vertical="center"/>
    </xf>
    <xf numFmtId="166" fontId="0" fillId="5" borderId="1" xfId="0" applyNumberFormat="1" applyFont="1" applyFill="1" applyBorder="1" applyAlignment="1">
      <alignment horizontal="center" vertical="center"/>
    </xf>
    <xf numFmtId="166" fontId="1" fillId="5" borderId="0" xfId="0" applyNumberFormat="1" applyFont="1" applyFill="1" applyAlignment="1">
      <alignment horizontal="center" vertical="center"/>
    </xf>
    <xf numFmtId="0" fontId="5"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165" fontId="4" fillId="0" borderId="1" xfId="0" applyNumberFormat="1" applyFont="1" applyFill="1" applyBorder="1" applyAlignment="1">
      <alignment horizontal="center" vertical="center"/>
    </xf>
    <xf numFmtId="0" fontId="1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7" fillId="5" borderId="1" xfId="0" applyFont="1" applyFill="1" applyBorder="1" applyAlignment="1">
      <alignment horizontal="center" vertical="center"/>
    </xf>
    <xf numFmtId="0" fontId="4" fillId="4" borderId="0" xfId="0" applyFont="1" applyFill="1" applyAlignment="1">
      <alignment horizontal="center" vertical="center"/>
    </xf>
    <xf numFmtId="49" fontId="0" fillId="0" borderId="0" xfId="0" applyNumberFormat="1" applyFont="1" applyAlignment="1">
      <alignment horizontal="center" vertical="center"/>
    </xf>
    <xf numFmtId="49" fontId="4" fillId="6"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0" fillId="0" borderId="0" xfId="0" applyBorder="1" applyAlignment="1">
      <alignment horizontal="center" vertical="center"/>
    </xf>
    <xf numFmtId="0" fontId="12" fillId="5" borderId="1" xfId="0" applyFont="1" applyFill="1" applyBorder="1" applyAlignment="1">
      <alignment horizontal="center" vertical="center"/>
    </xf>
    <xf numFmtId="0" fontId="2" fillId="5" borderId="1" xfId="0" applyNumberFormat="1" applyFont="1" applyFill="1" applyBorder="1" applyAlignment="1">
      <alignment horizontal="left" vertical="center" wrapText="1"/>
    </xf>
    <xf numFmtId="0" fontId="2" fillId="5"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xf>
    <xf numFmtId="166" fontId="17" fillId="5"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66" fontId="4" fillId="5"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1" fontId="20" fillId="5" borderId="1" xfId="0" applyNumberFormat="1" applyFont="1" applyFill="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left" vertical="center" wrapText="1"/>
    </xf>
    <xf numFmtId="166" fontId="0" fillId="0" borderId="0" xfId="0" applyNumberFormat="1" applyAlignment="1">
      <alignment horizontal="center" vertical="center"/>
    </xf>
    <xf numFmtId="0" fontId="20" fillId="0" borderId="0" xfId="0" applyFont="1" applyAlignment="1">
      <alignment horizontal="center" vertical="center"/>
    </xf>
    <xf numFmtId="0" fontId="7" fillId="5"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1" fontId="20" fillId="0" borderId="1" xfId="0" applyNumberFormat="1" applyFont="1" applyBorder="1" applyAlignment="1">
      <alignment horizontal="center" vertical="center"/>
    </xf>
    <xf numFmtId="166" fontId="0" fillId="5" borderId="0" xfId="0" applyNumberForma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5" borderId="6" xfId="0" applyFill="1" applyBorder="1" applyAlignment="1">
      <alignment horizontal="left" vertical="center" wrapText="1"/>
    </xf>
    <xf numFmtId="0" fontId="4" fillId="0" borderId="5"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3" fillId="3" borderId="1" xfId="0" applyNumberFormat="1" applyFont="1" applyFill="1" applyBorder="1" applyAlignment="1">
      <alignment vertical="top"/>
    </xf>
    <xf numFmtId="0" fontId="4" fillId="5" borderId="1" xfId="0" applyFont="1" applyFill="1" applyBorder="1" applyAlignment="1">
      <alignment vertical="top"/>
    </xf>
    <xf numFmtId="0" fontId="4" fillId="5" borderId="1" xfId="0" applyFont="1" applyFill="1" applyBorder="1" applyAlignment="1">
      <alignment vertical="top" wrapText="1"/>
    </xf>
    <xf numFmtId="0" fontId="4" fillId="0" borderId="1" xfId="0" applyFont="1" applyFill="1" applyBorder="1" applyAlignment="1">
      <alignment vertical="center"/>
    </xf>
    <xf numFmtId="0" fontId="4" fillId="0" borderId="1" xfId="0" applyFont="1" applyFill="1" applyBorder="1" applyAlignment="1">
      <alignment vertical="top"/>
    </xf>
    <xf numFmtId="0" fontId="0" fillId="0" borderId="1" xfId="0" applyBorder="1" applyAlignment="1">
      <alignment vertical="center"/>
    </xf>
    <xf numFmtId="0" fontId="0" fillId="0" borderId="1" xfId="0" applyFill="1" applyBorder="1" applyAlignment="1">
      <alignment vertical="center"/>
    </xf>
    <xf numFmtId="0" fontId="0" fillId="0" borderId="0" xfId="0" applyAlignment="1"/>
    <xf numFmtId="166" fontId="0" fillId="0" borderId="1" xfId="0" applyNumberFormat="1" applyBorder="1" applyAlignment="1">
      <alignment horizontal="left" vertical="center"/>
    </xf>
    <xf numFmtId="166" fontId="0" fillId="0" borderId="1" xfId="0" applyNumberFormat="1" applyFill="1" applyBorder="1" applyAlignment="1">
      <alignment horizontal="left" vertical="center"/>
    </xf>
  </cellXfs>
  <cellStyles count="2">
    <cellStyle name="Hyperlink" xfId="1" builtinId="8"/>
    <cellStyle name="Normal" xfId="0" builtinId="0"/>
  </cellStyles>
  <dxfs count="3">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OESR_2019_Exclude Label Print.xlsx]2018!PivotTable2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a:t>
            </a:r>
            <a:r>
              <a:rPr lang="en-SG" baseline="0"/>
              <a:t> update</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Slide!$B$5</c:f>
              <c:strCache>
                <c:ptCount val="1"/>
                <c:pt idx="0">
                  <c:v>Singapore</c:v>
                </c:pt>
              </c:strCache>
            </c:strRef>
          </c:tx>
          <c:spPr>
            <a:solidFill>
              <a:schemeClr val="accent1"/>
            </a:solidFill>
            <a:ln>
              <a:noFill/>
            </a:ln>
            <a:effectLst/>
          </c:spPr>
          <c:invertIfNegative val="0"/>
          <c:cat>
            <c:strRef>
              <c:f>Slide!$C$4:$G$4</c:f>
              <c:strCache>
                <c:ptCount val="5"/>
                <c:pt idx="0">
                  <c:v>Total  OESR</c:v>
                </c:pt>
                <c:pt idx="1">
                  <c:v>No. of Closed </c:v>
                </c:pt>
                <c:pt idx="2">
                  <c:v>No. of Open
</c:v>
                </c:pt>
                <c:pt idx="3">
                  <c:v>Days Closed (Avg)
</c:v>
                </c:pt>
                <c:pt idx="4">
                  <c:v>Days Open (Avg)
</c:v>
                </c:pt>
              </c:strCache>
            </c:strRef>
          </c:cat>
          <c:val>
            <c:numRef>
              <c:f>Slide!$C$5:$G$5</c:f>
              <c:numCache>
                <c:formatCode>General</c:formatCode>
                <c:ptCount val="5"/>
                <c:pt idx="0">
                  <c:v>82</c:v>
                </c:pt>
                <c:pt idx="1">
                  <c:v>79</c:v>
                </c:pt>
                <c:pt idx="2">
                  <c:v>3</c:v>
                </c:pt>
                <c:pt idx="3" formatCode="0">
                  <c:v>12</c:v>
                </c:pt>
                <c:pt idx="4" formatCode="0">
                  <c:v>3</c:v>
                </c:pt>
              </c:numCache>
            </c:numRef>
          </c:val>
          <c:extLst>
            <c:ext xmlns:c16="http://schemas.microsoft.com/office/drawing/2014/chart" uri="{C3380CC4-5D6E-409C-BE32-E72D297353CC}">
              <c16:uniqueId val="{00000000-A897-4A76-A3EA-112D517541DC}"/>
            </c:ext>
          </c:extLst>
        </c:ser>
        <c:ser>
          <c:idx val="1"/>
          <c:order val="1"/>
          <c:tx>
            <c:strRef>
              <c:f>Slide!$B$6</c:f>
              <c:strCache>
                <c:ptCount val="1"/>
                <c:pt idx="0">
                  <c:v>Milford</c:v>
                </c:pt>
              </c:strCache>
            </c:strRef>
          </c:tx>
          <c:spPr>
            <a:solidFill>
              <a:schemeClr val="accent2"/>
            </a:solidFill>
            <a:ln>
              <a:noFill/>
            </a:ln>
            <a:effectLst/>
          </c:spPr>
          <c:invertIfNegative val="0"/>
          <c:cat>
            <c:strRef>
              <c:f>Slide!$C$4:$G$4</c:f>
              <c:strCache>
                <c:ptCount val="5"/>
                <c:pt idx="0">
                  <c:v>Total  OESR</c:v>
                </c:pt>
                <c:pt idx="1">
                  <c:v>No. of Closed </c:v>
                </c:pt>
                <c:pt idx="2">
                  <c:v>No. of Open
</c:v>
                </c:pt>
                <c:pt idx="3">
                  <c:v>Days Closed (Avg)
</c:v>
                </c:pt>
                <c:pt idx="4">
                  <c:v>Days Open (Avg)
</c:v>
                </c:pt>
              </c:strCache>
            </c:strRef>
          </c:cat>
          <c:val>
            <c:numRef>
              <c:f>Slide!$C$6:$G$6</c:f>
              <c:numCache>
                <c:formatCode>General</c:formatCode>
                <c:ptCount val="5"/>
                <c:pt idx="0">
                  <c:v>22</c:v>
                </c:pt>
                <c:pt idx="1">
                  <c:v>22</c:v>
                </c:pt>
                <c:pt idx="2">
                  <c:v>0</c:v>
                </c:pt>
                <c:pt idx="3" formatCode="0">
                  <c:v>21</c:v>
                </c:pt>
                <c:pt idx="4" formatCode="0">
                  <c:v>0</c:v>
                </c:pt>
              </c:numCache>
            </c:numRef>
          </c:val>
          <c:extLst>
            <c:ext xmlns:c16="http://schemas.microsoft.com/office/drawing/2014/chart" uri="{C3380CC4-5D6E-409C-BE32-E72D297353CC}">
              <c16:uniqueId val="{00000001-A897-4A76-A3EA-112D517541DC}"/>
            </c:ext>
          </c:extLst>
        </c:ser>
        <c:dLbls>
          <c:showLegendKey val="0"/>
          <c:showVal val="0"/>
          <c:showCatName val="0"/>
          <c:showSerName val="0"/>
          <c:showPercent val="0"/>
          <c:showBubbleSize val="0"/>
        </c:dLbls>
        <c:gapWidth val="219"/>
        <c:overlap val="-27"/>
        <c:axId val="685100152"/>
        <c:axId val="685112944"/>
      </c:barChart>
      <c:catAx>
        <c:axId val="685100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5112944"/>
        <c:crosses val="autoZero"/>
        <c:auto val="1"/>
        <c:lblAlgn val="ctr"/>
        <c:lblOffset val="100"/>
        <c:noMultiLvlLbl val="0"/>
      </c:catAx>
      <c:valAx>
        <c:axId val="6851129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5100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Slide!$B$19</c:f>
              <c:strCache>
                <c:ptCount val="1"/>
                <c:pt idx="0">
                  <c:v>Singapore</c:v>
                </c:pt>
              </c:strCache>
            </c:strRef>
          </c:tx>
          <c:spPr>
            <a:solidFill>
              <a:schemeClr val="accent1"/>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Slide!$C$19:$G$19</c:f>
              <c:numCache>
                <c:formatCode>General</c:formatCode>
                <c:ptCount val="5"/>
                <c:pt idx="0">
                  <c:v>118</c:v>
                </c:pt>
                <c:pt idx="1">
                  <c:v>118</c:v>
                </c:pt>
                <c:pt idx="2">
                  <c:v>0</c:v>
                </c:pt>
                <c:pt idx="3" formatCode="0">
                  <c:v>41</c:v>
                </c:pt>
                <c:pt idx="4" formatCode="0">
                  <c:v>0</c:v>
                </c:pt>
              </c:numCache>
            </c:numRef>
          </c:val>
          <c:extLst>
            <c:ext xmlns:c16="http://schemas.microsoft.com/office/drawing/2014/chart" uri="{C3380CC4-5D6E-409C-BE32-E72D297353CC}">
              <c16:uniqueId val="{00000000-E32F-4577-95A2-81677524F6B7}"/>
            </c:ext>
          </c:extLst>
        </c:ser>
        <c:ser>
          <c:idx val="1"/>
          <c:order val="1"/>
          <c:tx>
            <c:strRef>
              <c:f>Slide!$B$20</c:f>
              <c:strCache>
                <c:ptCount val="1"/>
                <c:pt idx="0">
                  <c:v>Milford</c:v>
                </c:pt>
              </c:strCache>
            </c:strRef>
          </c:tx>
          <c:spPr>
            <a:solidFill>
              <a:schemeClr val="accent2"/>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Slide!$C$20:$G$20</c:f>
              <c:numCache>
                <c:formatCode>General</c:formatCode>
                <c:ptCount val="5"/>
                <c:pt idx="0">
                  <c:v>54</c:v>
                </c:pt>
                <c:pt idx="1">
                  <c:v>54</c:v>
                </c:pt>
                <c:pt idx="2">
                  <c:v>0</c:v>
                </c:pt>
                <c:pt idx="3" formatCode="0">
                  <c:v>37</c:v>
                </c:pt>
                <c:pt idx="4" formatCode="0">
                  <c:v>0</c:v>
                </c:pt>
              </c:numCache>
            </c:numRef>
          </c:val>
          <c:extLst>
            <c:ext xmlns:c16="http://schemas.microsoft.com/office/drawing/2014/chart" uri="{C3380CC4-5D6E-409C-BE32-E72D297353CC}">
              <c16:uniqueId val="{00000001-E32F-4577-95A2-81677524F6B7}"/>
            </c:ext>
          </c:extLst>
        </c:ser>
        <c:dLbls>
          <c:showLegendKey val="0"/>
          <c:showVal val="0"/>
          <c:showCatName val="0"/>
          <c:showSerName val="0"/>
          <c:showPercent val="0"/>
          <c:showBubbleSize val="0"/>
        </c:dLbls>
        <c:gapWidth val="219"/>
        <c:overlap val="-27"/>
        <c:axId val="502152504"/>
        <c:axId val="502152832"/>
      </c:barChart>
      <c:catAx>
        <c:axId val="502152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152832"/>
        <c:crosses val="autoZero"/>
        <c:auto val="1"/>
        <c:lblAlgn val="ctr"/>
        <c:lblOffset val="100"/>
        <c:noMultiLvlLbl val="0"/>
      </c:catAx>
      <c:valAx>
        <c:axId val="5021528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152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OESR_2019_Exclude Label Print.xlsx]Closure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561195</xdr:colOff>
      <xdr:row>1</xdr:row>
      <xdr:rowOff>143983</xdr:rowOff>
    </xdr:from>
    <xdr:to>
      <xdr:col>15</xdr:col>
      <xdr:colOff>553779</xdr:colOff>
      <xdr:row>15</xdr:row>
      <xdr:rowOff>125699</xdr:rowOff>
    </xdr:to>
    <xdr:graphicFrame macro="">
      <xdr:nvGraphicFramePr>
        <xdr:cNvPr id="6" name="Chart 5">
          <a:extLst>
            <a:ext uri="{FF2B5EF4-FFF2-40B4-BE49-F238E27FC236}">
              <a16:creationId xmlns:a16="http://schemas.microsoft.com/office/drawing/2014/main" id="{D3195CC3-03FD-40AD-9A55-2DF52EF0BD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509094</xdr:colOff>
      <xdr:row>17</xdr:row>
      <xdr:rowOff>122840</xdr:rowOff>
    </xdr:from>
    <xdr:to>
      <xdr:col>16</xdr:col>
      <xdr:colOff>77529</xdr:colOff>
      <xdr:row>28</xdr:row>
      <xdr:rowOff>133350</xdr:rowOff>
    </xdr:to>
    <xdr:graphicFrame macro="">
      <xdr:nvGraphicFramePr>
        <xdr:cNvPr id="7" name="Chart 6">
          <a:extLst>
            <a:ext uri="{FF2B5EF4-FFF2-40B4-BE49-F238E27FC236}">
              <a16:creationId xmlns:a16="http://schemas.microsoft.com/office/drawing/2014/main" id="{CE1D5A1C-81A4-4B03-B9AC-95002F10F3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0.22.240.2\n_drive\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811.432070370371" createdVersion="6" refreshedVersion="6" minRefreshableVersion="3" recordCount="148" xr:uid="{89190F4D-96AD-4D9C-92CC-6336D60E2807}">
  <cacheSource type="worksheet">
    <worksheetSource ref="A1:P148" sheet="2019"/>
  </cacheSource>
  <cacheFields count="15">
    <cacheField name="Log Number" numFmtId="0">
      <sharedItems/>
    </cacheField>
    <cacheField name="Engineering Group" numFmtId="0">
      <sharedItems/>
    </cacheField>
    <cacheField name="OESR Date Received" numFmtId="166">
      <sharedItems containsSemiMixedTypes="0" containsNonDate="0" containsDate="1" containsString="0" minDate="2018-06-25T00:00:00" maxDate="2019-09-19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166">
      <sharedItems containsDate="1" containsBlank="1" containsMixedTypes="1" minDate="2019-04-23T00:00:00" maxDate="2019-12-13T00:00:00"/>
    </cacheField>
    <cacheField name="Remark/Closure" numFmtId="0">
      <sharedItems containsBlank="1" longText="1"/>
    </cacheField>
    <cacheField name="OESR to Milford" numFmtId="0">
      <sharedItems/>
    </cacheField>
    <cacheField name="1- High(&lt; 1 week)" numFmtId="0">
      <sharedItems count="3">
        <s v="2- Medium(&lt;4 weeks)"/>
        <s v="1- High(&lt; 1 week)"/>
        <s v="3- Low (&gt;  4 weeks &amp; above)"/>
      </sharedItems>
    </cacheField>
    <cacheField name="STATUS" numFmtId="0">
      <sharedItems count="2">
        <s v="Closed"/>
        <s v="Open" u="1"/>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4225.655245486108"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d v="2019-09-13T00:00:00"/>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d v="2018-06-25T00:00:00"/>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d v="2018-08-24T00:00:00"/>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d v="2019-11-21T00:00:00"/>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_x000a_[21Nov19] No further action required from WPPL. Close this OSER and park under monitoring"/>
    <s v="Yes"/>
    <x v="2"/>
    <x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d v="2019-10-15T00:00:00"/>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_x000a_[31Oct19] Duplicate OESR S190125. Closed"/>
    <s v="No"/>
    <x v="2"/>
    <x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d v="2019-12-12T00:00:00"/>
    <s v="Flex to source replacement quotation. 999042121._x000a_Quatation provided,  decided Yuan Heng on 28Sep_x000a_ETA: end Oct"/>
    <s v="No"/>
    <x v="2"/>
    <x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d v="2019-09-04T00:00:00"/>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d v="2018-12-26T00:00:00"/>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d v="2018-12-27T00:00:00"/>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2019-01-18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d v="2019-12-12T00:00:00"/>
    <m/>
    <s v="No"/>
    <x v="2"/>
    <x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d v="2019-09-04T00:00:00"/>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d v="2019-09-04T00:00:00"/>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d v="2019-04-02T00:00:00"/>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d v="2019-04-23T00:00:00"/>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_x000a_[31 Oct 19] Joel to summarize and update the frequency of freeze_x000a_[15Nov19] Matt was informed and he will look into it when back from holiday."/>
    <s v="Yes"/>
    <x v="2"/>
    <x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d v="2019-08-02T00:00:00"/>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d v="2019-07-24T00:00:00"/>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2019-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d v="2019-10-07T00:00:00"/>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d v="2019-09-20T00:00:00"/>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d v="2019-06-22T00:00:00"/>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d v="2019-08-02T00:00:00"/>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_x000a_[31Oct19]_x000a_1. TDK power returned from Micro Precision. Pending for Chroma Load before returning to Flex Senai._x000a_2. Chroma Load, pending for Micro Precision confirmatioin. Check status._x000a_3. Picking Mux  Pending for Chroma Load before returning to Flex Senai_x000a_4. Venture self fixture should be returned from Flex Senai_x000a_[20Nov19] Close this OESR and under monitoring as it's only waiting for Venture to receive this self test fixture and return Flex senai their original parts._x000a__x000a_ _x000a_"/>
    <s v="Yes"/>
    <x v="2"/>
    <x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d v="2019-10-31T00:00:00"/>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31Oct19] set monitoring under document update."/>
    <s v="Yes"/>
    <x v="2"/>
    <x v="0"/>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
    <s v="Venture"/>
    <m/>
    <m/>
    <x v="2"/>
    <d v="2019-11-20T00:00:00"/>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_x000a_[31Oct19]-Lwin to confirm tester is back to normal and resend repair quotation_x000a_[20nov19] Team decided to repair this faulty meter. Close this case"/>
    <s v="Yes"/>
    <x v="2"/>
    <x v="0"/>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d v="2019-08-06T00:00:00"/>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d v="2019-08-15T00:00:00"/>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d v="2019-08-07T00:00:00"/>
    <s v="N/A"/>
    <s v="Others"/>
    <s v="   1) Label smear for 186015031; Qty 1pc_x000a_ASP 279001743 Rev. H_x000a_ _x000a_2) Label edge found to have scratch mark for 289000560; Qty 1pc_x000a_ASP 289000560 Rev. M"/>
    <s v="Flex"/>
    <m/>
    <m/>
    <x v="7"/>
    <m/>
    <m/>
    <s v="No"/>
    <x v="0"/>
    <x v="0"/>
  </r>
  <r>
    <s v="S190114"/>
    <s v="Manufacturing Engineering"/>
    <d v="2019-08-15T00:00:00"/>
    <s v="NA"/>
    <s v="Others"/>
    <s v="On the Tooling Masterlist, the tool number 999037508 Qty: 4 not belong to Venture used._x000a_Pls help to remove from Tooling Masterlist"/>
    <s v="Venture"/>
    <m/>
    <m/>
    <x v="7"/>
    <d v="2019-09-23T00:00:00"/>
    <s v="23Sep19 : closed. Remove from tooling masterlist."/>
    <s v="No"/>
    <x v="0"/>
    <x v="0"/>
  </r>
  <r>
    <s v="S190115"/>
    <s v="Manufacturing Engineering"/>
    <d v="2019-08-15T00:00:00"/>
    <s v="NA"/>
    <s v="Others"/>
    <s v="New product Degasser Assembly consigned tool 999044892 (DEGASSER GASKET FIXTURE ) Qty: 2._x000a_Pls help to add in to Tooling Masterlist"/>
    <s v="Venture"/>
    <m/>
    <m/>
    <x v="7"/>
    <d v="2019-09-23T00:00:00"/>
    <m/>
    <s v="No"/>
    <x v="0"/>
    <x v="0"/>
  </r>
  <r>
    <s v="S190116"/>
    <s v="Test Engineering"/>
    <d v="2019-08-19T00:00:00"/>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d v="2019-08-21T00:00:00"/>
    <s v="[21Aug2019] Milford reviewed and agreed with this fix. And will send few pieces to WPPL/Flex for future use"/>
    <s v="Yes"/>
    <x v="0"/>
    <x v="0"/>
  </r>
  <r>
    <s v="S190117"/>
    <s v="Test Engineering"/>
    <d v="2019-08-19T00:00:00"/>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d v="2019-09-04T00:00:00"/>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d v="2019-08-19T00:00:00"/>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d v="2019-11-13T00:00:00"/>
    <s v="[04Sep19] sourcing in progress, updated during eng.meeting_x000a_[14Oct19] target to receive the parts by 10Nov19_x000a_[13Nov19] Good part passed to Joel on 13Nov19."/>
    <s v="No"/>
    <x v="0"/>
    <x v="0"/>
  </r>
  <r>
    <s v="S190119"/>
    <s v="Manufacturing Engineering"/>
    <d v="2019-08-19T00:00:00"/>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d v="2019-11-13T00:00:00"/>
    <s v="[04Sep19] sourcing in progress, updated during eng.meeting_x000a_[14Oct19] target to receive the parts by 10Nov19_x000a_[13Nov19] Good part passed to Joel on 13Nov19."/>
    <s v="No"/>
    <x v="0"/>
    <x v="0"/>
  </r>
  <r>
    <s v="S190120"/>
    <s v="Test Engineering"/>
    <d v="2019-08-16T00:00:00"/>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d v="2019-08-23T00:00:00"/>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d v="2019-08-21T00:00:00"/>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d v="2019-08-26T00:00:00"/>
    <s v="[26Aug2019] Asked Joel to purchase 1 power supply for this repair. Joel updated the tester is fixed by replacing power adaptor"/>
    <s v="No"/>
    <x v="0"/>
    <x v="0"/>
  </r>
  <r>
    <s v="S190122"/>
    <s v="Test Engineering"/>
    <d v="2019-08-23T00:00:00"/>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d v="2019-10-11T00:00:00"/>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2"/>
    <x v="0"/>
  </r>
  <r>
    <s v="S190123"/>
    <s v="Manufacturing Engineering"/>
    <d v="2019-08-23T00:00:00"/>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d v="2019-11-25T00:00:00"/>
    <s v="[03Oct19] Venture (YT Teo) to follow up with supplier for quotation._x000a_[01 Nov] Supplier quotation 1 jig cost $300._x000a_[14Nov19] Venture get 2nd quotation on this jig. Qty: 2 sets._x000a_Cost: S$86.00 per set._x000a_Lead-time 6 - 8 weeks._x000a_[19Nov19] SF request supplier to quote the price for 1 jig_x000a_[21Nov19] Venture feedback supplier will charge $103 for 1 jig. _x000a_[25.Nov.19] - PO 2019-537 been submitted._x000a__x000a__x000a_"/>
    <s v="No"/>
    <x v="2"/>
    <x v="0"/>
  </r>
  <r>
    <s v="S190124"/>
    <s v="Test Engineering"/>
    <d v="2019-08-27T00:00:00"/>
    <s v="N/A"/>
    <s v="Others"/>
    <s v="   Request TE# for new ICT Fixture 210001344 - Currently did not have TE# number"/>
    <s v="Flex"/>
    <m/>
    <m/>
    <x v="1"/>
    <d v="2019-09-13T00:00:00"/>
    <s v="[28Aug2019] OESR 193544 was created for this request._x000a_[13Sep19] New TE# from Paul was sent to Flex "/>
    <s v="Yes"/>
    <x v="0"/>
    <x v="0"/>
  </r>
  <r>
    <s v="S190125"/>
    <s v="Test Engineering"/>
    <d v="2019-08-29T00:00:00"/>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d v="2019-08-29T00:00:00"/>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d v="2019-10-17T00:00:00"/>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_x000a_"/>
    <s v="Yes"/>
    <x v="2"/>
    <x v="0"/>
  </r>
  <r>
    <s v="S190127"/>
    <s v="Test Engineering"/>
    <d v="2019-08-29T00:00:00"/>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d v="2019-08-30T00:00:00"/>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
    <s v="No"/>
    <x v="1"/>
    <x v="0"/>
  </r>
  <r>
    <s v="S190129"/>
    <s v="Test Engineering"/>
    <d v="2019-09-02T00:00:00"/>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d v="2019-09-02T00:00:00"/>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d v="2019-09-25T00:00:00"/>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d v="2019-09-02T00:00:00"/>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d v="2019-09-03T00:00:00"/>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d v="2019-10-31T00:00:00"/>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_x000a_[31Oct19] The card is replaced and closed."/>
    <s v="No"/>
    <x v="2"/>
    <x v="0"/>
  </r>
  <r>
    <s v="S190133"/>
    <s v="Manufacturing Engineering"/>
    <d v="2019-09-03T00:00:00"/>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d v="2019-09-05T00:00:00"/>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d v="2019-09-05T00:00:00"/>
    <s v="TE83026-1"/>
    <m/>
    <s v="During preventive maintenance on PC found files in SENDBUFFER directories, please notify test engineer for resubmission ."/>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08Nov19] Milford was informed the additional testers for buffer clear"/>
    <s v="No"/>
    <x v="2"/>
    <x v="0"/>
  </r>
  <r>
    <s v="S190136"/>
    <s v="Test Engineering"/>
    <d v="2019-09-05T00:00:00"/>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d v="2019-09-06T00:00:00"/>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d v="2019-09-10T00:00:00"/>
    <s v="TE82743-3"/>
    <m/>
    <s v="The PC not able to power when turning on. Suspected that the PC Mother board get faulty_x000a__x000a__x000a_PC Model: IPC-610MB-300_x000a_Manufacturer: Advantech_x000a_OS: Windows 2000_x000a_Ram: 2 GB "/>
    <s v="Venture"/>
    <m/>
    <m/>
    <x v="1"/>
    <d v="2019-09-27T00:00:00"/>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d v="2019-09-10T00:00:00"/>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d v="2019-10-17T00:00:00"/>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0"/>
  </r>
  <r>
    <s v="S190140"/>
    <s v="Test Engineering"/>
    <d v="2019-09-11T00:00:00"/>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d v="2019-09-11T00:00:00"/>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d v="2019-09-17T00:00:00"/>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d v="2019-09-20T00:00:00"/>
    <s v="[20Sep19] Matt fixed the issue and confirmed with Wang. Close this case"/>
    <s v="Yes"/>
    <x v="0"/>
    <x v="0"/>
  </r>
  <r>
    <s v="S190143"/>
    <s v="Test Engineering"/>
    <d v="2019-09-16T00:00:00"/>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d v="2019-09-27T00:00:00"/>
    <s v="[20Sep19] Chan to flush the flowcell with extended hours and update the outcome. MRO 1x unit of this flowcell for repair &amp; spare_x000a_[27Sep19] Chan update the flowcell passed 3x units tester after extended flushing. Close this OESR and re-open again when needed"/>
    <s v="No"/>
    <x v="1"/>
    <x v="0"/>
  </r>
  <r>
    <s v="S190144"/>
    <s v="Manufacturing Engineering"/>
    <d v="2019-09-18T00:00:00"/>
    <s v="NA"/>
    <m/>
    <s v="Instrument Serial Number Printing:_x000a_RMA Instrument Serial Number Label Need To Reprint Due To ADC Carton Damaged._x000a_NCMR-SKW-00000128 WPPL reference: NCR ADC190078_x000a_Model: 186248900 S/N: E198E806A"/>
    <s v="Flex"/>
    <m/>
    <m/>
    <x v="6"/>
    <m/>
    <s v="Desmond&quot; It is done&quot;"/>
    <s v="No"/>
    <x v="1"/>
    <x v="0"/>
  </r>
  <r>
    <s v="S190145"/>
    <s v="Test Engineering"/>
    <d v="2019-09-18T00:00:00"/>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d v="2019-09-20T00:00:00"/>
    <s v="[20Sep19] Matt fixed the issue and confirmed with Wang. Close this case"/>
    <s v="Yes"/>
    <x v="0"/>
    <x v="0"/>
  </r>
  <r>
    <s v="S190146"/>
    <s v="Test Engineering"/>
    <d v="2019-09-18T00:00:00"/>
    <s v="TE83064-10"/>
    <m/>
    <s v="During preventive maintenance on PC found files in SENDBUFFER directories, please notify test engineer for resubmission"/>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08Nov19] Milford was informed the additional testers for buffer clear"/>
    <s v="No"/>
    <x v="2"/>
    <x v="0"/>
  </r>
  <r>
    <s v="S190147"/>
    <s v="Test Engineering"/>
    <d v="2019-09-18T00:00:00"/>
    <s v="TE83064-11"/>
    <m/>
    <s v="During preventive maintenance on PC found files in SENDBUFFER directories, please notify test engineer for resubmission "/>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
    <s v="No"/>
    <x v="2"/>
    <x v="0"/>
  </r>
  <r>
    <s v="S190148"/>
    <s v="Test Engineering"/>
    <d v="2019-09-18T00:00:00"/>
    <s v="TE83064-12"/>
    <m/>
    <s v="During preventive maintenance on PC found files in SENDBUFFER directories, please notify test engineer for resubmission "/>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08Nov19] Milford was informed the additional testers for buffer clear"/>
    <s v="Yes"/>
    <x v="2"/>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8"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2">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m="1"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1">
      <pivotArea outline="0" collapsedLevelsAreSubtotals="1" fieldPosition="0"/>
    </format>
    <format dxfId="0">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topLeftCell="A115" zoomScale="70" zoomScaleNormal="70" workbookViewId="0">
      <selection activeCell="C172" sqref="C172:C185"/>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62"/>
  <sheetViews>
    <sheetView tabSelected="1" zoomScale="68" zoomScaleNormal="68" workbookViewId="0">
      <pane ySplit="1" topLeftCell="A2" activePane="bottomLeft" state="frozen"/>
      <selection pane="bottomLeft" activeCell="E1" sqref="E1"/>
    </sheetView>
  </sheetViews>
  <sheetFormatPr defaultColWidth="9.140625" defaultRowHeight="18.75" x14ac:dyDescent="0.2"/>
  <cols>
    <col min="1" max="1" width="14.42578125" style="128" customWidth="1"/>
    <col min="2" max="2" width="21.7109375" style="127" customWidth="1"/>
    <col min="3" max="3" width="28.42578125" style="152" bestFit="1" customWidth="1"/>
    <col min="4" max="4" width="15.140625" style="152" customWidth="1"/>
    <col min="5" max="5" width="13.7109375" style="128" customWidth="1"/>
    <col min="6" max="6" width="84.85546875" style="151" bestFit="1" customWidth="1"/>
    <col min="7" max="8" width="10.42578125" style="128" customWidth="1"/>
    <col min="9" max="9" width="10.5703125" style="128" customWidth="1"/>
    <col min="10" max="10" width="21.5703125" style="128" customWidth="1"/>
    <col min="11" max="12" width="21" style="152" customWidth="1"/>
    <col min="13" max="13" width="40.85546875" style="151" customWidth="1"/>
    <col min="14" max="14" width="17.42578125" style="128" customWidth="1"/>
    <col min="15" max="15" width="21.140625" style="128" customWidth="1"/>
    <col min="16" max="16" width="14" style="128" customWidth="1"/>
    <col min="17" max="17" width="24.140625" style="153" customWidth="1"/>
    <col min="18" max="19" width="26.85546875" style="128" bestFit="1" customWidth="1"/>
    <col min="20" max="20" width="12.42578125" style="128" customWidth="1"/>
    <col min="21" max="21" width="12.140625" style="128" customWidth="1"/>
    <col min="22" max="22" width="12.85546875" style="128" customWidth="1"/>
    <col min="23" max="23" width="12.140625" style="128" customWidth="1"/>
    <col min="24" max="24" width="223" style="128" customWidth="1"/>
    <col min="25" max="25" width="221.5703125" style="128" customWidth="1"/>
    <col min="26" max="26" width="225.5703125" style="128" customWidth="1"/>
    <col min="27" max="27" width="224.140625" style="128" bestFit="1" customWidth="1"/>
    <col min="28" max="28" width="196.7109375" style="128" customWidth="1"/>
    <col min="29" max="29" width="200" style="128" customWidth="1"/>
    <col min="30" max="30" width="227" style="128" bestFit="1" customWidth="1"/>
    <col min="31" max="31" width="225.5703125" style="128" customWidth="1"/>
    <col min="32" max="32" width="212.7109375" style="128" customWidth="1"/>
    <col min="33" max="33" width="211.28515625" style="128" customWidth="1"/>
    <col min="34" max="34" width="214.28515625" style="128" customWidth="1"/>
    <col min="35" max="35" width="212.7109375" style="128" bestFit="1" customWidth="1"/>
    <col min="36" max="36" width="223.140625" style="128" bestFit="1" customWidth="1"/>
    <col min="37" max="37" width="221.7109375" style="128" bestFit="1" customWidth="1"/>
    <col min="38" max="38" width="159.7109375" style="128" bestFit="1" customWidth="1"/>
    <col min="39" max="39" width="163" style="128" bestFit="1" customWidth="1"/>
    <col min="40" max="40" width="217.42578125" style="128" bestFit="1" customWidth="1"/>
    <col min="41" max="41" width="216" style="128" customWidth="1"/>
    <col min="42" max="42" width="75.85546875" style="128" bestFit="1" customWidth="1"/>
    <col min="43" max="43" width="79.140625" style="128" bestFit="1" customWidth="1"/>
    <col min="44" max="44" width="216" style="128" bestFit="1" customWidth="1"/>
    <col min="45" max="45" width="214.5703125" style="128" bestFit="1" customWidth="1"/>
    <col min="46" max="46" width="116.7109375" style="128" bestFit="1" customWidth="1"/>
    <col min="47" max="47" width="120.140625" style="128" bestFit="1" customWidth="1"/>
    <col min="48" max="48" width="177.140625" style="128" bestFit="1" customWidth="1"/>
    <col min="49" max="49" width="180.42578125" style="128" bestFit="1" customWidth="1"/>
    <col min="50" max="50" width="204.85546875" style="128" bestFit="1" customWidth="1"/>
    <col min="51" max="51" width="208.28515625" style="128" bestFit="1" customWidth="1"/>
    <col min="52" max="52" width="8.28515625" style="128" customWidth="1"/>
    <col min="53" max="53" width="11.5703125" style="128" bestFit="1" customWidth="1"/>
    <col min="54" max="54" width="10.85546875" style="128" bestFit="1" customWidth="1"/>
    <col min="55" max="16384" width="9.140625" style="128"/>
  </cols>
  <sheetData>
    <row r="1" spans="1:23" ht="105" x14ac:dyDescent="0.2">
      <c r="A1" s="71" t="s">
        <v>511</v>
      </c>
      <c r="B1" s="87" t="s">
        <v>8</v>
      </c>
      <c r="C1" s="110">
        <v>43468</v>
      </c>
      <c r="D1" s="65" t="s">
        <v>1219</v>
      </c>
      <c r="E1" s="65"/>
      <c r="F1" s="63" t="s">
        <v>534</v>
      </c>
      <c r="G1" s="117" t="s">
        <v>56</v>
      </c>
      <c r="H1" s="75"/>
      <c r="I1" s="75"/>
      <c r="J1" s="71" t="s">
        <v>161</v>
      </c>
      <c r="K1" s="110"/>
      <c r="L1" s="110"/>
      <c r="M1" s="66" t="s">
        <v>537</v>
      </c>
      <c r="N1" s="64" t="s">
        <v>579</v>
      </c>
      <c r="O1" s="64" t="s">
        <v>459</v>
      </c>
      <c r="P1" s="65" t="s">
        <v>192</v>
      </c>
      <c r="Q1" s="54">
        <v>2</v>
      </c>
      <c r="R1" s="50">
        <f>Q1*0.25</f>
        <v>0.5</v>
      </c>
      <c r="S1" s="128" t="s">
        <v>459</v>
      </c>
    </row>
    <row r="2" spans="1:23" s="129" customFormat="1" ht="75" x14ac:dyDescent="0.2">
      <c r="A2" s="71" t="s">
        <v>512</v>
      </c>
      <c r="B2" s="87" t="s">
        <v>127</v>
      </c>
      <c r="C2" s="110">
        <v>43468</v>
      </c>
      <c r="D2" s="65" t="s">
        <v>1220</v>
      </c>
      <c r="E2" s="65"/>
      <c r="F2" s="63" t="s">
        <v>535</v>
      </c>
      <c r="G2" s="117" t="s">
        <v>56</v>
      </c>
      <c r="H2" s="65"/>
      <c r="I2" s="65"/>
      <c r="J2" s="71" t="s">
        <v>161</v>
      </c>
      <c r="K2" s="110"/>
      <c r="L2" s="110"/>
      <c r="M2" s="66" t="s">
        <v>540</v>
      </c>
      <c r="N2" s="64" t="s">
        <v>579</v>
      </c>
      <c r="O2" s="64" t="s">
        <v>272</v>
      </c>
      <c r="P2" s="65" t="s">
        <v>192</v>
      </c>
      <c r="Q2" s="97">
        <v>1</v>
      </c>
      <c r="R2" s="51">
        <f>Q2*0.5</f>
        <v>0.5</v>
      </c>
      <c r="S2" s="129" t="s">
        <v>273</v>
      </c>
      <c r="T2" s="128"/>
      <c r="U2" s="128"/>
      <c r="V2" s="128"/>
      <c r="W2" s="128"/>
    </row>
    <row r="3" spans="1:23" ht="63.75" x14ac:dyDescent="0.2">
      <c r="A3" s="71" t="s">
        <v>513</v>
      </c>
      <c r="B3" s="87" t="s">
        <v>8</v>
      </c>
      <c r="C3" s="110">
        <v>43469</v>
      </c>
      <c r="D3" s="65" t="s">
        <v>1221</v>
      </c>
      <c r="E3" s="65"/>
      <c r="F3" s="63" t="s">
        <v>536</v>
      </c>
      <c r="G3" s="117" t="s">
        <v>56</v>
      </c>
      <c r="H3" s="65"/>
      <c r="I3" s="65"/>
      <c r="J3" s="71" t="s">
        <v>930</v>
      </c>
      <c r="K3" s="110"/>
      <c r="L3" s="110"/>
      <c r="M3" s="66" t="s">
        <v>574</v>
      </c>
      <c r="N3" s="64" t="s">
        <v>566</v>
      </c>
      <c r="O3" s="64" t="s">
        <v>459</v>
      </c>
      <c r="P3" s="65" t="s">
        <v>192</v>
      </c>
      <c r="Q3" s="54">
        <v>26</v>
      </c>
      <c r="R3" s="50">
        <f t="shared" ref="R3:R4" si="0">Q3*0.25</f>
        <v>6.5</v>
      </c>
      <c r="S3" s="128" t="s">
        <v>272</v>
      </c>
    </row>
    <row r="4" spans="1:23" s="130" customFormat="1" ht="280.5" x14ac:dyDescent="0.2">
      <c r="A4" s="71" t="s">
        <v>514</v>
      </c>
      <c r="B4" s="87" t="s">
        <v>8</v>
      </c>
      <c r="C4" s="110">
        <v>43278</v>
      </c>
      <c r="D4" s="110" t="s">
        <v>35</v>
      </c>
      <c r="E4" s="75" t="s">
        <v>199</v>
      </c>
      <c r="F4" s="63" t="s">
        <v>185</v>
      </c>
      <c r="G4" s="122" t="s">
        <v>53</v>
      </c>
      <c r="H4" s="75" t="s">
        <v>59</v>
      </c>
      <c r="I4" s="74" t="s">
        <v>139</v>
      </c>
      <c r="J4" s="71" t="s">
        <v>161</v>
      </c>
      <c r="K4" s="110">
        <v>43721</v>
      </c>
      <c r="L4" s="110"/>
      <c r="M4" s="90" t="s">
        <v>931</v>
      </c>
      <c r="N4" s="71" t="s">
        <v>566</v>
      </c>
      <c r="O4" s="71" t="s">
        <v>459</v>
      </c>
      <c r="P4" s="65" t="s">
        <v>192</v>
      </c>
      <c r="Q4" s="54">
        <f>NETWORKDAYS(C4,K4)</f>
        <v>318</v>
      </c>
      <c r="R4" s="55">
        <f t="shared" si="0"/>
        <v>79.5</v>
      </c>
      <c r="S4" s="130" t="s">
        <v>191</v>
      </c>
      <c r="T4" s="128"/>
      <c r="U4" s="128"/>
      <c r="V4" s="128"/>
      <c r="W4" s="128"/>
    </row>
    <row r="5" spans="1:23" s="131" customFormat="1" ht="409.5" x14ac:dyDescent="0.2">
      <c r="A5" s="71" t="s">
        <v>515</v>
      </c>
      <c r="B5" s="87" t="s">
        <v>8</v>
      </c>
      <c r="C5" s="110">
        <v>43276</v>
      </c>
      <c r="D5" s="65" t="s">
        <v>61</v>
      </c>
      <c r="E5" s="65" t="s">
        <v>198</v>
      </c>
      <c r="F5" s="63" t="s">
        <v>186</v>
      </c>
      <c r="G5" s="122" t="s">
        <v>53</v>
      </c>
      <c r="H5" s="75" t="s">
        <v>60</v>
      </c>
      <c r="I5" s="75" t="s">
        <v>126</v>
      </c>
      <c r="J5" s="88" t="s">
        <v>930</v>
      </c>
      <c r="K5" s="110"/>
      <c r="L5" s="110"/>
      <c r="M5" s="66" t="s">
        <v>571</v>
      </c>
      <c r="N5" s="71" t="s">
        <v>566</v>
      </c>
      <c r="O5" s="71" t="s">
        <v>273</v>
      </c>
      <c r="P5" s="65" t="s">
        <v>192</v>
      </c>
      <c r="Q5" s="54">
        <v>162</v>
      </c>
      <c r="R5" s="52">
        <f>0.1*Q5</f>
        <v>16.2</v>
      </c>
      <c r="S5" s="131" t="s">
        <v>17</v>
      </c>
      <c r="T5" s="128"/>
      <c r="U5" s="128"/>
      <c r="V5" s="128"/>
      <c r="W5" s="128"/>
    </row>
    <row r="6" spans="1:23" s="130" customFormat="1" ht="344.25" x14ac:dyDescent="0.2">
      <c r="A6" s="71" t="s">
        <v>516</v>
      </c>
      <c r="B6" s="87" t="s">
        <v>8</v>
      </c>
      <c r="C6" s="110">
        <v>43336</v>
      </c>
      <c r="D6" s="110" t="s">
        <v>25</v>
      </c>
      <c r="E6" s="75" t="s">
        <v>198</v>
      </c>
      <c r="F6" s="63" t="s">
        <v>570</v>
      </c>
      <c r="G6" s="122" t="s">
        <v>53</v>
      </c>
      <c r="H6" s="75" t="s">
        <v>51</v>
      </c>
      <c r="I6" s="75" t="s">
        <v>28</v>
      </c>
      <c r="J6" s="71" t="s">
        <v>930</v>
      </c>
      <c r="K6" s="110">
        <v>43790</v>
      </c>
      <c r="L6" s="110"/>
      <c r="M6" s="90" t="s">
        <v>1168</v>
      </c>
      <c r="N6" s="71" t="s">
        <v>566</v>
      </c>
      <c r="O6" s="71" t="s">
        <v>273</v>
      </c>
      <c r="P6" s="65" t="s">
        <v>192</v>
      </c>
      <c r="Q6" s="54">
        <f>NETWORKDAYS(C6,K6)</f>
        <v>325</v>
      </c>
      <c r="R6" s="52">
        <f t="shared" ref="R6:R19" si="1">0.1*Q6</f>
        <v>32.5</v>
      </c>
      <c r="S6" s="130" t="s">
        <v>192</v>
      </c>
      <c r="T6" s="128"/>
      <c r="U6" s="128"/>
      <c r="V6" s="128"/>
      <c r="W6" s="128"/>
    </row>
    <row r="7" spans="1:23" s="131" customFormat="1" ht="253.5" x14ac:dyDescent="0.2">
      <c r="A7" s="71" t="s">
        <v>517</v>
      </c>
      <c r="B7" s="87" t="s">
        <v>8</v>
      </c>
      <c r="C7" s="110">
        <v>43297</v>
      </c>
      <c r="D7" s="110" t="s">
        <v>172</v>
      </c>
      <c r="E7" s="75" t="s">
        <v>197</v>
      </c>
      <c r="F7" s="63" t="s">
        <v>173</v>
      </c>
      <c r="G7" s="122" t="s">
        <v>53</v>
      </c>
      <c r="H7" s="75" t="s">
        <v>174</v>
      </c>
      <c r="I7" s="75"/>
      <c r="J7" s="71" t="s">
        <v>33</v>
      </c>
      <c r="K7" s="110">
        <v>43753</v>
      </c>
      <c r="L7" s="110"/>
      <c r="M7" s="66" t="s">
        <v>1040</v>
      </c>
      <c r="N7" s="71" t="s">
        <v>579</v>
      </c>
      <c r="O7" s="71" t="s">
        <v>273</v>
      </c>
      <c r="P7" s="65" t="s">
        <v>192</v>
      </c>
      <c r="Q7" s="54">
        <f>NETWORKDAYS(C7,K7)</f>
        <v>327</v>
      </c>
      <c r="R7" s="52">
        <f t="shared" si="1"/>
        <v>32.700000000000003</v>
      </c>
      <c r="S7" s="131" t="s">
        <v>194</v>
      </c>
      <c r="T7" s="128"/>
      <c r="U7" s="128"/>
      <c r="V7" s="128"/>
      <c r="W7" s="128"/>
    </row>
    <row r="8" spans="1:23" s="130" customFormat="1" ht="225" x14ac:dyDescent="0.2">
      <c r="A8" s="71" t="s">
        <v>518</v>
      </c>
      <c r="B8" s="87" t="s">
        <v>8</v>
      </c>
      <c r="C8" s="110">
        <v>43329</v>
      </c>
      <c r="D8" s="65" t="s">
        <v>292</v>
      </c>
      <c r="E8" s="65" t="s">
        <v>197</v>
      </c>
      <c r="F8" s="63" t="s">
        <v>293</v>
      </c>
      <c r="G8" s="122" t="s">
        <v>53</v>
      </c>
      <c r="H8" s="75" t="s">
        <v>174</v>
      </c>
      <c r="I8" s="75"/>
      <c r="J8" s="71" t="s">
        <v>169</v>
      </c>
      <c r="K8" s="110"/>
      <c r="L8" s="110"/>
      <c r="M8" s="154" t="s">
        <v>821</v>
      </c>
      <c r="N8" s="132" t="s">
        <v>579</v>
      </c>
      <c r="O8" s="71" t="s">
        <v>273</v>
      </c>
      <c r="P8" s="65" t="s">
        <v>192</v>
      </c>
      <c r="Q8" s="54">
        <v>230</v>
      </c>
      <c r="R8" s="52">
        <f t="shared" si="1"/>
        <v>23</v>
      </c>
      <c r="S8" s="130" t="s">
        <v>195</v>
      </c>
      <c r="T8" s="128"/>
      <c r="U8" s="128"/>
      <c r="V8" s="128"/>
      <c r="W8" s="128"/>
    </row>
    <row r="9" spans="1:23" s="133" customFormat="1" ht="63.75" x14ac:dyDescent="0.2">
      <c r="A9" s="71" t="s">
        <v>519</v>
      </c>
      <c r="B9" s="126" t="s">
        <v>127</v>
      </c>
      <c r="C9" s="100">
        <v>43356</v>
      </c>
      <c r="D9" s="100" t="s">
        <v>330</v>
      </c>
      <c r="E9" s="75" t="s">
        <v>196</v>
      </c>
      <c r="F9" s="59" t="s">
        <v>378</v>
      </c>
      <c r="G9" s="76" t="s">
        <v>56</v>
      </c>
      <c r="H9" s="75"/>
      <c r="I9" s="75"/>
      <c r="J9" s="51" t="s">
        <v>161</v>
      </c>
      <c r="K9" s="100">
        <f ca="1">TODAY()</f>
        <v>44225</v>
      </c>
      <c r="L9" s="100"/>
      <c r="M9" s="62" t="s">
        <v>431</v>
      </c>
      <c r="N9" s="77" t="s">
        <v>579</v>
      </c>
      <c r="O9" s="77" t="s">
        <v>273</v>
      </c>
      <c r="P9" s="75" t="s">
        <v>192</v>
      </c>
      <c r="Q9" s="104">
        <f ca="1">NETWORKDAYS(C9,K9)</f>
        <v>622</v>
      </c>
      <c r="R9" s="52">
        <f t="shared" ca="1" si="1"/>
        <v>62.2</v>
      </c>
      <c r="S9" s="133" t="s">
        <v>196</v>
      </c>
      <c r="T9" s="128"/>
      <c r="U9" s="128"/>
      <c r="V9" s="128"/>
      <c r="W9" s="128"/>
    </row>
    <row r="10" spans="1:23" s="130" customFormat="1" ht="63.75" x14ac:dyDescent="0.2">
      <c r="A10" s="71" t="s">
        <v>520</v>
      </c>
      <c r="B10" s="87" t="s">
        <v>8</v>
      </c>
      <c r="C10" s="110">
        <v>43425</v>
      </c>
      <c r="D10" s="65" t="s">
        <v>452</v>
      </c>
      <c r="E10" s="65" t="s">
        <v>195</v>
      </c>
      <c r="F10" s="63" t="s">
        <v>462</v>
      </c>
      <c r="G10" s="122" t="s">
        <v>53</v>
      </c>
      <c r="H10" s="65"/>
      <c r="I10" s="65"/>
      <c r="J10" s="71" t="s">
        <v>930</v>
      </c>
      <c r="K10" s="110"/>
      <c r="L10" s="110"/>
      <c r="M10" s="66" t="s">
        <v>573</v>
      </c>
      <c r="N10" s="71" t="s">
        <v>566</v>
      </c>
      <c r="O10" s="71" t="s">
        <v>273</v>
      </c>
      <c r="P10" s="65" t="s">
        <v>192</v>
      </c>
      <c r="Q10" s="54">
        <v>56</v>
      </c>
      <c r="R10" s="52">
        <f t="shared" si="1"/>
        <v>5.6000000000000005</v>
      </c>
      <c r="S10" s="130" t="s">
        <v>197</v>
      </c>
      <c r="T10" s="128"/>
    </row>
    <row r="11" spans="1:23" s="131" customFormat="1" ht="89.25" x14ac:dyDescent="0.2">
      <c r="A11" s="71" t="s">
        <v>521</v>
      </c>
      <c r="B11" s="87" t="s">
        <v>8</v>
      </c>
      <c r="C11" s="110">
        <v>43425</v>
      </c>
      <c r="D11" s="118" t="s">
        <v>457</v>
      </c>
      <c r="E11" s="65" t="s">
        <v>199</v>
      </c>
      <c r="F11" s="63" t="s">
        <v>458</v>
      </c>
      <c r="G11" s="122" t="s">
        <v>53</v>
      </c>
      <c r="H11" s="75"/>
      <c r="I11" s="75"/>
      <c r="J11" s="71" t="s">
        <v>930</v>
      </c>
      <c r="K11" s="110"/>
      <c r="L11" s="110"/>
      <c r="M11" s="66" t="s">
        <v>572</v>
      </c>
      <c r="N11" s="71" t="s">
        <v>566</v>
      </c>
      <c r="O11" s="71" t="s">
        <v>273</v>
      </c>
      <c r="P11" s="65" t="s">
        <v>192</v>
      </c>
      <c r="Q11" s="54">
        <v>55</v>
      </c>
      <c r="R11" s="52">
        <f t="shared" si="1"/>
        <v>5.5</v>
      </c>
      <c r="S11" s="131" t="s">
        <v>198</v>
      </c>
      <c r="T11" s="128"/>
    </row>
    <row r="12" spans="1:23" s="130" customFormat="1" ht="38.25" x14ac:dyDescent="0.2">
      <c r="A12" s="71" t="s">
        <v>522</v>
      </c>
      <c r="B12" s="87" t="s">
        <v>127</v>
      </c>
      <c r="C12" s="110">
        <v>43428</v>
      </c>
      <c r="D12" s="110" t="s">
        <v>464</v>
      </c>
      <c r="E12" s="75" t="s">
        <v>199</v>
      </c>
      <c r="F12" s="63" t="s">
        <v>465</v>
      </c>
      <c r="G12" s="117" t="s">
        <v>56</v>
      </c>
      <c r="H12" s="75"/>
      <c r="I12" s="75"/>
      <c r="J12" s="71" t="s">
        <v>161</v>
      </c>
      <c r="K12" s="110">
        <v>43712</v>
      </c>
      <c r="L12" s="110"/>
      <c r="M12" s="66" t="s">
        <v>899</v>
      </c>
      <c r="N12" s="64" t="s">
        <v>579</v>
      </c>
      <c r="O12" s="64" t="s">
        <v>273</v>
      </c>
      <c r="P12" s="65" t="s">
        <v>192</v>
      </c>
      <c r="Q12" s="54">
        <f>NETWORKDAYS(C12,K12)</f>
        <v>203</v>
      </c>
      <c r="R12" s="52">
        <f t="shared" si="1"/>
        <v>20.3</v>
      </c>
      <c r="S12" s="130" t="s">
        <v>199</v>
      </c>
    </row>
    <row r="13" spans="1:23" s="130" customFormat="1" ht="216.75" x14ac:dyDescent="0.2">
      <c r="A13" s="71" t="s">
        <v>523</v>
      </c>
      <c r="B13" s="87" t="s">
        <v>8</v>
      </c>
      <c r="C13" s="110">
        <v>43431</v>
      </c>
      <c r="D13" s="65" t="s">
        <v>432</v>
      </c>
      <c r="E13" s="65" t="s">
        <v>199</v>
      </c>
      <c r="F13" s="63" t="s">
        <v>467</v>
      </c>
      <c r="G13" s="117" t="s">
        <v>56</v>
      </c>
      <c r="H13" s="65"/>
      <c r="I13" s="65"/>
      <c r="J13" s="71" t="s">
        <v>930</v>
      </c>
      <c r="K13" s="110"/>
      <c r="L13" s="110"/>
      <c r="M13" s="66" t="s">
        <v>586</v>
      </c>
      <c r="N13" s="64" t="s">
        <v>566</v>
      </c>
      <c r="O13" s="64" t="s">
        <v>273</v>
      </c>
      <c r="P13" s="65" t="s">
        <v>192</v>
      </c>
      <c r="Q13" s="54">
        <v>49</v>
      </c>
      <c r="R13" s="52">
        <f t="shared" si="1"/>
        <v>4.9000000000000004</v>
      </c>
    </row>
    <row r="14" spans="1:23" s="130" customFormat="1" ht="90" x14ac:dyDescent="0.2">
      <c r="A14" s="71" t="s">
        <v>524</v>
      </c>
      <c r="B14" s="87" t="s">
        <v>8</v>
      </c>
      <c r="C14" s="110">
        <v>43439</v>
      </c>
      <c r="D14" s="65" t="s">
        <v>138</v>
      </c>
      <c r="E14" s="65" t="s">
        <v>199</v>
      </c>
      <c r="F14" s="63" t="s">
        <v>475</v>
      </c>
      <c r="G14" s="117" t="s">
        <v>56</v>
      </c>
      <c r="H14" s="75"/>
      <c r="I14" s="75"/>
      <c r="J14" s="71" t="s">
        <v>930</v>
      </c>
      <c r="K14" s="110"/>
      <c r="L14" s="110"/>
      <c r="M14" s="66" t="s">
        <v>568</v>
      </c>
      <c r="N14" s="64" t="s">
        <v>567</v>
      </c>
      <c r="O14" s="64" t="s">
        <v>273</v>
      </c>
      <c r="P14" s="65" t="s">
        <v>192</v>
      </c>
      <c r="Q14" s="54">
        <v>5</v>
      </c>
      <c r="R14" s="52">
        <f t="shared" si="1"/>
        <v>0.5</v>
      </c>
    </row>
    <row r="15" spans="1:23" ht="120" x14ac:dyDescent="0.2">
      <c r="A15" s="71" t="s">
        <v>525</v>
      </c>
      <c r="B15" s="87" t="s">
        <v>8</v>
      </c>
      <c r="C15" s="110">
        <v>43439</v>
      </c>
      <c r="D15" s="65" t="s">
        <v>476</v>
      </c>
      <c r="E15" s="65" t="s">
        <v>199</v>
      </c>
      <c r="F15" s="63" t="s">
        <v>477</v>
      </c>
      <c r="G15" s="117" t="s">
        <v>56</v>
      </c>
      <c r="H15" s="75"/>
      <c r="I15" s="75"/>
      <c r="J15" s="71" t="s">
        <v>930</v>
      </c>
      <c r="K15" s="110"/>
      <c r="L15" s="110"/>
      <c r="M15" s="66" t="s">
        <v>1000</v>
      </c>
      <c r="N15" s="64" t="s">
        <v>579</v>
      </c>
      <c r="O15" s="64" t="s">
        <v>273</v>
      </c>
      <c r="P15" s="65" t="s">
        <v>192</v>
      </c>
      <c r="Q15" s="54">
        <v>5</v>
      </c>
      <c r="R15" s="52">
        <f t="shared" si="1"/>
        <v>0.5</v>
      </c>
    </row>
    <row r="16" spans="1:23" ht="90" x14ac:dyDescent="0.2">
      <c r="A16" s="71" t="s">
        <v>526</v>
      </c>
      <c r="B16" s="87" t="s">
        <v>8</v>
      </c>
      <c r="C16" s="110">
        <v>43439</v>
      </c>
      <c r="D16" s="65" t="s">
        <v>479</v>
      </c>
      <c r="E16" s="65" t="s">
        <v>199</v>
      </c>
      <c r="F16" s="63" t="s">
        <v>478</v>
      </c>
      <c r="G16" s="117" t="s">
        <v>56</v>
      </c>
      <c r="H16" s="75"/>
      <c r="I16" s="75"/>
      <c r="J16" s="71" t="s">
        <v>930</v>
      </c>
      <c r="K16" s="110"/>
      <c r="L16" s="110"/>
      <c r="M16" s="66" t="s">
        <v>1001</v>
      </c>
      <c r="N16" s="64" t="s">
        <v>579</v>
      </c>
      <c r="O16" s="64" t="s">
        <v>273</v>
      </c>
      <c r="P16" s="65" t="s">
        <v>192</v>
      </c>
      <c r="Q16" s="54">
        <v>5</v>
      </c>
      <c r="R16" s="52">
        <f t="shared" si="1"/>
        <v>0.5</v>
      </c>
    </row>
    <row r="17" spans="1:19" ht="120" x14ac:dyDescent="0.2">
      <c r="A17" s="71" t="s">
        <v>527</v>
      </c>
      <c r="B17" s="87" t="s">
        <v>8</v>
      </c>
      <c r="C17" s="110">
        <v>43439</v>
      </c>
      <c r="D17" s="65" t="s">
        <v>481</v>
      </c>
      <c r="E17" s="65" t="s">
        <v>199</v>
      </c>
      <c r="F17" s="63" t="s">
        <v>480</v>
      </c>
      <c r="G17" s="117" t="s">
        <v>56</v>
      </c>
      <c r="H17" s="75"/>
      <c r="I17" s="75"/>
      <c r="J17" s="71" t="s">
        <v>930</v>
      </c>
      <c r="K17" s="110"/>
      <c r="L17" s="110"/>
      <c r="M17" s="66" t="s">
        <v>1001</v>
      </c>
      <c r="N17" s="64" t="s">
        <v>579</v>
      </c>
      <c r="O17" s="64" t="s">
        <v>273</v>
      </c>
      <c r="P17" s="65" t="s">
        <v>192</v>
      </c>
      <c r="Q17" s="54">
        <v>5</v>
      </c>
      <c r="R17" s="52">
        <f t="shared" si="1"/>
        <v>0.5</v>
      </c>
    </row>
    <row r="18" spans="1:19" ht="105" x14ac:dyDescent="0.2">
      <c r="A18" s="71" t="s">
        <v>528</v>
      </c>
      <c r="B18" s="87" t="s">
        <v>8</v>
      </c>
      <c r="C18" s="110">
        <v>43439</v>
      </c>
      <c r="D18" s="65" t="s">
        <v>476</v>
      </c>
      <c r="E18" s="65" t="s">
        <v>199</v>
      </c>
      <c r="F18" s="63" t="s">
        <v>562</v>
      </c>
      <c r="G18" s="117" t="s">
        <v>56</v>
      </c>
      <c r="H18" s="75"/>
      <c r="I18" s="75"/>
      <c r="J18" s="71" t="s">
        <v>930</v>
      </c>
      <c r="K18" s="110"/>
      <c r="L18" s="110"/>
      <c r="M18" s="66" t="s">
        <v>1001</v>
      </c>
      <c r="N18" s="64" t="s">
        <v>579</v>
      </c>
      <c r="O18" s="64" t="s">
        <v>273</v>
      </c>
      <c r="P18" s="65" t="s">
        <v>192</v>
      </c>
      <c r="Q18" s="54">
        <v>5</v>
      </c>
      <c r="R18" s="52">
        <f t="shared" si="1"/>
        <v>0.5</v>
      </c>
    </row>
    <row r="19" spans="1:19" ht="90" x14ac:dyDescent="0.2">
      <c r="A19" s="71" t="s">
        <v>529</v>
      </c>
      <c r="B19" s="87" t="s">
        <v>8</v>
      </c>
      <c r="C19" s="110">
        <v>43430</v>
      </c>
      <c r="D19" s="65" t="s">
        <v>178</v>
      </c>
      <c r="E19" s="65" t="s">
        <v>198</v>
      </c>
      <c r="F19" s="63" t="s">
        <v>510</v>
      </c>
      <c r="G19" s="122" t="s">
        <v>53</v>
      </c>
      <c r="H19" s="75"/>
      <c r="I19" s="75"/>
      <c r="J19" s="71" t="s">
        <v>930</v>
      </c>
      <c r="K19" s="110"/>
      <c r="L19" s="110"/>
      <c r="M19" s="66" t="s">
        <v>546</v>
      </c>
      <c r="N19" s="71" t="s">
        <v>567</v>
      </c>
      <c r="O19" s="71" t="s">
        <v>273</v>
      </c>
      <c r="P19" s="65" t="s">
        <v>192</v>
      </c>
      <c r="Q19" s="54">
        <v>35</v>
      </c>
      <c r="R19" s="52">
        <f t="shared" si="1"/>
        <v>3.5</v>
      </c>
    </row>
    <row r="20" spans="1:19" ht="63.75" x14ac:dyDescent="0.2">
      <c r="A20" s="71" t="s">
        <v>530</v>
      </c>
      <c r="B20" s="87" t="s">
        <v>8</v>
      </c>
      <c r="C20" s="110">
        <v>43460</v>
      </c>
      <c r="D20" s="65" t="s">
        <v>498</v>
      </c>
      <c r="E20" s="65" t="s">
        <v>199</v>
      </c>
      <c r="F20" s="63" t="s">
        <v>499</v>
      </c>
      <c r="G20" s="117" t="s">
        <v>500</v>
      </c>
      <c r="H20" s="75"/>
      <c r="I20" s="75"/>
      <c r="J20" s="71" t="s">
        <v>930</v>
      </c>
      <c r="K20" s="110"/>
      <c r="L20" s="110"/>
      <c r="M20" s="66" t="s">
        <v>543</v>
      </c>
      <c r="N20" s="64" t="s">
        <v>567</v>
      </c>
      <c r="O20" s="64" t="s">
        <v>459</v>
      </c>
      <c r="P20" s="65" t="s">
        <v>192</v>
      </c>
      <c r="Q20" s="54">
        <v>4</v>
      </c>
      <c r="R20" s="50">
        <f t="shared" ref="R20:R22" si="2">Q20*0.25</f>
        <v>1</v>
      </c>
    </row>
    <row r="21" spans="1:19" ht="25.5" x14ac:dyDescent="0.2">
      <c r="A21" s="71" t="s">
        <v>531</v>
      </c>
      <c r="B21" s="87" t="s">
        <v>8</v>
      </c>
      <c r="C21" s="110">
        <v>43461</v>
      </c>
      <c r="D21" s="65" t="s">
        <v>503</v>
      </c>
      <c r="E21" s="65" t="s">
        <v>195</v>
      </c>
      <c r="F21" s="63" t="s">
        <v>504</v>
      </c>
      <c r="G21" s="117" t="s">
        <v>56</v>
      </c>
      <c r="H21" s="75"/>
      <c r="I21" s="75"/>
      <c r="J21" s="71" t="s">
        <v>930</v>
      </c>
      <c r="K21" s="110"/>
      <c r="L21" s="110"/>
      <c r="M21" s="66" t="s">
        <v>505</v>
      </c>
      <c r="N21" s="64" t="s">
        <v>579</v>
      </c>
      <c r="O21" s="64" t="s">
        <v>459</v>
      </c>
      <c r="P21" s="65" t="s">
        <v>192</v>
      </c>
      <c r="Q21" s="54">
        <v>1</v>
      </c>
      <c r="R21" s="50">
        <f t="shared" si="2"/>
        <v>0.25</v>
      </c>
    </row>
    <row r="22" spans="1:19" ht="90" x14ac:dyDescent="0.2">
      <c r="A22" s="71" t="s">
        <v>532</v>
      </c>
      <c r="B22" s="87" t="s">
        <v>8</v>
      </c>
      <c r="C22" s="110">
        <v>43474</v>
      </c>
      <c r="D22" s="65" t="s">
        <v>384</v>
      </c>
      <c r="E22" s="65" t="s">
        <v>195</v>
      </c>
      <c r="F22" s="63" t="s">
        <v>541</v>
      </c>
      <c r="G22" s="117" t="s">
        <v>66</v>
      </c>
      <c r="H22" s="75"/>
      <c r="I22" s="75"/>
      <c r="J22" s="71" t="s">
        <v>930</v>
      </c>
      <c r="K22" s="110"/>
      <c r="L22" s="110"/>
      <c r="M22" s="66" t="s">
        <v>545</v>
      </c>
      <c r="N22" s="64" t="s">
        <v>579</v>
      </c>
      <c r="O22" s="64" t="s">
        <v>459</v>
      </c>
      <c r="P22" s="65" t="s">
        <v>192</v>
      </c>
      <c r="Q22" s="54">
        <v>2</v>
      </c>
      <c r="R22" s="50">
        <f t="shared" si="2"/>
        <v>0.5</v>
      </c>
    </row>
    <row r="23" spans="1:19" ht="90" x14ac:dyDescent="0.2">
      <c r="A23" s="71" t="s">
        <v>533</v>
      </c>
      <c r="B23" s="87" t="s">
        <v>8</v>
      </c>
      <c r="C23" s="110">
        <v>43474</v>
      </c>
      <c r="D23" s="65" t="s">
        <v>432</v>
      </c>
      <c r="E23" s="65" t="s">
        <v>195</v>
      </c>
      <c r="F23" s="63" t="s">
        <v>542</v>
      </c>
      <c r="G23" s="117" t="s">
        <v>56</v>
      </c>
      <c r="H23" s="75"/>
      <c r="I23" s="75"/>
      <c r="J23" s="71" t="s">
        <v>930</v>
      </c>
      <c r="K23" s="110"/>
      <c r="L23" s="110"/>
      <c r="M23" s="66" t="s">
        <v>544</v>
      </c>
      <c r="N23" s="64" t="s">
        <v>566</v>
      </c>
      <c r="O23" s="64" t="s">
        <v>272</v>
      </c>
      <c r="P23" s="65" t="s">
        <v>192</v>
      </c>
      <c r="Q23" s="54">
        <v>2</v>
      </c>
      <c r="R23" s="51">
        <f>Q23*0.5</f>
        <v>1</v>
      </c>
    </row>
    <row r="24" spans="1:19" ht="165" x14ac:dyDescent="0.2">
      <c r="A24" s="71" t="s">
        <v>549</v>
      </c>
      <c r="B24" s="87" t="s">
        <v>8</v>
      </c>
      <c r="C24" s="110">
        <v>43476</v>
      </c>
      <c r="D24" s="65" t="s">
        <v>547</v>
      </c>
      <c r="E24" s="65" t="s">
        <v>195</v>
      </c>
      <c r="F24" s="63" t="s">
        <v>548</v>
      </c>
      <c r="G24" s="117" t="s">
        <v>56</v>
      </c>
      <c r="H24" s="65"/>
      <c r="I24" s="65"/>
      <c r="J24" s="71" t="s">
        <v>930</v>
      </c>
      <c r="K24" s="110"/>
      <c r="L24" s="110"/>
      <c r="M24" s="66" t="s">
        <v>575</v>
      </c>
      <c r="N24" s="64" t="s">
        <v>566</v>
      </c>
      <c r="O24" s="64" t="s">
        <v>459</v>
      </c>
      <c r="P24" s="65" t="s">
        <v>192</v>
      </c>
      <c r="Q24" s="54">
        <v>20</v>
      </c>
      <c r="R24" s="50">
        <f t="shared" ref="R24:R25" si="3">Q24*0.25</f>
        <v>5</v>
      </c>
      <c r="S24" s="134"/>
    </row>
    <row r="25" spans="1:19" ht="105" x14ac:dyDescent="0.2">
      <c r="A25" s="71" t="s">
        <v>550</v>
      </c>
      <c r="B25" s="87" t="s">
        <v>8</v>
      </c>
      <c r="C25" s="110">
        <v>43482</v>
      </c>
      <c r="D25" s="65" t="s">
        <v>551</v>
      </c>
      <c r="E25" s="65" t="s">
        <v>195</v>
      </c>
      <c r="F25" s="63" t="s">
        <v>555</v>
      </c>
      <c r="G25" s="122" t="s">
        <v>53</v>
      </c>
      <c r="H25" s="65"/>
      <c r="I25" s="65"/>
      <c r="J25" s="71" t="s">
        <v>930</v>
      </c>
      <c r="K25" s="110"/>
      <c r="L25" s="110"/>
      <c r="M25" s="66" t="s">
        <v>552</v>
      </c>
      <c r="N25" s="71" t="s">
        <v>579</v>
      </c>
      <c r="O25" s="71" t="s">
        <v>459</v>
      </c>
      <c r="P25" s="65" t="s">
        <v>192</v>
      </c>
      <c r="Q25" s="54">
        <v>1</v>
      </c>
      <c r="R25" s="50">
        <f t="shared" si="3"/>
        <v>0.25</v>
      </c>
      <c r="S25" s="134"/>
    </row>
    <row r="26" spans="1:19" ht="63.75" x14ac:dyDescent="0.2">
      <c r="A26" s="71" t="s">
        <v>553</v>
      </c>
      <c r="B26" s="87" t="s">
        <v>8</v>
      </c>
      <c r="C26" s="110">
        <v>43483</v>
      </c>
      <c r="D26" s="65" t="s">
        <v>384</v>
      </c>
      <c r="E26" s="135" t="s">
        <v>195</v>
      </c>
      <c r="F26" s="63" t="s">
        <v>554</v>
      </c>
      <c r="G26" s="117" t="s">
        <v>66</v>
      </c>
      <c r="H26" s="75"/>
      <c r="I26" s="75"/>
      <c r="J26" s="71" t="s">
        <v>930</v>
      </c>
      <c r="K26" s="110"/>
      <c r="L26" s="110"/>
      <c r="M26" s="155" t="s">
        <v>805</v>
      </c>
      <c r="N26" s="64" t="s">
        <v>579</v>
      </c>
      <c r="O26" s="64" t="s">
        <v>273</v>
      </c>
      <c r="P26" s="65" t="s">
        <v>192</v>
      </c>
      <c r="Q26" s="54">
        <v>1</v>
      </c>
      <c r="R26" s="52">
        <f t="shared" ref="R26:R27" si="4">0.1*Q26</f>
        <v>0.1</v>
      </c>
    </row>
    <row r="27" spans="1:19" ht="180" x14ac:dyDescent="0.2">
      <c r="A27" s="71" t="s">
        <v>556</v>
      </c>
      <c r="B27" s="87" t="s">
        <v>8</v>
      </c>
      <c r="C27" s="110">
        <v>43476</v>
      </c>
      <c r="D27" s="65" t="s">
        <v>442</v>
      </c>
      <c r="E27" s="65" t="s">
        <v>199</v>
      </c>
      <c r="F27" s="63" t="s">
        <v>558</v>
      </c>
      <c r="G27" s="122" t="s">
        <v>53</v>
      </c>
      <c r="H27" s="65"/>
      <c r="I27" s="65"/>
      <c r="J27" s="71" t="s">
        <v>930</v>
      </c>
      <c r="K27" s="110"/>
      <c r="L27" s="110"/>
      <c r="M27" s="66" t="s">
        <v>559</v>
      </c>
      <c r="N27" s="71" t="s">
        <v>566</v>
      </c>
      <c r="O27" s="71" t="s">
        <v>273</v>
      </c>
      <c r="P27" s="65" t="s">
        <v>192</v>
      </c>
      <c r="Q27" s="54">
        <v>8</v>
      </c>
      <c r="R27" s="52">
        <f t="shared" si="4"/>
        <v>0.8</v>
      </c>
    </row>
    <row r="28" spans="1:19" ht="225" x14ac:dyDescent="0.2">
      <c r="A28" s="71" t="s">
        <v>560</v>
      </c>
      <c r="B28" s="87" t="s">
        <v>127</v>
      </c>
      <c r="C28" s="110">
        <v>43487</v>
      </c>
      <c r="D28" s="65" t="s">
        <v>442</v>
      </c>
      <c r="E28" s="65" t="s">
        <v>199</v>
      </c>
      <c r="F28" s="63" t="s">
        <v>561</v>
      </c>
      <c r="G28" s="117" t="s">
        <v>56</v>
      </c>
      <c r="H28" s="65"/>
      <c r="I28" s="65"/>
      <c r="J28" s="71" t="s">
        <v>161</v>
      </c>
      <c r="K28" s="110"/>
      <c r="L28" s="110"/>
      <c r="M28" s="66"/>
      <c r="N28" s="64" t="s">
        <v>579</v>
      </c>
      <c r="O28" s="64" t="s">
        <v>459</v>
      </c>
      <c r="P28" s="65" t="s">
        <v>192</v>
      </c>
      <c r="Q28" s="54">
        <v>120</v>
      </c>
      <c r="R28" s="50">
        <f>Q28*0.25</f>
        <v>30</v>
      </c>
    </row>
    <row r="29" spans="1:19" ht="204" x14ac:dyDescent="0.2">
      <c r="A29" s="71" t="s">
        <v>563</v>
      </c>
      <c r="B29" s="87" t="s">
        <v>8</v>
      </c>
      <c r="C29" s="110">
        <v>43494</v>
      </c>
      <c r="D29" s="65" t="s">
        <v>557</v>
      </c>
      <c r="E29" s="65" t="s">
        <v>199</v>
      </c>
      <c r="F29" s="63" t="s">
        <v>564</v>
      </c>
      <c r="G29" s="117" t="s">
        <v>66</v>
      </c>
      <c r="H29" s="65"/>
      <c r="I29" s="65"/>
      <c r="J29" s="71" t="s">
        <v>930</v>
      </c>
      <c r="K29" s="110"/>
      <c r="L29" s="110"/>
      <c r="M29" s="66" t="s">
        <v>569</v>
      </c>
      <c r="N29" s="64" t="s">
        <v>566</v>
      </c>
      <c r="O29" s="64" t="s">
        <v>273</v>
      </c>
      <c r="P29" s="65" t="s">
        <v>192</v>
      </c>
      <c r="Q29" s="54">
        <v>2</v>
      </c>
      <c r="R29" s="52">
        <f>0.1*Q29</f>
        <v>0.2</v>
      </c>
    </row>
    <row r="30" spans="1:19" ht="76.5" x14ac:dyDescent="0.2">
      <c r="A30" s="71" t="s">
        <v>576</v>
      </c>
      <c r="B30" s="87" t="s">
        <v>8</v>
      </c>
      <c r="C30" s="110">
        <v>43504</v>
      </c>
      <c r="D30" s="65" t="s">
        <v>577</v>
      </c>
      <c r="E30" s="65" t="s">
        <v>195</v>
      </c>
      <c r="F30" s="63" t="s">
        <v>578</v>
      </c>
      <c r="G30" s="122" t="s">
        <v>53</v>
      </c>
      <c r="H30" s="75"/>
      <c r="I30" s="75"/>
      <c r="J30" s="71" t="s">
        <v>930</v>
      </c>
      <c r="K30" s="110"/>
      <c r="L30" s="110"/>
      <c r="M30" s="66" t="s">
        <v>596</v>
      </c>
      <c r="N30" s="71" t="s">
        <v>579</v>
      </c>
      <c r="O30" s="71" t="s">
        <v>459</v>
      </c>
      <c r="P30" s="65" t="s">
        <v>192</v>
      </c>
      <c r="Q30" s="54">
        <v>13</v>
      </c>
      <c r="R30" s="50">
        <f t="shared" ref="R30:R32" si="5">Q30*0.25</f>
        <v>3.25</v>
      </c>
    </row>
    <row r="31" spans="1:19" ht="60" x14ac:dyDescent="0.2">
      <c r="A31" s="71" t="s">
        <v>580</v>
      </c>
      <c r="B31" s="87" t="s">
        <v>127</v>
      </c>
      <c r="C31" s="110">
        <v>43507</v>
      </c>
      <c r="D31" s="65" t="s">
        <v>581</v>
      </c>
      <c r="E31" s="65" t="s">
        <v>199</v>
      </c>
      <c r="F31" s="63" t="s">
        <v>582</v>
      </c>
      <c r="G31" s="117" t="s">
        <v>56</v>
      </c>
      <c r="H31" s="75"/>
      <c r="I31" s="75"/>
      <c r="J31" s="71" t="s">
        <v>161</v>
      </c>
      <c r="K31" s="110"/>
      <c r="L31" s="110"/>
      <c r="M31" s="66" t="s">
        <v>590</v>
      </c>
      <c r="N31" s="64" t="s">
        <v>579</v>
      </c>
      <c r="O31" s="64" t="s">
        <v>459</v>
      </c>
      <c r="P31" s="65" t="s">
        <v>192</v>
      </c>
      <c r="Q31" s="54">
        <v>1</v>
      </c>
      <c r="R31" s="50">
        <f t="shared" si="5"/>
        <v>0.25</v>
      </c>
    </row>
    <row r="32" spans="1:19" ht="90" x14ac:dyDescent="0.2">
      <c r="A32" s="71" t="s">
        <v>583</v>
      </c>
      <c r="B32" s="87" t="s">
        <v>8</v>
      </c>
      <c r="C32" s="110">
        <v>43510</v>
      </c>
      <c r="D32" s="65" t="s">
        <v>585</v>
      </c>
      <c r="E32" s="65" t="s">
        <v>195</v>
      </c>
      <c r="F32" s="63" t="s">
        <v>584</v>
      </c>
      <c r="G32" s="117" t="s">
        <v>66</v>
      </c>
      <c r="H32" s="75"/>
      <c r="I32" s="75"/>
      <c r="J32" s="71" t="s">
        <v>930</v>
      </c>
      <c r="K32" s="110"/>
      <c r="L32" s="110"/>
      <c r="M32" s="66" t="s">
        <v>595</v>
      </c>
      <c r="N32" s="64" t="s">
        <v>579</v>
      </c>
      <c r="O32" s="64" t="s">
        <v>459</v>
      </c>
      <c r="P32" s="65" t="s">
        <v>192</v>
      </c>
      <c r="Q32" s="54">
        <v>1</v>
      </c>
      <c r="R32" s="50">
        <f t="shared" si="5"/>
        <v>0.25</v>
      </c>
    </row>
    <row r="33" spans="1:18" ht="135" x14ac:dyDescent="0.2">
      <c r="A33" s="71" t="s">
        <v>587</v>
      </c>
      <c r="B33" s="87" t="s">
        <v>127</v>
      </c>
      <c r="C33" s="110">
        <v>43510</v>
      </c>
      <c r="D33" s="65" t="s">
        <v>588</v>
      </c>
      <c r="E33" s="65" t="s">
        <v>199</v>
      </c>
      <c r="F33" s="63" t="s">
        <v>594</v>
      </c>
      <c r="G33" s="117" t="s">
        <v>56</v>
      </c>
      <c r="H33" s="75"/>
      <c r="I33" s="75"/>
      <c r="J33" s="71" t="s">
        <v>161</v>
      </c>
      <c r="K33" s="110"/>
      <c r="L33" s="110"/>
      <c r="M33" s="66" t="s">
        <v>589</v>
      </c>
      <c r="N33" s="64" t="s">
        <v>579</v>
      </c>
      <c r="O33" s="64" t="s">
        <v>273</v>
      </c>
      <c r="P33" s="65" t="s">
        <v>192</v>
      </c>
      <c r="Q33" s="54">
        <v>1</v>
      </c>
      <c r="R33" s="52">
        <f t="shared" ref="R33:R35" si="6">0.1*Q33</f>
        <v>0.1</v>
      </c>
    </row>
    <row r="34" spans="1:18" ht="180" x14ac:dyDescent="0.2">
      <c r="A34" s="71" t="s">
        <v>591</v>
      </c>
      <c r="B34" s="87" t="s">
        <v>8</v>
      </c>
      <c r="C34" s="110">
        <v>43511</v>
      </c>
      <c r="D34" s="65" t="s">
        <v>592</v>
      </c>
      <c r="E34" s="65" t="s">
        <v>199</v>
      </c>
      <c r="F34" s="63" t="s">
        <v>593</v>
      </c>
      <c r="G34" s="122" t="s">
        <v>53</v>
      </c>
      <c r="H34" s="75"/>
      <c r="I34" s="75"/>
      <c r="J34" s="71" t="s">
        <v>930</v>
      </c>
      <c r="K34" s="110"/>
      <c r="L34" s="110"/>
      <c r="M34" s="156" t="s">
        <v>597</v>
      </c>
      <c r="N34" s="136" t="s">
        <v>566</v>
      </c>
      <c r="O34" s="71" t="s">
        <v>273</v>
      </c>
      <c r="P34" s="65" t="s">
        <v>192</v>
      </c>
      <c r="Q34" s="54">
        <v>3</v>
      </c>
      <c r="R34" s="52">
        <f t="shared" si="6"/>
        <v>0.30000000000000004</v>
      </c>
    </row>
    <row r="35" spans="1:18" ht="63.75" x14ac:dyDescent="0.2">
      <c r="A35" s="71" t="s">
        <v>598</v>
      </c>
      <c r="B35" s="87" t="s">
        <v>127</v>
      </c>
      <c r="C35" s="110">
        <v>43514</v>
      </c>
      <c r="D35" s="65" t="s">
        <v>599</v>
      </c>
      <c r="E35" s="65" t="s">
        <v>199</v>
      </c>
      <c r="F35" s="63" t="s">
        <v>600</v>
      </c>
      <c r="G35" s="117" t="s">
        <v>66</v>
      </c>
      <c r="H35" s="75"/>
      <c r="I35" s="75"/>
      <c r="J35" s="71" t="s">
        <v>161</v>
      </c>
      <c r="K35" s="110"/>
      <c r="L35" s="110"/>
      <c r="M35" s="66" t="s">
        <v>603</v>
      </c>
      <c r="N35" s="64" t="s">
        <v>579</v>
      </c>
      <c r="O35" s="64" t="s">
        <v>273</v>
      </c>
      <c r="P35" s="65" t="s">
        <v>192</v>
      </c>
      <c r="Q35" s="54">
        <v>1</v>
      </c>
      <c r="R35" s="52">
        <f t="shared" si="6"/>
        <v>0.1</v>
      </c>
    </row>
    <row r="36" spans="1:18" ht="60" x14ac:dyDescent="0.2">
      <c r="A36" s="71" t="s">
        <v>601</v>
      </c>
      <c r="B36" s="87" t="s">
        <v>8</v>
      </c>
      <c r="C36" s="110">
        <v>43514</v>
      </c>
      <c r="D36" s="65" t="s">
        <v>163</v>
      </c>
      <c r="E36" s="65" t="s">
        <v>199</v>
      </c>
      <c r="F36" s="63" t="s">
        <v>602</v>
      </c>
      <c r="G36" s="122" t="s">
        <v>53</v>
      </c>
      <c r="H36" s="75"/>
      <c r="I36" s="75"/>
      <c r="J36" s="71" t="s">
        <v>930</v>
      </c>
      <c r="K36" s="110"/>
      <c r="L36" s="110"/>
      <c r="M36" s="66" t="s">
        <v>604</v>
      </c>
      <c r="N36" s="71" t="s">
        <v>579</v>
      </c>
      <c r="O36" s="71" t="s">
        <v>459</v>
      </c>
      <c r="P36" s="65" t="s">
        <v>192</v>
      </c>
      <c r="Q36" s="54">
        <v>1</v>
      </c>
      <c r="R36" s="50">
        <f>Q36*0.25</f>
        <v>0.25</v>
      </c>
    </row>
    <row r="37" spans="1:18" ht="127.5" x14ac:dyDescent="0.2">
      <c r="A37" s="71" t="s">
        <v>605</v>
      </c>
      <c r="B37" s="87" t="s">
        <v>8</v>
      </c>
      <c r="C37" s="110">
        <v>43515</v>
      </c>
      <c r="D37" s="65" t="s">
        <v>292</v>
      </c>
      <c r="E37" s="65" t="s">
        <v>199</v>
      </c>
      <c r="F37" s="63" t="s">
        <v>606</v>
      </c>
      <c r="G37" s="122" t="s">
        <v>53</v>
      </c>
      <c r="H37" s="75"/>
      <c r="I37" s="75"/>
      <c r="J37" s="71" t="s">
        <v>930</v>
      </c>
      <c r="K37" s="110"/>
      <c r="L37" s="110"/>
      <c r="M37" s="66" t="s">
        <v>807</v>
      </c>
      <c r="N37" s="71" t="s">
        <v>566</v>
      </c>
      <c r="O37" s="71" t="s">
        <v>273</v>
      </c>
      <c r="P37" s="65" t="s">
        <v>192</v>
      </c>
      <c r="Q37" s="54">
        <v>3</v>
      </c>
      <c r="R37" s="52">
        <f t="shared" ref="R37:R43" si="7">0.1*Q37</f>
        <v>0.30000000000000004</v>
      </c>
    </row>
    <row r="38" spans="1:18" ht="90" x14ac:dyDescent="0.2">
      <c r="A38" s="71" t="s">
        <v>609</v>
      </c>
      <c r="B38" s="87" t="s">
        <v>8</v>
      </c>
      <c r="C38" s="110">
        <v>43516</v>
      </c>
      <c r="D38" s="65" t="s">
        <v>607</v>
      </c>
      <c r="E38" s="65" t="s">
        <v>195</v>
      </c>
      <c r="F38" s="63" t="s">
        <v>608</v>
      </c>
      <c r="G38" s="117" t="s">
        <v>56</v>
      </c>
      <c r="H38" s="75"/>
      <c r="I38" s="75"/>
      <c r="J38" s="71" t="s">
        <v>930</v>
      </c>
      <c r="K38" s="110"/>
      <c r="L38" s="110"/>
      <c r="M38" s="66" t="s">
        <v>810</v>
      </c>
      <c r="N38" s="64" t="s">
        <v>579</v>
      </c>
      <c r="O38" s="64" t="s">
        <v>273</v>
      </c>
      <c r="P38" s="65" t="s">
        <v>192</v>
      </c>
      <c r="Q38" s="54">
        <v>92</v>
      </c>
      <c r="R38" s="52">
        <f t="shared" si="7"/>
        <v>9.2000000000000011</v>
      </c>
    </row>
    <row r="39" spans="1:18" ht="60" x14ac:dyDescent="0.2">
      <c r="A39" s="71" t="s">
        <v>610</v>
      </c>
      <c r="B39" s="87" t="s">
        <v>127</v>
      </c>
      <c r="C39" s="110">
        <v>43522</v>
      </c>
      <c r="D39" s="65" t="s">
        <v>588</v>
      </c>
      <c r="E39" s="65" t="s">
        <v>199</v>
      </c>
      <c r="F39" s="63" t="s">
        <v>611</v>
      </c>
      <c r="G39" s="117" t="s">
        <v>56</v>
      </c>
      <c r="H39" s="65"/>
      <c r="I39" s="65"/>
      <c r="J39" s="71" t="s">
        <v>161</v>
      </c>
      <c r="K39" s="110"/>
      <c r="L39" s="110"/>
      <c r="M39" s="66"/>
      <c r="N39" s="64" t="s">
        <v>579</v>
      </c>
      <c r="O39" s="64" t="s">
        <v>273</v>
      </c>
      <c r="P39" s="65" t="s">
        <v>192</v>
      </c>
      <c r="Q39" s="54">
        <v>2</v>
      </c>
      <c r="R39" s="52">
        <f t="shared" si="7"/>
        <v>0.2</v>
      </c>
    </row>
    <row r="40" spans="1:18" ht="90" x14ac:dyDescent="0.2">
      <c r="A40" s="71" t="s">
        <v>612</v>
      </c>
      <c r="B40" s="87" t="s">
        <v>127</v>
      </c>
      <c r="C40" s="110">
        <v>43528</v>
      </c>
      <c r="D40" s="65" t="s">
        <v>588</v>
      </c>
      <c r="E40" s="65" t="s">
        <v>199</v>
      </c>
      <c r="F40" s="63" t="s">
        <v>613</v>
      </c>
      <c r="G40" s="117" t="s">
        <v>56</v>
      </c>
      <c r="H40" s="65"/>
      <c r="I40" s="65"/>
      <c r="J40" s="71" t="s">
        <v>161</v>
      </c>
      <c r="K40" s="110"/>
      <c r="L40" s="110"/>
      <c r="M40" s="66" t="s">
        <v>633</v>
      </c>
      <c r="N40" s="64" t="s">
        <v>566</v>
      </c>
      <c r="O40" s="64" t="s">
        <v>273</v>
      </c>
      <c r="P40" s="65" t="s">
        <v>192</v>
      </c>
      <c r="Q40" s="54">
        <v>2</v>
      </c>
      <c r="R40" s="52">
        <f t="shared" si="7"/>
        <v>0.2</v>
      </c>
    </row>
    <row r="41" spans="1:18" ht="105" x14ac:dyDescent="0.2">
      <c r="A41" s="71" t="s">
        <v>614</v>
      </c>
      <c r="B41" s="87" t="s">
        <v>8</v>
      </c>
      <c r="C41" s="110">
        <v>43529</v>
      </c>
      <c r="D41" s="65" t="s">
        <v>615</v>
      </c>
      <c r="E41" s="65" t="s">
        <v>196</v>
      </c>
      <c r="F41" s="63" t="s">
        <v>616</v>
      </c>
      <c r="G41" s="117" t="s">
        <v>66</v>
      </c>
      <c r="H41" s="75"/>
      <c r="I41" s="75"/>
      <c r="J41" s="71" t="s">
        <v>930</v>
      </c>
      <c r="K41" s="110"/>
      <c r="L41" s="110"/>
      <c r="M41" s="66" t="s">
        <v>646</v>
      </c>
      <c r="N41" s="64" t="s">
        <v>579</v>
      </c>
      <c r="O41" s="64" t="s">
        <v>273</v>
      </c>
      <c r="P41" s="65" t="s">
        <v>192</v>
      </c>
      <c r="Q41" s="54">
        <v>18</v>
      </c>
      <c r="R41" s="52">
        <f t="shared" si="7"/>
        <v>1.8</v>
      </c>
    </row>
    <row r="42" spans="1:18" ht="120" x14ac:dyDescent="0.2">
      <c r="A42" s="71" t="s">
        <v>617</v>
      </c>
      <c r="B42" s="87" t="s">
        <v>8</v>
      </c>
      <c r="C42" s="110">
        <v>43530</v>
      </c>
      <c r="D42" s="65" t="s">
        <v>618</v>
      </c>
      <c r="E42" s="65" t="s">
        <v>199</v>
      </c>
      <c r="F42" s="63" t="s">
        <v>619</v>
      </c>
      <c r="G42" s="117" t="s">
        <v>56</v>
      </c>
      <c r="H42" s="75"/>
      <c r="I42" s="75"/>
      <c r="J42" s="71" t="s">
        <v>930</v>
      </c>
      <c r="K42" s="110"/>
      <c r="L42" s="110"/>
      <c r="M42" s="155" t="s">
        <v>811</v>
      </c>
      <c r="N42" s="64" t="s">
        <v>579</v>
      </c>
      <c r="O42" s="64" t="s">
        <v>273</v>
      </c>
      <c r="P42" s="65" t="s">
        <v>192</v>
      </c>
      <c r="Q42" s="54">
        <v>78</v>
      </c>
      <c r="R42" s="52">
        <f t="shared" si="7"/>
        <v>7.8000000000000007</v>
      </c>
    </row>
    <row r="43" spans="1:18" ht="63.75" x14ac:dyDescent="0.2">
      <c r="A43" s="71" t="s">
        <v>620</v>
      </c>
      <c r="B43" s="87" t="s">
        <v>8</v>
      </c>
      <c r="C43" s="110">
        <v>43531</v>
      </c>
      <c r="D43" s="65" t="s">
        <v>621</v>
      </c>
      <c r="E43" s="65" t="s">
        <v>195</v>
      </c>
      <c r="F43" s="63" t="s">
        <v>622</v>
      </c>
      <c r="G43" s="122" t="s">
        <v>53</v>
      </c>
      <c r="H43" s="65"/>
      <c r="I43" s="65"/>
      <c r="J43" s="71" t="s">
        <v>930</v>
      </c>
      <c r="K43" s="110"/>
      <c r="L43" s="110"/>
      <c r="M43" s="66" t="s">
        <v>671</v>
      </c>
      <c r="N43" s="71" t="s">
        <v>579</v>
      </c>
      <c r="O43" s="71" t="s">
        <v>273</v>
      </c>
      <c r="P43" s="65" t="s">
        <v>192</v>
      </c>
      <c r="Q43" s="54">
        <v>19</v>
      </c>
      <c r="R43" s="52">
        <f t="shared" si="7"/>
        <v>1.9000000000000001</v>
      </c>
    </row>
    <row r="44" spans="1:18" ht="180" x14ac:dyDescent="0.2">
      <c r="A44" s="71" t="s">
        <v>623</v>
      </c>
      <c r="B44" s="87" t="s">
        <v>8</v>
      </c>
      <c r="C44" s="110">
        <v>43531</v>
      </c>
      <c r="D44" s="65" t="s">
        <v>624</v>
      </c>
      <c r="E44" s="65" t="s">
        <v>195</v>
      </c>
      <c r="F44" s="63" t="s">
        <v>625</v>
      </c>
      <c r="G44" s="117" t="s">
        <v>56</v>
      </c>
      <c r="H44" s="65"/>
      <c r="I44" s="65"/>
      <c r="J44" s="71" t="s">
        <v>930</v>
      </c>
      <c r="K44" s="110"/>
      <c r="L44" s="110"/>
      <c r="M44" s="66" t="s">
        <v>626</v>
      </c>
      <c r="N44" s="64" t="s">
        <v>579</v>
      </c>
      <c r="O44" s="64" t="s">
        <v>459</v>
      </c>
      <c r="P44" s="65" t="s">
        <v>192</v>
      </c>
      <c r="Q44" s="54">
        <v>1</v>
      </c>
      <c r="R44" s="50">
        <f>Q44*0.25</f>
        <v>0.25</v>
      </c>
    </row>
    <row r="45" spans="1:18" ht="120" x14ac:dyDescent="0.2">
      <c r="A45" s="71" t="s">
        <v>627</v>
      </c>
      <c r="B45" s="87" t="s">
        <v>8</v>
      </c>
      <c r="C45" s="110">
        <v>43532</v>
      </c>
      <c r="D45" s="65" t="s">
        <v>62</v>
      </c>
      <c r="E45" s="65" t="s">
        <v>195</v>
      </c>
      <c r="F45" s="63" t="s">
        <v>628</v>
      </c>
      <c r="G45" s="122" t="s">
        <v>53</v>
      </c>
      <c r="H45" s="65"/>
      <c r="I45" s="65"/>
      <c r="J45" s="71" t="s">
        <v>930</v>
      </c>
      <c r="K45" s="110"/>
      <c r="L45" s="110"/>
      <c r="M45" s="66" t="s">
        <v>645</v>
      </c>
      <c r="N45" s="71" t="s">
        <v>566</v>
      </c>
      <c r="O45" s="71" t="s">
        <v>273</v>
      </c>
      <c r="P45" s="65" t="s">
        <v>192</v>
      </c>
      <c r="Q45" s="54">
        <v>15</v>
      </c>
      <c r="R45" s="52">
        <f>0.1*Q45</f>
        <v>1.5</v>
      </c>
    </row>
    <row r="46" spans="1:18" ht="105" x14ac:dyDescent="0.2">
      <c r="A46" s="71" t="s">
        <v>629</v>
      </c>
      <c r="B46" s="87" t="s">
        <v>8</v>
      </c>
      <c r="C46" s="110">
        <v>43539</v>
      </c>
      <c r="D46" s="118" t="s">
        <v>592</v>
      </c>
      <c r="E46" s="65" t="s">
        <v>195</v>
      </c>
      <c r="F46" s="63" t="s">
        <v>630</v>
      </c>
      <c r="G46" s="122" t="s">
        <v>53</v>
      </c>
      <c r="H46" s="75"/>
      <c r="I46" s="75"/>
      <c r="J46" s="71" t="s">
        <v>930</v>
      </c>
      <c r="K46" s="110"/>
      <c r="L46" s="110"/>
      <c r="M46" s="66" t="s">
        <v>640</v>
      </c>
      <c r="N46" s="71" t="s">
        <v>566</v>
      </c>
      <c r="O46" s="71" t="s">
        <v>459</v>
      </c>
      <c r="P46" s="65" t="s">
        <v>192</v>
      </c>
      <c r="Q46" s="54">
        <v>5</v>
      </c>
      <c r="R46" s="50">
        <f t="shared" ref="R46:R47" si="8">Q46*0.25</f>
        <v>1.25</v>
      </c>
    </row>
    <row r="47" spans="1:18" ht="60" x14ac:dyDescent="0.2">
      <c r="A47" s="71" t="s">
        <v>631</v>
      </c>
      <c r="B47" s="87" t="s">
        <v>8</v>
      </c>
      <c r="C47" s="110">
        <v>43539</v>
      </c>
      <c r="D47" s="65" t="s">
        <v>621</v>
      </c>
      <c r="E47" s="65" t="s">
        <v>195</v>
      </c>
      <c r="F47" s="63" t="s">
        <v>632</v>
      </c>
      <c r="G47" s="122" t="s">
        <v>53</v>
      </c>
      <c r="H47" s="75"/>
      <c r="I47" s="75"/>
      <c r="J47" s="71" t="s">
        <v>930</v>
      </c>
      <c r="K47" s="110"/>
      <c r="L47" s="110"/>
      <c r="M47" s="66" t="s">
        <v>641</v>
      </c>
      <c r="N47" s="71" t="s">
        <v>566</v>
      </c>
      <c r="O47" s="71" t="s">
        <v>459</v>
      </c>
      <c r="P47" s="65" t="s">
        <v>192</v>
      </c>
      <c r="Q47" s="54">
        <v>5</v>
      </c>
      <c r="R47" s="50">
        <f t="shared" si="8"/>
        <v>1.25</v>
      </c>
    </row>
    <row r="48" spans="1:18" ht="180" x14ac:dyDescent="0.2">
      <c r="A48" s="71" t="s">
        <v>634</v>
      </c>
      <c r="B48" s="87" t="s">
        <v>8</v>
      </c>
      <c r="C48" s="110">
        <v>43543</v>
      </c>
      <c r="D48" s="65" t="s">
        <v>635</v>
      </c>
      <c r="E48" s="65" t="s">
        <v>199</v>
      </c>
      <c r="F48" s="63" t="s">
        <v>636</v>
      </c>
      <c r="G48" s="117" t="s">
        <v>56</v>
      </c>
      <c r="H48" s="75"/>
      <c r="I48" s="75"/>
      <c r="J48" s="71" t="s">
        <v>930</v>
      </c>
      <c r="K48" s="110"/>
      <c r="L48" s="110"/>
      <c r="M48" s="66" t="s">
        <v>812</v>
      </c>
      <c r="N48" s="64" t="s">
        <v>579</v>
      </c>
      <c r="O48" s="64" t="s">
        <v>273</v>
      </c>
      <c r="P48" s="65" t="s">
        <v>192</v>
      </c>
      <c r="Q48" s="54">
        <v>69</v>
      </c>
      <c r="R48" s="52">
        <f t="shared" ref="R48:R50" si="9">0.1*Q48</f>
        <v>6.9</v>
      </c>
    </row>
    <row r="49" spans="1:18" ht="90" x14ac:dyDescent="0.2">
      <c r="A49" s="71" t="s">
        <v>637</v>
      </c>
      <c r="B49" s="126" t="s">
        <v>127</v>
      </c>
      <c r="C49" s="100">
        <v>43546</v>
      </c>
      <c r="D49" s="100" t="s">
        <v>639</v>
      </c>
      <c r="E49" s="75" t="s">
        <v>199</v>
      </c>
      <c r="F49" s="59" t="s">
        <v>638</v>
      </c>
      <c r="G49" s="76" t="s">
        <v>66</v>
      </c>
      <c r="H49" s="75"/>
      <c r="I49" s="75"/>
      <c r="J49" s="51" t="s">
        <v>161</v>
      </c>
      <c r="K49" s="100">
        <f ca="1">TODAY()</f>
        <v>44225</v>
      </c>
      <c r="L49" s="100"/>
      <c r="M49" s="62"/>
      <c r="N49" s="77" t="s">
        <v>579</v>
      </c>
      <c r="O49" s="77" t="s">
        <v>273</v>
      </c>
      <c r="P49" s="75" t="s">
        <v>192</v>
      </c>
      <c r="Q49" s="104">
        <f ca="1">NETWORKDAYS(C49,K49)</f>
        <v>486</v>
      </c>
      <c r="R49" s="52">
        <f ca="1">0.1*Q49</f>
        <v>48.6</v>
      </c>
    </row>
    <row r="50" spans="1:18" ht="60" x14ac:dyDescent="0.2">
      <c r="A50" s="71" t="s">
        <v>642</v>
      </c>
      <c r="B50" s="87" t="s">
        <v>127</v>
      </c>
      <c r="C50" s="110">
        <v>43549</v>
      </c>
      <c r="D50" s="110" t="s">
        <v>643</v>
      </c>
      <c r="E50" s="75" t="s">
        <v>199</v>
      </c>
      <c r="F50" s="63" t="s">
        <v>644</v>
      </c>
      <c r="G50" s="117" t="s">
        <v>56</v>
      </c>
      <c r="H50" s="75"/>
      <c r="I50" s="75"/>
      <c r="J50" s="71" t="s">
        <v>161</v>
      </c>
      <c r="K50" s="110">
        <v>43712</v>
      </c>
      <c r="L50" s="110"/>
      <c r="M50" s="66" t="s">
        <v>900</v>
      </c>
      <c r="N50" s="64" t="s">
        <v>579</v>
      </c>
      <c r="O50" s="64" t="s">
        <v>273</v>
      </c>
      <c r="P50" s="65" t="s">
        <v>192</v>
      </c>
      <c r="Q50" s="54">
        <f>NETWORKDAYS(C50,K50)</f>
        <v>118</v>
      </c>
      <c r="R50" s="52">
        <f t="shared" si="9"/>
        <v>11.8</v>
      </c>
    </row>
    <row r="51" spans="1:18" ht="60" x14ac:dyDescent="0.2">
      <c r="A51" s="71" t="s">
        <v>647</v>
      </c>
      <c r="B51" s="87" t="s">
        <v>127</v>
      </c>
      <c r="C51" s="110">
        <v>43549</v>
      </c>
      <c r="D51" s="110" t="s">
        <v>643</v>
      </c>
      <c r="E51" s="75" t="s">
        <v>199</v>
      </c>
      <c r="F51" s="63" t="s">
        <v>644</v>
      </c>
      <c r="G51" s="117" t="s">
        <v>56</v>
      </c>
      <c r="H51" s="75"/>
      <c r="I51" s="75"/>
      <c r="J51" s="71" t="s">
        <v>161</v>
      </c>
      <c r="K51" s="110">
        <v>43712</v>
      </c>
      <c r="L51" s="110"/>
      <c r="M51" s="66" t="s">
        <v>900</v>
      </c>
      <c r="N51" s="64" t="s">
        <v>579</v>
      </c>
      <c r="O51" s="64" t="s">
        <v>459</v>
      </c>
      <c r="P51" s="65" t="s">
        <v>192</v>
      </c>
      <c r="Q51" s="54">
        <f>NETWORKDAYS(C51,K51)</f>
        <v>118</v>
      </c>
      <c r="R51" s="50">
        <f>Q51*0.25</f>
        <v>29.5</v>
      </c>
    </row>
    <row r="52" spans="1:18" ht="45" x14ac:dyDescent="0.2">
      <c r="A52" s="71" t="s">
        <v>650</v>
      </c>
      <c r="B52" s="87" t="s">
        <v>8</v>
      </c>
      <c r="C52" s="110">
        <v>43553</v>
      </c>
      <c r="D52" s="65" t="s">
        <v>648</v>
      </c>
      <c r="E52" s="65" t="s">
        <v>195</v>
      </c>
      <c r="F52" s="63" t="s">
        <v>649</v>
      </c>
      <c r="G52" s="122" t="s">
        <v>53</v>
      </c>
      <c r="H52" s="75"/>
      <c r="I52" s="75"/>
      <c r="J52" s="71" t="s">
        <v>930</v>
      </c>
      <c r="K52" s="110"/>
      <c r="L52" s="110"/>
      <c r="M52" s="66" t="s">
        <v>672</v>
      </c>
      <c r="N52" s="71" t="s">
        <v>579</v>
      </c>
      <c r="O52" s="71" t="s">
        <v>272</v>
      </c>
      <c r="P52" s="65" t="s">
        <v>192</v>
      </c>
      <c r="Q52" s="54">
        <v>5</v>
      </c>
      <c r="R52" s="51">
        <f t="shared" ref="R52:R53" si="10">Q52*0.5</f>
        <v>2.5</v>
      </c>
    </row>
    <row r="53" spans="1:18" ht="63.75" x14ac:dyDescent="0.2">
      <c r="A53" s="71" t="s">
        <v>653</v>
      </c>
      <c r="B53" s="87" t="s">
        <v>8</v>
      </c>
      <c r="C53" s="110">
        <v>43553</v>
      </c>
      <c r="D53" s="65" t="s">
        <v>651</v>
      </c>
      <c r="E53" s="65" t="s">
        <v>195</v>
      </c>
      <c r="F53" s="63" t="s">
        <v>652</v>
      </c>
      <c r="G53" s="122" t="s">
        <v>53</v>
      </c>
      <c r="H53" s="75"/>
      <c r="I53" s="75"/>
      <c r="J53" s="71" t="s">
        <v>930</v>
      </c>
      <c r="K53" s="110"/>
      <c r="L53" s="110"/>
      <c r="M53" s="66" t="s">
        <v>696</v>
      </c>
      <c r="N53" s="71" t="s">
        <v>566</v>
      </c>
      <c r="O53" s="71" t="s">
        <v>272</v>
      </c>
      <c r="P53" s="65" t="s">
        <v>192</v>
      </c>
      <c r="Q53" s="54">
        <v>17</v>
      </c>
      <c r="R53" s="51">
        <f t="shared" si="10"/>
        <v>8.5</v>
      </c>
    </row>
    <row r="54" spans="1:18" ht="90" x14ac:dyDescent="0.2">
      <c r="A54" s="71" t="s">
        <v>657</v>
      </c>
      <c r="B54" s="87" t="s">
        <v>127</v>
      </c>
      <c r="C54" s="110">
        <v>43557</v>
      </c>
      <c r="D54" s="65" t="s">
        <v>654</v>
      </c>
      <c r="E54" s="65" t="s">
        <v>195</v>
      </c>
      <c r="F54" s="63" t="s">
        <v>655</v>
      </c>
      <c r="G54" s="117" t="s">
        <v>55</v>
      </c>
      <c r="H54" s="75"/>
      <c r="I54" s="75"/>
      <c r="J54" s="71" t="s">
        <v>169</v>
      </c>
      <c r="K54" s="110"/>
      <c r="L54" s="110"/>
      <c r="M54" s="156" t="s">
        <v>667</v>
      </c>
      <c r="N54" s="137" t="s">
        <v>579</v>
      </c>
      <c r="O54" s="64" t="s">
        <v>459</v>
      </c>
      <c r="P54" s="65" t="s">
        <v>192</v>
      </c>
      <c r="Q54" s="54">
        <v>1</v>
      </c>
      <c r="R54" s="50">
        <f>Q54*0.25</f>
        <v>0.25</v>
      </c>
    </row>
    <row r="55" spans="1:18" ht="75" x14ac:dyDescent="0.2">
      <c r="A55" s="71" t="s">
        <v>658</v>
      </c>
      <c r="B55" s="87" t="s">
        <v>8</v>
      </c>
      <c r="C55" s="110">
        <v>43557</v>
      </c>
      <c r="D55" s="118" t="s">
        <v>163</v>
      </c>
      <c r="E55" s="65" t="s">
        <v>199</v>
      </c>
      <c r="F55" s="63" t="s">
        <v>656</v>
      </c>
      <c r="G55" s="122" t="s">
        <v>53</v>
      </c>
      <c r="H55" s="75"/>
      <c r="I55" s="75"/>
      <c r="J55" s="71" t="s">
        <v>930</v>
      </c>
      <c r="K55" s="110"/>
      <c r="L55" s="110"/>
      <c r="M55" s="66" t="s">
        <v>697</v>
      </c>
      <c r="N55" s="71" t="s">
        <v>579</v>
      </c>
      <c r="O55" s="71" t="s">
        <v>273</v>
      </c>
      <c r="P55" s="65" t="s">
        <v>192</v>
      </c>
      <c r="Q55" s="54">
        <v>15</v>
      </c>
      <c r="R55" s="52">
        <f>0.1*Q55</f>
        <v>1.5</v>
      </c>
    </row>
    <row r="56" spans="1:18" ht="90" x14ac:dyDescent="0.2">
      <c r="A56" s="71" t="s">
        <v>660</v>
      </c>
      <c r="B56" s="87" t="s">
        <v>8</v>
      </c>
      <c r="C56" s="110">
        <v>43557</v>
      </c>
      <c r="D56" s="65" t="s">
        <v>156</v>
      </c>
      <c r="E56" s="65" t="s">
        <v>195</v>
      </c>
      <c r="F56" s="63" t="s">
        <v>659</v>
      </c>
      <c r="G56" s="122" t="s">
        <v>53</v>
      </c>
      <c r="H56" s="75"/>
      <c r="I56" s="75"/>
      <c r="J56" s="71" t="s">
        <v>930</v>
      </c>
      <c r="K56" s="110"/>
      <c r="L56" s="110"/>
      <c r="M56" s="66" t="s">
        <v>673</v>
      </c>
      <c r="N56" s="71" t="s">
        <v>579</v>
      </c>
      <c r="O56" s="71" t="s">
        <v>459</v>
      </c>
      <c r="P56" s="65" t="s">
        <v>192</v>
      </c>
      <c r="Q56" s="54">
        <v>2</v>
      </c>
      <c r="R56" s="50">
        <f t="shared" ref="R56:R58" si="11">Q56*0.25</f>
        <v>0.5</v>
      </c>
    </row>
    <row r="57" spans="1:18" ht="30" x14ac:dyDescent="0.2">
      <c r="A57" s="71" t="s">
        <v>664</v>
      </c>
      <c r="B57" s="87" t="s">
        <v>127</v>
      </c>
      <c r="C57" s="110">
        <v>43557</v>
      </c>
      <c r="D57" s="118" t="s">
        <v>661</v>
      </c>
      <c r="E57" s="75" t="s">
        <v>195</v>
      </c>
      <c r="F57" s="63" t="s">
        <v>662</v>
      </c>
      <c r="G57" s="122" t="s">
        <v>53</v>
      </c>
      <c r="H57" s="75"/>
      <c r="I57" s="75"/>
      <c r="J57" s="71" t="s">
        <v>663</v>
      </c>
      <c r="K57" s="110"/>
      <c r="L57" s="110"/>
      <c r="M57" s="66" t="s">
        <v>707</v>
      </c>
      <c r="N57" s="71" t="s">
        <v>579</v>
      </c>
      <c r="O57" s="71" t="s">
        <v>459</v>
      </c>
      <c r="P57" s="65" t="s">
        <v>192</v>
      </c>
      <c r="Q57" s="54">
        <v>26</v>
      </c>
      <c r="R57" s="50">
        <f t="shared" si="11"/>
        <v>6.5</v>
      </c>
    </row>
    <row r="58" spans="1:18" ht="90" x14ac:dyDescent="0.2">
      <c r="A58" s="71" t="s">
        <v>668</v>
      </c>
      <c r="B58" s="87" t="s">
        <v>127</v>
      </c>
      <c r="C58" s="110">
        <v>43558</v>
      </c>
      <c r="D58" s="65" t="s">
        <v>588</v>
      </c>
      <c r="E58" s="75" t="s">
        <v>199</v>
      </c>
      <c r="F58" s="63" t="s">
        <v>665</v>
      </c>
      <c r="G58" s="117" t="s">
        <v>56</v>
      </c>
      <c r="H58" s="75"/>
      <c r="I58" s="75"/>
      <c r="J58" s="71" t="s">
        <v>666</v>
      </c>
      <c r="K58" s="110"/>
      <c r="L58" s="110"/>
      <c r="M58" s="66"/>
      <c r="N58" s="64" t="s">
        <v>579</v>
      </c>
      <c r="O58" s="64" t="s">
        <v>459</v>
      </c>
      <c r="P58" s="65" t="s">
        <v>192</v>
      </c>
      <c r="Q58" s="54">
        <v>2</v>
      </c>
      <c r="R58" s="50">
        <f t="shared" si="11"/>
        <v>0.5</v>
      </c>
    </row>
    <row r="59" spans="1:18" ht="306" x14ac:dyDescent="0.2">
      <c r="A59" s="71" t="s">
        <v>675</v>
      </c>
      <c r="B59" s="87" t="s">
        <v>8</v>
      </c>
      <c r="C59" s="110">
        <v>43558</v>
      </c>
      <c r="D59" s="65" t="s">
        <v>669</v>
      </c>
      <c r="E59" s="75" t="s">
        <v>195</v>
      </c>
      <c r="F59" s="63" t="s">
        <v>670</v>
      </c>
      <c r="G59" s="117" t="s">
        <v>56</v>
      </c>
      <c r="H59" s="75"/>
      <c r="I59" s="75"/>
      <c r="J59" s="71" t="s">
        <v>930</v>
      </c>
      <c r="K59" s="110">
        <v>43578</v>
      </c>
      <c r="L59" s="110"/>
      <c r="M59" s="66" t="s">
        <v>1166</v>
      </c>
      <c r="N59" s="64" t="s">
        <v>566</v>
      </c>
      <c r="O59" s="64" t="s">
        <v>273</v>
      </c>
      <c r="P59" s="65" t="s">
        <v>192</v>
      </c>
      <c r="Q59" s="54">
        <f>NETWORKDAYS(C59,K59)</f>
        <v>15</v>
      </c>
      <c r="R59" s="52">
        <f t="shared" ref="R59:R60" si="12">0.1*Q59</f>
        <v>1.5</v>
      </c>
    </row>
    <row r="60" spans="1:18" ht="120" x14ac:dyDescent="0.2">
      <c r="A60" s="71" t="s">
        <v>676</v>
      </c>
      <c r="B60" s="87" t="s">
        <v>8</v>
      </c>
      <c r="C60" s="110">
        <v>43560</v>
      </c>
      <c r="D60" s="65" t="s">
        <v>674</v>
      </c>
      <c r="E60" s="65" t="s">
        <v>195</v>
      </c>
      <c r="F60" s="63" t="s">
        <v>692</v>
      </c>
      <c r="G60" s="122" t="s">
        <v>53</v>
      </c>
      <c r="H60" s="75"/>
      <c r="I60" s="75"/>
      <c r="J60" s="71" t="s">
        <v>930</v>
      </c>
      <c r="K60" s="110"/>
      <c r="L60" s="110"/>
      <c r="M60" s="66" t="s">
        <v>817</v>
      </c>
      <c r="N60" s="71" t="s">
        <v>566</v>
      </c>
      <c r="O60" s="71" t="s">
        <v>273</v>
      </c>
      <c r="P60" s="65" t="s">
        <v>192</v>
      </c>
      <c r="Q60" s="54">
        <v>67</v>
      </c>
      <c r="R60" s="52">
        <f t="shared" si="12"/>
        <v>6.7</v>
      </c>
    </row>
    <row r="61" spans="1:18" ht="90" x14ac:dyDescent="0.2">
      <c r="A61" s="71" t="s">
        <v>677</v>
      </c>
      <c r="B61" s="87" t="s">
        <v>127</v>
      </c>
      <c r="C61" s="110">
        <v>43565</v>
      </c>
      <c r="D61" s="65" t="s">
        <v>588</v>
      </c>
      <c r="E61" s="75" t="s">
        <v>199</v>
      </c>
      <c r="F61" s="63" t="s">
        <v>678</v>
      </c>
      <c r="G61" s="117" t="s">
        <v>56</v>
      </c>
      <c r="H61" s="75"/>
      <c r="I61" s="75"/>
      <c r="J61" s="71" t="s">
        <v>666</v>
      </c>
      <c r="K61" s="110"/>
      <c r="L61" s="110"/>
      <c r="M61" s="66"/>
      <c r="N61" s="64" t="s">
        <v>579</v>
      </c>
      <c r="O61" s="64" t="s">
        <v>459</v>
      </c>
      <c r="P61" s="65" t="s">
        <v>192</v>
      </c>
      <c r="Q61" s="54">
        <v>29</v>
      </c>
      <c r="R61" s="50">
        <f>Q61*0.25</f>
        <v>7.25</v>
      </c>
    </row>
    <row r="62" spans="1:18" ht="409.5" x14ac:dyDescent="0.2">
      <c r="A62" s="71" t="s">
        <v>679</v>
      </c>
      <c r="B62" s="87" t="s">
        <v>8</v>
      </c>
      <c r="C62" s="110">
        <v>43565</v>
      </c>
      <c r="D62" s="110" t="s">
        <v>253</v>
      </c>
      <c r="E62" s="65" t="s">
        <v>195</v>
      </c>
      <c r="F62" s="63" t="s">
        <v>680</v>
      </c>
      <c r="G62" s="117" t="s">
        <v>56</v>
      </c>
      <c r="H62" s="75"/>
      <c r="I62" s="75"/>
      <c r="J62" s="71" t="s">
        <v>930</v>
      </c>
      <c r="K62" s="110">
        <v>43679</v>
      </c>
      <c r="L62" s="110"/>
      <c r="M62" s="155" t="s">
        <v>858</v>
      </c>
      <c r="N62" s="64" t="s">
        <v>566</v>
      </c>
      <c r="O62" s="64" t="s">
        <v>272</v>
      </c>
      <c r="P62" s="65" t="s">
        <v>192</v>
      </c>
      <c r="Q62" s="54">
        <f>NETWORKDAYS(C62,K62)</f>
        <v>83</v>
      </c>
      <c r="R62" s="51">
        <f>Q62*0.5</f>
        <v>41.5</v>
      </c>
    </row>
    <row r="63" spans="1:18" ht="195" x14ac:dyDescent="0.2">
      <c r="A63" s="71" t="s">
        <v>681</v>
      </c>
      <c r="B63" s="87" t="s">
        <v>127</v>
      </c>
      <c r="C63" s="110">
        <v>43567</v>
      </c>
      <c r="D63" s="65" t="s">
        <v>210</v>
      </c>
      <c r="E63" s="75" t="s">
        <v>199</v>
      </c>
      <c r="F63" s="63" t="s">
        <v>682</v>
      </c>
      <c r="G63" s="117" t="s">
        <v>56</v>
      </c>
      <c r="H63" s="75"/>
      <c r="I63" s="75"/>
      <c r="J63" s="71" t="s">
        <v>666</v>
      </c>
      <c r="K63" s="110"/>
      <c r="L63" s="110"/>
      <c r="M63" s="66"/>
      <c r="N63" s="64" t="s">
        <v>579</v>
      </c>
      <c r="O63" s="64" t="s">
        <v>459</v>
      </c>
      <c r="P63" s="65" t="s">
        <v>192</v>
      </c>
      <c r="Q63" s="54">
        <v>2</v>
      </c>
      <c r="R63" s="50">
        <f>Q63*0.25</f>
        <v>0.5</v>
      </c>
    </row>
    <row r="64" spans="1:18" x14ac:dyDescent="0.2">
      <c r="A64" s="71" t="s">
        <v>683</v>
      </c>
      <c r="B64" s="87" t="s">
        <v>8</v>
      </c>
      <c r="C64" s="110">
        <v>43567</v>
      </c>
      <c r="D64" s="65" t="s">
        <v>684</v>
      </c>
      <c r="E64" s="65" t="s">
        <v>195</v>
      </c>
      <c r="F64" s="63" t="s">
        <v>685</v>
      </c>
      <c r="G64" s="122" t="s">
        <v>53</v>
      </c>
      <c r="H64" s="75"/>
      <c r="I64" s="75"/>
      <c r="J64" s="71" t="s">
        <v>930</v>
      </c>
      <c r="K64" s="110"/>
      <c r="L64" s="110"/>
      <c r="M64" s="66" t="s">
        <v>686</v>
      </c>
      <c r="N64" s="71" t="s">
        <v>566</v>
      </c>
      <c r="O64" s="71" t="s">
        <v>272</v>
      </c>
      <c r="P64" s="65" t="s">
        <v>192</v>
      </c>
      <c r="Q64" s="54">
        <v>8</v>
      </c>
      <c r="R64" s="51">
        <f>Q64*0.5</f>
        <v>4</v>
      </c>
    </row>
    <row r="65" spans="1:18" ht="90" x14ac:dyDescent="0.2">
      <c r="A65" s="71" t="s">
        <v>687</v>
      </c>
      <c r="B65" s="87" t="s">
        <v>127</v>
      </c>
      <c r="C65" s="110">
        <v>43571</v>
      </c>
      <c r="D65" s="65" t="s">
        <v>210</v>
      </c>
      <c r="E65" s="75" t="s">
        <v>199</v>
      </c>
      <c r="F65" s="63" t="s">
        <v>688</v>
      </c>
      <c r="G65" s="117" t="s">
        <v>56</v>
      </c>
      <c r="H65" s="75"/>
      <c r="I65" s="75"/>
      <c r="J65" s="71" t="s">
        <v>666</v>
      </c>
      <c r="K65" s="110"/>
      <c r="L65" s="110"/>
      <c r="M65" s="66"/>
      <c r="N65" s="64" t="s">
        <v>579</v>
      </c>
      <c r="O65" s="64" t="s">
        <v>459</v>
      </c>
      <c r="P65" s="65" t="s">
        <v>192</v>
      </c>
      <c r="Q65" s="54">
        <v>2</v>
      </c>
      <c r="R65" s="50">
        <f t="shared" ref="R65:R67" si="13">Q65*0.25</f>
        <v>0.5</v>
      </c>
    </row>
    <row r="66" spans="1:18" s="138" customFormat="1" ht="60" x14ac:dyDescent="0.2">
      <c r="A66" s="71" t="s">
        <v>689</v>
      </c>
      <c r="B66" s="87" t="s">
        <v>8</v>
      </c>
      <c r="C66" s="110">
        <v>43573</v>
      </c>
      <c r="D66" s="65" t="s">
        <v>170</v>
      </c>
      <c r="E66" s="65" t="s">
        <v>195</v>
      </c>
      <c r="F66" s="63" t="s">
        <v>690</v>
      </c>
      <c r="G66" s="117" t="s">
        <v>66</v>
      </c>
      <c r="H66" s="75"/>
      <c r="I66" s="75"/>
      <c r="J66" s="71" t="s">
        <v>930</v>
      </c>
      <c r="K66" s="110"/>
      <c r="L66" s="110"/>
      <c r="M66" s="66" t="s">
        <v>693</v>
      </c>
      <c r="N66" s="64" t="s">
        <v>579</v>
      </c>
      <c r="O66" s="64" t="s">
        <v>459</v>
      </c>
      <c r="P66" s="65" t="s">
        <v>192</v>
      </c>
      <c r="Q66" s="54">
        <v>4</v>
      </c>
      <c r="R66" s="50">
        <f t="shared" si="13"/>
        <v>1</v>
      </c>
    </row>
    <row r="67" spans="1:18" s="138" customFormat="1" ht="60" x14ac:dyDescent="0.2">
      <c r="A67" s="71" t="s">
        <v>691</v>
      </c>
      <c r="B67" s="87" t="s">
        <v>127</v>
      </c>
      <c r="C67" s="110">
        <v>43577</v>
      </c>
      <c r="D67" s="65" t="s">
        <v>588</v>
      </c>
      <c r="E67" s="75" t="s">
        <v>199</v>
      </c>
      <c r="F67" s="63" t="s">
        <v>694</v>
      </c>
      <c r="G67" s="117" t="s">
        <v>56</v>
      </c>
      <c r="H67" s="75"/>
      <c r="I67" s="75"/>
      <c r="J67" s="71" t="s">
        <v>666</v>
      </c>
      <c r="K67" s="110"/>
      <c r="L67" s="110"/>
      <c r="M67" s="66"/>
      <c r="N67" s="64" t="s">
        <v>579</v>
      </c>
      <c r="O67" s="64" t="s">
        <v>459</v>
      </c>
      <c r="P67" s="65" t="s">
        <v>192</v>
      </c>
      <c r="Q67" s="54">
        <v>2</v>
      </c>
      <c r="R67" s="50">
        <f t="shared" si="13"/>
        <v>0.5</v>
      </c>
    </row>
    <row r="68" spans="1:18" s="138" customFormat="1" ht="90" x14ac:dyDescent="0.2">
      <c r="A68" s="71" t="s">
        <v>698</v>
      </c>
      <c r="B68" s="87" t="s">
        <v>8</v>
      </c>
      <c r="C68" s="110">
        <v>43573</v>
      </c>
      <c r="D68" s="65" t="s">
        <v>292</v>
      </c>
      <c r="E68" s="65" t="s">
        <v>199</v>
      </c>
      <c r="F68" s="63" t="s">
        <v>699</v>
      </c>
      <c r="G68" s="122" t="s">
        <v>53</v>
      </c>
      <c r="H68" s="75"/>
      <c r="I68" s="75"/>
      <c r="J68" s="71" t="s">
        <v>930</v>
      </c>
      <c r="K68" s="110"/>
      <c r="L68" s="110"/>
      <c r="M68" s="66" t="s">
        <v>804</v>
      </c>
      <c r="N68" s="71" t="s">
        <v>579</v>
      </c>
      <c r="O68" s="71" t="s">
        <v>273</v>
      </c>
      <c r="P68" s="65" t="s">
        <v>192</v>
      </c>
      <c r="Q68" s="54">
        <v>46</v>
      </c>
      <c r="R68" s="52">
        <f>0.1*Q68</f>
        <v>4.6000000000000005</v>
      </c>
    </row>
    <row r="69" spans="1:18" ht="60" x14ac:dyDescent="0.2">
      <c r="A69" s="71" t="s">
        <v>700</v>
      </c>
      <c r="B69" s="87" t="s">
        <v>127</v>
      </c>
      <c r="C69" s="110">
        <v>43577</v>
      </c>
      <c r="D69" s="65" t="s">
        <v>588</v>
      </c>
      <c r="E69" s="75" t="s">
        <v>199</v>
      </c>
      <c r="F69" s="63" t="s">
        <v>694</v>
      </c>
      <c r="G69" s="117" t="s">
        <v>56</v>
      </c>
      <c r="H69" s="75"/>
      <c r="I69" s="75"/>
      <c r="J69" s="71" t="s">
        <v>666</v>
      </c>
      <c r="K69" s="110"/>
      <c r="L69" s="110"/>
      <c r="M69" s="66"/>
      <c r="N69" s="64" t="s">
        <v>579</v>
      </c>
      <c r="O69" s="64" t="s">
        <v>459</v>
      </c>
      <c r="P69" s="65" t="s">
        <v>192</v>
      </c>
      <c r="Q69" s="54">
        <v>2</v>
      </c>
      <c r="R69" s="50">
        <f>Q69*0.25</f>
        <v>0.5</v>
      </c>
    </row>
    <row r="70" spans="1:18" ht="331.5" x14ac:dyDescent="0.2">
      <c r="A70" s="71" t="s">
        <v>703</v>
      </c>
      <c r="B70" s="87" t="s">
        <v>8</v>
      </c>
      <c r="C70" s="110">
        <v>43577</v>
      </c>
      <c r="D70" s="110" t="s">
        <v>577</v>
      </c>
      <c r="E70" s="65" t="s">
        <v>199</v>
      </c>
      <c r="F70" s="63" t="s">
        <v>701</v>
      </c>
      <c r="G70" s="122" t="s">
        <v>53</v>
      </c>
      <c r="H70" s="75"/>
      <c r="I70" s="75"/>
      <c r="J70" s="71" t="s">
        <v>930</v>
      </c>
      <c r="K70" s="110">
        <v>43670</v>
      </c>
      <c r="L70" s="110"/>
      <c r="M70" s="66" t="s">
        <v>852</v>
      </c>
      <c r="N70" s="139" t="s">
        <v>566</v>
      </c>
      <c r="O70" s="71" t="s">
        <v>273</v>
      </c>
      <c r="P70" s="65" t="s">
        <v>192</v>
      </c>
      <c r="Q70" s="54">
        <f>NETWORKDAYS(C70,K70)</f>
        <v>68</v>
      </c>
      <c r="R70" s="52">
        <f>0.1*Q70</f>
        <v>6.8000000000000007</v>
      </c>
    </row>
    <row r="71" spans="1:18" ht="180" x14ac:dyDescent="0.2">
      <c r="A71" s="71" t="s">
        <v>704</v>
      </c>
      <c r="B71" s="87" t="s">
        <v>8</v>
      </c>
      <c r="C71" s="110">
        <v>43579</v>
      </c>
      <c r="D71" s="65" t="s">
        <v>618</v>
      </c>
      <c r="E71" s="65" t="s">
        <v>199</v>
      </c>
      <c r="F71" s="63" t="s">
        <v>702</v>
      </c>
      <c r="G71" s="117" t="s">
        <v>56</v>
      </c>
      <c r="H71" s="65"/>
      <c r="I71" s="65"/>
      <c r="J71" s="71" t="s">
        <v>666</v>
      </c>
      <c r="K71" s="110"/>
      <c r="L71" s="110"/>
      <c r="M71" s="66"/>
      <c r="N71" s="64" t="s">
        <v>579</v>
      </c>
      <c r="O71" s="64" t="s">
        <v>459</v>
      </c>
      <c r="P71" s="65" t="s">
        <v>192</v>
      </c>
      <c r="Q71" s="54">
        <v>1</v>
      </c>
      <c r="R71" s="50">
        <f t="shared" ref="R71:R78" si="14">Q71*0.25</f>
        <v>0.25</v>
      </c>
    </row>
    <row r="72" spans="1:18" ht="150" x14ac:dyDescent="0.2">
      <c r="A72" s="71" t="s">
        <v>708</v>
      </c>
      <c r="B72" s="87" t="s">
        <v>8</v>
      </c>
      <c r="C72" s="110">
        <v>43580</v>
      </c>
      <c r="D72" s="65" t="s">
        <v>705</v>
      </c>
      <c r="E72" s="65" t="s">
        <v>199</v>
      </c>
      <c r="F72" s="63" t="s">
        <v>706</v>
      </c>
      <c r="G72" s="122" t="s">
        <v>53</v>
      </c>
      <c r="H72" s="65"/>
      <c r="I72" s="65"/>
      <c r="J72" s="71" t="s">
        <v>663</v>
      </c>
      <c r="K72" s="110"/>
      <c r="L72" s="110"/>
      <c r="M72" s="66" t="s">
        <v>725</v>
      </c>
      <c r="N72" s="71" t="s">
        <v>579</v>
      </c>
      <c r="O72" s="71" t="s">
        <v>459</v>
      </c>
      <c r="P72" s="65" t="s">
        <v>192</v>
      </c>
      <c r="Q72" s="54">
        <v>7</v>
      </c>
      <c r="R72" s="50">
        <f t="shared" si="14"/>
        <v>1.75</v>
      </c>
    </row>
    <row r="73" spans="1:18" ht="30" x14ac:dyDescent="0.2">
      <c r="A73" s="71" t="s">
        <v>712</v>
      </c>
      <c r="B73" s="87" t="s">
        <v>8</v>
      </c>
      <c r="C73" s="110">
        <v>43584</v>
      </c>
      <c r="D73" s="65" t="s">
        <v>709</v>
      </c>
      <c r="E73" s="65" t="s">
        <v>195</v>
      </c>
      <c r="F73" s="63" t="s">
        <v>710</v>
      </c>
      <c r="G73" s="122" t="s">
        <v>53</v>
      </c>
      <c r="H73" s="65"/>
      <c r="I73" s="65"/>
      <c r="J73" s="71" t="s">
        <v>711</v>
      </c>
      <c r="K73" s="110"/>
      <c r="L73" s="110"/>
      <c r="M73" s="66"/>
      <c r="N73" s="71" t="s">
        <v>579</v>
      </c>
      <c r="O73" s="71" t="s">
        <v>459</v>
      </c>
      <c r="P73" s="65" t="s">
        <v>192</v>
      </c>
      <c r="Q73" s="54">
        <v>5</v>
      </c>
      <c r="R73" s="50">
        <f t="shared" si="14"/>
        <v>1.25</v>
      </c>
    </row>
    <row r="74" spans="1:18" ht="120" x14ac:dyDescent="0.2">
      <c r="A74" s="71" t="s">
        <v>714</v>
      </c>
      <c r="B74" s="87" t="s">
        <v>8</v>
      </c>
      <c r="C74" s="110">
        <v>43584</v>
      </c>
      <c r="D74" s="118" t="s">
        <v>163</v>
      </c>
      <c r="E74" s="65" t="s">
        <v>195</v>
      </c>
      <c r="F74" s="63" t="s">
        <v>713</v>
      </c>
      <c r="G74" s="122" t="s">
        <v>53</v>
      </c>
      <c r="H74" s="75"/>
      <c r="I74" s="75"/>
      <c r="J74" s="71" t="s">
        <v>930</v>
      </c>
      <c r="K74" s="110"/>
      <c r="L74" s="110"/>
      <c r="M74" s="66" t="s">
        <v>732</v>
      </c>
      <c r="N74" s="71" t="s">
        <v>579</v>
      </c>
      <c r="O74" s="71" t="s">
        <v>459</v>
      </c>
      <c r="P74" s="65" t="s">
        <v>192</v>
      </c>
      <c r="Q74" s="54">
        <v>2</v>
      </c>
      <c r="R74" s="50">
        <f t="shared" si="14"/>
        <v>0.5</v>
      </c>
    </row>
    <row r="75" spans="1:18" ht="105" x14ac:dyDescent="0.2">
      <c r="A75" s="71" t="s">
        <v>716</v>
      </c>
      <c r="B75" s="87" t="s">
        <v>127</v>
      </c>
      <c r="C75" s="110">
        <v>43588</v>
      </c>
      <c r="D75" s="65" t="s">
        <v>1222</v>
      </c>
      <c r="E75" s="75" t="s">
        <v>199</v>
      </c>
      <c r="F75" s="63" t="s">
        <v>715</v>
      </c>
      <c r="G75" s="117" t="s">
        <v>56</v>
      </c>
      <c r="H75" s="75"/>
      <c r="I75" s="75"/>
      <c r="J75" s="71" t="s">
        <v>731</v>
      </c>
      <c r="K75" s="110"/>
      <c r="L75" s="110"/>
      <c r="M75" s="66"/>
      <c r="N75" s="64" t="s">
        <v>579</v>
      </c>
      <c r="O75" s="64" t="s">
        <v>459</v>
      </c>
      <c r="P75" s="65" t="s">
        <v>192</v>
      </c>
      <c r="Q75" s="54">
        <v>1</v>
      </c>
      <c r="R75" s="50">
        <f t="shared" si="14"/>
        <v>0.25</v>
      </c>
    </row>
    <row r="76" spans="1:18" ht="135" x14ac:dyDescent="0.2">
      <c r="A76" s="71" t="s">
        <v>719</v>
      </c>
      <c r="B76" s="87" t="s">
        <v>8</v>
      </c>
      <c r="C76" s="110">
        <v>43598</v>
      </c>
      <c r="D76" s="65" t="s">
        <v>156</v>
      </c>
      <c r="E76" s="65" t="s">
        <v>195</v>
      </c>
      <c r="F76" s="63" t="s">
        <v>717</v>
      </c>
      <c r="G76" s="122" t="s">
        <v>53</v>
      </c>
      <c r="H76" s="75"/>
      <c r="I76" s="75"/>
      <c r="J76" s="71" t="s">
        <v>930</v>
      </c>
      <c r="K76" s="110"/>
      <c r="L76" s="110"/>
      <c r="M76" s="66" t="s">
        <v>718</v>
      </c>
      <c r="N76" s="71" t="s">
        <v>579</v>
      </c>
      <c r="O76" s="71" t="s">
        <v>459</v>
      </c>
      <c r="P76" s="65" t="s">
        <v>192</v>
      </c>
      <c r="Q76" s="54">
        <v>2</v>
      </c>
      <c r="R76" s="50">
        <f t="shared" si="14"/>
        <v>0.5</v>
      </c>
    </row>
    <row r="77" spans="1:18" ht="225" x14ac:dyDescent="0.2">
      <c r="A77" s="71" t="s">
        <v>720</v>
      </c>
      <c r="B77" s="87" t="s">
        <v>8</v>
      </c>
      <c r="C77" s="110">
        <v>43599</v>
      </c>
      <c r="D77" s="65" t="s">
        <v>253</v>
      </c>
      <c r="E77" s="65" t="s">
        <v>199</v>
      </c>
      <c r="F77" s="63" t="s">
        <v>680</v>
      </c>
      <c r="G77" s="117" t="s">
        <v>56</v>
      </c>
      <c r="H77" s="75"/>
      <c r="I77" s="75"/>
      <c r="J77" s="71" t="s">
        <v>930</v>
      </c>
      <c r="K77" s="110"/>
      <c r="L77" s="110"/>
      <c r="M77" s="66" t="s">
        <v>747</v>
      </c>
      <c r="N77" s="64" t="s">
        <v>579</v>
      </c>
      <c r="O77" s="64" t="s">
        <v>459</v>
      </c>
      <c r="P77" s="65" t="s">
        <v>192</v>
      </c>
      <c r="Q77" s="54">
        <v>0</v>
      </c>
      <c r="R77" s="50">
        <f t="shared" si="14"/>
        <v>0</v>
      </c>
    </row>
    <row r="78" spans="1:18" ht="165.75" x14ac:dyDescent="0.2">
      <c r="A78" s="71" t="s">
        <v>723</v>
      </c>
      <c r="B78" s="87" t="s">
        <v>8</v>
      </c>
      <c r="C78" s="110">
        <v>43600</v>
      </c>
      <c r="D78" s="110" t="s">
        <v>721</v>
      </c>
      <c r="E78" s="65" t="s">
        <v>195</v>
      </c>
      <c r="F78" s="63" t="s">
        <v>722</v>
      </c>
      <c r="G78" s="117" t="s">
        <v>56</v>
      </c>
      <c r="H78" s="75"/>
      <c r="I78" s="75"/>
      <c r="J78" s="71" t="s">
        <v>930</v>
      </c>
      <c r="K78" s="110">
        <v>43745</v>
      </c>
      <c r="L78" s="110"/>
      <c r="M78" s="66" t="s">
        <v>835</v>
      </c>
      <c r="N78" s="64" t="s">
        <v>579</v>
      </c>
      <c r="O78" s="64" t="s">
        <v>459</v>
      </c>
      <c r="P78" s="65" t="s">
        <v>192</v>
      </c>
      <c r="Q78" s="54">
        <f>NETWORKDAYS(C78,K78)</f>
        <v>104</v>
      </c>
      <c r="R78" s="50">
        <f t="shared" si="14"/>
        <v>26</v>
      </c>
    </row>
    <row r="79" spans="1:18" ht="408" x14ac:dyDescent="0.2">
      <c r="A79" s="71" t="s">
        <v>726</v>
      </c>
      <c r="B79" s="87" t="s">
        <v>8</v>
      </c>
      <c r="C79" s="110">
        <v>43600</v>
      </c>
      <c r="D79" s="110" t="s">
        <v>35</v>
      </c>
      <c r="E79" s="65" t="s">
        <v>195</v>
      </c>
      <c r="F79" s="63" t="s">
        <v>724</v>
      </c>
      <c r="G79" s="117" t="s">
        <v>56</v>
      </c>
      <c r="H79" s="65"/>
      <c r="I79" s="65"/>
      <c r="J79" s="71" t="s">
        <v>930</v>
      </c>
      <c r="K79" s="110">
        <v>43728</v>
      </c>
      <c r="L79" s="110"/>
      <c r="M79" s="66" t="s">
        <v>980</v>
      </c>
      <c r="N79" s="64" t="s">
        <v>566</v>
      </c>
      <c r="O79" s="64" t="s">
        <v>273</v>
      </c>
      <c r="P79" s="65" t="s">
        <v>192</v>
      </c>
      <c r="Q79" s="54">
        <f>NETWORKDAYS(C79,K79)</f>
        <v>93</v>
      </c>
      <c r="R79" s="52">
        <f>0.1*Q79</f>
        <v>9.3000000000000007</v>
      </c>
    </row>
    <row r="80" spans="1:18" ht="120" x14ac:dyDescent="0.2">
      <c r="A80" s="71" t="s">
        <v>728</v>
      </c>
      <c r="B80" s="87" t="s">
        <v>127</v>
      </c>
      <c r="C80" s="110">
        <v>43601</v>
      </c>
      <c r="D80" s="118" t="s">
        <v>588</v>
      </c>
      <c r="E80" s="65" t="s">
        <v>199</v>
      </c>
      <c r="F80" s="63" t="s">
        <v>727</v>
      </c>
      <c r="G80" s="117" t="s">
        <v>56</v>
      </c>
      <c r="H80" s="65"/>
      <c r="I80" s="65"/>
      <c r="J80" s="71" t="s">
        <v>666</v>
      </c>
      <c r="K80" s="110"/>
      <c r="L80" s="110"/>
      <c r="M80" s="66"/>
      <c r="N80" s="64" t="s">
        <v>579</v>
      </c>
      <c r="O80" s="64" t="s">
        <v>459</v>
      </c>
      <c r="P80" s="65" t="s">
        <v>192</v>
      </c>
      <c r="Q80" s="54">
        <v>2</v>
      </c>
      <c r="R80" s="50">
        <f>Q80*0.25</f>
        <v>0.5</v>
      </c>
    </row>
    <row r="81" spans="1:18" ht="280.5" x14ac:dyDescent="0.2">
      <c r="A81" s="71" t="s">
        <v>733</v>
      </c>
      <c r="B81" s="87" t="s">
        <v>8</v>
      </c>
      <c r="C81" s="110">
        <v>43602</v>
      </c>
      <c r="D81" s="118" t="s">
        <v>729</v>
      </c>
      <c r="E81" s="65" t="s">
        <v>195</v>
      </c>
      <c r="F81" s="63" t="s">
        <v>730</v>
      </c>
      <c r="G81" s="122" t="s">
        <v>53</v>
      </c>
      <c r="H81" s="75"/>
      <c r="I81" s="75"/>
      <c r="J81" s="71" t="s">
        <v>930</v>
      </c>
      <c r="K81" s="110"/>
      <c r="L81" s="110"/>
      <c r="M81" s="66" t="s">
        <v>826</v>
      </c>
      <c r="N81" s="71" t="s">
        <v>566</v>
      </c>
      <c r="O81" s="71" t="s">
        <v>273</v>
      </c>
      <c r="P81" s="65" t="s">
        <v>192</v>
      </c>
      <c r="Q81" s="54">
        <v>33</v>
      </c>
      <c r="R81" s="52">
        <f>0.1*Q81</f>
        <v>3.3000000000000003</v>
      </c>
    </row>
    <row r="82" spans="1:18" ht="75" x14ac:dyDescent="0.2">
      <c r="A82" s="71" t="s">
        <v>736</v>
      </c>
      <c r="B82" s="87" t="s">
        <v>127</v>
      </c>
      <c r="C82" s="110">
        <v>43607</v>
      </c>
      <c r="D82" s="110" t="s">
        <v>734</v>
      </c>
      <c r="E82" s="75" t="s">
        <v>195</v>
      </c>
      <c r="F82" s="63" t="s">
        <v>735</v>
      </c>
      <c r="G82" s="122" t="s">
        <v>53</v>
      </c>
      <c r="H82" s="75"/>
      <c r="I82" s="75"/>
      <c r="J82" s="71" t="s">
        <v>663</v>
      </c>
      <c r="K82" s="110">
        <v>43638</v>
      </c>
      <c r="L82" s="110"/>
      <c r="M82" s="66" t="s">
        <v>976</v>
      </c>
      <c r="N82" s="71" t="s">
        <v>579</v>
      </c>
      <c r="O82" s="71" t="s">
        <v>459</v>
      </c>
      <c r="P82" s="65" t="s">
        <v>192</v>
      </c>
      <c r="Q82" s="54">
        <f>NETWORKDAYS(C82,K82)</f>
        <v>23</v>
      </c>
      <c r="R82" s="50">
        <f t="shared" ref="R82:R85" si="15">Q82*0.25</f>
        <v>5.75</v>
      </c>
    </row>
    <row r="83" spans="1:18" ht="180" x14ac:dyDescent="0.2">
      <c r="A83" s="71" t="s">
        <v>738</v>
      </c>
      <c r="B83" s="87" t="s">
        <v>127</v>
      </c>
      <c r="C83" s="110">
        <v>43614</v>
      </c>
      <c r="D83" s="65" t="s">
        <v>588</v>
      </c>
      <c r="E83" s="75" t="s">
        <v>199</v>
      </c>
      <c r="F83" s="63" t="s">
        <v>737</v>
      </c>
      <c r="G83" s="117" t="s">
        <v>56</v>
      </c>
      <c r="H83" s="75"/>
      <c r="I83" s="75"/>
      <c r="J83" s="71" t="s">
        <v>666</v>
      </c>
      <c r="K83" s="110"/>
      <c r="L83" s="110"/>
      <c r="M83" s="66"/>
      <c r="N83" s="64" t="s">
        <v>579</v>
      </c>
      <c r="O83" s="64" t="s">
        <v>459</v>
      </c>
      <c r="P83" s="65" t="s">
        <v>192</v>
      </c>
      <c r="Q83" s="54">
        <v>2</v>
      </c>
      <c r="R83" s="50">
        <f t="shared" si="15"/>
        <v>0.5</v>
      </c>
    </row>
    <row r="84" spans="1:18" ht="60" x14ac:dyDescent="0.2">
      <c r="A84" s="71" t="s">
        <v>741</v>
      </c>
      <c r="B84" s="87" t="s">
        <v>8</v>
      </c>
      <c r="C84" s="110">
        <v>43619</v>
      </c>
      <c r="D84" s="65" t="s">
        <v>551</v>
      </c>
      <c r="E84" s="65" t="s">
        <v>195</v>
      </c>
      <c r="F84" s="63" t="s">
        <v>739</v>
      </c>
      <c r="G84" s="122" t="s">
        <v>53</v>
      </c>
      <c r="H84" s="75"/>
      <c r="I84" s="75"/>
      <c r="J84" s="71" t="s">
        <v>930</v>
      </c>
      <c r="K84" s="110"/>
      <c r="L84" s="110"/>
      <c r="M84" s="66" t="s">
        <v>740</v>
      </c>
      <c r="N84" s="71" t="s">
        <v>579</v>
      </c>
      <c r="O84" s="71" t="s">
        <v>459</v>
      </c>
      <c r="P84" s="65" t="s">
        <v>192</v>
      </c>
      <c r="Q84" s="54">
        <v>1</v>
      </c>
      <c r="R84" s="50">
        <f t="shared" si="15"/>
        <v>0.25</v>
      </c>
    </row>
    <row r="85" spans="1:18" ht="165.75" x14ac:dyDescent="0.2">
      <c r="A85" s="71" t="s">
        <v>745</v>
      </c>
      <c r="B85" s="87" t="s">
        <v>8</v>
      </c>
      <c r="C85" s="110">
        <v>43623</v>
      </c>
      <c r="D85" s="65" t="s">
        <v>382</v>
      </c>
      <c r="E85" s="75" t="s">
        <v>195</v>
      </c>
      <c r="F85" s="63" t="s">
        <v>742</v>
      </c>
      <c r="G85" s="122" t="s">
        <v>53</v>
      </c>
      <c r="H85" s="75"/>
      <c r="I85" s="75"/>
      <c r="J85" s="71" t="s">
        <v>930</v>
      </c>
      <c r="K85" s="110"/>
      <c r="L85" s="110"/>
      <c r="M85" s="66" t="s">
        <v>822</v>
      </c>
      <c r="N85" s="71" t="s">
        <v>579</v>
      </c>
      <c r="O85" s="71" t="s">
        <v>459</v>
      </c>
      <c r="P85" s="65" t="s">
        <v>192</v>
      </c>
      <c r="Q85" s="54">
        <v>10</v>
      </c>
      <c r="R85" s="50">
        <f t="shared" si="15"/>
        <v>2.5</v>
      </c>
    </row>
    <row r="86" spans="1:18" ht="195" x14ac:dyDescent="0.2">
      <c r="A86" s="71" t="s">
        <v>746</v>
      </c>
      <c r="B86" s="87" t="s">
        <v>8</v>
      </c>
      <c r="C86" s="110">
        <v>43619</v>
      </c>
      <c r="D86" s="65" t="s">
        <v>743</v>
      </c>
      <c r="E86" s="65" t="s">
        <v>199</v>
      </c>
      <c r="F86" s="63" t="s">
        <v>744</v>
      </c>
      <c r="G86" s="117" t="s">
        <v>56</v>
      </c>
      <c r="H86" s="75"/>
      <c r="I86" s="75"/>
      <c r="J86" s="71" t="s">
        <v>930</v>
      </c>
      <c r="K86" s="110"/>
      <c r="L86" s="110"/>
      <c r="M86" s="155" t="s">
        <v>808</v>
      </c>
      <c r="N86" s="64" t="s">
        <v>579</v>
      </c>
      <c r="O86" s="64" t="s">
        <v>273</v>
      </c>
      <c r="P86" s="65" t="s">
        <v>192</v>
      </c>
      <c r="Q86" s="54">
        <v>11</v>
      </c>
      <c r="R86" s="52">
        <f>0.1*Q86</f>
        <v>1.1000000000000001</v>
      </c>
    </row>
    <row r="87" spans="1:18" ht="105" x14ac:dyDescent="0.2">
      <c r="A87" s="71" t="s">
        <v>749</v>
      </c>
      <c r="B87" s="87" t="s">
        <v>127</v>
      </c>
      <c r="C87" s="110">
        <v>43629</v>
      </c>
      <c r="D87" s="65" t="s">
        <v>1223</v>
      </c>
      <c r="E87" s="75" t="s">
        <v>199</v>
      </c>
      <c r="F87" s="63" t="s">
        <v>748</v>
      </c>
      <c r="G87" s="117" t="s">
        <v>56</v>
      </c>
      <c r="H87" s="75"/>
      <c r="I87" s="75"/>
      <c r="J87" s="71" t="s">
        <v>666</v>
      </c>
      <c r="K87" s="110"/>
      <c r="L87" s="110"/>
      <c r="M87" s="66" t="s">
        <v>815</v>
      </c>
      <c r="N87" s="64" t="s">
        <v>579</v>
      </c>
      <c r="O87" s="64" t="s">
        <v>459</v>
      </c>
      <c r="P87" s="65" t="s">
        <v>192</v>
      </c>
      <c r="Q87" s="54">
        <v>1</v>
      </c>
      <c r="R87" s="50">
        <f>Q87*0.25</f>
        <v>0.25</v>
      </c>
    </row>
    <row r="88" spans="1:18" ht="75" x14ac:dyDescent="0.2">
      <c r="A88" s="71" t="s">
        <v>750</v>
      </c>
      <c r="B88" s="87" t="s">
        <v>8</v>
      </c>
      <c r="C88" s="110">
        <v>43633</v>
      </c>
      <c r="D88" s="65" t="s">
        <v>795</v>
      </c>
      <c r="E88" s="65" t="s">
        <v>195</v>
      </c>
      <c r="F88" s="63" t="s">
        <v>796</v>
      </c>
      <c r="G88" s="117" t="s">
        <v>56</v>
      </c>
      <c r="H88" s="65"/>
      <c r="I88" s="65"/>
      <c r="J88" s="71" t="s">
        <v>930</v>
      </c>
      <c r="K88" s="110"/>
      <c r="L88" s="110"/>
      <c r="M88" s="155" t="s">
        <v>806</v>
      </c>
      <c r="N88" s="64" t="s">
        <v>579</v>
      </c>
      <c r="O88" s="64" t="s">
        <v>272</v>
      </c>
      <c r="P88" s="65" t="s">
        <v>192</v>
      </c>
      <c r="Q88" s="54">
        <v>3</v>
      </c>
      <c r="R88" s="51">
        <f>Q88*0.5</f>
        <v>1.5</v>
      </c>
    </row>
    <row r="89" spans="1:18" ht="51" x14ac:dyDescent="0.2">
      <c r="A89" s="71" t="s">
        <v>751</v>
      </c>
      <c r="B89" s="87" t="s">
        <v>8</v>
      </c>
      <c r="C89" s="110">
        <v>43633</v>
      </c>
      <c r="D89" s="65" t="s">
        <v>797</v>
      </c>
      <c r="E89" s="65" t="s">
        <v>199</v>
      </c>
      <c r="F89" s="63" t="s">
        <v>798</v>
      </c>
      <c r="G89" s="117" t="s">
        <v>56</v>
      </c>
      <c r="H89" s="75"/>
      <c r="I89" s="75"/>
      <c r="J89" s="71" t="s">
        <v>930</v>
      </c>
      <c r="K89" s="110"/>
      <c r="L89" s="110"/>
      <c r="M89" s="155" t="s">
        <v>816</v>
      </c>
      <c r="N89" s="64" t="s">
        <v>579</v>
      </c>
      <c r="O89" s="64" t="s">
        <v>459</v>
      </c>
      <c r="P89" s="65" t="s">
        <v>192</v>
      </c>
      <c r="Q89" s="54">
        <v>5</v>
      </c>
      <c r="R89" s="50">
        <f>Q89*0.25</f>
        <v>1.25</v>
      </c>
    </row>
    <row r="90" spans="1:18" ht="153" x14ac:dyDescent="0.2">
      <c r="A90" s="71" t="s">
        <v>752</v>
      </c>
      <c r="B90" s="87" t="s">
        <v>8</v>
      </c>
      <c r="C90" s="110">
        <v>43633</v>
      </c>
      <c r="D90" s="65" t="s">
        <v>799</v>
      </c>
      <c r="E90" s="65" t="s">
        <v>199</v>
      </c>
      <c r="F90" s="63" t="s">
        <v>800</v>
      </c>
      <c r="G90" s="117" t="s">
        <v>56</v>
      </c>
      <c r="H90" s="75"/>
      <c r="I90" s="75"/>
      <c r="J90" s="71" t="s">
        <v>930</v>
      </c>
      <c r="K90" s="110"/>
      <c r="L90" s="110"/>
      <c r="M90" s="155" t="s">
        <v>827</v>
      </c>
      <c r="N90" s="64" t="s">
        <v>566</v>
      </c>
      <c r="O90" s="64" t="s">
        <v>273</v>
      </c>
      <c r="P90" s="65" t="s">
        <v>192</v>
      </c>
      <c r="Q90" s="54">
        <v>11</v>
      </c>
      <c r="R90" s="52">
        <f>0.1*Q90</f>
        <v>1.1000000000000001</v>
      </c>
    </row>
    <row r="91" spans="1:18" ht="63.75" x14ac:dyDescent="0.2">
      <c r="A91" s="71" t="s">
        <v>753</v>
      </c>
      <c r="B91" s="64" t="s">
        <v>8</v>
      </c>
      <c r="C91" s="110">
        <v>43628</v>
      </c>
      <c r="D91" s="71" t="s">
        <v>801</v>
      </c>
      <c r="E91" s="71" t="s">
        <v>199</v>
      </c>
      <c r="F91" s="66" t="s">
        <v>802</v>
      </c>
      <c r="G91" s="71" t="s">
        <v>53</v>
      </c>
      <c r="H91" s="71"/>
      <c r="I91" s="71"/>
      <c r="J91" s="71" t="s">
        <v>930</v>
      </c>
      <c r="K91" s="110"/>
      <c r="L91" s="110"/>
      <c r="M91" s="66" t="s">
        <v>803</v>
      </c>
      <c r="N91" s="71" t="s">
        <v>579</v>
      </c>
      <c r="O91" s="71" t="s">
        <v>459</v>
      </c>
      <c r="P91" s="71" t="s">
        <v>192</v>
      </c>
      <c r="Q91" s="54">
        <v>4</v>
      </c>
      <c r="R91" s="50">
        <f t="shared" ref="R91:R92" si="16">Q91*0.25</f>
        <v>1</v>
      </c>
    </row>
    <row r="92" spans="1:18" ht="120" x14ac:dyDescent="0.2">
      <c r="A92" s="71" t="s">
        <v>754</v>
      </c>
      <c r="B92" s="87" t="s">
        <v>127</v>
      </c>
      <c r="C92" s="110">
        <v>43636</v>
      </c>
      <c r="D92" s="65" t="s">
        <v>588</v>
      </c>
      <c r="E92" s="65" t="s">
        <v>199</v>
      </c>
      <c r="F92" s="63" t="s">
        <v>809</v>
      </c>
      <c r="G92" s="117" t="s">
        <v>56</v>
      </c>
      <c r="H92" s="75"/>
      <c r="I92" s="75"/>
      <c r="J92" s="71" t="s">
        <v>666</v>
      </c>
      <c r="K92" s="110"/>
      <c r="L92" s="110"/>
      <c r="M92" s="66" t="s">
        <v>814</v>
      </c>
      <c r="N92" s="64" t="s">
        <v>579</v>
      </c>
      <c r="O92" s="64" t="s">
        <v>459</v>
      </c>
      <c r="P92" s="65" t="s">
        <v>192</v>
      </c>
      <c r="Q92" s="54">
        <v>2</v>
      </c>
      <c r="R92" s="50">
        <f t="shared" si="16"/>
        <v>0.5</v>
      </c>
    </row>
    <row r="93" spans="1:18" ht="153" x14ac:dyDescent="0.2">
      <c r="A93" s="71" t="s">
        <v>755</v>
      </c>
      <c r="B93" s="87" t="s">
        <v>8</v>
      </c>
      <c r="C93" s="110">
        <v>43640</v>
      </c>
      <c r="D93" s="65" t="s">
        <v>292</v>
      </c>
      <c r="E93" s="75" t="s">
        <v>199</v>
      </c>
      <c r="F93" s="63" t="s">
        <v>813</v>
      </c>
      <c r="G93" s="122" t="s">
        <v>53</v>
      </c>
      <c r="H93" s="75"/>
      <c r="I93" s="75"/>
      <c r="J93" s="71" t="s">
        <v>930</v>
      </c>
      <c r="K93" s="110"/>
      <c r="L93" s="110"/>
      <c r="M93" s="66" t="s">
        <v>834</v>
      </c>
      <c r="N93" s="71" t="s">
        <v>566</v>
      </c>
      <c r="O93" s="71" t="s">
        <v>273</v>
      </c>
      <c r="P93" s="65" t="s">
        <v>192</v>
      </c>
      <c r="Q93" s="54">
        <v>12</v>
      </c>
      <c r="R93" s="55">
        <f t="shared" ref="R93:R94" si="17">0.1*Q93</f>
        <v>1.2000000000000002</v>
      </c>
    </row>
    <row r="94" spans="1:18" ht="344.25" x14ac:dyDescent="0.2">
      <c r="A94" s="71" t="s">
        <v>756</v>
      </c>
      <c r="B94" s="87" t="s">
        <v>8</v>
      </c>
      <c r="C94" s="110">
        <v>43641</v>
      </c>
      <c r="D94" s="65" t="s">
        <v>674</v>
      </c>
      <c r="E94" s="75" t="s">
        <v>199</v>
      </c>
      <c r="F94" s="63" t="s">
        <v>818</v>
      </c>
      <c r="G94" s="122" t="s">
        <v>53</v>
      </c>
      <c r="H94" s="51" t="s">
        <v>149</v>
      </c>
      <c r="I94" s="77" t="s">
        <v>817</v>
      </c>
      <c r="J94" s="71" t="s">
        <v>930</v>
      </c>
      <c r="K94" s="110" t="s">
        <v>273</v>
      </c>
      <c r="L94" s="110"/>
      <c r="M94" s="66" t="s">
        <v>859</v>
      </c>
      <c r="N94" s="71" t="s">
        <v>566</v>
      </c>
      <c r="O94" s="71" t="s">
        <v>273</v>
      </c>
      <c r="P94" s="65" t="s">
        <v>192</v>
      </c>
      <c r="Q94" s="54">
        <v>16</v>
      </c>
      <c r="R94" s="55">
        <f t="shared" si="17"/>
        <v>1.6</v>
      </c>
    </row>
    <row r="95" spans="1:18" ht="216.75" x14ac:dyDescent="0.2">
      <c r="A95" s="88" t="s">
        <v>757</v>
      </c>
      <c r="B95" s="112" t="s">
        <v>8</v>
      </c>
      <c r="C95" s="120">
        <v>43642</v>
      </c>
      <c r="D95" s="91" t="s">
        <v>819</v>
      </c>
      <c r="E95" s="91" t="s">
        <v>195</v>
      </c>
      <c r="F95" s="140" t="s">
        <v>820</v>
      </c>
      <c r="G95" s="141" t="s">
        <v>56</v>
      </c>
      <c r="H95" s="142"/>
      <c r="I95" s="142"/>
      <c r="J95" s="88" t="s">
        <v>930</v>
      </c>
      <c r="K95" s="143"/>
      <c r="L95" s="143"/>
      <c r="M95" s="90" t="s">
        <v>848</v>
      </c>
      <c r="N95" s="89" t="s">
        <v>566</v>
      </c>
      <c r="O95" s="89" t="s">
        <v>459</v>
      </c>
      <c r="P95" s="91" t="s">
        <v>192</v>
      </c>
      <c r="Q95" s="53">
        <v>18</v>
      </c>
      <c r="R95" s="50">
        <f t="shared" ref="R95:R101" si="18">Q95*0.25</f>
        <v>4.5</v>
      </c>
    </row>
    <row r="96" spans="1:18" ht="242.25" x14ac:dyDescent="0.2">
      <c r="A96" s="71" t="s">
        <v>758</v>
      </c>
      <c r="B96" s="87" t="s">
        <v>8</v>
      </c>
      <c r="C96" s="110">
        <v>43650</v>
      </c>
      <c r="D96" s="118" t="s">
        <v>592</v>
      </c>
      <c r="E96" s="75" t="s">
        <v>198</v>
      </c>
      <c r="F96" s="63" t="s">
        <v>823</v>
      </c>
      <c r="G96" s="122" t="s">
        <v>53</v>
      </c>
      <c r="H96" s="75"/>
      <c r="I96" s="75"/>
      <c r="J96" s="71" t="s">
        <v>930</v>
      </c>
      <c r="K96" s="110"/>
      <c r="L96" s="110"/>
      <c r="M96" s="66" t="s">
        <v>926</v>
      </c>
      <c r="N96" s="71" t="s">
        <v>579</v>
      </c>
      <c r="O96" s="71" t="s">
        <v>459</v>
      </c>
      <c r="P96" s="65" t="s">
        <v>192</v>
      </c>
      <c r="Q96" s="54">
        <v>1</v>
      </c>
      <c r="R96" s="55">
        <f t="shared" si="18"/>
        <v>0.25</v>
      </c>
    </row>
    <row r="97" spans="1:18" ht="90" x14ac:dyDescent="0.2">
      <c r="A97" s="71" t="s">
        <v>759</v>
      </c>
      <c r="B97" s="87" t="s">
        <v>8</v>
      </c>
      <c r="C97" s="110">
        <v>43650</v>
      </c>
      <c r="D97" s="118" t="s">
        <v>382</v>
      </c>
      <c r="E97" s="65" t="s">
        <v>195</v>
      </c>
      <c r="F97" s="63" t="s">
        <v>824</v>
      </c>
      <c r="G97" s="122" t="s">
        <v>53</v>
      </c>
      <c r="H97" s="65"/>
      <c r="I97" s="65"/>
      <c r="J97" s="71" t="s">
        <v>930</v>
      </c>
      <c r="K97" s="110"/>
      <c r="L97" s="110"/>
      <c r="M97" s="66" t="s">
        <v>825</v>
      </c>
      <c r="N97" s="71" t="s">
        <v>579</v>
      </c>
      <c r="O97" s="71" t="s">
        <v>459</v>
      </c>
      <c r="P97" s="65" t="s">
        <v>192</v>
      </c>
      <c r="Q97" s="54">
        <v>1</v>
      </c>
      <c r="R97" s="50">
        <f t="shared" si="18"/>
        <v>0.25</v>
      </c>
    </row>
    <row r="98" spans="1:18" ht="63.75" x14ac:dyDescent="0.2">
      <c r="A98" s="71" t="s">
        <v>760</v>
      </c>
      <c r="B98" s="87" t="s">
        <v>8</v>
      </c>
      <c r="C98" s="110">
        <v>43654</v>
      </c>
      <c r="D98" s="118" t="s">
        <v>131</v>
      </c>
      <c r="E98" s="65" t="s">
        <v>195</v>
      </c>
      <c r="F98" s="63" t="s">
        <v>828</v>
      </c>
      <c r="G98" s="117" t="s">
        <v>829</v>
      </c>
      <c r="H98" s="75"/>
      <c r="I98" s="75"/>
      <c r="J98" s="71" t="s">
        <v>663</v>
      </c>
      <c r="K98" s="110"/>
      <c r="L98" s="110"/>
      <c r="M98" s="66" t="s">
        <v>839</v>
      </c>
      <c r="N98" s="64" t="s">
        <v>579</v>
      </c>
      <c r="O98" s="64" t="s">
        <v>459</v>
      </c>
      <c r="P98" s="65" t="s">
        <v>192</v>
      </c>
      <c r="Q98" s="54">
        <v>2</v>
      </c>
      <c r="R98" s="50">
        <f t="shared" si="18"/>
        <v>0.5</v>
      </c>
    </row>
    <row r="99" spans="1:18" ht="75" x14ac:dyDescent="0.2">
      <c r="A99" s="71" t="s">
        <v>761</v>
      </c>
      <c r="B99" s="87" t="s">
        <v>8</v>
      </c>
      <c r="C99" s="110">
        <v>43655</v>
      </c>
      <c r="D99" s="65" t="s">
        <v>831</v>
      </c>
      <c r="E99" s="65" t="s">
        <v>195</v>
      </c>
      <c r="F99" s="63" t="s">
        <v>830</v>
      </c>
      <c r="G99" s="122" t="s">
        <v>53</v>
      </c>
      <c r="H99" s="144"/>
      <c r="I99" s="145"/>
      <c r="J99" s="71" t="s">
        <v>930</v>
      </c>
      <c r="K99" s="146"/>
      <c r="L99" s="146"/>
      <c r="M99" s="66" t="s">
        <v>833</v>
      </c>
      <c r="N99" s="71" t="s">
        <v>579</v>
      </c>
      <c r="O99" s="71" t="s">
        <v>459</v>
      </c>
      <c r="P99" s="65" t="s">
        <v>192</v>
      </c>
      <c r="Q99" s="54">
        <v>1</v>
      </c>
      <c r="R99" s="50">
        <f t="shared" si="18"/>
        <v>0.25</v>
      </c>
    </row>
    <row r="100" spans="1:18" ht="105" x14ac:dyDescent="0.2">
      <c r="A100" s="71" t="s">
        <v>762</v>
      </c>
      <c r="B100" s="87" t="s">
        <v>8</v>
      </c>
      <c r="C100" s="110">
        <v>43655</v>
      </c>
      <c r="D100" s="65" t="s">
        <v>297</v>
      </c>
      <c r="E100" s="65" t="s">
        <v>195</v>
      </c>
      <c r="F100" s="63" t="s">
        <v>832</v>
      </c>
      <c r="G100" s="122" t="s">
        <v>53</v>
      </c>
      <c r="H100" s="147"/>
      <c r="I100" s="148"/>
      <c r="J100" s="71" t="s">
        <v>930</v>
      </c>
      <c r="K100" s="146"/>
      <c r="L100" s="146"/>
      <c r="M100" s="73" t="s">
        <v>836</v>
      </c>
      <c r="N100" s="55" t="s">
        <v>579</v>
      </c>
      <c r="O100" s="55" t="s">
        <v>459</v>
      </c>
      <c r="P100" s="55" t="s">
        <v>192</v>
      </c>
      <c r="Q100" s="54">
        <v>1</v>
      </c>
      <c r="R100" s="50">
        <f t="shared" si="18"/>
        <v>0.25</v>
      </c>
    </row>
    <row r="101" spans="1:18" ht="75" x14ac:dyDescent="0.2">
      <c r="A101" s="71" t="s">
        <v>763</v>
      </c>
      <c r="B101" s="87" t="s">
        <v>8</v>
      </c>
      <c r="C101" s="110">
        <v>43656</v>
      </c>
      <c r="D101" s="65" t="s">
        <v>264</v>
      </c>
      <c r="E101" s="65" t="s">
        <v>195</v>
      </c>
      <c r="F101" s="63" t="s">
        <v>837</v>
      </c>
      <c r="G101" s="122" t="s">
        <v>53</v>
      </c>
      <c r="H101" s="147"/>
      <c r="I101" s="148"/>
      <c r="J101" s="71" t="s">
        <v>930</v>
      </c>
      <c r="K101" s="146"/>
      <c r="L101" s="146"/>
      <c r="M101" s="73" t="s">
        <v>838</v>
      </c>
      <c r="N101" s="55" t="s">
        <v>579</v>
      </c>
      <c r="O101" s="55" t="s">
        <v>459</v>
      </c>
      <c r="P101" s="55" t="s">
        <v>192</v>
      </c>
      <c r="Q101" s="54">
        <v>2</v>
      </c>
      <c r="R101" s="50">
        <f t="shared" si="18"/>
        <v>0.5</v>
      </c>
    </row>
    <row r="102" spans="1:18" ht="409.5" x14ac:dyDescent="0.2">
      <c r="A102" s="71" t="s">
        <v>764</v>
      </c>
      <c r="B102" s="87" t="s">
        <v>8</v>
      </c>
      <c r="C102" s="110">
        <v>43664</v>
      </c>
      <c r="D102" s="65" t="s">
        <v>843</v>
      </c>
      <c r="E102" s="65" t="s">
        <v>195</v>
      </c>
      <c r="F102" s="63" t="s">
        <v>844</v>
      </c>
      <c r="G102" s="117" t="s">
        <v>56</v>
      </c>
      <c r="H102" s="65"/>
      <c r="I102" s="65"/>
      <c r="J102" s="71" t="s">
        <v>930</v>
      </c>
      <c r="K102" s="110">
        <v>43679</v>
      </c>
      <c r="L102" s="110"/>
      <c r="M102" s="66" t="s">
        <v>1135</v>
      </c>
      <c r="N102" s="64" t="s">
        <v>566</v>
      </c>
      <c r="O102" s="64" t="s">
        <v>273</v>
      </c>
      <c r="P102" s="65" t="s">
        <v>192</v>
      </c>
      <c r="Q102" s="54">
        <f>NETWORKDAYS(C102,K102)</f>
        <v>12</v>
      </c>
      <c r="R102" s="51">
        <f>Q102*0.5</f>
        <v>6</v>
      </c>
    </row>
    <row r="103" spans="1:18" ht="180" x14ac:dyDescent="0.2">
      <c r="A103" s="71" t="s">
        <v>765</v>
      </c>
      <c r="B103" s="87" t="s">
        <v>8</v>
      </c>
      <c r="C103" s="110">
        <v>43665</v>
      </c>
      <c r="D103" s="65" t="s">
        <v>845</v>
      </c>
      <c r="E103" s="65" t="s">
        <v>195</v>
      </c>
      <c r="F103" s="63" t="s">
        <v>846</v>
      </c>
      <c r="G103" s="117" t="s">
        <v>56</v>
      </c>
      <c r="H103" s="75"/>
      <c r="I103" s="75"/>
      <c r="J103" s="71" t="s">
        <v>930</v>
      </c>
      <c r="K103" s="110"/>
      <c r="L103" s="110"/>
      <c r="M103" s="66" t="s">
        <v>866</v>
      </c>
      <c r="N103" s="64" t="s">
        <v>579</v>
      </c>
      <c r="O103" s="64" t="s">
        <v>459</v>
      </c>
      <c r="P103" s="65" t="s">
        <v>192</v>
      </c>
      <c r="Q103" s="54">
        <v>10</v>
      </c>
      <c r="R103" s="55">
        <f>Q103*0.25</f>
        <v>2.5</v>
      </c>
    </row>
    <row r="104" spans="1:18" ht="330" x14ac:dyDescent="0.2">
      <c r="A104" s="71" t="s">
        <v>766</v>
      </c>
      <c r="B104" s="87" t="s">
        <v>8</v>
      </c>
      <c r="C104" s="110">
        <v>43665</v>
      </c>
      <c r="D104" s="65" t="s">
        <v>432</v>
      </c>
      <c r="E104" s="65" t="s">
        <v>195</v>
      </c>
      <c r="F104" s="63" t="s">
        <v>847</v>
      </c>
      <c r="G104" s="117" t="s">
        <v>56</v>
      </c>
      <c r="H104" s="65"/>
      <c r="I104" s="65"/>
      <c r="J104" s="71" t="s">
        <v>930</v>
      </c>
      <c r="K104" s="110"/>
      <c r="L104" s="110"/>
      <c r="M104" s="66" t="s">
        <v>977</v>
      </c>
      <c r="N104" s="64" t="s">
        <v>579</v>
      </c>
      <c r="O104" s="64" t="s">
        <v>459</v>
      </c>
      <c r="P104" s="65" t="s">
        <v>192</v>
      </c>
      <c r="Q104" s="54">
        <v>1</v>
      </c>
      <c r="R104" s="50">
        <f>Q104*0.25</f>
        <v>0.25</v>
      </c>
    </row>
    <row r="105" spans="1:18" ht="382.5" x14ac:dyDescent="0.2">
      <c r="A105" s="71" t="s">
        <v>767</v>
      </c>
      <c r="B105" s="87" t="s">
        <v>8</v>
      </c>
      <c r="C105" s="110">
        <v>43670</v>
      </c>
      <c r="D105" s="118" t="s">
        <v>468</v>
      </c>
      <c r="E105" s="65" t="s">
        <v>195</v>
      </c>
      <c r="F105" s="63" t="s">
        <v>849</v>
      </c>
      <c r="G105" s="122" t="s">
        <v>53</v>
      </c>
      <c r="H105" s="65"/>
      <c r="I105" s="65"/>
      <c r="J105" s="71" t="s">
        <v>930</v>
      </c>
      <c r="K105" s="110"/>
      <c r="L105" s="110"/>
      <c r="M105" s="66" t="s">
        <v>1018</v>
      </c>
      <c r="N105" s="71" t="s">
        <v>566</v>
      </c>
      <c r="O105" s="71" t="s">
        <v>273</v>
      </c>
      <c r="P105" s="65" t="s">
        <v>192</v>
      </c>
      <c r="Q105" s="55">
        <v>30</v>
      </c>
      <c r="R105" s="50"/>
    </row>
    <row r="106" spans="1:18" ht="409.5" x14ac:dyDescent="0.2">
      <c r="A106" s="71" t="s">
        <v>768</v>
      </c>
      <c r="B106" s="87" t="s">
        <v>8</v>
      </c>
      <c r="C106" s="110">
        <v>43670</v>
      </c>
      <c r="D106" s="65" t="s">
        <v>850</v>
      </c>
      <c r="E106" s="75" t="s">
        <v>195</v>
      </c>
      <c r="F106" s="63" t="s">
        <v>851</v>
      </c>
      <c r="G106" s="122" t="s">
        <v>53</v>
      </c>
      <c r="H106" s="75"/>
      <c r="I106" s="75"/>
      <c r="J106" s="71" t="s">
        <v>930</v>
      </c>
      <c r="K106" s="110"/>
      <c r="L106" s="110"/>
      <c r="M106" s="66" t="s">
        <v>1025</v>
      </c>
      <c r="N106" s="71" t="s">
        <v>579</v>
      </c>
      <c r="O106" s="71" t="s">
        <v>459</v>
      </c>
      <c r="P106" s="65" t="s">
        <v>192</v>
      </c>
      <c r="Q106" s="55">
        <v>17</v>
      </c>
      <c r="R106" s="50"/>
    </row>
    <row r="107" spans="1:18" ht="60" x14ac:dyDescent="0.2">
      <c r="A107" s="71" t="s">
        <v>769</v>
      </c>
      <c r="B107" s="87" t="s">
        <v>127</v>
      </c>
      <c r="C107" s="110">
        <v>43670</v>
      </c>
      <c r="D107" s="65" t="s">
        <v>588</v>
      </c>
      <c r="E107" s="65" t="s">
        <v>199</v>
      </c>
      <c r="F107" s="63" t="s">
        <v>853</v>
      </c>
      <c r="G107" s="117" t="s">
        <v>56</v>
      </c>
      <c r="H107" s="65"/>
      <c r="I107" s="65"/>
      <c r="J107" s="71" t="s">
        <v>711</v>
      </c>
      <c r="K107" s="110"/>
      <c r="L107" s="110"/>
      <c r="M107" s="66" t="s">
        <v>854</v>
      </c>
      <c r="N107" s="64" t="s">
        <v>579</v>
      </c>
      <c r="O107" s="64" t="s">
        <v>459</v>
      </c>
      <c r="P107" s="65" t="s">
        <v>192</v>
      </c>
      <c r="Q107" s="55">
        <v>1</v>
      </c>
      <c r="R107" s="50"/>
    </row>
    <row r="108" spans="1:18" ht="165" x14ac:dyDescent="0.2">
      <c r="A108" s="71" t="s">
        <v>770</v>
      </c>
      <c r="B108" s="87" t="s">
        <v>8</v>
      </c>
      <c r="C108" s="110">
        <v>43678</v>
      </c>
      <c r="D108" s="118" t="s">
        <v>432</v>
      </c>
      <c r="E108" s="75" t="s">
        <v>199</v>
      </c>
      <c r="F108" s="63" t="s">
        <v>855</v>
      </c>
      <c r="G108" s="117" t="s">
        <v>56</v>
      </c>
      <c r="H108" s="75"/>
      <c r="I108" s="75"/>
      <c r="J108" s="71" t="s">
        <v>928</v>
      </c>
      <c r="K108" s="110"/>
      <c r="L108" s="110"/>
      <c r="M108" s="66" t="s">
        <v>1200</v>
      </c>
      <c r="N108" s="64" t="s">
        <v>579</v>
      </c>
      <c r="O108" s="64" t="s">
        <v>273</v>
      </c>
      <c r="P108" s="65" t="s">
        <v>192</v>
      </c>
      <c r="Q108" s="55">
        <v>26</v>
      </c>
      <c r="R108" s="50"/>
    </row>
    <row r="109" spans="1:18" ht="216.75" x14ac:dyDescent="0.2">
      <c r="A109" s="71" t="s">
        <v>771</v>
      </c>
      <c r="B109" s="87" t="s">
        <v>8</v>
      </c>
      <c r="C109" s="110">
        <v>43679</v>
      </c>
      <c r="D109" s="65" t="s">
        <v>856</v>
      </c>
      <c r="E109" s="75" t="s">
        <v>195</v>
      </c>
      <c r="F109" s="63" t="s">
        <v>857</v>
      </c>
      <c r="G109" s="117" t="s">
        <v>56</v>
      </c>
      <c r="H109" s="75"/>
      <c r="I109" s="75"/>
      <c r="J109" s="71" t="s">
        <v>930</v>
      </c>
      <c r="K109" s="110">
        <v>43769</v>
      </c>
      <c r="L109" s="110"/>
      <c r="M109" s="66" t="s">
        <v>1036</v>
      </c>
      <c r="N109" s="64" t="s">
        <v>566</v>
      </c>
      <c r="O109" s="64" t="s">
        <v>273</v>
      </c>
      <c r="P109" s="65" t="s">
        <v>192</v>
      </c>
      <c r="Q109" s="55">
        <f>NETWORKDAYS(C109,K109)</f>
        <v>65</v>
      </c>
      <c r="R109" s="50"/>
    </row>
    <row r="110" spans="1:18" ht="178.5" x14ac:dyDescent="0.2">
      <c r="A110" s="71" t="s">
        <v>772</v>
      </c>
      <c r="B110" s="87" t="s">
        <v>8</v>
      </c>
      <c r="C110" s="110">
        <v>43679</v>
      </c>
      <c r="D110" s="65" t="s">
        <v>729</v>
      </c>
      <c r="E110" s="65" t="s">
        <v>195</v>
      </c>
      <c r="F110" s="63" t="s">
        <v>1182</v>
      </c>
      <c r="G110" s="122" t="s">
        <v>53</v>
      </c>
      <c r="H110" s="65"/>
      <c r="I110" s="65"/>
      <c r="J110" s="71" t="s">
        <v>33</v>
      </c>
      <c r="K110" s="110">
        <v>43789</v>
      </c>
      <c r="L110" s="110"/>
      <c r="M110" s="66" t="s">
        <v>1136</v>
      </c>
      <c r="N110" s="71" t="s">
        <v>566</v>
      </c>
      <c r="O110" s="71" t="s">
        <v>273</v>
      </c>
      <c r="P110" s="65" t="s">
        <v>192</v>
      </c>
      <c r="Q110" s="55">
        <f>NETWORKDAYS(C110,K110)</f>
        <v>79</v>
      </c>
      <c r="R110" s="50"/>
    </row>
    <row r="111" spans="1:18" ht="45" x14ac:dyDescent="0.2">
      <c r="A111" s="71" t="s">
        <v>773</v>
      </c>
      <c r="B111" s="87" t="s">
        <v>127</v>
      </c>
      <c r="C111" s="110">
        <v>43679</v>
      </c>
      <c r="D111" s="65" t="s">
        <v>860</v>
      </c>
      <c r="E111" s="75" t="s">
        <v>199</v>
      </c>
      <c r="F111" s="63" t="s">
        <v>861</v>
      </c>
      <c r="G111" s="122" t="s">
        <v>53</v>
      </c>
      <c r="H111" s="75"/>
      <c r="I111" s="75"/>
      <c r="J111" s="71" t="s">
        <v>731</v>
      </c>
      <c r="K111" s="110"/>
      <c r="L111" s="110"/>
      <c r="M111" s="66"/>
      <c r="N111" s="71" t="s">
        <v>579</v>
      </c>
      <c r="O111" s="71" t="s">
        <v>459</v>
      </c>
      <c r="P111" s="65" t="s">
        <v>192</v>
      </c>
      <c r="Q111" s="55">
        <v>1</v>
      </c>
      <c r="R111" s="50"/>
    </row>
    <row r="112" spans="1:18" ht="150" x14ac:dyDescent="0.2">
      <c r="A112" s="71" t="s">
        <v>774</v>
      </c>
      <c r="B112" s="72" t="s">
        <v>8</v>
      </c>
      <c r="C112" s="83">
        <v>43683</v>
      </c>
      <c r="D112" s="65" t="s">
        <v>393</v>
      </c>
      <c r="E112" s="65" t="s">
        <v>199</v>
      </c>
      <c r="F112" s="63" t="s">
        <v>864</v>
      </c>
      <c r="G112" s="117" t="s">
        <v>56</v>
      </c>
      <c r="H112" s="75"/>
      <c r="I112" s="75"/>
      <c r="J112" s="71" t="s">
        <v>930</v>
      </c>
      <c r="K112" s="110">
        <v>43692</v>
      </c>
      <c r="L112" s="110"/>
      <c r="M112" s="66" t="s">
        <v>867</v>
      </c>
      <c r="N112" s="64" t="s">
        <v>566</v>
      </c>
      <c r="O112" s="64" t="s">
        <v>272</v>
      </c>
      <c r="P112" s="65" t="s">
        <v>192</v>
      </c>
      <c r="Q112" s="92">
        <f>NETWORKDAYS(C112,K112)</f>
        <v>8</v>
      </c>
      <c r="R112" s="55"/>
    </row>
    <row r="113" spans="1:18" ht="75" x14ac:dyDescent="0.2">
      <c r="A113" s="71" t="s">
        <v>775</v>
      </c>
      <c r="B113" s="87" t="s">
        <v>127</v>
      </c>
      <c r="C113" s="110">
        <v>43684</v>
      </c>
      <c r="D113" s="65" t="s">
        <v>588</v>
      </c>
      <c r="E113" s="75" t="s">
        <v>199</v>
      </c>
      <c r="F113" s="63" t="s">
        <v>865</v>
      </c>
      <c r="G113" s="117" t="s">
        <v>56</v>
      </c>
      <c r="H113" s="75"/>
      <c r="I113" s="75"/>
      <c r="J113" s="71" t="s">
        <v>251</v>
      </c>
      <c r="K113" s="110"/>
      <c r="L113" s="110"/>
      <c r="M113" s="66"/>
      <c r="N113" s="64" t="s">
        <v>579</v>
      </c>
      <c r="O113" s="64" t="s">
        <v>459</v>
      </c>
      <c r="P113" s="65" t="s">
        <v>192</v>
      </c>
      <c r="Q113" s="55">
        <v>1</v>
      </c>
      <c r="R113" s="50"/>
    </row>
    <row r="114" spans="1:18" ht="30" x14ac:dyDescent="0.2">
      <c r="A114" s="71" t="s">
        <v>776</v>
      </c>
      <c r="B114" s="87" t="s">
        <v>127</v>
      </c>
      <c r="C114" s="110">
        <v>43692</v>
      </c>
      <c r="D114" s="65" t="s">
        <v>1224</v>
      </c>
      <c r="E114" s="65" t="s">
        <v>199</v>
      </c>
      <c r="F114" s="63" t="s">
        <v>868</v>
      </c>
      <c r="G114" s="122" t="s">
        <v>53</v>
      </c>
      <c r="H114" s="65"/>
      <c r="I114" s="65"/>
      <c r="J114" s="71" t="s">
        <v>251</v>
      </c>
      <c r="K114" s="110">
        <v>43731</v>
      </c>
      <c r="L114" s="110"/>
      <c r="M114" s="66" t="s">
        <v>984</v>
      </c>
      <c r="N114" s="71" t="s">
        <v>579</v>
      </c>
      <c r="O114" s="71" t="s">
        <v>459</v>
      </c>
      <c r="P114" s="65" t="s">
        <v>192</v>
      </c>
      <c r="Q114" s="55">
        <f>NETWORKDAYS(C114,K114)</f>
        <v>28</v>
      </c>
      <c r="R114" s="50"/>
    </row>
    <row r="115" spans="1:18" ht="45" x14ac:dyDescent="0.2">
      <c r="A115" s="71" t="s">
        <v>777</v>
      </c>
      <c r="B115" s="87" t="s">
        <v>127</v>
      </c>
      <c r="C115" s="110">
        <v>43692</v>
      </c>
      <c r="D115" s="65" t="s">
        <v>1225</v>
      </c>
      <c r="E115" s="65" t="s">
        <v>199</v>
      </c>
      <c r="F115" s="63" t="s">
        <v>869</v>
      </c>
      <c r="G115" s="122" t="s">
        <v>53</v>
      </c>
      <c r="H115" s="65"/>
      <c r="I115" s="65"/>
      <c r="J115" s="71" t="s">
        <v>251</v>
      </c>
      <c r="K115" s="110">
        <v>43731</v>
      </c>
      <c r="L115" s="110"/>
      <c r="M115" s="66"/>
      <c r="N115" s="71" t="s">
        <v>579</v>
      </c>
      <c r="O115" s="71" t="s">
        <v>459</v>
      </c>
      <c r="P115" s="65" t="s">
        <v>192</v>
      </c>
      <c r="Q115" s="55">
        <f>NETWORKDAYS(C115,K115)</f>
        <v>28</v>
      </c>
      <c r="R115" s="50"/>
    </row>
    <row r="116" spans="1:18" ht="210" x14ac:dyDescent="0.2">
      <c r="A116" s="71" t="s">
        <v>778</v>
      </c>
      <c r="B116" s="87" t="s">
        <v>8</v>
      </c>
      <c r="C116" s="110">
        <v>43696</v>
      </c>
      <c r="D116" s="116" t="s">
        <v>870</v>
      </c>
      <c r="E116" s="124" t="s">
        <v>195</v>
      </c>
      <c r="F116" s="63" t="s">
        <v>871</v>
      </c>
      <c r="G116" s="117" t="s">
        <v>56</v>
      </c>
      <c r="H116" s="75"/>
      <c r="I116" s="75"/>
      <c r="J116" s="71" t="s">
        <v>930</v>
      </c>
      <c r="K116" s="110">
        <v>43698</v>
      </c>
      <c r="L116" s="110"/>
      <c r="M116" s="66" t="s">
        <v>878</v>
      </c>
      <c r="N116" s="64" t="s">
        <v>566</v>
      </c>
      <c r="O116" s="64" t="s">
        <v>459</v>
      </c>
      <c r="P116" s="65" t="s">
        <v>192</v>
      </c>
      <c r="Q116" s="55">
        <v>2</v>
      </c>
      <c r="R116" s="50"/>
    </row>
    <row r="117" spans="1:18" ht="210" x14ac:dyDescent="0.2">
      <c r="A117" s="71" t="s">
        <v>779</v>
      </c>
      <c r="B117" s="87" t="s">
        <v>8</v>
      </c>
      <c r="C117" s="110">
        <v>43696</v>
      </c>
      <c r="D117" s="117" t="s">
        <v>843</v>
      </c>
      <c r="E117" s="125" t="s">
        <v>198</v>
      </c>
      <c r="F117" s="63" t="s">
        <v>872</v>
      </c>
      <c r="G117" s="117" t="s">
        <v>56</v>
      </c>
      <c r="H117" s="75"/>
      <c r="I117" s="75"/>
      <c r="J117" s="71" t="s">
        <v>930</v>
      </c>
      <c r="K117" s="110">
        <v>43712</v>
      </c>
      <c r="L117" s="110"/>
      <c r="M117" s="66" t="s">
        <v>901</v>
      </c>
      <c r="N117" s="64" t="s">
        <v>579</v>
      </c>
      <c r="O117" s="64" t="s">
        <v>459</v>
      </c>
      <c r="P117" s="65" t="s">
        <v>192</v>
      </c>
      <c r="Q117" s="55">
        <f>NETWORKDAYS(C117,K117)</f>
        <v>13</v>
      </c>
      <c r="R117" s="50"/>
    </row>
    <row r="118" spans="1:18" ht="180" x14ac:dyDescent="0.2">
      <c r="A118" s="71" t="s">
        <v>780</v>
      </c>
      <c r="B118" s="87" t="s">
        <v>127</v>
      </c>
      <c r="C118" s="110">
        <v>43696</v>
      </c>
      <c r="D118" s="118">
        <v>999120000</v>
      </c>
      <c r="E118" s="124" t="s">
        <v>195</v>
      </c>
      <c r="F118" s="63" t="s">
        <v>873</v>
      </c>
      <c r="G118" s="117" t="s">
        <v>56</v>
      </c>
      <c r="H118" s="75"/>
      <c r="I118" s="75"/>
      <c r="J118" s="71" t="s">
        <v>251</v>
      </c>
      <c r="K118" s="110">
        <v>43782</v>
      </c>
      <c r="L118" s="110"/>
      <c r="M118" s="66" t="s">
        <v>1126</v>
      </c>
      <c r="N118" s="64" t="s">
        <v>579</v>
      </c>
      <c r="O118" s="64" t="s">
        <v>459</v>
      </c>
      <c r="P118" s="65" t="s">
        <v>192</v>
      </c>
      <c r="Q118" s="55">
        <f>NETWORKDAYS(C118,K118)</f>
        <v>63</v>
      </c>
      <c r="R118" s="50"/>
    </row>
    <row r="119" spans="1:18" ht="165" x14ac:dyDescent="0.2">
      <c r="A119" s="71" t="s">
        <v>781</v>
      </c>
      <c r="B119" s="87" t="s">
        <v>127</v>
      </c>
      <c r="C119" s="110">
        <v>43696</v>
      </c>
      <c r="D119" s="119">
        <v>999026619</v>
      </c>
      <c r="E119" s="124" t="s">
        <v>195</v>
      </c>
      <c r="F119" s="63" t="s">
        <v>874</v>
      </c>
      <c r="G119" s="117" t="s">
        <v>56</v>
      </c>
      <c r="H119" s="75"/>
      <c r="I119" s="75"/>
      <c r="J119" s="71" t="s">
        <v>251</v>
      </c>
      <c r="K119" s="110">
        <v>43782</v>
      </c>
      <c r="L119" s="110"/>
      <c r="M119" s="66" t="s">
        <v>1126</v>
      </c>
      <c r="N119" s="64" t="s">
        <v>579</v>
      </c>
      <c r="O119" s="64" t="s">
        <v>459</v>
      </c>
      <c r="P119" s="65" t="s">
        <v>192</v>
      </c>
      <c r="Q119" s="55">
        <f>NETWORKDAYS(C119,K119)</f>
        <v>63</v>
      </c>
      <c r="R119" s="50"/>
    </row>
    <row r="120" spans="1:18" ht="102" x14ac:dyDescent="0.2">
      <c r="A120" s="71" t="s">
        <v>782</v>
      </c>
      <c r="B120" s="87" t="s">
        <v>8</v>
      </c>
      <c r="C120" s="110">
        <v>43693</v>
      </c>
      <c r="D120" s="119" t="s">
        <v>876</v>
      </c>
      <c r="E120" s="65" t="s">
        <v>199</v>
      </c>
      <c r="F120" s="63" t="s">
        <v>875</v>
      </c>
      <c r="G120" s="122" t="s">
        <v>53</v>
      </c>
      <c r="H120" s="75"/>
      <c r="I120" s="75"/>
      <c r="J120" s="71" t="s">
        <v>930</v>
      </c>
      <c r="K120" s="110">
        <v>43700</v>
      </c>
      <c r="L120" s="110"/>
      <c r="M120" s="66" t="s">
        <v>879</v>
      </c>
      <c r="N120" s="71" t="s">
        <v>579</v>
      </c>
      <c r="O120" s="71" t="s">
        <v>272</v>
      </c>
      <c r="P120" s="65" t="s">
        <v>192</v>
      </c>
      <c r="Q120" s="55">
        <v>5</v>
      </c>
      <c r="R120" s="50"/>
    </row>
    <row r="121" spans="1:18" ht="150" x14ac:dyDescent="0.2">
      <c r="A121" s="71" t="s">
        <v>783</v>
      </c>
      <c r="B121" s="87" t="s">
        <v>8</v>
      </c>
      <c r="C121" s="110">
        <v>43698</v>
      </c>
      <c r="D121" s="65" t="s">
        <v>880</v>
      </c>
      <c r="E121" s="65" t="s">
        <v>199</v>
      </c>
      <c r="F121" s="63" t="s">
        <v>881</v>
      </c>
      <c r="G121" s="117" t="s">
        <v>56</v>
      </c>
      <c r="H121" s="75"/>
      <c r="I121" s="75"/>
      <c r="J121" s="71" t="s">
        <v>930</v>
      </c>
      <c r="K121" s="110">
        <v>43703</v>
      </c>
      <c r="L121" s="110"/>
      <c r="M121" s="66" t="s">
        <v>884</v>
      </c>
      <c r="N121" s="64" t="s">
        <v>579</v>
      </c>
      <c r="O121" s="64" t="s">
        <v>459</v>
      </c>
      <c r="P121" s="65" t="s">
        <v>192</v>
      </c>
      <c r="Q121" s="55">
        <v>3</v>
      </c>
      <c r="R121" s="55"/>
    </row>
    <row r="122" spans="1:18" ht="135" x14ac:dyDescent="0.2">
      <c r="A122" s="71" t="s">
        <v>784</v>
      </c>
      <c r="B122" s="87" t="s">
        <v>8</v>
      </c>
      <c r="C122" s="110">
        <v>43700</v>
      </c>
      <c r="D122" s="65" t="s">
        <v>393</v>
      </c>
      <c r="E122" s="75" t="s">
        <v>199</v>
      </c>
      <c r="F122" s="63" t="s">
        <v>882</v>
      </c>
      <c r="G122" s="117" t="s">
        <v>56</v>
      </c>
      <c r="H122" s="75"/>
      <c r="I122" s="75"/>
      <c r="J122" s="71" t="s">
        <v>930</v>
      </c>
      <c r="K122" s="110">
        <v>43749</v>
      </c>
      <c r="L122" s="110"/>
      <c r="M122" s="66" t="s">
        <v>1012</v>
      </c>
      <c r="N122" s="64" t="s">
        <v>579</v>
      </c>
      <c r="O122" s="64" t="s">
        <v>273</v>
      </c>
      <c r="P122" s="65" t="s">
        <v>192</v>
      </c>
      <c r="Q122" s="55">
        <v>28</v>
      </c>
      <c r="R122" s="50"/>
    </row>
    <row r="123" spans="1:18" ht="191.25" x14ac:dyDescent="0.2">
      <c r="A123" s="71" t="s">
        <v>785</v>
      </c>
      <c r="B123" s="64" t="s">
        <v>127</v>
      </c>
      <c r="C123" s="110">
        <v>43700</v>
      </c>
      <c r="D123" s="71" t="s">
        <v>1226</v>
      </c>
      <c r="E123" s="71" t="s">
        <v>199</v>
      </c>
      <c r="F123" s="66" t="s">
        <v>883</v>
      </c>
      <c r="G123" s="71" t="s">
        <v>53</v>
      </c>
      <c r="H123" s="71"/>
      <c r="I123" s="71"/>
      <c r="J123" s="71" t="s">
        <v>251</v>
      </c>
      <c r="K123" s="110">
        <v>43794</v>
      </c>
      <c r="L123" s="110"/>
      <c r="M123" s="66" t="s">
        <v>1177</v>
      </c>
      <c r="N123" s="71" t="s">
        <v>579</v>
      </c>
      <c r="O123" s="71" t="s">
        <v>273</v>
      </c>
      <c r="P123" s="71" t="s">
        <v>192</v>
      </c>
      <c r="Q123" s="71">
        <f>NETWORKDAYS(C123,K123)</f>
        <v>67</v>
      </c>
      <c r="R123" s="50"/>
    </row>
    <row r="124" spans="1:18" ht="38.25" x14ac:dyDescent="0.2">
      <c r="A124" s="71" t="s">
        <v>786</v>
      </c>
      <c r="B124" s="87" t="s">
        <v>8</v>
      </c>
      <c r="C124" s="110">
        <v>43704</v>
      </c>
      <c r="D124" s="65" t="s">
        <v>1227</v>
      </c>
      <c r="E124" s="75" t="s">
        <v>199</v>
      </c>
      <c r="F124" s="63" t="s">
        <v>885</v>
      </c>
      <c r="G124" s="117" t="s">
        <v>56</v>
      </c>
      <c r="H124" s="75"/>
      <c r="I124" s="75"/>
      <c r="J124" s="71" t="s">
        <v>930</v>
      </c>
      <c r="K124" s="110">
        <v>43721</v>
      </c>
      <c r="L124" s="110"/>
      <c r="M124" s="66" t="s">
        <v>1137</v>
      </c>
      <c r="N124" s="64" t="s">
        <v>566</v>
      </c>
      <c r="O124" s="64" t="s">
        <v>459</v>
      </c>
      <c r="P124" s="65" t="s">
        <v>192</v>
      </c>
      <c r="Q124" s="55">
        <f>NETWORKDAYS(C124,K124)</f>
        <v>14</v>
      </c>
      <c r="R124" s="55"/>
    </row>
    <row r="125" spans="1:18" ht="180" x14ac:dyDescent="0.2">
      <c r="A125" s="71" t="s">
        <v>787</v>
      </c>
      <c r="B125" s="87" t="s">
        <v>8</v>
      </c>
      <c r="C125" s="110">
        <v>43706</v>
      </c>
      <c r="D125" s="65" t="s">
        <v>887</v>
      </c>
      <c r="E125" s="65" t="s">
        <v>196</v>
      </c>
      <c r="F125" s="63" t="s">
        <v>888</v>
      </c>
      <c r="G125" s="122" t="s">
        <v>53</v>
      </c>
      <c r="H125" s="65"/>
      <c r="I125" s="65"/>
      <c r="J125" s="71" t="s">
        <v>930</v>
      </c>
      <c r="K125" s="110"/>
      <c r="L125" s="110"/>
      <c r="M125" s="66" t="s">
        <v>978</v>
      </c>
      <c r="N125" s="71" t="s">
        <v>566</v>
      </c>
      <c r="O125" s="71" t="s">
        <v>459</v>
      </c>
      <c r="P125" s="65" t="s">
        <v>192</v>
      </c>
      <c r="Q125" s="55">
        <v>16</v>
      </c>
      <c r="R125" s="50"/>
    </row>
    <row r="126" spans="1:18" ht="153" x14ac:dyDescent="0.2">
      <c r="A126" s="71" t="s">
        <v>788</v>
      </c>
      <c r="B126" s="87" t="s">
        <v>8</v>
      </c>
      <c r="C126" s="110">
        <v>43706</v>
      </c>
      <c r="D126" s="65" t="s">
        <v>889</v>
      </c>
      <c r="E126" s="75" t="s">
        <v>199</v>
      </c>
      <c r="F126" s="63" t="s">
        <v>890</v>
      </c>
      <c r="G126" s="122" t="s">
        <v>53</v>
      </c>
      <c r="H126" s="75"/>
      <c r="I126" s="75"/>
      <c r="J126" s="71" t="s">
        <v>930</v>
      </c>
      <c r="K126" s="110">
        <v>43755</v>
      </c>
      <c r="L126" s="110"/>
      <c r="M126" s="66" t="s">
        <v>1035</v>
      </c>
      <c r="N126" s="71" t="s">
        <v>566</v>
      </c>
      <c r="O126" s="71" t="s">
        <v>273</v>
      </c>
      <c r="P126" s="65" t="s">
        <v>192</v>
      </c>
      <c r="Q126" s="98">
        <f>NETWORKDAYS(C126,K126)</f>
        <v>36</v>
      </c>
      <c r="R126" s="50"/>
    </row>
    <row r="127" spans="1:18" ht="135" x14ac:dyDescent="0.2">
      <c r="A127" s="71" t="s">
        <v>789</v>
      </c>
      <c r="B127" s="87" t="s">
        <v>8</v>
      </c>
      <c r="C127" s="110">
        <v>43706</v>
      </c>
      <c r="D127" s="65" t="s">
        <v>288</v>
      </c>
      <c r="E127" s="65" t="s">
        <v>199</v>
      </c>
      <c r="F127" s="63" t="s">
        <v>891</v>
      </c>
      <c r="G127" s="117" t="s">
        <v>56</v>
      </c>
      <c r="H127" s="65"/>
      <c r="I127" s="65"/>
      <c r="J127" s="71" t="s">
        <v>930</v>
      </c>
      <c r="K127" s="110"/>
      <c r="L127" s="110"/>
      <c r="M127" s="66" t="s">
        <v>892</v>
      </c>
      <c r="N127" s="64" t="s">
        <v>579</v>
      </c>
      <c r="O127" s="64" t="s">
        <v>272</v>
      </c>
      <c r="P127" s="65" t="s">
        <v>192</v>
      </c>
      <c r="Q127" s="55">
        <v>1</v>
      </c>
      <c r="R127" s="55"/>
    </row>
    <row r="128" spans="1:18" ht="280.5" x14ac:dyDescent="0.2">
      <c r="A128" s="71" t="s">
        <v>790</v>
      </c>
      <c r="B128" s="87" t="s">
        <v>127</v>
      </c>
      <c r="C128" s="110">
        <v>43707</v>
      </c>
      <c r="D128" s="65" t="s">
        <v>1228</v>
      </c>
      <c r="E128" s="75" t="s">
        <v>199</v>
      </c>
      <c r="F128" s="63" t="s">
        <v>1183</v>
      </c>
      <c r="G128" s="122" t="s">
        <v>53</v>
      </c>
      <c r="H128" s="75"/>
      <c r="I128" s="75"/>
      <c r="J128" s="71" t="s">
        <v>169</v>
      </c>
      <c r="K128" s="110"/>
      <c r="L128" s="110"/>
      <c r="M128" s="66" t="s">
        <v>1184</v>
      </c>
      <c r="N128" s="71" t="s">
        <v>579</v>
      </c>
      <c r="O128" s="71" t="s">
        <v>272</v>
      </c>
      <c r="P128" s="65" t="s">
        <v>192</v>
      </c>
      <c r="Q128" s="55">
        <v>8</v>
      </c>
      <c r="R128" s="50"/>
    </row>
    <row r="129" spans="1:18" ht="150" x14ac:dyDescent="0.2">
      <c r="A129" s="71" t="s">
        <v>791</v>
      </c>
      <c r="B129" s="87" t="s">
        <v>8</v>
      </c>
      <c r="C129" s="110">
        <v>43710</v>
      </c>
      <c r="D129" s="65" t="s">
        <v>163</v>
      </c>
      <c r="E129" s="75" t="s">
        <v>199</v>
      </c>
      <c r="F129" s="63" t="s">
        <v>893</v>
      </c>
      <c r="G129" s="122" t="s">
        <v>53</v>
      </c>
      <c r="H129" s="75"/>
      <c r="I129" s="75"/>
      <c r="J129" s="71" t="s">
        <v>930</v>
      </c>
      <c r="K129" s="110"/>
      <c r="L129" s="110"/>
      <c r="M129" s="66" t="s">
        <v>919</v>
      </c>
      <c r="N129" s="71" t="s">
        <v>579</v>
      </c>
      <c r="O129" s="71" t="s">
        <v>272</v>
      </c>
      <c r="P129" s="65" t="s">
        <v>192</v>
      </c>
      <c r="Q129" s="55">
        <v>1</v>
      </c>
      <c r="R129" s="67"/>
    </row>
    <row r="130" spans="1:18" ht="165" x14ac:dyDescent="0.2">
      <c r="A130" s="71" t="s">
        <v>792</v>
      </c>
      <c r="B130" s="87" t="s">
        <v>8</v>
      </c>
      <c r="C130" s="110">
        <v>43710</v>
      </c>
      <c r="D130" s="65" t="s">
        <v>253</v>
      </c>
      <c r="E130" s="75" t="s">
        <v>199</v>
      </c>
      <c r="F130" s="63" t="s">
        <v>894</v>
      </c>
      <c r="G130" s="117" t="s">
        <v>56</v>
      </c>
      <c r="H130" s="75"/>
      <c r="I130" s="75"/>
      <c r="J130" s="71" t="s">
        <v>930</v>
      </c>
      <c r="K130" s="110">
        <v>43733</v>
      </c>
      <c r="L130" s="110"/>
      <c r="M130" s="66" t="s">
        <v>988</v>
      </c>
      <c r="N130" s="64" t="s">
        <v>566</v>
      </c>
      <c r="O130" s="64" t="s">
        <v>272</v>
      </c>
      <c r="P130" s="65" t="s">
        <v>192</v>
      </c>
      <c r="Q130" s="55">
        <f>NETWORKDAYS(C130,K130)</f>
        <v>18</v>
      </c>
      <c r="R130" s="50"/>
    </row>
    <row r="131" spans="1:18" ht="120" x14ac:dyDescent="0.2">
      <c r="A131" s="71" t="s">
        <v>793</v>
      </c>
      <c r="B131" s="87" t="s">
        <v>8</v>
      </c>
      <c r="C131" s="110">
        <v>43710</v>
      </c>
      <c r="D131" s="65" t="s">
        <v>163</v>
      </c>
      <c r="E131" s="75" t="s">
        <v>199</v>
      </c>
      <c r="F131" s="63" t="s">
        <v>895</v>
      </c>
      <c r="G131" s="122" t="s">
        <v>53</v>
      </c>
      <c r="H131" s="75"/>
      <c r="I131" s="75"/>
      <c r="J131" s="71" t="s">
        <v>930</v>
      </c>
      <c r="K131" s="110"/>
      <c r="L131" s="110"/>
      <c r="M131" s="66" t="s">
        <v>923</v>
      </c>
      <c r="N131" s="71" t="s">
        <v>579</v>
      </c>
      <c r="O131" s="71" t="s">
        <v>272</v>
      </c>
      <c r="P131" s="65" t="s">
        <v>192</v>
      </c>
      <c r="Q131" s="55">
        <v>5</v>
      </c>
      <c r="R131" s="55"/>
    </row>
    <row r="132" spans="1:18" ht="195" x14ac:dyDescent="0.2">
      <c r="A132" s="71" t="s">
        <v>794</v>
      </c>
      <c r="B132" s="87" t="s">
        <v>8</v>
      </c>
      <c r="C132" s="110">
        <v>43711</v>
      </c>
      <c r="D132" s="65" t="s">
        <v>896</v>
      </c>
      <c r="E132" s="75" t="s">
        <v>199</v>
      </c>
      <c r="F132" s="63" t="s">
        <v>897</v>
      </c>
      <c r="G132" s="117" t="s">
        <v>56</v>
      </c>
      <c r="H132" s="75"/>
      <c r="I132" s="75"/>
      <c r="J132" s="71" t="s">
        <v>930</v>
      </c>
      <c r="K132" s="110">
        <v>43769</v>
      </c>
      <c r="L132" s="110"/>
      <c r="M132" s="66" t="s">
        <v>1038</v>
      </c>
      <c r="N132" s="64" t="s">
        <v>579</v>
      </c>
      <c r="O132" s="64" t="s">
        <v>273</v>
      </c>
      <c r="P132" s="65" t="s">
        <v>192</v>
      </c>
      <c r="Q132" s="55">
        <f>NETWORKDAYS(C132,K132)</f>
        <v>43</v>
      </c>
      <c r="R132" s="50"/>
    </row>
    <row r="133" spans="1:18" ht="75" x14ac:dyDescent="0.2">
      <c r="A133" s="71" t="s">
        <v>840</v>
      </c>
      <c r="B133" s="87" t="s">
        <v>127</v>
      </c>
      <c r="C133" s="110">
        <v>43711</v>
      </c>
      <c r="D133" s="65" t="s">
        <v>588</v>
      </c>
      <c r="E133" s="65" t="s">
        <v>199</v>
      </c>
      <c r="F133" s="63" t="s">
        <v>898</v>
      </c>
      <c r="G133" s="117" t="s">
        <v>56</v>
      </c>
      <c r="H133" s="65"/>
      <c r="I133" s="65"/>
      <c r="J133" s="71" t="s">
        <v>711</v>
      </c>
      <c r="K133" s="110"/>
      <c r="L133" s="110"/>
      <c r="M133" s="66" t="s">
        <v>985</v>
      </c>
      <c r="N133" s="64" t="s">
        <v>579</v>
      </c>
      <c r="O133" s="64" t="s">
        <v>459</v>
      </c>
      <c r="P133" s="65" t="s">
        <v>192</v>
      </c>
      <c r="Q133" s="55">
        <v>5</v>
      </c>
      <c r="R133" s="50"/>
    </row>
    <row r="134" spans="1:18" ht="30" x14ac:dyDescent="0.2">
      <c r="A134" s="71" t="s">
        <v>841</v>
      </c>
      <c r="B134" s="87" t="s">
        <v>8</v>
      </c>
      <c r="C134" s="110">
        <v>43713</v>
      </c>
      <c r="D134" s="65" t="s">
        <v>35</v>
      </c>
      <c r="E134" s="65"/>
      <c r="F134" s="63" t="s">
        <v>902</v>
      </c>
      <c r="G134" s="122" t="s">
        <v>53</v>
      </c>
      <c r="H134" s="65"/>
      <c r="I134" s="65"/>
      <c r="J134" s="71" t="s">
        <v>930</v>
      </c>
      <c r="K134" s="110"/>
      <c r="L134" s="110"/>
      <c r="M134" s="66" t="s">
        <v>981</v>
      </c>
      <c r="N134" s="71" t="s">
        <v>579</v>
      </c>
      <c r="O134" s="71" t="s">
        <v>459</v>
      </c>
      <c r="P134" s="65" t="s">
        <v>192</v>
      </c>
      <c r="Q134" s="55">
        <v>11</v>
      </c>
      <c r="R134" s="50"/>
    </row>
    <row r="135" spans="1:18" ht="102" x14ac:dyDescent="0.2">
      <c r="A135" s="69" t="s">
        <v>842</v>
      </c>
      <c r="B135" s="87" t="s">
        <v>8</v>
      </c>
      <c r="C135" s="110">
        <v>43713</v>
      </c>
      <c r="D135" s="65" t="s">
        <v>914</v>
      </c>
      <c r="E135" s="75"/>
      <c r="F135" s="63" t="s">
        <v>915</v>
      </c>
      <c r="G135" s="122" t="s">
        <v>53</v>
      </c>
      <c r="H135" s="75"/>
      <c r="I135" s="75"/>
      <c r="J135" s="71" t="s">
        <v>930</v>
      </c>
      <c r="K135" s="110">
        <v>43777</v>
      </c>
      <c r="L135" s="110"/>
      <c r="M135" s="66" t="s">
        <v>1048</v>
      </c>
      <c r="N135" s="71" t="s">
        <v>579</v>
      </c>
      <c r="O135" s="71" t="s">
        <v>273</v>
      </c>
      <c r="P135" s="65" t="s">
        <v>192</v>
      </c>
      <c r="Q135" s="55">
        <f>NETWORKDAYS(C135,K135)</f>
        <v>47</v>
      </c>
      <c r="R135" s="50"/>
    </row>
    <row r="136" spans="1:18" ht="89.25" x14ac:dyDescent="0.2">
      <c r="A136" s="71" t="s">
        <v>903</v>
      </c>
      <c r="B136" s="87" t="s">
        <v>8</v>
      </c>
      <c r="C136" s="110">
        <v>43713</v>
      </c>
      <c r="D136" s="65" t="s">
        <v>916</v>
      </c>
      <c r="E136" s="75"/>
      <c r="F136" s="63" t="s">
        <v>917</v>
      </c>
      <c r="G136" s="122" t="s">
        <v>53</v>
      </c>
      <c r="H136" s="75"/>
      <c r="I136" s="75"/>
      <c r="J136" s="71" t="s">
        <v>930</v>
      </c>
      <c r="K136" s="110"/>
      <c r="L136" s="110"/>
      <c r="M136" s="66" t="s">
        <v>1006</v>
      </c>
      <c r="N136" s="71" t="s">
        <v>566</v>
      </c>
      <c r="O136" s="71" t="s">
        <v>273</v>
      </c>
      <c r="P136" s="65" t="s">
        <v>192</v>
      </c>
      <c r="Q136" s="55">
        <v>20</v>
      </c>
      <c r="R136" s="50"/>
    </row>
    <row r="137" spans="1:18" ht="225" x14ac:dyDescent="0.2">
      <c r="A137" s="69" t="s">
        <v>904</v>
      </c>
      <c r="B137" s="87" t="s">
        <v>127</v>
      </c>
      <c r="C137" s="110">
        <v>43714</v>
      </c>
      <c r="D137" s="65" t="s">
        <v>581</v>
      </c>
      <c r="E137" s="75"/>
      <c r="F137" s="63" t="s">
        <v>918</v>
      </c>
      <c r="G137" s="117" t="s">
        <v>56</v>
      </c>
      <c r="H137" s="75"/>
      <c r="I137" s="75"/>
      <c r="J137" s="71" t="s">
        <v>711</v>
      </c>
      <c r="K137" s="110"/>
      <c r="L137" s="110"/>
      <c r="M137" s="66"/>
      <c r="N137" s="64" t="s">
        <v>579</v>
      </c>
      <c r="O137" s="64" t="s">
        <v>272</v>
      </c>
      <c r="P137" s="65" t="s">
        <v>192</v>
      </c>
      <c r="Q137" s="55">
        <v>1</v>
      </c>
      <c r="R137" s="50"/>
    </row>
    <row r="138" spans="1:18" ht="140.25" x14ac:dyDescent="0.2">
      <c r="A138" s="71" t="s">
        <v>905</v>
      </c>
      <c r="B138" s="87" t="s">
        <v>8</v>
      </c>
      <c r="C138" s="110">
        <v>43718</v>
      </c>
      <c r="D138" s="65" t="s">
        <v>920</v>
      </c>
      <c r="E138" s="75"/>
      <c r="F138" s="63" t="s">
        <v>921</v>
      </c>
      <c r="G138" s="122" t="s">
        <v>53</v>
      </c>
      <c r="H138" s="75"/>
      <c r="I138" s="75"/>
      <c r="J138" s="71" t="s">
        <v>930</v>
      </c>
      <c r="K138" s="110">
        <v>43735</v>
      </c>
      <c r="L138" s="110"/>
      <c r="M138" s="66" t="s">
        <v>997</v>
      </c>
      <c r="N138" s="71" t="s">
        <v>566</v>
      </c>
      <c r="O138" s="71" t="s">
        <v>272</v>
      </c>
      <c r="P138" s="65" t="s">
        <v>192</v>
      </c>
      <c r="Q138" s="55">
        <f>NETWORKDAYS(C138,K138)</f>
        <v>14</v>
      </c>
      <c r="R138" s="50"/>
    </row>
    <row r="139" spans="1:18" ht="140.25" x14ac:dyDescent="0.2">
      <c r="A139" s="69" t="s">
        <v>906</v>
      </c>
      <c r="B139" s="87" t="s">
        <v>8</v>
      </c>
      <c r="C139" s="110">
        <v>43718</v>
      </c>
      <c r="D139" s="65" t="s">
        <v>146</v>
      </c>
      <c r="E139" s="75"/>
      <c r="F139" s="63" t="s">
        <v>922</v>
      </c>
      <c r="G139" s="117" t="s">
        <v>56</v>
      </c>
      <c r="H139" s="75"/>
      <c r="I139" s="75"/>
      <c r="J139" s="71" t="s">
        <v>930</v>
      </c>
      <c r="K139" s="110">
        <v>43755</v>
      </c>
      <c r="L139" s="110"/>
      <c r="M139" s="66" t="s">
        <v>1024</v>
      </c>
      <c r="N139" s="64" t="s">
        <v>579</v>
      </c>
      <c r="O139" s="64" t="s">
        <v>273</v>
      </c>
      <c r="P139" s="65" t="s">
        <v>192</v>
      </c>
      <c r="Q139" s="55">
        <f>NETWORKDAYS(C139,K139)</f>
        <v>28</v>
      </c>
      <c r="R139" s="50"/>
    </row>
    <row r="140" spans="1:18" ht="165.75" x14ac:dyDescent="0.2">
      <c r="A140" s="71" t="s">
        <v>907</v>
      </c>
      <c r="B140" s="87" t="s">
        <v>8</v>
      </c>
      <c r="C140" s="110">
        <v>43719</v>
      </c>
      <c r="D140" s="65" t="s">
        <v>797</v>
      </c>
      <c r="E140" s="75"/>
      <c r="F140" s="63" t="s">
        <v>927</v>
      </c>
      <c r="G140" s="117" t="s">
        <v>56</v>
      </c>
      <c r="H140" s="75"/>
      <c r="I140" s="75"/>
      <c r="J140" s="71" t="s">
        <v>930</v>
      </c>
      <c r="K140" s="110"/>
      <c r="L140" s="110"/>
      <c r="M140" s="66" t="s">
        <v>995</v>
      </c>
      <c r="N140" s="64" t="s">
        <v>579</v>
      </c>
      <c r="O140" s="64" t="s">
        <v>459</v>
      </c>
      <c r="P140" s="65" t="s">
        <v>192</v>
      </c>
      <c r="Q140" s="55">
        <v>12</v>
      </c>
      <c r="R140" s="50"/>
    </row>
    <row r="141" spans="1:18" ht="210" x14ac:dyDescent="0.2">
      <c r="A141" s="69" t="s">
        <v>908</v>
      </c>
      <c r="B141" s="87" t="s">
        <v>127</v>
      </c>
      <c r="C141" s="110">
        <v>43719</v>
      </c>
      <c r="D141" s="65" t="s">
        <v>581</v>
      </c>
      <c r="E141" s="65"/>
      <c r="F141" s="63" t="s">
        <v>929</v>
      </c>
      <c r="G141" s="117" t="s">
        <v>56</v>
      </c>
      <c r="H141" s="65"/>
      <c r="I141" s="65"/>
      <c r="J141" s="71" t="s">
        <v>711</v>
      </c>
      <c r="K141" s="110"/>
      <c r="L141" s="110"/>
      <c r="M141" s="66" t="s">
        <v>932</v>
      </c>
      <c r="N141" s="64" t="s">
        <v>579</v>
      </c>
      <c r="O141" s="64" t="s">
        <v>459</v>
      </c>
      <c r="P141" s="65" t="s">
        <v>192</v>
      </c>
      <c r="Q141" s="55">
        <v>1</v>
      </c>
      <c r="R141" s="55"/>
    </row>
    <row r="142" spans="1:18" ht="105" x14ac:dyDescent="0.2">
      <c r="A142" s="71" t="s">
        <v>909</v>
      </c>
      <c r="B142" s="87" t="s">
        <v>8</v>
      </c>
      <c r="C142" s="110">
        <v>43725</v>
      </c>
      <c r="D142" s="87" t="s">
        <v>937</v>
      </c>
      <c r="E142" s="75"/>
      <c r="F142" s="63" t="s">
        <v>936</v>
      </c>
      <c r="G142" s="117" t="s">
        <v>66</v>
      </c>
      <c r="H142" s="75"/>
      <c r="I142" s="75"/>
      <c r="J142" s="71" t="s">
        <v>930</v>
      </c>
      <c r="K142" s="110">
        <v>43728</v>
      </c>
      <c r="L142" s="110"/>
      <c r="M142" s="66" t="s">
        <v>979</v>
      </c>
      <c r="N142" s="64" t="s">
        <v>566</v>
      </c>
      <c r="O142" s="64" t="s">
        <v>459</v>
      </c>
      <c r="P142" s="65" t="s">
        <v>192</v>
      </c>
      <c r="Q142" s="55">
        <f>NETWORKDAYS(C142,K142)</f>
        <v>4</v>
      </c>
      <c r="R142" s="50"/>
    </row>
    <row r="143" spans="1:18" ht="90" x14ac:dyDescent="0.2">
      <c r="A143" s="69" t="s">
        <v>910</v>
      </c>
      <c r="B143" s="87" t="s">
        <v>8</v>
      </c>
      <c r="C143" s="110">
        <v>43724</v>
      </c>
      <c r="D143" s="65" t="s">
        <v>934</v>
      </c>
      <c r="E143" s="75"/>
      <c r="F143" s="63" t="s">
        <v>933</v>
      </c>
      <c r="G143" s="122" t="s">
        <v>53</v>
      </c>
      <c r="H143" s="75"/>
      <c r="I143" s="75"/>
      <c r="J143" s="71" t="s">
        <v>930</v>
      </c>
      <c r="K143" s="110">
        <v>43735</v>
      </c>
      <c r="L143" s="110"/>
      <c r="M143" s="66" t="s">
        <v>992</v>
      </c>
      <c r="N143" s="71" t="s">
        <v>579</v>
      </c>
      <c r="O143" s="71" t="s">
        <v>272</v>
      </c>
      <c r="P143" s="65" t="s">
        <v>192</v>
      </c>
      <c r="Q143" s="55">
        <f>NETWORKDAYS(C143,K143)</f>
        <v>10</v>
      </c>
      <c r="R143" s="50"/>
    </row>
    <row r="144" spans="1:18" ht="60" x14ac:dyDescent="0.2">
      <c r="A144" s="71" t="s">
        <v>911</v>
      </c>
      <c r="B144" s="87" t="s">
        <v>127</v>
      </c>
      <c r="C144" s="110">
        <v>43726</v>
      </c>
      <c r="D144" s="65" t="s">
        <v>588</v>
      </c>
      <c r="E144" s="65"/>
      <c r="F144" s="63" t="s">
        <v>935</v>
      </c>
      <c r="G144" s="117" t="s">
        <v>56</v>
      </c>
      <c r="H144" s="65"/>
      <c r="I144" s="65"/>
      <c r="J144" s="71" t="s">
        <v>711</v>
      </c>
      <c r="K144" s="110"/>
      <c r="L144" s="110"/>
      <c r="M144" s="66" t="s">
        <v>938</v>
      </c>
      <c r="N144" s="64" t="s">
        <v>579</v>
      </c>
      <c r="O144" s="64" t="s">
        <v>272</v>
      </c>
      <c r="P144" s="65" t="s">
        <v>192</v>
      </c>
      <c r="Q144" s="55">
        <v>1</v>
      </c>
      <c r="R144" s="55"/>
    </row>
    <row r="145" spans="1:18" ht="150" x14ac:dyDescent="0.2">
      <c r="A145" s="69" t="s">
        <v>912</v>
      </c>
      <c r="B145" s="87" t="s">
        <v>8</v>
      </c>
      <c r="C145" s="110">
        <v>43726</v>
      </c>
      <c r="D145" s="65" t="s">
        <v>939</v>
      </c>
      <c r="E145" s="65"/>
      <c r="F145" s="63" t="s">
        <v>940</v>
      </c>
      <c r="G145" s="117" t="s">
        <v>66</v>
      </c>
      <c r="H145" s="65"/>
      <c r="I145" s="65"/>
      <c r="J145" s="71" t="s">
        <v>930</v>
      </c>
      <c r="K145" s="110">
        <v>43728</v>
      </c>
      <c r="L145" s="110"/>
      <c r="M145" s="66" t="s">
        <v>979</v>
      </c>
      <c r="N145" s="64" t="s">
        <v>566</v>
      </c>
      <c r="O145" s="64" t="s">
        <v>459</v>
      </c>
      <c r="P145" s="65" t="s">
        <v>192</v>
      </c>
      <c r="Q145" s="55">
        <f>NETWORKDAYS(C145,K145)</f>
        <v>3</v>
      </c>
      <c r="R145" s="50"/>
    </row>
    <row r="146" spans="1:18" ht="102" x14ac:dyDescent="0.2">
      <c r="A146" s="71" t="s">
        <v>913</v>
      </c>
      <c r="B146" s="87" t="s">
        <v>8</v>
      </c>
      <c r="C146" s="110">
        <v>43726</v>
      </c>
      <c r="D146" s="65" t="s">
        <v>551</v>
      </c>
      <c r="E146" s="74"/>
      <c r="F146" s="63" t="s">
        <v>974</v>
      </c>
      <c r="G146" s="122" t="s">
        <v>53</v>
      </c>
      <c r="H146" s="74"/>
      <c r="I146" s="74"/>
      <c r="J146" s="71" t="s">
        <v>930</v>
      </c>
      <c r="K146" s="110">
        <v>43777</v>
      </c>
      <c r="L146" s="110"/>
      <c r="M146" s="66" t="s">
        <v>1048</v>
      </c>
      <c r="N146" s="71" t="s">
        <v>579</v>
      </c>
      <c r="O146" s="71" t="s">
        <v>273</v>
      </c>
      <c r="P146" s="65" t="s">
        <v>192</v>
      </c>
      <c r="Q146" s="55">
        <f>NETWORKDAYS(C146,K146)</f>
        <v>38</v>
      </c>
      <c r="R146" s="50"/>
    </row>
    <row r="147" spans="1:18" ht="89.25" x14ac:dyDescent="0.2">
      <c r="A147" s="69" t="s">
        <v>941</v>
      </c>
      <c r="B147" s="87" t="s">
        <v>8</v>
      </c>
      <c r="C147" s="110">
        <v>43726</v>
      </c>
      <c r="D147" s="65" t="s">
        <v>299</v>
      </c>
      <c r="E147" s="74"/>
      <c r="F147" s="63" t="s">
        <v>975</v>
      </c>
      <c r="G147" s="122" t="s">
        <v>53</v>
      </c>
      <c r="H147" s="74"/>
      <c r="I147" s="74"/>
      <c r="J147" s="71" t="s">
        <v>930</v>
      </c>
      <c r="K147" s="110">
        <v>43777</v>
      </c>
      <c r="L147" s="110"/>
      <c r="M147" s="66" t="s">
        <v>1013</v>
      </c>
      <c r="N147" s="71" t="s">
        <v>579</v>
      </c>
      <c r="O147" s="71" t="s">
        <v>273</v>
      </c>
      <c r="P147" s="65" t="s">
        <v>192</v>
      </c>
      <c r="Q147" s="55">
        <f>NETWORKDAYS(C147,K147)</f>
        <v>38</v>
      </c>
      <c r="R147" s="50"/>
    </row>
    <row r="148" spans="1:18" ht="102" x14ac:dyDescent="0.2">
      <c r="A148" s="71" t="s">
        <v>942</v>
      </c>
      <c r="B148" s="72" t="s">
        <v>8</v>
      </c>
      <c r="C148" s="110">
        <v>43726</v>
      </c>
      <c r="D148" s="65" t="s">
        <v>303</v>
      </c>
      <c r="E148" s="52"/>
      <c r="F148" s="73" t="s">
        <v>975</v>
      </c>
      <c r="G148" s="55" t="s">
        <v>53</v>
      </c>
      <c r="H148" s="52"/>
      <c r="I148" s="52"/>
      <c r="J148" s="71" t="s">
        <v>930</v>
      </c>
      <c r="K148" s="83">
        <v>43777</v>
      </c>
      <c r="L148" s="83"/>
      <c r="M148" s="66" t="s">
        <v>1048</v>
      </c>
      <c r="N148" s="55" t="s">
        <v>566</v>
      </c>
      <c r="O148" s="71" t="s">
        <v>273</v>
      </c>
      <c r="P148" s="65" t="s">
        <v>192</v>
      </c>
      <c r="Q148" s="54">
        <f>NETWORKDAYS(C148,K148)</f>
        <v>38</v>
      </c>
      <c r="R148" s="50"/>
    </row>
    <row r="149" spans="1:18" ht="165.75" x14ac:dyDescent="0.2">
      <c r="A149" s="69" t="s">
        <v>943</v>
      </c>
      <c r="B149" s="72" t="s">
        <v>8</v>
      </c>
      <c r="C149" s="83">
        <v>43728</v>
      </c>
      <c r="D149" s="55" t="s">
        <v>982</v>
      </c>
      <c r="E149" s="52"/>
      <c r="F149" s="73" t="s">
        <v>983</v>
      </c>
      <c r="G149" s="55" t="s">
        <v>66</v>
      </c>
      <c r="H149" s="52"/>
      <c r="I149" s="52"/>
      <c r="J149" s="55" t="s">
        <v>930</v>
      </c>
      <c r="K149" s="83"/>
      <c r="L149" s="83"/>
      <c r="M149" s="73" t="s">
        <v>994</v>
      </c>
      <c r="N149" s="72" t="s">
        <v>579</v>
      </c>
      <c r="O149" s="64" t="s">
        <v>272</v>
      </c>
      <c r="P149" s="65" t="s">
        <v>192</v>
      </c>
      <c r="Q149" s="54">
        <v>5</v>
      </c>
      <c r="R149" s="50"/>
    </row>
    <row r="150" spans="1:18" ht="102" x14ac:dyDescent="0.2">
      <c r="A150" s="71" t="s">
        <v>944</v>
      </c>
      <c r="B150" s="72" t="s">
        <v>8</v>
      </c>
      <c r="C150" s="83">
        <v>43732</v>
      </c>
      <c r="D150" s="55" t="s">
        <v>986</v>
      </c>
      <c r="E150" s="50"/>
      <c r="F150" s="73" t="s">
        <v>987</v>
      </c>
      <c r="G150" s="55" t="s">
        <v>56</v>
      </c>
      <c r="H150" s="50"/>
      <c r="I150" s="50"/>
      <c r="J150" s="55" t="s">
        <v>930</v>
      </c>
      <c r="K150" s="83"/>
      <c r="L150" s="83"/>
      <c r="M150" s="73" t="s">
        <v>996</v>
      </c>
      <c r="N150" s="72" t="s">
        <v>579</v>
      </c>
      <c r="O150" s="64" t="s">
        <v>272</v>
      </c>
      <c r="P150" s="65" t="s">
        <v>192</v>
      </c>
      <c r="Q150" s="54">
        <v>3</v>
      </c>
      <c r="R150" s="50"/>
    </row>
    <row r="151" spans="1:18" ht="114.75" x14ac:dyDescent="0.2">
      <c r="A151" s="69" t="s">
        <v>945</v>
      </c>
      <c r="B151" s="72" t="s">
        <v>8</v>
      </c>
      <c r="C151" s="83">
        <v>43734</v>
      </c>
      <c r="D151" s="55" t="s">
        <v>989</v>
      </c>
      <c r="E151" s="50"/>
      <c r="F151" s="73" t="s">
        <v>990</v>
      </c>
      <c r="G151" s="55" t="s">
        <v>66</v>
      </c>
      <c r="H151" s="50"/>
      <c r="I151" s="50"/>
      <c r="J151" s="55" t="s">
        <v>930</v>
      </c>
      <c r="K151" s="83"/>
      <c r="L151" s="83"/>
      <c r="M151" s="73" t="s">
        <v>993</v>
      </c>
      <c r="N151" s="72" t="s">
        <v>579</v>
      </c>
      <c r="O151" s="64" t="s">
        <v>272</v>
      </c>
      <c r="P151" s="65" t="s">
        <v>192</v>
      </c>
      <c r="Q151" s="54">
        <v>1</v>
      </c>
      <c r="R151" s="50"/>
    </row>
    <row r="152" spans="1:18" ht="38.25" x14ac:dyDescent="0.2">
      <c r="A152" s="71" t="s">
        <v>946</v>
      </c>
      <c r="B152" s="87" t="s">
        <v>127</v>
      </c>
      <c r="C152" s="110">
        <v>43734</v>
      </c>
      <c r="D152" s="65" t="s">
        <v>588</v>
      </c>
      <c r="E152" s="76"/>
      <c r="F152" s="63" t="s">
        <v>991</v>
      </c>
      <c r="G152" s="71" t="s">
        <v>53</v>
      </c>
      <c r="H152" s="77"/>
      <c r="I152" s="77"/>
      <c r="J152" s="71" t="s">
        <v>731</v>
      </c>
      <c r="K152" s="110">
        <v>43754</v>
      </c>
      <c r="L152" s="110"/>
      <c r="M152" s="73" t="s">
        <v>1021</v>
      </c>
      <c r="N152" s="55" t="s">
        <v>1015</v>
      </c>
      <c r="O152" s="71" t="s">
        <v>459</v>
      </c>
      <c r="P152" s="65" t="s">
        <v>192</v>
      </c>
      <c r="Q152" s="54">
        <v>12</v>
      </c>
      <c r="R152" s="50"/>
    </row>
    <row r="153" spans="1:18" ht="25.5" x14ac:dyDescent="0.2">
      <c r="A153" s="69" t="s">
        <v>947</v>
      </c>
      <c r="B153" s="72" t="s">
        <v>127</v>
      </c>
      <c r="C153" s="83">
        <v>43738</v>
      </c>
      <c r="D153" s="55" t="s">
        <v>588</v>
      </c>
      <c r="E153" s="50"/>
      <c r="F153" s="73" t="s">
        <v>998</v>
      </c>
      <c r="G153" s="55" t="s">
        <v>53</v>
      </c>
      <c r="H153" s="50"/>
      <c r="I153" s="50"/>
      <c r="J153" s="55" t="s">
        <v>731</v>
      </c>
      <c r="K153" s="83">
        <v>43739</v>
      </c>
      <c r="L153" s="83"/>
      <c r="M153" s="73" t="s">
        <v>999</v>
      </c>
      <c r="N153" s="55" t="s">
        <v>579</v>
      </c>
      <c r="O153" s="71" t="s">
        <v>459</v>
      </c>
      <c r="P153" s="65" t="s">
        <v>192</v>
      </c>
      <c r="Q153" s="54">
        <v>1</v>
      </c>
      <c r="R153" s="50"/>
    </row>
    <row r="154" spans="1:18" ht="127.5" x14ac:dyDescent="0.2">
      <c r="A154" s="71" t="s">
        <v>948</v>
      </c>
      <c r="B154" s="72" t="s">
        <v>8</v>
      </c>
      <c r="C154" s="83">
        <v>43740</v>
      </c>
      <c r="D154" s="55" t="s">
        <v>795</v>
      </c>
      <c r="E154" s="50"/>
      <c r="F154" s="73" t="s">
        <v>1002</v>
      </c>
      <c r="G154" s="55" t="s">
        <v>56</v>
      </c>
      <c r="H154" s="50"/>
      <c r="I154" s="50"/>
      <c r="J154" s="55" t="s">
        <v>930</v>
      </c>
      <c r="K154" s="83">
        <v>43784</v>
      </c>
      <c r="L154" s="83"/>
      <c r="M154" s="73" t="s">
        <v>1130</v>
      </c>
      <c r="N154" s="72" t="s">
        <v>579</v>
      </c>
      <c r="O154" s="64" t="s">
        <v>273</v>
      </c>
      <c r="P154" s="65" t="s">
        <v>192</v>
      </c>
      <c r="Q154" s="54">
        <f>NETWORKDAYS(C154,K154)</f>
        <v>33</v>
      </c>
      <c r="R154" s="50"/>
    </row>
    <row r="155" spans="1:18" ht="191.25" x14ac:dyDescent="0.2">
      <c r="A155" s="69" t="s">
        <v>949</v>
      </c>
      <c r="B155" s="72" t="s">
        <v>8</v>
      </c>
      <c r="C155" s="83">
        <v>43742</v>
      </c>
      <c r="D155" s="55" t="s">
        <v>916</v>
      </c>
      <c r="E155" s="50"/>
      <c r="F155" s="73" t="s">
        <v>1003</v>
      </c>
      <c r="G155" s="55" t="s">
        <v>53</v>
      </c>
      <c r="H155" s="50"/>
      <c r="I155" s="50"/>
      <c r="J155" s="55" t="s">
        <v>930</v>
      </c>
      <c r="K155" s="83">
        <v>43790</v>
      </c>
      <c r="L155" s="83"/>
      <c r="M155" s="73" t="s">
        <v>1162</v>
      </c>
      <c r="N155" s="55" t="s">
        <v>579</v>
      </c>
      <c r="O155" s="71" t="s">
        <v>273</v>
      </c>
      <c r="P155" s="65" t="s">
        <v>192</v>
      </c>
      <c r="Q155" s="54">
        <f>NETWORKDAYS(C155,K155)</f>
        <v>35</v>
      </c>
      <c r="R155" s="50"/>
    </row>
    <row r="156" spans="1:18" ht="114.75" x14ac:dyDescent="0.2">
      <c r="A156" s="71" t="s">
        <v>950</v>
      </c>
      <c r="B156" s="72" t="s">
        <v>8</v>
      </c>
      <c r="C156" s="83">
        <v>43742</v>
      </c>
      <c r="D156" s="55" t="s">
        <v>1005</v>
      </c>
      <c r="E156" s="50"/>
      <c r="F156" s="73" t="s">
        <v>1004</v>
      </c>
      <c r="G156" s="55" t="s">
        <v>56</v>
      </c>
      <c r="H156" s="50"/>
      <c r="I156" s="50"/>
      <c r="J156" s="55" t="s">
        <v>930</v>
      </c>
      <c r="K156" s="83">
        <v>43756</v>
      </c>
      <c r="L156" s="83"/>
      <c r="M156" s="73" t="s">
        <v>1022</v>
      </c>
      <c r="N156" s="72" t="s">
        <v>566</v>
      </c>
      <c r="O156" s="64" t="s">
        <v>459</v>
      </c>
      <c r="P156" s="65" t="s">
        <v>192</v>
      </c>
      <c r="Q156" s="54">
        <f>NETWORKDAYS(C156,K156)</f>
        <v>11</v>
      </c>
      <c r="R156" s="50"/>
    </row>
    <row r="157" spans="1:18" ht="102" x14ac:dyDescent="0.2">
      <c r="A157" s="69" t="s">
        <v>951</v>
      </c>
      <c r="B157" s="89" t="s">
        <v>8</v>
      </c>
      <c r="C157" s="120">
        <v>43745</v>
      </c>
      <c r="D157" s="88" t="s">
        <v>382</v>
      </c>
      <c r="E157" s="50"/>
      <c r="F157" s="90" t="s">
        <v>1007</v>
      </c>
      <c r="G157" s="88" t="s">
        <v>53</v>
      </c>
      <c r="H157" s="50"/>
      <c r="I157" s="50"/>
      <c r="J157" s="88" t="s">
        <v>930</v>
      </c>
      <c r="K157" s="120">
        <v>43755</v>
      </c>
      <c r="L157" s="120"/>
      <c r="M157" s="90" t="s">
        <v>1049</v>
      </c>
      <c r="N157" s="88" t="s">
        <v>579</v>
      </c>
      <c r="O157" s="88" t="s">
        <v>273</v>
      </c>
      <c r="P157" s="91" t="s">
        <v>192</v>
      </c>
      <c r="Q157" s="54">
        <f>NETWORKDAYS(C157,K157)</f>
        <v>9</v>
      </c>
      <c r="R157" s="50"/>
    </row>
    <row r="158" spans="1:18" ht="63.75" x14ac:dyDescent="0.2">
      <c r="A158" s="71" t="s">
        <v>952</v>
      </c>
      <c r="B158" s="72" t="s">
        <v>8</v>
      </c>
      <c r="C158" s="83">
        <v>43745</v>
      </c>
      <c r="D158" s="55" t="s">
        <v>1009</v>
      </c>
      <c r="E158" s="50"/>
      <c r="F158" s="73" t="s">
        <v>1008</v>
      </c>
      <c r="G158" s="55" t="s">
        <v>53</v>
      </c>
      <c r="H158" s="50"/>
      <c r="I158" s="50"/>
      <c r="J158" s="55" t="s">
        <v>930</v>
      </c>
      <c r="K158" s="83"/>
      <c r="L158" s="83"/>
      <c r="M158" s="73" t="s">
        <v>1014</v>
      </c>
      <c r="N158" s="55" t="s">
        <v>579</v>
      </c>
      <c r="O158" s="71" t="s">
        <v>459</v>
      </c>
      <c r="P158" s="65" t="s">
        <v>192</v>
      </c>
      <c r="Q158" s="54">
        <v>4</v>
      </c>
      <c r="R158" s="50"/>
    </row>
    <row r="159" spans="1:18" ht="38.25" x14ac:dyDescent="0.2">
      <c r="A159" s="69" t="s">
        <v>953</v>
      </c>
      <c r="B159" s="72" t="s">
        <v>127</v>
      </c>
      <c r="C159" s="121">
        <v>43746</v>
      </c>
      <c r="D159" s="83" t="s">
        <v>588</v>
      </c>
      <c r="E159" s="50"/>
      <c r="F159" s="73" t="s">
        <v>1010</v>
      </c>
      <c r="G159" s="55" t="s">
        <v>56</v>
      </c>
      <c r="H159" s="50"/>
      <c r="I159" s="50"/>
      <c r="J159" s="55" t="s">
        <v>711</v>
      </c>
      <c r="K159" s="83">
        <v>43747</v>
      </c>
      <c r="L159" s="158"/>
      <c r="M159" s="101" t="s">
        <v>1017</v>
      </c>
      <c r="N159" s="72" t="s">
        <v>579</v>
      </c>
      <c r="O159" s="64" t="s">
        <v>272</v>
      </c>
      <c r="P159" s="65" t="s">
        <v>192</v>
      </c>
      <c r="Q159" s="54">
        <f t="shared" ref="Q159:Q164" si="19">NETWORKDAYS(C159,K159)</f>
        <v>2</v>
      </c>
      <c r="R159" s="50"/>
    </row>
    <row r="160" spans="1:18" ht="127.5" x14ac:dyDescent="0.2">
      <c r="A160" s="71" t="s">
        <v>954</v>
      </c>
      <c r="B160" s="72" t="s">
        <v>127</v>
      </c>
      <c r="C160" s="83">
        <v>43746</v>
      </c>
      <c r="D160" s="55" t="s">
        <v>588</v>
      </c>
      <c r="E160" s="50"/>
      <c r="F160" s="73" t="s">
        <v>1011</v>
      </c>
      <c r="G160" s="55" t="s">
        <v>66</v>
      </c>
      <c r="H160" s="50"/>
      <c r="I160" s="50"/>
      <c r="J160" s="55" t="s">
        <v>930</v>
      </c>
      <c r="K160" s="83">
        <v>43774</v>
      </c>
      <c r="L160" s="83"/>
      <c r="M160" s="73" t="s">
        <v>1129</v>
      </c>
      <c r="N160" s="72" t="s">
        <v>579</v>
      </c>
      <c r="O160" s="64" t="s">
        <v>459</v>
      </c>
      <c r="P160" s="65" t="s">
        <v>192</v>
      </c>
      <c r="Q160" s="54">
        <f t="shared" si="19"/>
        <v>21</v>
      </c>
      <c r="R160" s="50"/>
    </row>
    <row r="161" spans="1:20" ht="114.75" x14ac:dyDescent="0.2">
      <c r="A161" s="69" t="s">
        <v>955</v>
      </c>
      <c r="B161" s="72" t="s">
        <v>8</v>
      </c>
      <c r="C161" s="83">
        <v>43749</v>
      </c>
      <c r="D161" s="55" t="s">
        <v>432</v>
      </c>
      <c r="E161" s="50"/>
      <c r="F161" s="73" t="s">
        <v>1016</v>
      </c>
      <c r="G161" s="55" t="s">
        <v>56</v>
      </c>
      <c r="H161" s="50"/>
      <c r="I161" s="50"/>
      <c r="J161" s="55" t="s">
        <v>930</v>
      </c>
      <c r="K161" s="83">
        <f ca="1">TODAY()</f>
        <v>44225</v>
      </c>
      <c r="L161" s="83"/>
      <c r="M161" s="73" t="s">
        <v>1039</v>
      </c>
      <c r="N161" s="72" t="s">
        <v>579</v>
      </c>
      <c r="O161" s="64" t="s">
        <v>273</v>
      </c>
      <c r="P161" s="65" t="s">
        <v>192</v>
      </c>
      <c r="Q161" s="54">
        <f t="shared" ca="1" si="19"/>
        <v>341</v>
      </c>
      <c r="R161" s="50"/>
    </row>
    <row r="162" spans="1:20" ht="102" x14ac:dyDescent="0.2">
      <c r="A162" s="71" t="s">
        <v>956</v>
      </c>
      <c r="B162" s="72" t="s">
        <v>127</v>
      </c>
      <c r="C162" s="83">
        <v>43754</v>
      </c>
      <c r="D162" s="55" t="s">
        <v>588</v>
      </c>
      <c r="E162" s="50"/>
      <c r="F162" s="73" t="s">
        <v>1019</v>
      </c>
      <c r="G162" s="55" t="s">
        <v>56</v>
      </c>
      <c r="H162" s="50"/>
      <c r="I162" s="50"/>
      <c r="J162" s="55" t="s">
        <v>711</v>
      </c>
      <c r="K162" s="83">
        <v>43754</v>
      </c>
      <c r="L162" s="83"/>
      <c r="M162" s="73"/>
      <c r="N162" s="72" t="s">
        <v>579</v>
      </c>
      <c r="O162" s="64" t="s">
        <v>459</v>
      </c>
      <c r="P162" s="65" t="s">
        <v>192</v>
      </c>
      <c r="Q162" s="54">
        <f t="shared" si="19"/>
        <v>1</v>
      </c>
      <c r="R162" s="50"/>
    </row>
    <row r="163" spans="1:20" ht="153" x14ac:dyDescent="0.2">
      <c r="A163" s="69" t="s">
        <v>957</v>
      </c>
      <c r="B163" s="72" t="s">
        <v>8</v>
      </c>
      <c r="C163" s="83">
        <v>43754</v>
      </c>
      <c r="D163" s="55" t="s">
        <v>934</v>
      </c>
      <c r="E163" s="50"/>
      <c r="F163" s="73" t="s">
        <v>1020</v>
      </c>
      <c r="G163" s="55" t="s">
        <v>53</v>
      </c>
      <c r="H163" s="50"/>
      <c r="I163" s="50"/>
      <c r="J163" s="55" t="s">
        <v>930</v>
      </c>
      <c r="K163" s="83">
        <v>43763</v>
      </c>
      <c r="L163" s="83"/>
      <c r="M163" s="73" t="s">
        <v>1023</v>
      </c>
      <c r="N163" s="55" t="s">
        <v>579</v>
      </c>
      <c r="O163" s="71" t="s">
        <v>459</v>
      </c>
      <c r="P163" s="65" t="s">
        <v>192</v>
      </c>
      <c r="Q163" s="54">
        <f t="shared" si="19"/>
        <v>8</v>
      </c>
      <c r="R163" s="50"/>
    </row>
    <row r="164" spans="1:20" ht="178.5" x14ac:dyDescent="0.2">
      <c r="A164" s="71" t="s">
        <v>958</v>
      </c>
      <c r="B164" s="72" t="s">
        <v>8</v>
      </c>
      <c r="C164" s="83">
        <v>43756</v>
      </c>
      <c r="D164" s="55" t="s">
        <v>1027</v>
      </c>
      <c r="E164" s="50"/>
      <c r="F164" s="73" t="s">
        <v>1026</v>
      </c>
      <c r="G164" s="55" t="s">
        <v>56</v>
      </c>
      <c r="H164" s="50"/>
      <c r="I164" s="50"/>
      <c r="J164" s="55" t="s">
        <v>930</v>
      </c>
      <c r="K164" s="83">
        <v>43763</v>
      </c>
      <c r="L164" s="83"/>
      <c r="M164" s="73" t="s">
        <v>1034</v>
      </c>
      <c r="N164" s="72" t="s">
        <v>566</v>
      </c>
      <c r="O164" s="64" t="s">
        <v>272</v>
      </c>
      <c r="P164" s="65" t="s">
        <v>192</v>
      </c>
      <c r="Q164" s="149">
        <f t="shared" si="19"/>
        <v>6</v>
      </c>
      <c r="R164" s="50"/>
    </row>
    <row r="165" spans="1:20" ht="127.5" x14ac:dyDescent="0.2">
      <c r="A165" s="69" t="s">
        <v>959</v>
      </c>
      <c r="B165" s="72" t="s">
        <v>8</v>
      </c>
      <c r="C165" s="83">
        <v>43756</v>
      </c>
      <c r="D165" s="55" t="s">
        <v>1029</v>
      </c>
      <c r="E165" s="50"/>
      <c r="F165" s="73" t="s">
        <v>1028</v>
      </c>
      <c r="G165" s="55" t="s">
        <v>56</v>
      </c>
      <c r="H165" s="50"/>
      <c r="I165" s="50"/>
      <c r="J165" s="55" t="s">
        <v>930</v>
      </c>
      <c r="K165" s="83">
        <v>43756</v>
      </c>
      <c r="L165" s="83"/>
      <c r="M165" s="73" t="s">
        <v>1031</v>
      </c>
      <c r="N165" s="72" t="s">
        <v>579</v>
      </c>
      <c r="O165" s="64" t="s">
        <v>272</v>
      </c>
      <c r="P165" s="65" t="s">
        <v>192</v>
      </c>
      <c r="Q165" s="54">
        <v>1</v>
      </c>
      <c r="R165" s="50"/>
    </row>
    <row r="166" spans="1:20" ht="38.25" x14ac:dyDescent="0.2">
      <c r="A166" s="71" t="s">
        <v>960</v>
      </c>
      <c r="B166" s="72" t="s">
        <v>127</v>
      </c>
      <c r="C166" s="83">
        <v>43756</v>
      </c>
      <c r="D166" s="55" t="s">
        <v>581</v>
      </c>
      <c r="E166" s="50"/>
      <c r="F166" s="73" t="s">
        <v>1030</v>
      </c>
      <c r="G166" s="55" t="s">
        <v>56</v>
      </c>
      <c r="H166" s="50"/>
      <c r="I166" s="50"/>
      <c r="J166" s="55" t="s">
        <v>711</v>
      </c>
      <c r="K166" s="83">
        <v>43756</v>
      </c>
      <c r="L166" s="83"/>
      <c r="M166" s="73" t="s">
        <v>1032</v>
      </c>
      <c r="N166" s="72" t="s">
        <v>579</v>
      </c>
      <c r="O166" s="64" t="s">
        <v>272</v>
      </c>
      <c r="P166" s="65" t="s">
        <v>192</v>
      </c>
      <c r="Q166" s="54">
        <v>1</v>
      </c>
      <c r="R166" s="50"/>
    </row>
    <row r="167" spans="1:20" ht="51" x14ac:dyDescent="0.2">
      <c r="A167" s="80" t="s">
        <v>961</v>
      </c>
      <c r="B167" s="72" t="s">
        <v>127</v>
      </c>
      <c r="C167" s="113">
        <v>43762</v>
      </c>
      <c r="D167" s="72" t="s">
        <v>588</v>
      </c>
      <c r="E167" s="72"/>
      <c r="F167" s="73" t="s">
        <v>1033</v>
      </c>
      <c r="G167" s="72" t="s">
        <v>56</v>
      </c>
      <c r="H167" s="72"/>
      <c r="I167" s="72"/>
      <c r="J167" s="72" t="s">
        <v>711</v>
      </c>
      <c r="K167" s="113">
        <v>43762</v>
      </c>
      <c r="L167" s="113"/>
      <c r="M167" s="73"/>
      <c r="N167" s="72" t="s">
        <v>579</v>
      </c>
      <c r="O167" s="64" t="s">
        <v>272</v>
      </c>
      <c r="P167" s="87" t="s">
        <v>192</v>
      </c>
      <c r="Q167" s="99">
        <f t="shared" ref="Q167:Q177" si="20">NETWORKDAYS(C167,K167)</f>
        <v>1</v>
      </c>
      <c r="R167" s="50"/>
    </row>
    <row r="168" spans="1:20" ht="216.75" x14ac:dyDescent="0.2">
      <c r="A168" s="71" t="s">
        <v>962</v>
      </c>
      <c r="B168" s="72" t="s">
        <v>8</v>
      </c>
      <c r="C168" s="113">
        <v>43770</v>
      </c>
      <c r="D168" s="55" t="s">
        <v>939</v>
      </c>
      <c r="E168" s="50"/>
      <c r="F168" s="73" t="s">
        <v>1041</v>
      </c>
      <c r="G168" s="55" t="s">
        <v>66</v>
      </c>
      <c r="H168" s="50"/>
      <c r="I168" s="50"/>
      <c r="J168" s="55" t="s">
        <v>930</v>
      </c>
      <c r="K168" s="83">
        <v>43817</v>
      </c>
      <c r="L168" s="83"/>
      <c r="M168" s="73" t="s">
        <v>1199</v>
      </c>
      <c r="N168" s="72" t="s">
        <v>566</v>
      </c>
      <c r="O168" s="64" t="s">
        <v>459</v>
      </c>
      <c r="P168" s="65" t="s">
        <v>192</v>
      </c>
      <c r="Q168" s="150">
        <f t="shared" si="20"/>
        <v>34</v>
      </c>
      <c r="R168" s="50"/>
    </row>
    <row r="169" spans="1:20" ht="76.5" x14ac:dyDescent="0.2">
      <c r="A169" s="69" t="s">
        <v>963</v>
      </c>
      <c r="B169" s="72" t="s">
        <v>127</v>
      </c>
      <c r="C169" s="113">
        <v>43770</v>
      </c>
      <c r="D169" s="55" t="s">
        <v>588</v>
      </c>
      <c r="E169" s="55"/>
      <c r="F169" s="73" t="s">
        <v>1043</v>
      </c>
      <c r="G169" s="55" t="s">
        <v>56</v>
      </c>
      <c r="H169" s="55"/>
      <c r="I169" s="55"/>
      <c r="J169" s="55" t="s">
        <v>711</v>
      </c>
      <c r="K169" s="113">
        <v>43770</v>
      </c>
      <c r="L169" s="113"/>
      <c r="M169" s="73" t="s">
        <v>1042</v>
      </c>
      <c r="N169" s="72" t="s">
        <v>579</v>
      </c>
      <c r="O169" s="64" t="s">
        <v>272</v>
      </c>
      <c r="P169" s="87" t="s">
        <v>192</v>
      </c>
      <c r="Q169" s="54">
        <f t="shared" si="20"/>
        <v>1</v>
      </c>
      <c r="R169" s="50"/>
    </row>
    <row r="170" spans="1:20" ht="38.25" x14ac:dyDescent="0.2">
      <c r="A170" s="71" t="s">
        <v>964</v>
      </c>
      <c r="B170" s="72" t="s">
        <v>127</v>
      </c>
      <c r="C170" s="113">
        <v>43773</v>
      </c>
      <c r="D170" s="55" t="s">
        <v>581</v>
      </c>
      <c r="E170" s="55"/>
      <c r="F170" s="73" t="s">
        <v>1030</v>
      </c>
      <c r="G170" s="55" t="s">
        <v>56</v>
      </c>
      <c r="H170" s="55"/>
      <c r="I170" s="55"/>
      <c r="J170" s="55" t="s">
        <v>251</v>
      </c>
      <c r="K170" s="113">
        <v>43773</v>
      </c>
      <c r="L170" s="113"/>
      <c r="M170" s="73" t="s">
        <v>1046</v>
      </c>
      <c r="N170" s="72" t="s">
        <v>579</v>
      </c>
      <c r="O170" s="64" t="s">
        <v>272</v>
      </c>
      <c r="P170" s="65" t="s">
        <v>192</v>
      </c>
      <c r="Q170" s="54">
        <f t="shared" si="20"/>
        <v>1</v>
      </c>
      <c r="R170" s="159"/>
    </row>
    <row r="171" spans="1:20" ht="381.75" customHeight="1" x14ac:dyDescent="0.2">
      <c r="A171" s="69" t="s">
        <v>965</v>
      </c>
      <c r="B171" s="72" t="s">
        <v>8</v>
      </c>
      <c r="C171" s="83">
        <v>43773</v>
      </c>
      <c r="D171" s="55" t="s">
        <v>1044</v>
      </c>
      <c r="E171" s="50"/>
      <c r="F171" s="73" t="s">
        <v>1045</v>
      </c>
      <c r="G171" s="55" t="s">
        <v>53</v>
      </c>
      <c r="H171" s="50"/>
      <c r="I171" s="50"/>
      <c r="J171" s="55" t="s">
        <v>930</v>
      </c>
      <c r="K171" s="83">
        <v>43815</v>
      </c>
      <c r="L171" s="83"/>
      <c r="M171" s="73" t="s">
        <v>1207</v>
      </c>
      <c r="N171" s="55" t="s">
        <v>566</v>
      </c>
      <c r="O171" s="71" t="s">
        <v>459</v>
      </c>
      <c r="P171" s="65" t="s">
        <v>192</v>
      </c>
      <c r="Q171" s="54">
        <f t="shared" si="20"/>
        <v>31</v>
      </c>
      <c r="R171" s="50"/>
      <c r="S171" s="50"/>
      <c r="T171" s="50"/>
    </row>
    <row r="172" spans="1:20" ht="38.25" x14ac:dyDescent="0.2">
      <c r="A172" s="71" t="s">
        <v>966</v>
      </c>
      <c r="B172" s="72" t="s">
        <v>127</v>
      </c>
      <c r="C172" s="83">
        <v>43774</v>
      </c>
      <c r="D172" s="55" t="s">
        <v>588</v>
      </c>
      <c r="E172" s="72"/>
      <c r="F172" s="73" t="s">
        <v>1047</v>
      </c>
      <c r="G172" s="55" t="s">
        <v>53</v>
      </c>
      <c r="H172" s="72"/>
      <c r="I172" s="72"/>
      <c r="J172" s="55" t="s">
        <v>731</v>
      </c>
      <c r="K172" s="123">
        <v>43775</v>
      </c>
      <c r="L172" s="123"/>
      <c r="M172" s="73" t="s">
        <v>1127</v>
      </c>
      <c r="N172" s="55" t="s">
        <v>579</v>
      </c>
      <c r="O172" s="55" t="s">
        <v>272</v>
      </c>
      <c r="P172" s="55" t="s">
        <v>192</v>
      </c>
      <c r="Q172" s="54">
        <f t="shared" si="20"/>
        <v>2</v>
      </c>
      <c r="R172" s="160"/>
    </row>
    <row r="173" spans="1:20" ht="127.5" x14ac:dyDescent="0.2">
      <c r="A173" s="69" t="s">
        <v>967</v>
      </c>
      <c r="B173" s="72" t="s">
        <v>8</v>
      </c>
      <c r="C173" s="113">
        <v>43781</v>
      </c>
      <c r="D173" s="55" t="s">
        <v>1123</v>
      </c>
      <c r="E173" s="50"/>
      <c r="F173" s="73" t="s">
        <v>1124</v>
      </c>
      <c r="G173" s="55" t="s">
        <v>56</v>
      </c>
      <c r="H173" s="50"/>
      <c r="I173" s="50"/>
      <c r="J173" s="55" t="s">
        <v>930</v>
      </c>
      <c r="K173" s="83">
        <v>43782</v>
      </c>
      <c r="L173" s="83"/>
      <c r="M173" s="73" t="s">
        <v>1131</v>
      </c>
      <c r="N173" s="72" t="s">
        <v>579</v>
      </c>
      <c r="O173" s="64" t="s">
        <v>459</v>
      </c>
      <c r="P173" s="65" t="s">
        <v>192</v>
      </c>
      <c r="Q173" s="54">
        <f t="shared" si="20"/>
        <v>2</v>
      </c>
      <c r="R173" s="50"/>
    </row>
    <row r="174" spans="1:20" ht="140.25" x14ac:dyDescent="0.2">
      <c r="A174" s="71" t="s">
        <v>968</v>
      </c>
      <c r="B174" s="72" t="s">
        <v>8</v>
      </c>
      <c r="C174" s="83">
        <v>43781</v>
      </c>
      <c r="D174" s="55" t="s">
        <v>172</v>
      </c>
      <c r="E174" s="50"/>
      <c r="F174" s="73" t="s">
        <v>1125</v>
      </c>
      <c r="G174" s="55" t="s">
        <v>53</v>
      </c>
      <c r="H174" s="50"/>
      <c r="I174" s="50"/>
      <c r="J174" s="55" t="s">
        <v>930</v>
      </c>
      <c r="K174" s="83">
        <v>43789</v>
      </c>
      <c r="L174" s="83"/>
      <c r="M174" s="73" t="s">
        <v>1143</v>
      </c>
      <c r="N174" s="55" t="s">
        <v>579</v>
      </c>
      <c r="O174" s="71" t="s">
        <v>459</v>
      </c>
      <c r="P174" s="65" t="s">
        <v>192</v>
      </c>
      <c r="Q174" s="54">
        <f t="shared" si="20"/>
        <v>7</v>
      </c>
      <c r="R174" s="50"/>
    </row>
    <row r="175" spans="1:20" ht="63.75" x14ac:dyDescent="0.2">
      <c r="A175" s="69" t="s">
        <v>969</v>
      </c>
      <c r="B175" s="72" t="s">
        <v>127</v>
      </c>
      <c r="C175" s="83">
        <v>43783</v>
      </c>
      <c r="D175" s="118">
        <v>999038868</v>
      </c>
      <c r="E175" s="55"/>
      <c r="F175" s="73" t="s">
        <v>1128</v>
      </c>
      <c r="G175" s="55" t="s">
        <v>53</v>
      </c>
      <c r="H175" s="55"/>
      <c r="I175" s="55"/>
      <c r="J175" s="55" t="s">
        <v>731</v>
      </c>
      <c r="K175" s="83">
        <v>43789</v>
      </c>
      <c r="L175" s="83"/>
      <c r="M175" s="73" t="s">
        <v>1144</v>
      </c>
      <c r="N175" s="55" t="s">
        <v>579</v>
      </c>
      <c r="O175" s="71" t="s">
        <v>459</v>
      </c>
      <c r="P175" s="65" t="s">
        <v>192</v>
      </c>
      <c r="Q175" s="54">
        <f t="shared" si="20"/>
        <v>5</v>
      </c>
      <c r="R175" s="50"/>
    </row>
    <row r="176" spans="1:20" ht="127.5" x14ac:dyDescent="0.2">
      <c r="A176" s="71" t="s">
        <v>970</v>
      </c>
      <c r="B176" s="72" t="s">
        <v>8</v>
      </c>
      <c r="C176" s="113">
        <v>43787</v>
      </c>
      <c r="D176" s="55" t="s">
        <v>1133</v>
      </c>
      <c r="E176" s="50"/>
      <c r="F176" s="73" t="s">
        <v>1132</v>
      </c>
      <c r="G176" s="55" t="s">
        <v>56</v>
      </c>
      <c r="H176" s="50"/>
      <c r="I176" s="50"/>
      <c r="J176" s="55" t="s">
        <v>930</v>
      </c>
      <c r="K176" s="83">
        <v>43790</v>
      </c>
      <c r="L176" s="83"/>
      <c r="M176" s="73" t="s">
        <v>1167</v>
      </c>
      <c r="N176" s="72" t="s">
        <v>579</v>
      </c>
      <c r="O176" s="64" t="s">
        <v>459</v>
      </c>
      <c r="P176" s="65" t="s">
        <v>192</v>
      </c>
      <c r="Q176" s="54">
        <f t="shared" si="20"/>
        <v>4</v>
      </c>
      <c r="R176" s="50"/>
    </row>
    <row r="177" spans="1:20" ht="140.25" x14ac:dyDescent="0.2">
      <c r="A177" s="69" t="s">
        <v>971</v>
      </c>
      <c r="B177" s="72" t="s">
        <v>8</v>
      </c>
      <c r="C177" s="83">
        <v>43788</v>
      </c>
      <c r="D177" s="55" t="s">
        <v>729</v>
      </c>
      <c r="E177" s="50"/>
      <c r="F177" s="73" t="s">
        <v>1134</v>
      </c>
      <c r="G177" s="55" t="s">
        <v>53</v>
      </c>
      <c r="H177" s="50"/>
      <c r="I177" s="50"/>
      <c r="J177" s="55" t="s">
        <v>930</v>
      </c>
      <c r="K177" s="83">
        <f t="shared" ref="K177:K178" ca="1" si="21">TODAY()</f>
        <v>44225</v>
      </c>
      <c r="L177" s="83"/>
      <c r="M177" s="73" t="s">
        <v>1149</v>
      </c>
      <c r="N177" s="55" t="s">
        <v>579</v>
      </c>
      <c r="O177" s="71" t="s">
        <v>459</v>
      </c>
      <c r="P177" s="65" t="s">
        <v>192</v>
      </c>
      <c r="Q177" s="54">
        <f t="shared" ca="1" si="20"/>
        <v>314</v>
      </c>
      <c r="R177" s="50"/>
    </row>
    <row r="178" spans="1:20" ht="63.75" x14ac:dyDescent="0.2">
      <c r="A178" s="71" t="s">
        <v>972</v>
      </c>
      <c r="B178" s="72" t="s">
        <v>127</v>
      </c>
      <c r="C178" s="113">
        <v>43789</v>
      </c>
      <c r="D178" s="55" t="s">
        <v>588</v>
      </c>
      <c r="E178" s="55"/>
      <c r="F178" s="73" t="s">
        <v>1145</v>
      </c>
      <c r="G178" s="55" t="s">
        <v>56</v>
      </c>
      <c r="H178" s="55"/>
      <c r="I178" s="55"/>
      <c r="J178" s="55" t="s">
        <v>1146</v>
      </c>
      <c r="K178" s="83">
        <f t="shared" ca="1" si="21"/>
        <v>44225</v>
      </c>
      <c r="L178" s="83"/>
      <c r="M178" s="73" t="s">
        <v>1147</v>
      </c>
      <c r="N178" s="72" t="s">
        <v>579</v>
      </c>
      <c r="O178" s="64" t="s">
        <v>272</v>
      </c>
      <c r="P178" s="65" t="s">
        <v>192</v>
      </c>
      <c r="Q178" s="54">
        <v>1</v>
      </c>
    </row>
    <row r="179" spans="1:20" ht="165.75" x14ac:dyDescent="0.2">
      <c r="A179" s="69" t="s">
        <v>973</v>
      </c>
      <c r="B179" s="72" t="s">
        <v>8</v>
      </c>
      <c r="C179" s="83">
        <v>43789</v>
      </c>
      <c r="D179" s="55" t="s">
        <v>172</v>
      </c>
      <c r="E179" s="50"/>
      <c r="F179" s="73" t="s">
        <v>1148</v>
      </c>
      <c r="G179" s="55" t="s">
        <v>53</v>
      </c>
      <c r="H179" s="50"/>
      <c r="I179" s="50"/>
      <c r="J179" s="55" t="s">
        <v>930</v>
      </c>
      <c r="K179" s="83">
        <v>43789</v>
      </c>
      <c r="L179" s="83"/>
      <c r="M179" s="73" t="s">
        <v>1150</v>
      </c>
      <c r="N179" s="55" t="s">
        <v>579</v>
      </c>
      <c r="O179" s="71" t="s">
        <v>272</v>
      </c>
      <c r="P179" s="65" t="s">
        <v>192</v>
      </c>
      <c r="Q179" s="54">
        <f t="shared" ref="Q179:Q184" si="22">NETWORKDAYS(C179,K179)</f>
        <v>1</v>
      </c>
    </row>
    <row r="180" spans="1:20" ht="153" x14ac:dyDescent="0.2">
      <c r="A180" s="71" t="s">
        <v>1050</v>
      </c>
      <c r="B180" s="72" t="s">
        <v>8</v>
      </c>
      <c r="C180" s="83">
        <v>43789</v>
      </c>
      <c r="D180" s="55" t="s">
        <v>172</v>
      </c>
      <c r="E180" s="50"/>
      <c r="F180" s="73" t="s">
        <v>1161</v>
      </c>
      <c r="G180" s="55" t="s">
        <v>53</v>
      </c>
      <c r="H180" s="50"/>
      <c r="I180" s="50"/>
      <c r="J180" s="55" t="s">
        <v>930</v>
      </c>
      <c r="K180" s="83">
        <v>43790</v>
      </c>
      <c r="L180" s="83"/>
      <c r="M180" s="73" t="s">
        <v>1163</v>
      </c>
      <c r="N180" s="55" t="s">
        <v>579</v>
      </c>
      <c r="O180" s="71" t="s">
        <v>459</v>
      </c>
      <c r="P180" s="65" t="s">
        <v>192</v>
      </c>
      <c r="Q180" s="54">
        <f t="shared" si="22"/>
        <v>2</v>
      </c>
    </row>
    <row r="181" spans="1:20" ht="242.25" x14ac:dyDescent="0.2">
      <c r="A181" s="69" t="s">
        <v>1151</v>
      </c>
      <c r="B181" s="72" t="s">
        <v>8</v>
      </c>
      <c r="C181" s="83">
        <v>43789</v>
      </c>
      <c r="D181" s="55" t="s">
        <v>382</v>
      </c>
      <c r="E181" s="50"/>
      <c r="F181" s="73" t="s">
        <v>1160</v>
      </c>
      <c r="G181" s="55" t="s">
        <v>53</v>
      </c>
      <c r="H181" s="50"/>
      <c r="I181" s="50"/>
      <c r="J181" s="55" t="s">
        <v>930</v>
      </c>
      <c r="K181" s="83">
        <v>43790</v>
      </c>
      <c r="L181" s="83"/>
      <c r="M181" s="73" t="s">
        <v>1164</v>
      </c>
      <c r="N181" s="55" t="s">
        <v>579</v>
      </c>
      <c r="O181" s="71" t="s">
        <v>272</v>
      </c>
      <c r="P181" s="65" t="s">
        <v>192</v>
      </c>
      <c r="Q181" s="54">
        <f t="shared" si="22"/>
        <v>2</v>
      </c>
    </row>
    <row r="182" spans="1:20" ht="140.25" x14ac:dyDescent="0.2">
      <c r="A182" s="71" t="s">
        <v>1152</v>
      </c>
      <c r="B182" s="72" t="s">
        <v>127</v>
      </c>
      <c r="C182" s="83">
        <v>43790</v>
      </c>
      <c r="D182" s="55" t="s">
        <v>581</v>
      </c>
      <c r="E182" s="50"/>
      <c r="F182" s="73" t="s">
        <v>1165</v>
      </c>
      <c r="G182" s="55" t="s">
        <v>53</v>
      </c>
      <c r="H182" s="50"/>
      <c r="I182" s="50"/>
      <c r="J182" s="55" t="s">
        <v>930</v>
      </c>
      <c r="K182" s="83">
        <f ca="1">TODAY()</f>
        <v>44225</v>
      </c>
      <c r="L182" s="83"/>
      <c r="M182" s="73" t="s">
        <v>1170</v>
      </c>
      <c r="N182" s="55" t="s">
        <v>579</v>
      </c>
      <c r="O182" s="71" t="s">
        <v>272</v>
      </c>
      <c r="P182" s="65" t="s">
        <v>192</v>
      </c>
      <c r="Q182" s="54">
        <f t="shared" ca="1" si="22"/>
        <v>312</v>
      </c>
    </row>
    <row r="183" spans="1:20" ht="38.25" x14ac:dyDescent="0.2">
      <c r="A183" s="69" t="s">
        <v>1153</v>
      </c>
      <c r="B183" s="72" t="s">
        <v>127</v>
      </c>
      <c r="C183" s="83">
        <v>43790</v>
      </c>
      <c r="D183" s="55" t="s">
        <v>581</v>
      </c>
      <c r="E183" s="50"/>
      <c r="F183" s="73" t="s">
        <v>1030</v>
      </c>
      <c r="G183" s="55" t="s">
        <v>56</v>
      </c>
      <c r="H183" s="50"/>
      <c r="I183" s="50"/>
      <c r="J183" s="55" t="s">
        <v>930</v>
      </c>
      <c r="K183" s="83">
        <f ca="1">TODAY()</f>
        <v>44225</v>
      </c>
      <c r="L183" s="83"/>
      <c r="M183" s="73" t="s">
        <v>1170</v>
      </c>
      <c r="N183" s="72" t="s">
        <v>579</v>
      </c>
      <c r="O183" s="64" t="s">
        <v>272</v>
      </c>
      <c r="P183" s="65" t="s">
        <v>192</v>
      </c>
      <c r="Q183" s="54">
        <f t="shared" ca="1" si="22"/>
        <v>312</v>
      </c>
    </row>
    <row r="184" spans="1:20" ht="191.25" x14ac:dyDescent="0.2">
      <c r="A184" s="71" t="s">
        <v>1154</v>
      </c>
      <c r="B184" s="72" t="s">
        <v>8</v>
      </c>
      <c r="C184" s="83">
        <v>43791</v>
      </c>
      <c r="D184" s="83" t="s">
        <v>920</v>
      </c>
      <c r="E184" s="55"/>
      <c r="F184" s="73" t="s">
        <v>1171</v>
      </c>
      <c r="G184" s="55" t="s">
        <v>53</v>
      </c>
      <c r="H184" s="55"/>
      <c r="I184" s="55"/>
      <c r="J184" s="55" t="s">
        <v>930</v>
      </c>
      <c r="K184" s="83">
        <v>43798</v>
      </c>
      <c r="L184" s="83"/>
      <c r="M184" s="73" t="s">
        <v>1180</v>
      </c>
      <c r="N184" s="55" t="s">
        <v>566</v>
      </c>
      <c r="O184" s="71" t="s">
        <v>272</v>
      </c>
      <c r="P184" s="65" t="s">
        <v>192</v>
      </c>
      <c r="Q184" s="54">
        <f t="shared" si="22"/>
        <v>6</v>
      </c>
      <c r="R184" s="50"/>
    </row>
    <row r="185" spans="1:20" ht="153" x14ac:dyDescent="0.2">
      <c r="A185" s="69" t="s">
        <v>1155</v>
      </c>
      <c r="B185" s="72" t="s">
        <v>8</v>
      </c>
      <c r="C185" s="83">
        <v>43794</v>
      </c>
      <c r="D185" s="55" t="s">
        <v>284</v>
      </c>
      <c r="E185" s="50" t="s">
        <v>284</v>
      </c>
      <c r="F185" s="73" t="s">
        <v>1175</v>
      </c>
      <c r="G185" s="55" t="s">
        <v>56</v>
      </c>
      <c r="H185" s="50"/>
      <c r="I185" s="50"/>
      <c r="J185" s="55" t="s">
        <v>930</v>
      </c>
      <c r="K185" s="83">
        <v>43795</v>
      </c>
      <c r="L185" s="83"/>
      <c r="M185" s="73" t="s">
        <v>1178</v>
      </c>
      <c r="N185" s="72" t="s">
        <v>579</v>
      </c>
      <c r="O185" s="64" t="s">
        <v>272</v>
      </c>
      <c r="P185" s="65" t="s">
        <v>192</v>
      </c>
      <c r="Q185" s="54">
        <f>NETWORKDAYS(C185,K185)</f>
        <v>2</v>
      </c>
    </row>
    <row r="186" spans="1:20" ht="280.5" x14ac:dyDescent="0.2">
      <c r="A186" s="71" t="s">
        <v>1156</v>
      </c>
      <c r="B186" s="72" t="s">
        <v>8</v>
      </c>
      <c r="C186" s="83">
        <v>43795</v>
      </c>
      <c r="D186" s="55" t="s">
        <v>163</v>
      </c>
      <c r="E186" s="50"/>
      <c r="F186" s="73" t="s">
        <v>1176</v>
      </c>
      <c r="G186" s="55" t="s">
        <v>53</v>
      </c>
      <c r="H186" s="50"/>
      <c r="I186" s="50"/>
      <c r="J186" s="55" t="s">
        <v>930</v>
      </c>
      <c r="K186" s="83">
        <v>43796</v>
      </c>
      <c r="L186" s="83"/>
      <c r="M186" s="73" t="s">
        <v>1179</v>
      </c>
      <c r="N186" s="55" t="s">
        <v>579</v>
      </c>
      <c r="O186" s="71" t="s">
        <v>459</v>
      </c>
      <c r="P186" s="65" t="s">
        <v>192</v>
      </c>
      <c r="Q186" s="54">
        <f>NETWORKDAYS(C186,K186)</f>
        <v>2</v>
      </c>
    </row>
    <row r="187" spans="1:20" ht="147" customHeight="1" x14ac:dyDescent="0.2">
      <c r="A187" s="69" t="s">
        <v>1157</v>
      </c>
      <c r="B187" s="72" t="s">
        <v>127</v>
      </c>
      <c r="C187" s="83">
        <v>43801</v>
      </c>
      <c r="D187" s="55" t="s">
        <v>588</v>
      </c>
      <c r="E187" s="50"/>
      <c r="F187" s="73" t="s">
        <v>1181</v>
      </c>
      <c r="G187" s="55" t="s">
        <v>53</v>
      </c>
      <c r="H187" s="50"/>
      <c r="I187" s="50"/>
      <c r="J187" s="55" t="s">
        <v>731</v>
      </c>
      <c r="K187" s="83">
        <v>43804</v>
      </c>
      <c r="L187" s="83">
        <f ca="1">TODAY()</f>
        <v>44225</v>
      </c>
      <c r="M187" s="73"/>
      <c r="N187" s="55" t="s">
        <v>579</v>
      </c>
      <c r="O187" s="88" t="s">
        <v>459</v>
      </c>
      <c r="P187" s="65" t="s">
        <v>192</v>
      </c>
      <c r="Q187" s="149"/>
      <c r="R187" s="50"/>
      <c r="S187" s="50"/>
      <c r="T187" s="50">
        <f ca="1">NETWORKDAYS(C187,L187)</f>
        <v>305</v>
      </c>
    </row>
    <row r="188" spans="1:20" ht="178.5" x14ac:dyDescent="0.2">
      <c r="A188" s="71" t="s">
        <v>1158</v>
      </c>
      <c r="B188" s="72" t="s">
        <v>8</v>
      </c>
      <c r="C188" s="83">
        <v>43801</v>
      </c>
      <c r="D188" s="55" t="s">
        <v>10</v>
      </c>
      <c r="E188" s="55"/>
      <c r="F188" s="73" t="s">
        <v>1185</v>
      </c>
      <c r="G188" s="55" t="s">
        <v>53</v>
      </c>
      <c r="H188" s="55"/>
      <c r="I188" s="55"/>
      <c r="J188" s="55" t="s">
        <v>930</v>
      </c>
      <c r="K188" s="83">
        <v>43809</v>
      </c>
      <c r="L188" s="83"/>
      <c r="M188" s="73" t="s">
        <v>1190</v>
      </c>
      <c r="N188" s="55" t="s">
        <v>579</v>
      </c>
      <c r="O188" s="88" t="s">
        <v>459</v>
      </c>
      <c r="P188" s="65" t="s">
        <v>192</v>
      </c>
      <c r="Q188" s="157">
        <f t="shared" ref="Q188:Q201" si="23">NETWORKDAYS(C188,K188)</f>
        <v>7</v>
      </c>
    </row>
    <row r="189" spans="1:20" ht="127.5" x14ac:dyDescent="0.2">
      <c r="A189" s="69" t="s">
        <v>1159</v>
      </c>
      <c r="B189" s="72" t="s">
        <v>8</v>
      </c>
      <c r="C189" s="83">
        <v>43803</v>
      </c>
      <c r="D189" s="55" t="s">
        <v>432</v>
      </c>
      <c r="E189" s="55"/>
      <c r="F189" s="73" t="s">
        <v>1186</v>
      </c>
      <c r="G189" s="55" t="s">
        <v>56</v>
      </c>
      <c r="H189" s="55"/>
      <c r="I189" s="55"/>
      <c r="J189" s="55" t="s">
        <v>930</v>
      </c>
      <c r="K189" s="83">
        <v>43810</v>
      </c>
      <c r="L189" s="83"/>
      <c r="M189" s="161" t="s">
        <v>1205</v>
      </c>
      <c r="N189" s="72" t="s">
        <v>579</v>
      </c>
      <c r="O189" s="88" t="s">
        <v>459</v>
      </c>
      <c r="P189" s="65" t="s">
        <v>192</v>
      </c>
      <c r="Q189" s="157">
        <f t="shared" si="23"/>
        <v>6</v>
      </c>
      <c r="R189" s="50"/>
      <c r="S189" s="50"/>
      <c r="T189" s="50"/>
    </row>
    <row r="190" spans="1:20" ht="25.5" x14ac:dyDescent="0.2">
      <c r="A190" s="71" t="s">
        <v>1051</v>
      </c>
      <c r="B190" s="72" t="s">
        <v>8</v>
      </c>
      <c r="C190" s="83">
        <v>43803</v>
      </c>
      <c r="D190" s="55" t="s">
        <v>1227</v>
      </c>
      <c r="E190" s="55"/>
      <c r="F190" s="73" t="s">
        <v>1187</v>
      </c>
      <c r="G190" s="55" t="s">
        <v>56</v>
      </c>
      <c r="H190" s="55"/>
      <c r="I190" s="55"/>
      <c r="J190" s="55" t="s">
        <v>930</v>
      </c>
      <c r="K190" s="83">
        <v>43809</v>
      </c>
      <c r="L190" s="83"/>
      <c r="M190" s="73" t="s">
        <v>1189</v>
      </c>
      <c r="N190" s="72" t="s">
        <v>579</v>
      </c>
      <c r="O190" s="88" t="s">
        <v>459</v>
      </c>
      <c r="P190" s="65" t="s">
        <v>192</v>
      </c>
      <c r="Q190" s="157">
        <f t="shared" si="23"/>
        <v>5</v>
      </c>
    </row>
    <row r="191" spans="1:20" ht="150" customHeight="1" x14ac:dyDescent="0.2">
      <c r="A191" s="69" t="s">
        <v>1052</v>
      </c>
      <c r="B191" s="72" t="s">
        <v>127</v>
      </c>
      <c r="C191" s="83">
        <v>43809</v>
      </c>
      <c r="D191" s="55" t="s">
        <v>588</v>
      </c>
      <c r="E191" s="50"/>
      <c r="F191" s="73" t="s">
        <v>1191</v>
      </c>
      <c r="G191" s="55" t="s">
        <v>53</v>
      </c>
      <c r="H191" s="50"/>
      <c r="I191" s="50"/>
      <c r="J191" s="55" t="s">
        <v>731</v>
      </c>
      <c r="K191" s="83">
        <v>43816</v>
      </c>
      <c r="L191" s="83"/>
      <c r="M191" s="73"/>
      <c r="N191" s="72" t="s">
        <v>579</v>
      </c>
      <c r="O191" s="88" t="s">
        <v>459</v>
      </c>
      <c r="P191" s="65" t="s">
        <v>192</v>
      </c>
      <c r="Q191" s="157">
        <f t="shared" si="23"/>
        <v>6</v>
      </c>
      <c r="R191" s="50"/>
      <c r="S191" s="50"/>
      <c r="T191" s="50"/>
    </row>
    <row r="192" spans="1:20" ht="216.75" x14ac:dyDescent="0.2">
      <c r="A192" s="71" t="s">
        <v>1053</v>
      </c>
      <c r="B192" s="72" t="s">
        <v>8</v>
      </c>
      <c r="C192" s="83">
        <v>43809</v>
      </c>
      <c r="D192" s="55" t="s">
        <v>62</v>
      </c>
      <c r="E192" s="50"/>
      <c r="F192" s="73" t="s">
        <v>1192</v>
      </c>
      <c r="G192" s="55" t="s">
        <v>53</v>
      </c>
      <c r="H192" s="50"/>
      <c r="I192" s="50"/>
      <c r="J192" s="55" t="s">
        <v>930</v>
      </c>
      <c r="K192" s="83">
        <v>43811</v>
      </c>
      <c r="L192" s="83"/>
      <c r="M192" s="73" t="s">
        <v>1194</v>
      </c>
      <c r="N192" s="55" t="s">
        <v>579</v>
      </c>
      <c r="O192" s="71" t="s">
        <v>272</v>
      </c>
      <c r="P192" s="65" t="s">
        <v>192</v>
      </c>
      <c r="Q192" s="149">
        <f t="shared" si="23"/>
        <v>3</v>
      </c>
    </row>
    <row r="193" spans="1:20" ht="191.25" x14ac:dyDescent="0.2">
      <c r="A193" s="69" t="s">
        <v>1054</v>
      </c>
      <c r="B193" s="72" t="s">
        <v>8</v>
      </c>
      <c r="C193" s="83">
        <v>43809</v>
      </c>
      <c r="D193" s="55" t="s">
        <v>297</v>
      </c>
      <c r="E193" s="50"/>
      <c r="F193" s="73" t="s">
        <v>1193</v>
      </c>
      <c r="G193" s="55" t="s">
        <v>53</v>
      </c>
      <c r="H193" s="50"/>
      <c r="I193" s="50"/>
      <c r="J193" s="55" t="s">
        <v>930</v>
      </c>
      <c r="K193" s="83">
        <v>43811</v>
      </c>
      <c r="L193" s="83"/>
      <c r="M193" s="72" t="s">
        <v>1195</v>
      </c>
      <c r="N193" s="55" t="s">
        <v>579</v>
      </c>
      <c r="O193" s="71" t="s">
        <v>272</v>
      </c>
      <c r="P193" s="65" t="s">
        <v>192</v>
      </c>
      <c r="Q193" s="149">
        <f t="shared" si="23"/>
        <v>3</v>
      </c>
    </row>
    <row r="194" spans="1:20" ht="127.5" x14ac:dyDescent="0.2">
      <c r="A194" s="71" t="s">
        <v>1055</v>
      </c>
      <c r="B194" s="72" t="s">
        <v>8</v>
      </c>
      <c r="C194" s="83">
        <v>43815</v>
      </c>
      <c r="D194" s="55" t="s">
        <v>35</v>
      </c>
      <c r="E194" s="50"/>
      <c r="F194" s="73" t="s">
        <v>1196</v>
      </c>
      <c r="G194" s="55" t="s">
        <v>56</v>
      </c>
      <c r="H194" s="50"/>
      <c r="I194" s="50"/>
      <c r="J194" s="55" t="s">
        <v>930</v>
      </c>
      <c r="K194" s="83">
        <v>43819</v>
      </c>
      <c r="L194" s="83">
        <f t="shared" ref="L194:L215" ca="1" si="24">TODAY()</f>
        <v>44225</v>
      </c>
      <c r="M194" s="72" t="s">
        <v>1208</v>
      </c>
      <c r="N194" s="55" t="s">
        <v>566</v>
      </c>
      <c r="O194" s="88" t="s">
        <v>459</v>
      </c>
      <c r="P194" s="65" t="s">
        <v>192</v>
      </c>
      <c r="Q194" s="149">
        <f t="shared" si="23"/>
        <v>5</v>
      </c>
      <c r="R194" s="50"/>
      <c r="S194" s="50"/>
      <c r="T194" s="50">
        <f t="shared" ref="T194:T195" ca="1" si="25">NETWORKDAYS(C194,L194)</f>
        <v>295</v>
      </c>
    </row>
    <row r="195" spans="1:20" ht="127.5" x14ac:dyDescent="0.2">
      <c r="A195" s="69" t="s">
        <v>1056</v>
      </c>
      <c r="B195" s="72" t="s">
        <v>8</v>
      </c>
      <c r="C195" s="83">
        <v>43815</v>
      </c>
      <c r="D195" s="55" t="s">
        <v>253</v>
      </c>
      <c r="E195" s="50"/>
      <c r="F195" s="73" t="s">
        <v>1197</v>
      </c>
      <c r="G195" s="55" t="s">
        <v>56</v>
      </c>
      <c r="H195" s="50"/>
      <c r="I195" s="50"/>
      <c r="J195" s="55" t="s">
        <v>930</v>
      </c>
      <c r="K195" s="83">
        <v>43819</v>
      </c>
      <c r="L195" s="83">
        <f t="shared" ca="1" si="24"/>
        <v>44225</v>
      </c>
      <c r="M195" s="72" t="s">
        <v>1209</v>
      </c>
      <c r="N195" s="55" t="s">
        <v>566</v>
      </c>
      <c r="O195" s="88" t="s">
        <v>459</v>
      </c>
      <c r="P195" s="65" t="s">
        <v>192</v>
      </c>
      <c r="Q195" s="149">
        <f t="shared" si="23"/>
        <v>5</v>
      </c>
      <c r="R195" s="50"/>
      <c r="S195" s="50"/>
      <c r="T195" s="50">
        <f t="shared" ca="1" si="25"/>
        <v>295</v>
      </c>
    </row>
    <row r="196" spans="1:20" ht="234.75" customHeight="1" x14ac:dyDescent="0.2">
      <c r="A196" s="71" t="s">
        <v>1057</v>
      </c>
      <c r="B196" s="78" t="s">
        <v>8</v>
      </c>
      <c r="C196" s="82">
        <v>43816</v>
      </c>
      <c r="D196" s="50" t="s">
        <v>577</v>
      </c>
      <c r="E196" s="50"/>
      <c r="F196" s="102" t="s">
        <v>1198</v>
      </c>
      <c r="G196" s="50" t="s">
        <v>53</v>
      </c>
      <c r="H196" s="50"/>
      <c r="I196" s="50"/>
      <c r="J196" s="50" t="s">
        <v>930</v>
      </c>
      <c r="K196" s="111">
        <v>43818</v>
      </c>
      <c r="L196" s="111"/>
      <c r="M196" s="78" t="s">
        <v>1204</v>
      </c>
      <c r="N196" s="50" t="s">
        <v>579</v>
      </c>
      <c r="O196" s="114" t="s">
        <v>272</v>
      </c>
      <c r="P196" s="74" t="s">
        <v>192</v>
      </c>
      <c r="Q196" s="149">
        <f t="shared" si="23"/>
        <v>3</v>
      </c>
      <c r="R196" s="50"/>
      <c r="S196" s="50"/>
      <c r="T196" s="50">
        <f t="shared" ref="T196:T198" si="26">NETWORKDAYS(C196,L196)</f>
        <v>-31297</v>
      </c>
    </row>
    <row r="197" spans="1:20" ht="76.5" x14ac:dyDescent="0.2">
      <c r="A197" s="69" t="s">
        <v>1058</v>
      </c>
      <c r="B197" s="78" t="s">
        <v>127</v>
      </c>
      <c r="C197" s="82">
        <v>43817</v>
      </c>
      <c r="D197" s="50" t="s">
        <v>588</v>
      </c>
      <c r="E197" s="50"/>
      <c r="F197" s="102" t="s">
        <v>1210</v>
      </c>
      <c r="G197" s="50" t="s">
        <v>53</v>
      </c>
      <c r="H197" s="50"/>
      <c r="I197" s="50"/>
      <c r="J197" s="50" t="s">
        <v>1201</v>
      </c>
      <c r="K197" s="111">
        <v>43823</v>
      </c>
      <c r="L197" s="111"/>
      <c r="M197" s="78"/>
      <c r="N197" s="50" t="s">
        <v>579</v>
      </c>
      <c r="O197" s="114" t="s">
        <v>272</v>
      </c>
      <c r="P197" s="74" t="s">
        <v>192</v>
      </c>
      <c r="Q197" s="149">
        <f t="shared" si="23"/>
        <v>5</v>
      </c>
      <c r="R197" s="50"/>
      <c r="S197" s="50"/>
      <c r="T197" s="50">
        <f t="shared" si="26"/>
        <v>-31298</v>
      </c>
    </row>
    <row r="198" spans="1:20" ht="102" x14ac:dyDescent="0.2">
      <c r="A198" s="71" t="s">
        <v>1059</v>
      </c>
      <c r="B198" s="72" t="s">
        <v>8</v>
      </c>
      <c r="C198" s="83">
        <v>43817</v>
      </c>
      <c r="D198" s="55" t="s">
        <v>1202</v>
      </c>
      <c r="E198" s="55"/>
      <c r="F198" s="73" t="s">
        <v>1203</v>
      </c>
      <c r="G198" s="55" t="s">
        <v>56</v>
      </c>
      <c r="H198" s="55"/>
      <c r="I198" s="55"/>
      <c r="J198" s="55" t="s">
        <v>930</v>
      </c>
      <c r="K198" s="83">
        <v>43819</v>
      </c>
      <c r="L198" s="83">
        <f t="shared" ca="1" si="24"/>
        <v>44225</v>
      </c>
      <c r="M198" s="72" t="s">
        <v>1206</v>
      </c>
      <c r="N198" s="55" t="s">
        <v>579</v>
      </c>
      <c r="O198" s="88" t="s">
        <v>459</v>
      </c>
      <c r="P198" s="65" t="s">
        <v>192</v>
      </c>
      <c r="Q198" s="149">
        <f t="shared" si="23"/>
        <v>3</v>
      </c>
      <c r="R198" s="50"/>
      <c r="S198" s="50"/>
      <c r="T198" s="50">
        <f t="shared" ca="1" si="26"/>
        <v>293</v>
      </c>
    </row>
    <row r="199" spans="1:20" ht="114.75" x14ac:dyDescent="0.2">
      <c r="A199" s="69" t="s">
        <v>1060</v>
      </c>
      <c r="B199" s="78" t="s">
        <v>127</v>
      </c>
      <c r="C199" s="82">
        <v>43818</v>
      </c>
      <c r="D199" s="50" t="s">
        <v>588</v>
      </c>
      <c r="E199" s="50"/>
      <c r="F199" s="102" t="s">
        <v>1211</v>
      </c>
      <c r="G199" s="50" t="s">
        <v>56</v>
      </c>
      <c r="H199" s="50"/>
      <c r="I199" s="50"/>
      <c r="J199" s="50" t="s">
        <v>1146</v>
      </c>
      <c r="K199" s="111">
        <v>43819</v>
      </c>
      <c r="L199" s="111">
        <f t="shared" ca="1" si="24"/>
        <v>44225</v>
      </c>
      <c r="M199" s="78" t="s">
        <v>1213</v>
      </c>
      <c r="N199" s="50" t="s">
        <v>579</v>
      </c>
      <c r="O199" s="114" t="s">
        <v>272</v>
      </c>
      <c r="P199" s="74" t="s">
        <v>192</v>
      </c>
      <c r="Q199" s="149">
        <f t="shared" si="23"/>
        <v>2</v>
      </c>
      <c r="R199" s="50"/>
      <c r="S199" s="50"/>
      <c r="T199" s="50">
        <f>NETWORKDAYS(C199,K199)</f>
        <v>2</v>
      </c>
    </row>
    <row r="200" spans="1:20" ht="76.5" x14ac:dyDescent="0.2">
      <c r="A200" s="71" t="s">
        <v>1061</v>
      </c>
      <c r="B200" s="78" t="s">
        <v>127</v>
      </c>
      <c r="C200" s="82">
        <v>43818</v>
      </c>
      <c r="D200" s="50" t="s">
        <v>588</v>
      </c>
      <c r="E200" s="50"/>
      <c r="F200" s="102" t="s">
        <v>1212</v>
      </c>
      <c r="G200" s="50" t="s">
        <v>53</v>
      </c>
      <c r="H200" s="50"/>
      <c r="I200" s="50"/>
      <c r="J200" s="50" t="s">
        <v>711</v>
      </c>
      <c r="K200" s="111">
        <v>43823</v>
      </c>
      <c r="L200" s="111"/>
      <c r="M200" s="78"/>
      <c r="N200" s="50" t="s">
        <v>579</v>
      </c>
      <c r="O200" s="115" t="s">
        <v>459</v>
      </c>
      <c r="P200" s="74" t="s">
        <v>192</v>
      </c>
      <c r="Q200" s="149">
        <f t="shared" si="23"/>
        <v>4</v>
      </c>
      <c r="R200" s="50"/>
      <c r="S200" s="50"/>
      <c r="T200" s="50">
        <f t="shared" ref="T200" si="27">NETWORKDAYS(C200,L200)</f>
        <v>-31299</v>
      </c>
    </row>
    <row r="201" spans="1:20" ht="114.75" x14ac:dyDescent="0.2">
      <c r="A201" s="69" t="s">
        <v>1062</v>
      </c>
      <c r="B201" s="72" t="s">
        <v>8</v>
      </c>
      <c r="C201" s="83">
        <v>43823</v>
      </c>
      <c r="D201" s="55" t="s">
        <v>1229</v>
      </c>
      <c r="E201" s="55"/>
      <c r="F201" s="73" t="s">
        <v>1214</v>
      </c>
      <c r="G201" s="55" t="s">
        <v>56</v>
      </c>
      <c r="H201" s="55"/>
      <c r="I201" s="55"/>
      <c r="J201" s="55" t="s">
        <v>930</v>
      </c>
      <c r="K201" s="83">
        <v>43823</v>
      </c>
      <c r="L201" s="83"/>
      <c r="M201" s="72" t="s">
        <v>1215</v>
      </c>
      <c r="N201" s="55" t="s">
        <v>579</v>
      </c>
      <c r="O201" s="55" t="s">
        <v>273</v>
      </c>
      <c r="P201" s="55" t="s">
        <v>192</v>
      </c>
      <c r="Q201" s="149">
        <f t="shared" si="23"/>
        <v>1</v>
      </c>
      <c r="R201" s="50"/>
      <c r="S201" s="50"/>
      <c r="T201" s="50"/>
    </row>
    <row r="202" spans="1:20" ht="12.75" x14ac:dyDescent="0.2">
      <c r="A202" s="71" t="s">
        <v>1063</v>
      </c>
      <c r="B202" s="78"/>
      <c r="C202" s="82"/>
      <c r="D202" s="50"/>
      <c r="E202" s="50"/>
      <c r="F202" s="102"/>
      <c r="G202" s="50"/>
      <c r="H202" s="50"/>
      <c r="I202" s="50"/>
      <c r="J202" s="50"/>
      <c r="K202" s="111"/>
      <c r="L202" s="111">
        <f t="shared" ca="1" si="24"/>
        <v>44225</v>
      </c>
      <c r="M202" s="78"/>
      <c r="N202" s="50"/>
      <c r="O202" s="50"/>
      <c r="P202" s="50"/>
      <c r="Q202" s="50"/>
      <c r="R202" s="50"/>
      <c r="S202" s="50"/>
      <c r="T202" s="50">
        <f t="shared" ref="T202:T215" ca="1" si="28">NETWORKDAYS(C202,L202)</f>
        <v>31590</v>
      </c>
    </row>
    <row r="203" spans="1:20" ht="12.75" x14ac:dyDescent="0.2">
      <c r="A203" s="69" t="s">
        <v>1064</v>
      </c>
      <c r="B203" s="78"/>
      <c r="C203" s="82"/>
      <c r="D203" s="50"/>
      <c r="E203" s="50"/>
      <c r="F203" s="102"/>
      <c r="G203" s="50"/>
      <c r="H203" s="50"/>
      <c r="I203" s="50"/>
      <c r="J203" s="50"/>
      <c r="K203" s="111"/>
      <c r="L203" s="111">
        <f t="shared" ca="1" si="24"/>
        <v>44225</v>
      </c>
      <c r="M203" s="78"/>
      <c r="N203" s="50"/>
      <c r="O203" s="50"/>
      <c r="P203" s="50"/>
      <c r="Q203" s="50"/>
      <c r="R203" s="50"/>
      <c r="S203" s="50"/>
      <c r="T203" s="50">
        <f t="shared" ca="1" si="28"/>
        <v>31590</v>
      </c>
    </row>
    <row r="204" spans="1:20" ht="12.75" x14ac:dyDescent="0.2">
      <c r="A204" s="71" t="s">
        <v>1065</v>
      </c>
      <c r="B204" s="78"/>
      <c r="C204" s="82"/>
      <c r="D204" s="50"/>
      <c r="E204" s="50"/>
      <c r="F204" s="102"/>
      <c r="G204" s="50"/>
      <c r="H204" s="50"/>
      <c r="I204" s="50"/>
      <c r="J204" s="50"/>
      <c r="K204" s="111"/>
      <c r="L204" s="111">
        <f t="shared" ca="1" si="24"/>
        <v>44225</v>
      </c>
      <c r="M204" s="78"/>
      <c r="N204" s="50"/>
      <c r="O204" s="50"/>
      <c r="P204" s="50"/>
      <c r="Q204" s="50"/>
      <c r="R204" s="50"/>
      <c r="S204" s="50"/>
      <c r="T204" s="50">
        <f t="shared" ca="1" si="28"/>
        <v>31590</v>
      </c>
    </row>
    <row r="205" spans="1:20" ht="12.75" x14ac:dyDescent="0.2">
      <c r="A205" s="69" t="s">
        <v>1066</v>
      </c>
      <c r="B205" s="78"/>
      <c r="C205" s="82"/>
      <c r="D205" s="50"/>
      <c r="E205" s="50"/>
      <c r="F205" s="102"/>
      <c r="G205" s="50"/>
      <c r="H205" s="50"/>
      <c r="I205" s="50"/>
      <c r="J205" s="50"/>
      <c r="K205" s="111"/>
      <c r="L205" s="111">
        <f t="shared" ca="1" si="24"/>
        <v>44225</v>
      </c>
      <c r="M205" s="78"/>
      <c r="N205" s="50"/>
      <c r="O205" s="50"/>
      <c r="P205" s="50"/>
      <c r="Q205" s="50"/>
      <c r="R205" s="50"/>
      <c r="S205" s="50"/>
      <c r="T205" s="50">
        <f t="shared" ca="1" si="28"/>
        <v>31590</v>
      </c>
    </row>
    <row r="206" spans="1:20" ht="12.75" x14ac:dyDescent="0.2">
      <c r="A206" s="71" t="s">
        <v>1067</v>
      </c>
      <c r="B206" s="78"/>
      <c r="C206" s="82"/>
      <c r="D206" s="50"/>
      <c r="E206" s="50"/>
      <c r="F206" s="102"/>
      <c r="G206" s="50"/>
      <c r="H206" s="50"/>
      <c r="I206" s="50"/>
      <c r="J206" s="50"/>
      <c r="K206" s="111"/>
      <c r="L206" s="111">
        <f t="shared" ca="1" si="24"/>
        <v>44225</v>
      </c>
      <c r="M206" s="78"/>
      <c r="N206" s="50"/>
      <c r="O206" s="50"/>
      <c r="P206" s="50"/>
      <c r="Q206" s="50"/>
      <c r="R206" s="50"/>
      <c r="S206" s="50"/>
      <c r="T206" s="50">
        <f t="shared" ca="1" si="28"/>
        <v>31590</v>
      </c>
    </row>
    <row r="207" spans="1:20" ht="12.75" x14ac:dyDescent="0.2">
      <c r="A207" s="69" t="s">
        <v>1068</v>
      </c>
      <c r="B207" s="78"/>
      <c r="C207" s="82"/>
      <c r="D207" s="50"/>
      <c r="E207" s="50"/>
      <c r="F207" s="102"/>
      <c r="G207" s="50"/>
      <c r="H207" s="50"/>
      <c r="I207" s="50"/>
      <c r="J207" s="50"/>
      <c r="K207" s="111"/>
      <c r="L207" s="111">
        <f t="shared" ca="1" si="24"/>
        <v>44225</v>
      </c>
      <c r="M207" s="78"/>
      <c r="N207" s="50"/>
      <c r="O207" s="50"/>
      <c r="P207" s="50"/>
      <c r="Q207" s="50"/>
      <c r="R207" s="50"/>
      <c r="S207" s="50"/>
      <c r="T207" s="50">
        <f t="shared" ca="1" si="28"/>
        <v>31590</v>
      </c>
    </row>
    <row r="208" spans="1:20" ht="12.75" x14ac:dyDescent="0.2">
      <c r="A208" s="71" t="s">
        <v>1069</v>
      </c>
      <c r="B208" s="78"/>
      <c r="C208" s="82"/>
      <c r="D208" s="50"/>
      <c r="E208" s="50"/>
      <c r="F208" s="102"/>
      <c r="G208" s="50"/>
      <c r="H208" s="50"/>
      <c r="I208" s="50"/>
      <c r="J208" s="50"/>
      <c r="K208" s="111"/>
      <c r="L208" s="111">
        <f t="shared" ca="1" si="24"/>
        <v>44225</v>
      </c>
      <c r="M208" s="78"/>
      <c r="N208" s="50"/>
      <c r="O208" s="50"/>
      <c r="P208" s="50"/>
      <c r="Q208" s="50"/>
      <c r="R208" s="50"/>
      <c r="S208" s="50"/>
      <c r="T208" s="50">
        <f t="shared" ca="1" si="28"/>
        <v>31590</v>
      </c>
    </row>
    <row r="209" spans="1:20" ht="12.75" x14ac:dyDescent="0.2">
      <c r="A209" s="69" t="s">
        <v>1070</v>
      </c>
      <c r="B209" s="78"/>
      <c r="C209" s="82"/>
      <c r="D209" s="50"/>
      <c r="E209" s="50"/>
      <c r="F209" s="102"/>
      <c r="G209" s="50"/>
      <c r="H209" s="50"/>
      <c r="I209" s="50"/>
      <c r="J209" s="50"/>
      <c r="K209" s="111"/>
      <c r="L209" s="111">
        <f t="shared" ca="1" si="24"/>
        <v>44225</v>
      </c>
      <c r="M209" s="78"/>
      <c r="N209" s="50"/>
      <c r="O209" s="50"/>
      <c r="P209" s="50"/>
      <c r="Q209" s="50"/>
      <c r="R209" s="50"/>
      <c r="S209" s="50"/>
      <c r="T209" s="50">
        <f t="shared" ca="1" si="28"/>
        <v>31590</v>
      </c>
    </row>
    <row r="210" spans="1:20" ht="12.75" x14ac:dyDescent="0.2">
      <c r="A210" s="71" t="s">
        <v>1071</v>
      </c>
      <c r="B210" s="78"/>
      <c r="C210" s="82"/>
      <c r="D210" s="50"/>
      <c r="E210" s="50"/>
      <c r="F210" s="102"/>
      <c r="G210" s="50"/>
      <c r="H210" s="50"/>
      <c r="I210" s="50"/>
      <c r="J210" s="50"/>
      <c r="K210" s="111"/>
      <c r="L210" s="111">
        <f t="shared" ca="1" si="24"/>
        <v>44225</v>
      </c>
      <c r="M210" s="78"/>
      <c r="N210" s="50"/>
      <c r="O210" s="50"/>
      <c r="P210" s="50"/>
      <c r="Q210" s="50"/>
      <c r="R210" s="50"/>
      <c r="S210" s="50"/>
      <c r="T210" s="50">
        <f t="shared" ca="1" si="28"/>
        <v>31590</v>
      </c>
    </row>
    <row r="211" spans="1:20" ht="12.75" x14ac:dyDescent="0.2">
      <c r="A211" s="69" t="s">
        <v>1072</v>
      </c>
      <c r="B211" s="78"/>
      <c r="C211" s="82"/>
      <c r="D211" s="50"/>
      <c r="E211" s="50"/>
      <c r="F211" s="102"/>
      <c r="G211" s="50"/>
      <c r="H211" s="50"/>
      <c r="I211" s="50"/>
      <c r="J211" s="50"/>
      <c r="K211" s="111"/>
      <c r="L211" s="111">
        <f t="shared" ca="1" si="24"/>
        <v>44225</v>
      </c>
      <c r="M211" s="78"/>
      <c r="N211" s="50"/>
      <c r="O211" s="50"/>
      <c r="P211" s="50"/>
      <c r="Q211" s="50"/>
      <c r="R211" s="50"/>
      <c r="S211" s="50"/>
      <c r="T211" s="50">
        <f t="shared" ca="1" si="28"/>
        <v>31590</v>
      </c>
    </row>
    <row r="212" spans="1:20" ht="12.75" x14ac:dyDescent="0.2">
      <c r="A212" s="71" t="s">
        <v>1073</v>
      </c>
      <c r="B212" s="78"/>
      <c r="C212" s="82"/>
      <c r="D212" s="50"/>
      <c r="E212" s="50"/>
      <c r="F212" s="102"/>
      <c r="G212" s="50"/>
      <c r="H212" s="50"/>
      <c r="I212" s="50"/>
      <c r="J212" s="50"/>
      <c r="K212" s="111"/>
      <c r="L212" s="111">
        <f t="shared" ca="1" si="24"/>
        <v>44225</v>
      </c>
      <c r="M212" s="78"/>
      <c r="N212" s="50"/>
      <c r="O212" s="50"/>
      <c r="P212" s="50"/>
      <c r="Q212" s="50"/>
      <c r="R212" s="50"/>
      <c r="S212" s="50"/>
      <c r="T212" s="50">
        <f t="shared" ca="1" si="28"/>
        <v>31590</v>
      </c>
    </row>
    <row r="213" spans="1:20" ht="12.75" x14ac:dyDescent="0.2">
      <c r="A213" s="69" t="s">
        <v>1074</v>
      </c>
      <c r="B213" s="78"/>
      <c r="C213" s="82"/>
      <c r="D213" s="50"/>
      <c r="E213" s="50"/>
      <c r="F213" s="102"/>
      <c r="G213" s="50"/>
      <c r="H213" s="50"/>
      <c r="I213" s="50"/>
      <c r="J213" s="50"/>
      <c r="K213" s="111"/>
      <c r="L213" s="111">
        <f t="shared" ca="1" si="24"/>
        <v>44225</v>
      </c>
      <c r="M213" s="78"/>
      <c r="N213" s="50"/>
      <c r="O213" s="50"/>
      <c r="P213" s="50"/>
      <c r="Q213" s="50"/>
      <c r="R213" s="50"/>
      <c r="S213" s="50"/>
      <c r="T213" s="50">
        <f t="shared" ca="1" si="28"/>
        <v>31590</v>
      </c>
    </row>
    <row r="214" spans="1:20" ht="12.75" x14ac:dyDescent="0.2">
      <c r="A214" s="71" t="s">
        <v>1075</v>
      </c>
      <c r="B214" s="78"/>
      <c r="C214" s="82"/>
      <c r="D214" s="50"/>
      <c r="E214" s="50"/>
      <c r="F214" s="102"/>
      <c r="G214" s="50"/>
      <c r="H214" s="50"/>
      <c r="I214" s="50"/>
      <c r="J214" s="50"/>
      <c r="K214" s="111"/>
      <c r="L214" s="111">
        <f t="shared" ca="1" si="24"/>
        <v>44225</v>
      </c>
      <c r="M214" s="78"/>
      <c r="N214" s="50"/>
      <c r="O214" s="50"/>
      <c r="P214" s="50"/>
      <c r="Q214" s="50"/>
      <c r="R214" s="50"/>
      <c r="S214" s="50"/>
      <c r="T214" s="50">
        <f t="shared" ca="1" si="28"/>
        <v>31590</v>
      </c>
    </row>
    <row r="215" spans="1:20" ht="12.75" x14ac:dyDescent="0.2">
      <c r="A215" s="69" t="s">
        <v>1076</v>
      </c>
      <c r="B215" s="78"/>
      <c r="C215" s="82"/>
      <c r="D215" s="50"/>
      <c r="E215" s="50"/>
      <c r="F215" s="102"/>
      <c r="G215" s="50"/>
      <c r="H215" s="50"/>
      <c r="I215" s="50"/>
      <c r="J215" s="50"/>
      <c r="K215" s="111"/>
      <c r="L215" s="111">
        <f t="shared" ca="1" si="24"/>
        <v>44225</v>
      </c>
      <c r="M215" s="78"/>
      <c r="N215" s="50"/>
      <c r="O215" s="50"/>
      <c r="P215" s="50"/>
      <c r="Q215" s="50"/>
      <c r="R215" s="50"/>
      <c r="S215" s="50"/>
      <c r="T215" s="50">
        <f t="shared" ca="1" si="28"/>
        <v>31590</v>
      </c>
    </row>
    <row r="216" spans="1:20" ht="12.75" x14ac:dyDescent="0.2">
      <c r="A216" s="71" t="s">
        <v>1077</v>
      </c>
      <c r="D216" s="128"/>
      <c r="K216" s="130"/>
      <c r="L216" s="130"/>
      <c r="M216" s="127"/>
      <c r="Q216" s="128"/>
    </row>
    <row r="217" spans="1:20" ht="12.75" x14ac:dyDescent="0.2">
      <c r="A217" s="69" t="s">
        <v>1078</v>
      </c>
      <c r="D217" s="128"/>
      <c r="K217" s="128"/>
      <c r="L217" s="128"/>
      <c r="Q217" s="128"/>
    </row>
    <row r="218" spans="1:20" ht="12.75" x14ac:dyDescent="0.2">
      <c r="A218" s="71" t="s">
        <v>1079</v>
      </c>
      <c r="D218" s="128"/>
      <c r="K218" s="128"/>
      <c r="L218" s="128"/>
      <c r="Q218" s="128"/>
    </row>
    <row r="219" spans="1:20" ht="12.75" x14ac:dyDescent="0.2">
      <c r="A219" s="69" t="s">
        <v>1080</v>
      </c>
      <c r="D219" s="128"/>
      <c r="K219" s="128"/>
      <c r="L219" s="128"/>
      <c r="Q219" s="128"/>
    </row>
    <row r="220" spans="1:20" ht="12.75" x14ac:dyDescent="0.2">
      <c r="A220" s="71" t="s">
        <v>1081</v>
      </c>
      <c r="D220" s="128"/>
      <c r="K220" s="128"/>
      <c r="L220" s="128"/>
      <c r="Q220" s="128"/>
    </row>
    <row r="221" spans="1:20" ht="12.75" x14ac:dyDescent="0.2">
      <c r="A221" s="69" t="s">
        <v>1082</v>
      </c>
      <c r="D221" s="128"/>
      <c r="K221" s="128"/>
      <c r="L221" s="128"/>
      <c r="Q221" s="128"/>
    </row>
    <row r="222" spans="1:20" ht="12.75" x14ac:dyDescent="0.2">
      <c r="A222" s="71" t="s">
        <v>1083</v>
      </c>
      <c r="D222" s="128"/>
      <c r="K222" s="128"/>
      <c r="L222" s="128"/>
      <c r="Q222" s="128"/>
    </row>
    <row r="223" spans="1:20" ht="12.75" x14ac:dyDescent="0.2">
      <c r="A223" s="69" t="s">
        <v>1084</v>
      </c>
      <c r="D223" s="128"/>
      <c r="K223" s="128"/>
      <c r="L223" s="128"/>
      <c r="Q223" s="128"/>
    </row>
    <row r="224" spans="1:20" ht="12.75" x14ac:dyDescent="0.2">
      <c r="A224" s="71" t="s">
        <v>1085</v>
      </c>
      <c r="D224" s="128"/>
      <c r="K224" s="128"/>
      <c r="L224" s="128"/>
      <c r="Q224" s="128"/>
    </row>
    <row r="225" spans="1:17" ht="12.75" x14ac:dyDescent="0.2">
      <c r="A225" s="69" t="s">
        <v>1086</v>
      </c>
      <c r="D225" s="128"/>
      <c r="K225" s="128"/>
      <c r="L225" s="128"/>
      <c r="Q225" s="128"/>
    </row>
    <row r="226" spans="1:17" ht="12.75" x14ac:dyDescent="0.2">
      <c r="A226" s="71" t="s">
        <v>1087</v>
      </c>
      <c r="D226" s="128"/>
      <c r="K226" s="128"/>
      <c r="L226" s="128"/>
      <c r="Q226" s="128"/>
    </row>
    <row r="227" spans="1:17" ht="12.75" x14ac:dyDescent="0.2">
      <c r="A227" s="69" t="s">
        <v>1088</v>
      </c>
      <c r="D227" s="128"/>
      <c r="K227" s="128"/>
      <c r="L227" s="128"/>
      <c r="Q227" s="128"/>
    </row>
    <row r="228" spans="1:17" ht="12.75" x14ac:dyDescent="0.2">
      <c r="A228" s="71" t="s">
        <v>1089</v>
      </c>
      <c r="D228" s="128"/>
      <c r="K228" s="128"/>
      <c r="L228" s="128"/>
      <c r="Q228" s="128"/>
    </row>
    <row r="229" spans="1:17" ht="12.75" x14ac:dyDescent="0.2">
      <c r="A229" s="69" t="s">
        <v>1090</v>
      </c>
      <c r="D229" s="128"/>
      <c r="K229" s="128"/>
      <c r="L229" s="128"/>
      <c r="Q229" s="128"/>
    </row>
    <row r="230" spans="1:17" ht="12.75" x14ac:dyDescent="0.2">
      <c r="A230" s="71" t="s">
        <v>1091</v>
      </c>
      <c r="D230" s="128"/>
      <c r="K230" s="128"/>
      <c r="L230" s="128"/>
      <c r="Q230" s="128"/>
    </row>
    <row r="231" spans="1:17" ht="12.75" x14ac:dyDescent="0.2">
      <c r="A231" s="69" t="s">
        <v>1092</v>
      </c>
      <c r="D231" s="128"/>
      <c r="K231" s="128"/>
      <c r="L231" s="128"/>
      <c r="Q231" s="128"/>
    </row>
    <row r="232" spans="1:17" ht="12.75" x14ac:dyDescent="0.2">
      <c r="A232" s="71" t="s">
        <v>1093</v>
      </c>
      <c r="D232" s="128"/>
      <c r="K232" s="128"/>
      <c r="L232" s="128"/>
      <c r="Q232" s="128"/>
    </row>
    <row r="233" spans="1:17" ht="12.75" x14ac:dyDescent="0.2">
      <c r="A233" s="69" t="s">
        <v>1094</v>
      </c>
      <c r="D233" s="128"/>
      <c r="K233" s="128"/>
      <c r="L233" s="128"/>
      <c r="Q233" s="128"/>
    </row>
    <row r="234" spans="1:17" ht="12.75" x14ac:dyDescent="0.2">
      <c r="A234" s="71" t="s">
        <v>1095</v>
      </c>
      <c r="D234" s="128"/>
      <c r="K234" s="128"/>
      <c r="L234" s="128"/>
      <c r="Q234" s="128"/>
    </row>
    <row r="235" spans="1:17" ht="12.75" x14ac:dyDescent="0.2">
      <c r="A235" s="69" t="s">
        <v>1096</v>
      </c>
      <c r="D235" s="128"/>
      <c r="K235" s="128"/>
      <c r="L235" s="128"/>
      <c r="Q235" s="128"/>
    </row>
    <row r="236" spans="1:17" ht="12.75" x14ac:dyDescent="0.2">
      <c r="A236" s="71" t="s">
        <v>1097</v>
      </c>
      <c r="D236" s="128"/>
      <c r="K236" s="128"/>
      <c r="L236" s="128"/>
      <c r="Q236" s="128"/>
    </row>
    <row r="237" spans="1:17" ht="12.75" x14ac:dyDescent="0.2">
      <c r="A237" s="69" t="s">
        <v>1098</v>
      </c>
      <c r="D237" s="128"/>
      <c r="K237" s="128"/>
      <c r="L237" s="128"/>
      <c r="Q237" s="128"/>
    </row>
    <row r="238" spans="1:17" ht="12.75" x14ac:dyDescent="0.2">
      <c r="A238" s="71" t="s">
        <v>1099</v>
      </c>
      <c r="D238" s="128"/>
      <c r="K238" s="128"/>
      <c r="L238" s="128"/>
      <c r="Q238" s="128"/>
    </row>
    <row r="239" spans="1:17" ht="12.75" x14ac:dyDescent="0.2">
      <c r="A239" s="69" t="s">
        <v>1100</v>
      </c>
      <c r="D239" s="128"/>
      <c r="K239" s="128"/>
      <c r="L239" s="128"/>
      <c r="Q239" s="128"/>
    </row>
    <row r="240" spans="1:17" ht="12.75" x14ac:dyDescent="0.2">
      <c r="A240" s="71" t="s">
        <v>1101</v>
      </c>
      <c r="D240" s="128"/>
      <c r="K240" s="128"/>
      <c r="L240" s="128"/>
      <c r="Q240" s="128"/>
    </row>
    <row r="241" spans="1:17" ht="12.75" x14ac:dyDescent="0.2">
      <c r="A241" s="69" t="s">
        <v>1102</v>
      </c>
      <c r="D241" s="128"/>
      <c r="K241" s="128"/>
      <c r="L241" s="128"/>
      <c r="Q241" s="128"/>
    </row>
    <row r="242" spans="1:17" ht="12.75" x14ac:dyDescent="0.2">
      <c r="A242" s="71" t="s">
        <v>1103</v>
      </c>
      <c r="D242" s="128"/>
      <c r="K242" s="128"/>
      <c r="L242" s="128"/>
      <c r="Q242" s="128"/>
    </row>
    <row r="243" spans="1:17" ht="12.75" x14ac:dyDescent="0.2">
      <c r="A243" s="69" t="s">
        <v>1104</v>
      </c>
      <c r="D243" s="128"/>
      <c r="K243" s="128"/>
      <c r="L243" s="128"/>
      <c r="Q243" s="128"/>
    </row>
    <row r="244" spans="1:17" ht="12.75" x14ac:dyDescent="0.2">
      <c r="A244" s="71" t="s">
        <v>1105</v>
      </c>
      <c r="D244" s="128"/>
      <c r="K244" s="128"/>
      <c r="L244" s="128"/>
      <c r="Q244" s="128"/>
    </row>
    <row r="245" spans="1:17" ht="12.75" x14ac:dyDescent="0.2">
      <c r="A245" s="69" t="s">
        <v>1106</v>
      </c>
      <c r="D245" s="128"/>
      <c r="K245" s="128"/>
      <c r="L245" s="128"/>
      <c r="Q245" s="128"/>
    </row>
    <row r="246" spans="1:17" ht="12.75" x14ac:dyDescent="0.2">
      <c r="A246" s="71" t="s">
        <v>1107</v>
      </c>
      <c r="D246" s="128"/>
      <c r="K246" s="128"/>
      <c r="L246" s="128"/>
      <c r="Q246" s="128"/>
    </row>
    <row r="247" spans="1:17" ht="12.75" x14ac:dyDescent="0.2">
      <c r="A247" s="69" t="s">
        <v>1108</v>
      </c>
      <c r="D247" s="128"/>
      <c r="K247" s="128"/>
      <c r="L247" s="128"/>
      <c r="Q247" s="128"/>
    </row>
    <row r="248" spans="1:17" ht="12.75" x14ac:dyDescent="0.2">
      <c r="A248" s="71" t="s">
        <v>1109</v>
      </c>
      <c r="D248" s="128"/>
      <c r="K248" s="128"/>
      <c r="L248" s="128"/>
      <c r="Q248" s="128"/>
    </row>
    <row r="249" spans="1:17" ht="12.75" x14ac:dyDescent="0.2">
      <c r="A249" s="69" t="s">
        <v>1110</v>
      </c>
      <c r="D249" s="128"/>
      <c r="K249" s="128"/>
      <c r="L249" s="128"/>
      <c r="Q249" s="128"/>
    </row>
    <row r="250" spans="1:17" ht="12.75" x14ac:dyDescent="0.2">
      <c r="A250" s="71" t="s">
        <v>1111</v>
      </c>
      <c r="D250" s="128"/>
      <c r="K250" s="128"/>
      <c r="L250" s="128"/>
      <c r="Q250" s="128"/>
    </row>
    <row r="251" spans="1:17" ht="12.75" x14ac:dyDescent="0.2">
      <c r="A251" s="69" t="s">
        <v>1112</v>
      </c>
      <c r="D251" s="128"/>
      <c r="K251" s="128"/>
      <c r="L251" s="128"/>
      <c r="Q251" s="128"/>
    </row>
    <row r="252" spans="1:17" ht="12.75" x14ac:dyDescent="0.2">
      <c r="A252" s="71" t="s">
        <v>1113</v>
      </c>
      <c r="D252" s="128"/>
      <c r="K252" s="128"/>
      <c r="L252" s="128"/>
      <c r="Q252" s="128"/>
    </row>
    <row r="253" spans="1:17" ht="12.75" x14ac:dyDescent="0.2">
      <c r="A253" s="69" t="s">
        <v>1114</v>
      </c>
      <c r="D253" s="128"/>
      <c r="K253" s="128"/>
      <c r="L253" s="128"/>
      <c r="Q253" s="128"/>
    </row>
    <row r="254" spans="1:17" ht="12.75" x14ac:dyDescent="0.2">
      <c r="A254" s="71" t="s">
        <v>1115</v>
      </c>
      <c r="D254" s="128"/>
      <c r="K254" s="128"/>
      <c r="L254" s="128"/>
      <c r="Q254" s="128"/>
    </row>
    <row r="255" spans="1:17" ht="12.75" x14ac:dyDescent="0.2">
      <c r="A255" s="69" t="s">
        <v>1116</v>
      </c>
      <c r="D255" s="128"/>
      <c r="K255" s="128"/>
      <c r="L255" s="128"/>
      <c r="Q255" s="128"/>
    </row>
    <row r="256" spans="1:17" ht="12.75" x14ac:dyDescent="0.2">
      <c r="A256" s="71" t="s">
        <v>1117</v>
      </c>
      <c r="D256" s="128"/>
      <c r="K256" s="128"/>
      <c r="L256" s="128"/>
      <c r="Q256" s="128"/>
    </row>
    <row r="257" spans="1:20" ht="12.75" x14ac:dyDescent="0.2">
      <c r="A257" s="69" t="s">
        <v>1118</v>
      </c>
      <c r="D257" s="128"/>
      <c r="K257" s="128"/>
      <c r="L257" s="128"/>
      <c r="Q257" s="128"/>
    </row>
    <row r="258" spans="1:20" ht="12.75" x14ac:dyDescent="0.2">
      <c r="A258" s="71" t="s">
        <v>1119</v>
      </c>
      <c r="D258" s="128"/>
      <c r="K258" s="128"/>
      <c r="L258" s="128"/>
      <c r="Q258" s="128"/>
    </row>
    <row r="259" spans="1:20" ht="12.75" x14ac:dyDescent="0.2">
      <c r="A259" s="69" t="s">
        <v>1120</v>
      </c>
      <c r="D259" s="128"/>
      <c r="K259" s="128"/>
      <c r="L259" s="128"/>
      <c r="Q259" s="128"/>
    </row>
    <row r="260" spans="1:20" ht="12.75" x14ac:dyDescent="0.2">
      <c r="A260" s="71" t="s">
        <v>1121</v>
      </c>
      <c r="D260" s="128"/>
      <c r="K260" s="128"/>
      <c r="L260" s="128"/>
      <c r="Q260" s="128"/>
    </row>
    <row r="261" spans="1:20" ht="12.75" x14ac:dyDescent="0.2">
      <c r="A261" s="69" t="s">
        <v>1122</v>
      </c>
      <c r="D261" s="128"/>
      <c r="K261" s="128"/>
      <c r="L261" s="128"/>
      <c r="Q261" s="128"/>
    </row>
    <row r="262" spans="1:20" ht="165.75" x14ac:dyDescent="0.2">
      <c r="A262" s="71" t="s">
        <v>1063</v>
      </c>
      <c r="B262" s="78" t="s">
        <v>8</v>
      </c>
      <c r="C262" s="82">
        <v>43823</v>
      </c>
      <c r="D262" s="152" t="s">
        <v>1230</v>
      </c>
      <c r="F262" s="102" t="s">
        <v>1217</v>
      </c>
      <c r="G262" s="50" t="s">
        <v>53</v>
      </c>
      <c r="J262" s="50" t="s">
        <v>930</v>
      </c>
      <c r="K262" s="82">
        <v>43830</v>
      </c>
      <c r="L262" s="82"/>
      <c r="M262" s="102" t="s">
        <v>1218</v>
      </c>
      <c r="N262" s="50" t="s">
        <v>579</v>
      </c>
      <c r="O262" s="50" t="s">
        <v>272</v>
      </c>
      <c r="P262" s="50" t="s">
        <v>192</v>
      </c>
      <c r="Q262" s="149">
        <f>NETWORKDAYS(C262,K262)</f>
        <v>6</v>
      </c>
      <c r="R262" s="50"/>
      <c r="S262" s="50"/>
      <c r="T262" s="50"/>
    </row>
  </sheetData>
  <dataValidations count="5">
    <dataValidation type="list" allowBlank="1" showInputMessage="1" showErrorMessage="1" sqref="K100:L101" xr:uid="{00000000-0002-0000-0100-000001000000}">
      <formula1>$R$5:$R$6</formula1>
    </dataValidation>
    <dataValidation type="list" allowBlank="1" showInputMessage="1" showErrorMessage="1" sqref="K94:L94" xr:uid="{00000000-0002-0000-0100-000002000000}">
      <formula1>$R$1:$R$2</formula1>
    </dataValidation>
    <dataValidation type="list" allowBlank="1" showInputMessage="1" showErrorMessage="1" sqref="E1:E1048576" xr:uid="{00000000-0002-0000-0100-000000000000}">
      <formula1>$R$8:$R$12</formula1>
    </dataValidation>
    <dataValidation type="list" errorStyle="warning" allowBlank="1" showInputMessage="1" showErrorMessage="1" sqref="O1:O1048576" xr:uid="{FACB40D1-F568-4E7C-9FBD-94693DE9B0A1}">
      <formula1>$S$1:$S$3</formula1>
    </dataValidation>
    <dataValidation allowBlank="1" showInputMessage="1" sqref="P1:P1048576" xr:uid="{96933B5F-9067-4FC8-878D-1C18D62D27A2}"/>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88A1-06BD-4D14-8DB1-8C92C09ABA96}">
  <dimension ref="B2:G24"/>
  <sheetViews>
    <sheetView zoomScale="86" zoomScaleNormal="86" workbookViewId="0">
      <selection activeCell="T17" sqref="T17"/>
    </sheetView>
  </sheetViews>
  <sheetFormatPr defaultRowHeight="12.75" x14ac:dyDescent="0.2"/>
  <cols>
    <col min="2" max="2" width="13.7109375" customWidth="1"/>
    <col min="3" max="3" width="8.28515625" bestFit="1" customWidth="1"/>
    <col min="4" max="4" width="10.42578125" customWidth="1"/>
    <col min="5" max="5" width="9.42578125" bestFit="1" customWidth="1"/>
    <col min="6" max="6" width="11.5703125" customWidth="1"/>
    <col min="7" max="7" width="11.140625" customWidth="1"/>
    <col min="9" max="9" width="12.85546875" customWidth="1"/>
    <col min="11" max="11" width="0" hidden="1" customWidth="1"/>
    <col min="15" max="15" width="8.85546875" bestFit="1" customWidth="1"/>
    <col min="17" max="17" width="4.42578125" customWidth="1"/>
    <col min="18" max="18" width="14.7109375" customWidth="1"/>
    <col min="20" max="20" width="13" customWidth="1"/>
    <col min="22" max="22" width="10.140625" customWidth="1"/>
    <col min="23" max="23" width="10.85546875" customWidth="1"/>
  </cols>
  <sheetData>
    <row r="2" spans="2:7" x14ac:dyDescent="0.2">
      <c r="B2" t="s">
        <v>1173</v>
      </c>
    </row>
    <row r="4" spans="2:7" ht="44.25" customHeight="1" x14ac:dyDescent="0.2">
      <c r="B4" s="109"/>
      <c r="C4" s="105" t="s">
        <v>1138</v>
      </c>
      <c r="D4" s="105" t="s">
        <v>1139</v>
      </c>
      <c r="E4" s="105" t="s">
        <v>1140</v>
      </c>
      <c r="F4" s="106" t="s">
        <v>1141</v>
      </c>
      <c r="G4" s="106" t="s">
        <v>1142</v>
      </c>
    </row>
    <row r="5" spans="2:7" ht="15.75" x14ac:dyDescent="0.25">
      <c r="B5" s="107" t="s">
        <v>1169</v>
      </c>
      <c r="C5" s="32">
        <f>SUM(D5:E5)</f>
        <v>82</v>
      </c>
      <c r="D5" s="32">
        <v>79</v>
      </c>
      <c r="E5" s="32">
        <v>3</v>
      </c>
      <c r="F5" s="94">
        <v>12</v>
      </c>
      <c r="G5" s="94">
        <v>3</v>
      </c>
    </row>
    <row r="6" spans="2:7" ht="15.75" x14ac:dyDescent="0.25">
      <c r="B6" s="107" t="s">
        <v>54</v>
      </c>
      <c r="C6" s="32">
        <f>SUM(D6:E6)</f>
        <v>22</v>
      </c>
      <c r="D6" s="32">
        <v>22</v>
      </c>
      <c r="E6" s="32">
        <v>0</v>
      </c>
      <c r="F6" s="94">
        <v>21</v>
      </c>
      <c r="G6" s="94">
        <v>0</v>
      </c>
    </row>
    <row r="7" spans="2:7" ht="15.75" x14ac:dyDescent="0.25">
      <c r="B7" s="108" t="s">
        <v>154</v>
      </c>
      <c r="C7" s="95">
        <f t="shared" ref="C7:E7" si="0">SUM(C5:C6)</f>
        <v>104</v>
      </c>
      <c r="D7" s="95">
        <f t="shared" si="0"/>
        <v>101</v>
      </c>
      <c r="E7" s="95">
        <f t="shared" si="0"/>
        <v>3</v>
      </c>
      <c r="F7" s="96">
        <v>15</v>
      </c>
      <c r="G7" s="96">
        <v>5</v>
      </c>
    </row>
    <row r="16" spans="2:7" x14ac:dyDescent="0.2">
      <c r="B16" t="s">
        <v>1174</v>
      </c>
    </row>
    <row r="18" spans="2:7" ht="39.75" customHeight="1" x14ac:dyDescent="0.2">
      <c r="B18" s="109"/>
      <c r="C18" s="105" t="s">
        <v>1138</v>
      </c>
      <c r="D18" s="105" t="s">
        <v>1139</v>
      </c>
      <c r="E18" s="105" t="s">
        <v>1140</v>
      </c>
      <c r="F18" s="106" t="s">
        <v>1141</v>
      </c>
      <c r="G18" s="106" t="s">
        <v>1142</v>
      </c>
    </row>
    <row r="19" spans="2:7" ht="15.75" x14ac:dyDescent="0.25">
      <c r="B19" s="107" t="s">
        <v>1169</v>
      </c>
      <c r="C19" s="32">
        <f>SUM(D19:E19)</f>
        <v>118</v>
      </c>
      <c r="D19" s="32">
        <v>118</v>
      </c>
      <c r="E19" s="32">
        <v>0</v>
      </c>
      <c r="F19" s="94">
        <v>41</v>
      </c>
      <c r="G19" s="94">
        <v>0</v>
      </c>
    </row>
    <row r="20" spans="2:7" ht="15.75" x14ac:dyDescent="0.25">
      <c r="B20" s="107" t="s">
        <v>54</v>
      </c>
      <c r="C20" s="32">
        <v>54</v>
      </c>
      <c r="D20" s="32">
        <v>54</v>
      </c>
      <c r="E20" s="32">
        <v>0</v>
      </c>
      <c r="F20" s="94">
        <v>37</v>
      </c>
      <c r="G20" s="94">
        <v>0</v>
      </c>
    </row>
    <row r="21" spans="2:7" ht="15.75" x14ac:dyDescent="0.25">
      <c r="B21" s="108" t="s">
        <v>154</v>
      </c>
      <c r="C21" s="95">
        <f t="shared" ref="C21:E21" si="1">SUM(C19:C20)</f>
        <v>172</v>
      </c>
      <c r="D21" s="95">
        <f t="shared" si="1"/>
        <v>172</v>
      </c>
      <c r="E21" s="95">
        <f t="shared" si="1"/>
        <v>0</v>
      </c>
      <c r="F21" s="96">
        <v>26</v>
      </c>
      <c r="G21" s="96">
        <v>0</v>
      </c>
    </row>
    <row r="24" spans="2:7" x14ac:dyDescent="0.2">
      <c r="B24" t="s">
        <v>1216</v>
      </c>
    </row>
  </sheetData>
  <pageMargins left="0.7" right="0.7" top="0.75" bottom="0.75" header="0.3" footer="0.3"/>
  <pageSetup paperSize="9" orientation="portrait" r:id="rId1"/>
  <ignoredErrors>
    <ignoredError sqref="C5:C6" formulaRange="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I11" sqref="I11"/>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44" t="s">
        <v>6</v>
      </c>
      <c r="B1" t="s">
        <v>287</v>
      </c>
    </row>
    <row r="3" spans="1:5" x14ac:dyDescent="0.2">
      <c r="A3" s="44" t="s">
        <v>877</v>
      </c>
      <c r="B3" s="44" t="s">
        <v>538</v>
      </c>
    </row>
    <row r="4" spans="1:5" x14ac:dyDescent="0.2">
      <c r="A4" s="44" t="s">
        <v>539</v>
      </c>
      <c r="B4" t="s">
        <v>272</v>
      </c>
      <c r="C4" t="s">
        <v>459</v>
      </c>
      <c r="D4" t="s">
        <v>273</v>
      </c>
      <c r="E4" t="s">
        <v>154</v>
      </c>
    </row>
    <row r="5" spans="1:5" x14ac:dyDescent="0.2">
      <c r="A5" s="45" t="s">
        <v>711</v>
      </c>
      <c r="B5" s="61">
        <v>2</v>
      </c>
      <c r="C5" s="61">
        <v>4</v>
      </c>
      <c r="D5" s="61"/>
      <c r="E5" s="61">
        <v>6</v>
      </c>
    </row>
    <row r="6" spans="1:5" x14ac:dyDescent="0.2">
      <c r="A6" s="45" t="s">
        <v>169</v>
      </c>
      <c r="B6" s="61">
        <v>1</v>
      </c>
      <c r="C6" s="61">
        <v>1</v>
      </c>
      <c r="D6" s="61">
        <v>1</v>
      </c>
      <c r="E6" s="61">
        <v>3</v>
      </c>
    </row>
    <row r="7" spans="1:5" x14ac:dyDescent="0.2">
      <c r="A7" s="45" t="s">
        <v>930</v>
      </c>
      <c r="B7" s="61">
        <v>14</v>
      </c>
      <c r="C7" s="61">
        <v>40</v>
      </c>
      <c r="D7" s="61">
        <v>46</v>
      </c>
      <c r="E7" s="61">
        <v>100</v>
      </c>
    </row>
    <row r="8" spans="1:5" x14ac:dyDescent="0.2">
      <c r="A8" s="45" t="s">
        <v>666</v>
      </c>
      <c r="B8" s="61"/>
      <c r="C8" s="61">
        <v>11</v>
      </c>
      <c r="D8" s="61"/>
      <c r="E8" s="61">
        <v>11</v>
      </c>
    </row>
    <row r="9" spans="1:5" x14ac:dyDescent="0.2">
      <c r="A9" s="45" t="s">
        <v>33</v>
      </c>
      <c r="B9" s="61"/>
      <c r="C9" s="61"/>
      <c r="D9" s="61">
        <v>2</v>
      </c>
      <c r="E9" s="61">
        <v>2</v>
      </c>
    </row>
    <row r="10" spans="1:5" x14ac:dyDescent="0.2">
      <c r="A10" s="45" t="s">
        <v>663</v>
      </c>
      <c r="B10" s="61"/>
      <c r="C10" s="61">
        <v>4</v>
      </c>
      <c r="D10" s="61"/>
      <c r="E10" s="61">
        <v>4</v>
      </c>
    </row>
    <row r="11" spans="1:5" x14ac:dyDescent="0.2">
      <c r="A11" s="45" t="s">
        <v>731</v>
      </c>
      <c r="B11" s="61"/>
      <c r="C11" s="61">
        <v>7</v>
      </c>
      <c r="D11" s="61">
        <v>1</v>
      </c>
      <c r="E11" s="61">
        <v>8</v>
      </c>
    </row>
    <row r="12" spans="1:5" x14ac:dyDescent="0.2">
      <c r="A12" s="45" t="s">
        <v>161</v>
      </c>
      <c r="B12" s="61">
        <v>1</v>
      </c>
      <c r="C12" s="61">
        <v>5</v>
      </c>
      <c r="D12" s="61">
        <v>8</v>
      </c>
      <c r="E12" s="61">
        <v>14</v>
      </c>
    </row>
    <row r="13" spans="1:5" x14ac:dyDescent="0.2">
      <c r="A13" s="45" t="s">
        <v>154</v>
      </c>
      <c r="B13" s="61">
        <v>18</v>
      </c>
      <c r="C13" s="61">
        <v>72</v>
      </c>
      <c r="D13" s="61">
        <v>58</v>
      </c>
      <c r="E13" s="61">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C3" sqref="C3"/>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44" t="s">
        <v>695</v>
      </c>
      <c r="B3" t="s">
        <v>863</v>
      </c>
      <c r="C3" t="s">
        <v>862</v>
      </c>
    </row>
    <row r="4" spans="1:3" x14ac:dyDescent="0.2">
      <c r="A4" s="45" t="s">
        <v>169</v>
      </c>
      <c r="B4" s="47">
        <v>23.25</v>
      </c>
      <c r="C4" s="47">
        <v>231</v>
      </c>
    </row>
    <row r="5" spans="1:3" x14ac:dyDescent="0.2">
      <c r="A5" s="45" t="s">
        <v>149</v>
      </c>
      <c r="B5" s="47">
        <v>138.29999999999998</v>
      </c>
      <c r="C5" s="47">
        <v>1042</v>
      </c>
    </row>
    <row r="6" spans="1:3" x14ac:dyDescent="0.2">
      <c r="A6" s="45" t="s">
        <v>666</v>
      </c>
      <c r="B6" s="47">
        <v>11.75</v>
      </c>
      <c r="C6" s="47">
        <v>47</v>
      </c>
    </row>
    <row r="7" spans="1:3" x14ac:dyDescent="0.2">
      <c r="A7" s="45" t="s">
        <v>33</v>
      </c>
      <c r="B7" s="47">
        <v>0</v>
      </c>
      <c r="C7" s="47"/>
    </row>
    <row r="8" spans="1:3" x14ac:dyDescent="0.2">
      <c r="A8" s="45" t="s">
        <v>663</v>
      </c>
      <c r="B8" s="47">
        <v>8.75</v>
      </c>
      <c r="C8" s="47">
        <v>35</v>
      </c>
    </row>
    <row r="9" spans="1:3" x14ac:dyDescent="0.2">
      <c r="A9" s="45" t="s">
        <v>161</v>
      </c>
      <c r="B9" s="47">
        <v>31.85</v>
      </c>
      <c r="C9" s="47">
        <v>130</v>
      </c>
    </row>
    <row r="10" spans="1:3" x14ac:dyDescent="0.2">
      <c r="A10" s="45" t="s">
        <v>711</v>
      </c>
      <c r="B10" s="47">
        <v>1.25</v>
      </c>
      <c r="C10" s="47">
        <v>5</v>
      </c>
    </row>
    <row r="11" spans="1:3" x14ac:dyDescent="0.2">
      <c r="A11" s="45" t="s">
        <v>731</v>
      </c>
      <c r="B11" s="47">
        <v>0.25</v>
      </c>
      <c r="C11" s="47">
        <v>1</v>
      </c>
    </row>
    <row r="12" spans="1:3" x14ac:dyDescent="0.2">
      <c r="A12" s="45" t="s">
        <v>154</v>
      </c>
      <c r="B12" s="47">
        <v>215.39999999999998</v>
      </c>
      <c r="C12" s="47">
        <v>1491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Y14"/>
  <sheetViews>
    <sheetView topLeftCell="F1" zoomScale="60" zoomScaleNormal="60" workbookViewId="0">
      <selection activeCell="K6" sqref="K6"/>
    </sheetView>
  </sheetViews>
  <sheetFormatPr defaultRowHeight="12.75" x14ac:dyDescent="0.2"/>
  <cols>
    <col min="3" max="3" width="29.85546875" customWidth="1"/>
    <col min="4" max="4" width="20.5703125" bestFit="1" customWidth="1"/>
    <col min="5" max="5" width="96" customWidth="1"/>
    <col min="7" max="7" width="22" style="172" bestFit="1" customWidth="1"/>
    <col min="8" max="8" width="25.85546875" style="45" bestFit="1" customWidth="1"/>
    <col min="9" max="9" width="83.7109375" customWidth="1"/>
    <col min="10" max="10" width="9.140625" customWidth="1"/>
    <col min="12" max="12" width="17.28515625" style="86" customWidth="1"/>
  </cols>
  <sheetData>
    <row r="1" spans="1:16379" ht="30" x14ac:dyDescent="0.2">
      <c r="A1" s="2" t="s">
        <v>0</v>
      </c>
      <c r="B1" s="2" t="s">
        <v>9</v>
      </c>
      <c r="C1" s="15" t="s">
        <v>1</v>
      </c>
      <c r="D1" s="2" t="s">
        <v>2</v>
      </c>
      <c r="E1" s="2" t="s">
        <v>3</v>
      </c>
      <c r="F1" s="2" t="s">
        <v>52</v>
      </c>
      <c r="G1" s="165" t="s">
        <v>151</v>
      </c>
      <c r="H1" s="2" t="s">
        <v>5</v>
      </c>
      <c r="I1" s="3" t="s">
        <v>20</v>
      </c>
      <c r="J1" s="3" t="s">
        <v>565</v>
      </c>
      <c r="K1" s="3" t="s">
        <v>144</v>
      </c>
      <c r="L1" s="84" t="s">
        <v>6</v>
      </c>
    </row>
    <row r="2" spans="1:16379" ht="105" x14ac:dyDescent="0.2">
      <c r="A2" s="24" t="s">
        <v>605</v>
      </c>
      <c r="B2" s="25" t="s">
        <v>8</v>
      </c>
      <c r="C2" s="46">
        <v>43515</v>
      </c>
      <c r="D2" s="25" t="s">
        <v>292</v>
      </c>
      <c r="E2" s="27" t="s">
        <v>606</v>
      </c>
      <c r="F2" s="27" t="s">
        <v>53</v>
      </c>
      <c r="G2" s="166" t="s">
        <v>149</v>
      </c>
      <c r="H2" s="24"/>
      <c r="I2" s="28" t="s">
        <v>807</v>
      </c>
      <c r="J2" s="28" t="s">
        <v>566</v>
      </c>
      <c r="K2" s="28" t="s">
        <v>273</v>
      </c>
      <c r="L2" s="85" t="s">
        <v>1037</v>
      </c>
    </row>
    <row r="3" spans="1:16379" ht="89.25" x14ac:dyDescent="0.2">
      <c r="A3" s="24" t="s">
        <v>756</v>
      </c>
      <c r="B3" s="25" t="s">
        <v>8</v>
      </c>
      <c r="C3" s="46">
        <v>43641</v>
      </c>
      <c r="D3" s="25" t="s">
        <v>674</v>
      </c>
      <c r="E3" s="27" t="s">
        <v>924</v>
      </c>
      <c r="F3" s="28" t="s">
        <v>53</v>
      </c>
      <c r="G3" s="167" t="s">
        <v>149</v>
      </c>
      <c r="H3" s="28"/>
      <c r="I3" s="28" t="s">
        <v>925</v>
      </c>
      <c r="J3" s="28" t="s">
        <v>566</v>
      </c>
      <c r="K3" s="28" t="s">
        <v>273</v>
      </c>
      <c r="L3" s="85" t="s">
        <v>1037</v>
      </c>
      <c r="M3" s="52">
        <v>0</v>
      </c>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row>
    <row r="4" spans="1:16379" ht="76.5" x14ac:dyDescent="0.2">
      <c r="A4" s="24" t="s">
        <v>755</v>
      </c>
      <c r="B4" s="25" t="s">
        <v>8</v>
      </c>
      <c r="C4" s="46">
        <v>43640</v>
      </c>
      <c r="D4" s="25" t="s">
        <v>292</v>
      </c>
      <c r="E4" s="27" t="s">
        <v>813</v>
      </c>
      <c r="F4" s="27" t="s">
        <v>53</v>
      </c>
      <c r="G4" s="166" t="s">
        <v>149</v>
      </c>
      <c r="H4" s="24"/>
      <c r="I4" s="28" t="s">
        <v>834</v>
      </c>
      <c r="J4" s="28" t="s">
        <v>566</v>
      </c>
      <c r="K4" s="28" t="s">
        <v>273</v>
      </c>
      <c r="L4" s="85" t="s">
        <v>1037</v>
      </c>
      <c r="M4" s="54"/>
      <c r="N4" s="55">
        <v>0</v>
      </c>
    </row>
    <row r="5" spans="1:16379" ht="127.5" x14ac:dyDescent="0.2">
      <c r="A5" s="24" t="s">
        <v>758</v>
      </c>
      <c r="B5" s="25" t="s">
        <v>8</v>
      </c>
      <c r="C5" s="46">
        <v>43650</v>
      </c>
      <c r="D5" s="48" t="s">
        <v>592</v>
      </c>
      <c r="E5" s="27" t="s">
        <v>823</v>
      </c>
      <c r="F5" s="27" t="s">
        <v>53</v>
      </c>
      <c r="G5" s="166" t="s">
        <v>149</v>
      </c>
      <c r="H5" s="24"/>
      <c r="I5" s="28" t="s">
        <v>926</v>
      </c>
      <c r="J5" s="28" t="s">
        <v>579</v>
      </c>
      <c r="K5" s="28" t="s">
        <v>459</v>
      </c>
      <c r="L5" s="85" t="s">
        <v>1037</v>
      </c>
      <c r="M5" s="54">
        <v>1</v>
      </c>
      <c r="N5" s="55">
        <v>0.25</v>
      </c>
    </row>
    <row r="6" spans="1:16379" ht="180" x14ac:dyDescent="0.2">
      <c r="A6" s="56" t="s">
        <v>787</v>
      </c>
      <c r="B6" s="57" t="s">
        <v>8</v>
      </c>
      <c r="C6" s="58" t="s">
        <v>886</v>
      </c>
      <c r="D6" s="57" t="s">
        <v>887</v>
      </c>
      <c r="E6" s="59" t="s">
        <v>888</v>
      </c>
      <c r="F6" s="59" t="s">
        <v>53</v>
      </c>
      <c r="G6" s="168" t="s">
        <v>930</v>
      </c>
      <c r="H6" s="60"/>
      <c r="I6" s="23" t="s">
        <v>978</v>
      </c>
      <c r="J6" s="23" t="s">
        <v>566</v>
      </c>
      <c r="K6" s="62" t="s">
        <v>459</v>
      </c>
      <c r="L6" s="85" t="s">
        <v>1037</v>
      </c>
      <c r="M6" s="50"/>
      <c r="N6" s="50"/>
    </row>
    <row r="7" spans="1:16379" ht="135" x14ac:dyDescent="0.2">
      <c r="A7" s="24" t="s">
        <v>771</v>
      </c>
      <c r="B7" s="19" t="s">
        <v>8</v>
      </c>
      <c r="C7" s="81">
        <v>43679</v>
      </c>
      <c r="D7" s="19" t="s">
        <v>856</v>
      </c>
      <c r="E7" s="21" t="s">
        <v>857</v>
      </c>
      <c r="F7" s="21" t="s">
        <v>56</v>
      </c>
      <c r="G7" s="169" t="s">
        <v>930</v>
      </c>
      <c r="H7" s="18"/>
      <c r="I7" s="23" t="s">
        <v>1036</v>
      </c>
      <c r="J7" s="23" t="s">
        <v>566</v>
      </c>
      <c r="K7" s="23" t="s">
        <v>273</v>
      </c>
      <c r="L7" s="85" t="s">
        <v>1037</v>
      </c>
      <c r="M7" s="50"/>
    </row>
    <row r="8" spans="1:16379" ht="114.75" x14ac:dyDescent="0.2">
      <c r="A8" s="69" t="s">
        <v>955</v>
      </c>
      <c r="B8" s="50" t="s">
        <v>8</v>
      </c>
      <c r="C8" s="82">
        <v>43749</v>
      </c>
      <c r="D8" s="50" t="s">
        <v>432</v>
      </c>
      <c r="E8" s="78" t="s">
        <v>1016</v>
      </c>
      <c r="F8" s="50" t="s">
        <v>56</v>
      </c>
      <c r="G8" s="170" t="s">
        <v>930</v>
      </c>
      <c r="H8" s="173">
        <v>43789</v>
      </c>
      <c r="I8" s="93" t="s">
        <v>1039</v>
      </c>
      <c r="J8" s="78" t="s">
        <v>579</v>
      </c>
      <c r="K8" s="70" t="s">
        <v>273</v>
      </c>
      <c r="L8" s="74" t="s">
        <v>1037</v>
      </c>
      <c r="M8" s="68">
        <v>29</v>
      </c>
    </row>
    <row r="9" spans="1:16379" ht="191.25" x14ac:dyDescent="0.2">
      <c r="A9" s="24" t="s">
        <v>675</v>
      </c>
      <c r="B9" s="19" t="s">
        <v>8</v>
      </c>
      <c r="C9" s="81">
        <v>43558</v>
      </c>
      <c r="D9" s="19" t="s">
        <v>669</v>
      </c>
      <c r="E9" s="21" t="s">
        <v>670</v>
      </c>
      <c r="F9" s="21" t="s">
        <v>56</v>
      </c>
      <c r="G9" s="169" t="s">
        <v>930</v>
      </c>
      <c r="H9" s="81">
        <v>43578</v>
      </c>
      <c r="I9" s="23" t="s">
        <v>1166</v>
      </c>
      <c r="J9" s="23" t="s">
        <v>566</v>
      </c>
      <c r="K9" s="23" t="s">
        <v>273</v>
      </c>
      <c r="L9" s="79" t="s">
        <v>1037</v>
      </c>
    </row>
    <row r="10" spans="1:16379" ht="229.5" x14ac:dyDescent="0.2">
      <c r="A10" s="24" t="s">
        <v>516</v>
      </c>
      <c r="B10" s="19" t="s">
        <v>8</v>
      </c>
      <c r="C10" s="81">
        <v>43336</v>
      </c>
      <c r="D10" s="19" t="s">
        <v>25</v>
      </c>
      <c r="E10" s="21" t="s">
        <v>570</v>
      </c>
      <c r="F10" s="21" t="s">
        <v>53</v>
      </c>
      <c r="G10" s="169" t="s">
        <v>930</v>
      </c>
      <c r="H10" s="81">
        <v>43790</v>
      </c>
      <c r="I10" s="49" t="s">
        <v>1168</v>
      </c>
      <c r="J10" s="23" t="s">
        <v>566</v>
      </c>
      <c r="K10" s="23" t="s">
        <v>273</v>
      </c>
      <c r="L10" s="79" t="s">
        <v>1037</v>
      </c>
    </row>
    <row r="11" spans="1:16379" ht="38.25" x14ac:dyDescent="0.2">
      <c r="A11" s="71" t="s">
        <v>519</v>
      </c>
      <c r="B11" s="75" t="s">
        <v>127</v>
      </c>
      <c r="C11" s="103">
        <v>43356</v>
      </c>
      <c r="D11" s="100">
        <v>999028048</v>
      </c>
      <c r="E11" s="59" t="s">
        <v>378</v>
      </c>
      <c r="F11" s="76" t="s">
        <v>56</v>
      </c>
      <c r="G11" s="168" t="s">
        <v>161</v>
      </c>
      <c r="H11" s="103">
        <v>43791</v>
      </c>
      <c r="I11" s="62" t="s">
        <v>431</v>
      </c>
      <c r="J11" s="77" t="s">
        <v>579</v>
      </c>
      <c r="K11" s="77" t="s">
        <v>273</v>
      </c>
      <c r="L11" s="79" t="s">
        <v>1037</v>
      </c>
    </row>
    <row r="12" spans="1:16379" ht="75" x14ac:dyDescent="0.2">
      <c r="A12" s="71" t="s">
        <v>637</v>
      </c>
      <c r="B12" s="75" t="s">
        <v>127</v>
      </c>
      <c r="C12" s="103">
        <v>43546</v>
      </c>
      <c r="D12" s="100" t="s">
        <v>639</v>
      </c>
      <c r="E12" s="59" t="s">
        <v>638</v>
      </c>
      <c r="F12" s="76" t="s">
        <v>66</v>
      </c>
      <c r="G12" s="168" t="s">
        <v>161</v>
      </c>
      <c r="H12" s="103">
        <v>43791</v>
      </c>
      <c r="I12" s="62" t="s">
        <v>1188</v>
      </c>
      <c r="J12" s="77" t="s">
        <v>579</v>
      </c>
      <c r="K12" s="77" t="s">
        <v>273</v>
      </c>
      <c r="L12" s="79" t="s">
        <v>1037</v>
      </c>
    </row>
    <row r="13" spans="1:16379" ht="140.25" x14ac:dyDescent="0.2">
      <c r="A13" s="71" t="s">
        <v>785</v>
      </c>
      <c r="B13" s="75" t="s">
        <v>127</v>
      </c>
      <c r="C13" s="103">
        <v>43700</v>
      </c>
      <c r="D13" s="75" t="s">
        <v>131</v>
      </c>
      <c r="E13" s="59" t="s">
        <v>883</v>
      </c>
      <c r="F13" s="76" t="s">
        <v>53</v>
      </c>
      <c r="G13" s="168" t="s">
        <v>251</v>
      </c>
      <c r="H13" s="103">
        <v>43791</v>
      </c>
      <c r="I13" s="62" t="s">
        <v>1172</v>
      </c>
      <c r="J13" s="77" t="s">
        <v>579</v>
      </c>
      <c r="K13" s="77" t="s">
        <v>273</v>
      </c>
      <c r="L13" s="75" t="s">
        <v>1037</v>
      </c>
    </row>
    <row r="14" spans="1:16379" ht="204" x14ac:dyDescent="0.2">
      <c r="A14" s="162" t="s">
        <v>965</v>
      </c>
      <c r="B14" s="163" t="s">
        <v>8</v>
      </c>
      <c r="C14" s="111">
        <v>43773</v>
      </c>
      <c r="D14" s="164" t="s">
        <v>1044</v>
      </c>
      <c r="E14" s="93" t="s">
        <v>1045</v>
      </c>
      <c r="F14" s="164" t="s">
        <v>53</v>
      </c>
      <c r="G14" s="171" t="s">
        <v>930</v>
      </c>
      <c r="H14" s="174">
        <v>43815</v>
      </c>
      <c r="I14" s="93" t="s">
        <v>1207</v>
      </c>
      <c r="J14" s="164" t="s">
        <v>566</v>
      </c>
      <c r="K14" s="51" t="s">
        <v>459</v>
      </c>
      <c r="L14" s="75" t="s">
        <v>1037</v>
      </c>
      <c r="M14" s="104">
        <v>31</v>
      </c>
    </row>
  </sheetData>
  <autoFilter ref="A1:XEY13" xr:uid="{161CAC85-CC00-4D99-AABC-26FC5048D4B7}"/>
  <dataValidations count="8">
    <dataValidation type="list" allowBlank="1" showInputMessage="1" showErrorMessage="1" sqref="K1:K3" xr:uid="{44D54330-9D62-40A7-868D-141F0BA7E21B}">
      <formula1>$Q$2:$Q$4</formula1>
    </dataValidation>
    <dataValidation type="list" allowBlank="1" showInputMessage="1" showErrorMessage="1" sqref="K4:K6" xr:uid="{F2494698-63AF-4177-867F-DF8C45004F2D}">
      <formula1>$T$2:$T$4</formula1>
    </dataValidation>
    <dataValidation type="list" allowBlank="1" showInputMessage="1" showErrorMessage="1" sqref="K7 K14" xr:uid="{F44D63CD-2733-436F-B244-2DE85ED9474B}">
      <formula1>$S$2:$S$4</formula1>
    </dataValidation>
    <dataValidation allowBlank="1" sqref="L1:L7 L15:L1048576" xr:uid="{F31ADCB8-0A7D-4119-A2F0-19D9FF954C59}"/>
    <dataValidation type="list" allowBlank="1" showInputMessage="1" showErrorMessage="1" sqref="K8:K13" xr:uid="{5B757EF6-4A85-4706-A36D-A14BD54557CD}">
      <formula1>$R$2:$R$4</formula1>
    </dataValidation>
    <dataValidation type="list" allowBlank="1" showInputMessage="1" sqref="L8 L10:L12 L13" xr:uid="{D5F58EA1-09F4-4A22-BCA1-D3C7F3915BD0}">
      <formula1>$R$6:$R$7</formula1>
    </dataValidation>
    <dataValidation allowBlank="1" showInputMessage="1" sqref="L9" xr:uid="{63F85455-8229-446A-9280-B71EF9D786F5}"/>
    <dataValidation type="list" allowBlank="1" showInputMessage="1" sqref="L14" xr:uid="{46B19D52-138D-4211-BFFD-FFCD6D38F4AF}">
      <formula1>$S$6:$S$7</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2018</vt:lpstr>
      <vt:lpstr>2019</vt:lpstr>
      <vt:lpstr>Slide</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2021-01-29T08:49:42Z</dcterms:modified>
</cp:coreProperties>
</file>