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ghzluo\Documents\OSER\2021\"/>
    </mc:Choice>
  </mc:AlternateContent>
  <xr:revisionPtr revIDLastSave="0" documentId="8_{85C8CE23-03A1-420E-BD86-5BBFA609F93F}" xr6:coauthVersionLast="45" xr6:coauthVersionMax="45" xr10:uidLastSave="{00000000-0000-0000-0000-000000000000}"/>
  <bookViews>
    <workbookView xWindow="-28920" yWindow="-3135" windowWidth="29040" windowHeight="15840" firstSheet="1" activeTab="3" xr2:uid="{00000000-000D-0000-FFFF-FFFF00000000}"/>
  </bookViews>
  <sheets>
    <sheet name="2018" sheetId="12" state="hidden" r:id="rId1"/>
    <sheet name="2021" sheetId="23" r:id="rId2"/>
    <sheet name="2019" sheetId="14" state="hidden" r:id="rId3"/>
    <sheet name="Slide" sheetId="22" r:id="rId4"/>
    <sheet name="Summary" sheetId="20" state="hidden" r:id="rId5"/>
    <sheet name="Closure Time" sheetId="18" state="hidden" r:id="rId6"/>
    <sheet name="Monitoring" sheetId="13" r:id="rId7"/>
  </sheets>
  <definedNames>
    <definedName name="_xlnm._FilterDatabase" localSheetId="1" hidden="1">'2021'!$A$1:$Q$251</definedName>
    <definedName name="_xlnm._FilterDatabase" localSheetId="6" hidden="1">Monitoring!$A$1:$L$2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3" i="23" l="1"/>
  <c r="J3" i="23"/>
  <c r="J5" i="23"/>
  <c r="F14" i="22" l="1"/>
  <c r="E14" i="22"/>
  <c r="D14" i="22" l="1"/>
  <c r="P6" i="23"/>
  <c r="P4" i="23"/>
  <c r="P2" i="23"/>
  <c r="Q9" i="23" l="1"/>
  <c r="Q8" i="23"/>
  <c r="Q7" i="23"/>
  <c r="Q5" i="23" l="1"/>
  <c r="H14" i="22" l="1"/>
  <c r="H13" i="22"/>
  <c r="D13" i="22"/>
  <c r="G14" i="22" l="1"/>
  <c r="G13" i="22"/>
  <c r="F13" i="22" l="1"/>
  <c r="E13" i="22"/>
  <c r="H15" i="22" l="1"/>
  <c r="G15" i="22" l="1"/>
  <c r="F15" i="22"/>
  <c r="E15" i="22"/>
  <c r="D15" i="22"/>
  <c r="C14" i="22"/>
  <c r="C13" i="22"/>
  <c r="Q263" i="14"/>
  <c r="L216" i="14"/>
  <c r="T216" i="14" s="1"/>
  <c r="L215" i="14"/>
  <c r="T215" i="14" s="1"/>
  <c r="L214" i="14"/>
  <c r="T214" i="14" s="1"/>
  <c r="L213" i="14"/>
  <c r="T213" i="14" s="1"/>
  <c r="L212" i="14"/>
  <c r="T212" i="14" s="1"/>
  <c r="L211" i="14"/>
  <c r="T211" i="14" s="1"/>
  <c r="L210" i="14"/>
  <c r="T210" i="14" s="1"/>
  <c r="L209" i="14"/>
  <c r="T209" i="14" s="1"/>
  <c r="L208" i="14"/>
  <c r="T208" i="14" s="1"/>
  <c r="L207" i="14"/>
  <c r="T207" i="14" s="1"/>
  <c r="L206" i="14"/>
  <c r="T206" i="14" s="1"/>
  <c r="L205" i="14"/>
  <c r="T205" i="14" s="1"/>
  <c r="L204" i="14"/>
  <c r="T204" i="14" s="1"/>
  <c r="L203" i="14"/>
  <c r="T203" i="14" s="1"/>
  <c r="Q202" i="14"/>
  <c r="T201" i="14"/>
  <c r="Q201" i="14"/>
  <c r="T200" i="14"/>
  <c r="Q200" i="14"/>
  <c r="L200" i="14"/>
  <c r="Q199" i="14"/>
  <c r="L199" i="14"/>
  <c r="T199" i="14" s="1"/>
  <c r="T198" i="14"/>
  <c r="Q198" i="14"/>
  <c r="T197" i="14"/>
  <c r="Q197" i="14"/>
  <c r="Q196" i="14"/>
  <c r="L196" i="14"/>
  <c r="T196" i="14" s="1"/>
  <c r="Q195" i="14"/>
  <c r="L195" i="14"/>
  <c r="T195" i="14" s="1"/>
  <c r="Q194" i="14"/>
  <c r="Q193" i="14"/>
  <c r="Q192" i="14"/>
  <c r="Q191" i="14"/>
  <c r="Q190" i="14"/>
  <c r="Q189" i="14"/>
  <c r="L188" i="14"/>
  <c r="T188" i="14" s="1"/>
  <c r="Q187" i="14"/>
  <c r="Q186" i="14"/>
  <c r="Q185" i="14"/>
  <c r="K184" i="14"/>
  <c r="Q184" i="14" s="1"/>
  <c r="K183" i="14"/>
  <c r="Q183" i="14" s="1"/>
  <c r="Q182" i="14"/>
  <c r="Q181" i="14"/>
  <c r="Q180" i="14"/>
  <c r="K179" i="14"/>
  <c r="K178" i="14"/>
  <c r="Q178" i="14" s="1"/>
  <c r="Q177" i="14"/>
  <c r="Q176" i="14"/>
  <c r="Q175" i="14"/>
  <c r="Q174" i="14"/>
  <c r="Q173" i="14"/>
  <c r="Q172" i="14"/>
  <c r="Q171" i="14"/>
  <c r="Q170" i="14"/>
  <c r="Q169" i="14"/>
  <c r="Q168" i="14"/>
  <c r="Q165" i="14"/>
  <c r="Q164" i="14"/>
  <c r="Q163" i="14"/>
  <c r="K162" i="14"/>
  <c r="Q162" i="14" s="1"/>
  <c r="Q161" i="14"/>
  <c r="Q160" i="14"/>
  <c r="Q158" i="14"/>
  <c r="Q157" i="14"/>
  <c r="Q156" i="14"/>
  <c r="Q155" i="14"/>
  <c r="Q149" i="14"/>
  <c r="Q148" i="14"/>
  <c r="Q147" i="14"/>
  <c r="Q146" i="14"/>
  <c r="Q144" i="14"/>
  <c r="Q143" i="14"/>
  <c r="Q140" i="14"/>
  <c r="Q139" i="14"/>
  <c r="Q136" i="14"/>
  <c r="Q133" i="14"/>
  <c r="Q131" i="14"/>
  <c r="Q127" i="14"/>
  <c r="Q125" i="14"/>
  <c r="Q124" i="14"/>
  <c r="Q120" i="14"/>
  <c r="Q119" i="14"/>
  <c r="Q118" i="14"/>
  <c r="Q116" i="14"/>
  <c r="Q115" i="14"/>
  <c r="Q113" i="14"/>
  <c r="Q111" i="14"/>
  <c r="Q110" i="14"/>
  <c r="R105" i="14"/>
  <c r="R104" i="14"/>
  <c r="Q103" i="14"/>
  <c r="R103" i="14" s="1"/>
  <c r="R102" i="14"/>
  <c r="R101" i="14"/>
  <c r="R100" i="14"/>
  <c r="R99" i="14"/>
  <c r="R98" i="14"/>
  <c r="R97" i="14"/>
  <c r="R96" i="14"/>
  <c r="R95" i="14"/>
  <c r="R94" i="14"/>
  <c r="R93" i="14"/>
  <c r="R92" i="14"/>
  <c r="R91" i="14"/>
  <c r="R90" i="14"/>
  <c r="R89" i="14"/>
  <c r="R88" i="14"/>
  <c r="R87" i="14"/>
  <c r="R86" i="14"/>
  <c r="R85" i="14"/>
  <c r="R84" i="14"/>
  <c r="Q83" i="14"/>
  <c r="R83" i="14" s="1"/>
  <c r="R82" i="14"/>
  <c r="R81" i="14"/>
  <c r="Q80" i="14"/>
  <c r="R80" i="14" s="1"/>
  <c r="R79" i="14"/>
  <c r="Q79" i="14"/>
  <c r="R78" i="14"/>
  <c r="R77" i="14"/>
  <c r="R76" i="14"/>
  <c r="R75" i="14"/>
  <c r="R74" i="14"/>
  <c r="R73" i="14"/>
  <c r="R72" i="14"/>
  <c r="Q71" i="14"/>
  <c r="R71" i="14" s="1"/>
  <c r="R70" i="14"/>
  <c r="R69" i="14"/>
  <c r="R68" i="14"/>
  <c r="R67" i="14"/>
  <c r="R66" i="14"/>
  <c r="R65" i="14"/>
  <c r="R64" i="14"/>
  <c r="Q63" i="14"/>
  <c r="R63" i="14" s="1"/>
  <c r="R62" i="14"/>
  <c r="R61" i="14"/>
  <c r="Q60" i="14"/>
  <c r="R60" i="14" s="1"/>
  <c r="R59" i="14"/>
  <c r="R58" i="14"/>
  <c r="R57" i="14"/>
  <c r="R56" i="14"/>
  <c r="R55" i="14"/>
  <c r="R54" i="14"/>
  <c r="R53" i="14"/>
  <c r="R52" i="14"/>
  <c r="Q52" i="14"/>
  <c r="Q51" i="14"/>
  <c r="R51" i="14" s="1"/>
  <c r="K50" i="14"/>
  <c r="Q50" i="14" s="1"/>
  <c r="R50" i="14" s="1"/>
  <c r="R49" i="14"/>
  <c r="R48" i="14"/>
  <c r="R47" i="14"/>
  <c r="R46" i="14"/>
  <c r="R45" i="14"/>
  <c r="R44" i="14"/>
  <c r="R43" i="14"/>
  <c r="R42" i="14"/>
  <c r="R41" i="14"/>
  <c r="R40" i="14"/>
  <c r="R39" i="14"/>
  <c r="R38" i="14"/>
  <c r="R37" i="14"/>
  <c r="R36" i="14"/>
  <c r="R35" i="14"/>
  <c r="R34" i="14"/>
  <c r="R33" i="14"/>
  <c r="R32" i="14"/>
  <c r="R31" i="14"/>
  <c r="R30" i="14"/>
  <c r="R29" i="14"/>
  <c r="R28" i="14"/>
  <c r="R27" i="14"/>
  <c r="R26" i="14"/>
  <c r="R25" i="14"/>
  <c r="R24" i="14"/>
  <c r="R23" i="14"/>
  <c r="R22" i="14"/>
  <c r="R21" i="14"/>
  <c r="R20" i="14"/>
  <c r="R19" i="14"/>
  <c r="R18" i="14"/>
  <c r="R17" i="14"/>
  <c r="R16" i="14"/>
  <c r="R15" i="14"/>
  <c r="R14" i="14"/>
  <c r="Q13" i="14"/>
  <c r="R13" i="14" s="1"/>
  <c r="R12" i="14"/>
  <c r="R11" i="14"/>
  <c r="K10" i="14"/>
  <c r="Q10" i="14" s="1"/>
  <c r="R10" i="14" s="1"/>
  <c r="R9" i="14"/>
  <c r="Q8" i="14"/>
  <c r="R8" i="14" s="1"/>
  <c r="Q7" i="14"/>
  <c r="R7" i="14" s="1"/>
  <c r="R6" i="14"/>
  <c r="R5" i="14"/>
  <c r="Q5" i="14"/>
  <c r="R4" i="14"/>
  <c r="R3" i="14"/>
  <c r="R2" i="14"/>
  <c r="C15" i="22" l="1"/>
</calcChain>
</file>

<file path=xl/sharedStrings.xml><?xml version="1.0" encoding="utf-8"?>
<sst xmlns="http://schemas.openxmlformats.org/spreadsheetml/2006/main" count="3912" uniqueCount="1497">
  <si>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</si>
  <si>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</si>
  <si>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</si>
  <si>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</si>
  <si>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</si>
  <si>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</si>
  <si>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</si>
  <si>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</si>
  <si>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</si>
  <si>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</si>
  <si>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</si>
  <si>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</si>
  <si>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</si>
  <si>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</si>
  <si>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</si>
  <si>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</si>
  <si>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</si>
  <si>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</si>
  <si>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</si>
  <si>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</si>
  <si>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</si>
  <si>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</si>
  <si>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</si>
  <si>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</si>
  <si>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</si>
  <si>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</si>
  <si>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</si>
  <si>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</si>
  <si>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</si>
  <si>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</si>
  <si>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</si>
  <si>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</si>
  <si>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</si>
  <si>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</si>
  <si>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</si>
  <si>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</si>
  <si>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</si>
  <si>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</si>
  <si>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</si>
  <si>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</si>
  <si>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</si>
  <si>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</si>
  <si>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</si>
  <si>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</si>
  <si>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</si>
  <si>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</si>
  <si>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</si>
  <si>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</si>
  <si>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</si>
  <si>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</si>
  <si>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</si>
  <si>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</si>
  <si>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</si>
  <si>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</si>
  <si>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</si>
  <si>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</si>
  <si>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</si>
  <si>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</si>
  <si>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</si>
  <si>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</si>
  <si>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</si>
  <si>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</si>
  <si>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</si>
  <si>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</si>
  <si>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</si>
  <si>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</si>
  <si>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</si>
  <si>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</si>
  <si>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</si>
  <si>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</si>
  <si>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</si>
  <si>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</si>
  <si>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</si>
  <si>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</si>
  <si>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</si>
  <si>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</si>
  <si>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</si>
  <si>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</si>
  <si>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</si>
  <si>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</si>
  <si>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</si>
  <si>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</si>
  <si>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</si>
  <si>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</si>
  <si>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</si>
  <si>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</si>
  <si>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</si>
  <si>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</si>
  <si>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</si>
  <si>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</si>
  <si>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</si>
  <si>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</si>
  <si>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</si>
  <si>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</si>
  <si>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</si>
  <si>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</si>
  <si>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</si>
  <si>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</si>
  <si>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</si>
  <si>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</si>
  <si>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</si>
  <si>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</si>
  <si>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</si>
  <si>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</si>
  <si>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</si>
  <si>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</si>
  <si>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</si>
  <si>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</si>
  <si>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</si>
  <si>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</si>
  <si>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</si>
  <si>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</si>
  <si>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</si>
  <si>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</si>
  <si>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</si>
  <si>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</si>
  <si>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</si>
  <si>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</si>
  <si>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</si>
  <si>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</si>
  <si>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</si>
  <si>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</si>
  <si>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</si>
  <si>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</si>
  <si>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</si>
  <si>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</si>
  <si>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</si>
  <si>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</si>
  <si>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</si>
  <si>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</si>
  <si>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</si>
  <si>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</si>
  <si>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</si>
  <si>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</si>
  <si>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</si>
  <si>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</si>
  <si>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</si>
  <si>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</si>
  <si>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</si>
  <si>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</si>
  <si>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</si>
  <si>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</si>
  <si>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</si>
  <si>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</si>
  <si>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</si>
  <si>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</si>
  <si>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</si>
  <si>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</si>
  <si>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</si>
  <si>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</si>
  <si>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</si>
  <si>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</si>
  <si>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</si>
  <si>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</si>
  <si>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</si>
  <si>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t/>
  </si>
  <si>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</si>
  <si>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</si>
  <si>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</si>
  <si>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</si>
  <si>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</si>
  <si>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</si>
  <si>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</si>
  <si>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</si>
  <si>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</si>
  <si>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</si>
  <si>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</si>
  <si>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</si>
  <si>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</si>
  <si>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</si>
  <si>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</si>
  <si>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</si>
  <si>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</si>
  <si>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</si>
  <si>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</si>
  <si>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</si>
  <si>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</si>
  <si>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</si>
  <si>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</si>
  <si>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</si>
  <si>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</si>
  <si>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</si>
  <si>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</si>
  <si>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</si>
  <si>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</si>
  <si>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</si>
  <si>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</si>
  <si>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</si>
  <si>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</si>
  <si>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</si>
  <si>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</si>
  <si>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</si>
  <si>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</si>
  <si>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</si>
  <si>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</si>
  <si>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</si>
  <si>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</si>
  <si>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</si>
  <si>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</si>
  <si>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</si>
  <si>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</si>
  <si>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</si>
  <si>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</si>
  <si>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</si>
  <si>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</si>
  <si>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</si>
  <si>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</si>
  <si>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</si>
  <si>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</si>
  <si>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</si>
  <si>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</si>
  <si>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</si>
  <si>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</si>
  <si>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</si>
  <si>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</si>
  <si>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</si>
  <si>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</si>
  <si>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</si>
  <si>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</si>
  <si>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</si>
  <si>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</si>
  <si>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</si>
  <si>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</si>
  <si>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</si>
  <si>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</si>
  <si>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</si>
  <si>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</si>
  <si>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</si>
  <si>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</si>
  <si>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</si>
  <si>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</si>
  <si>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</si>
  <si>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</si>
  <si>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</si>
  <si>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</si>
  <si>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</si>
  <si>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</si>
  <si>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</si>
  <si>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</si>
  <si>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</si>
  <si>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</si>
  <si>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</si>
  <si>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</si>
  <si>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</si>
  <si>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</si>
  <si>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</si>
  <si>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</si>
  <si>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</si>
  <si>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</si>
  <si>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</si>
  <si>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</si>
  <si>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</si>
  <si>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</si>
  <si>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</si>
  <si>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</si>
  <si>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</si>
  <si>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</si>
  <si>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</si>
  <si>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</si>
  <si>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</si>
  <si>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</si>
  <si>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</si>
  <si>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</si>
  <si>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</si>
  <si>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</si>
  <si>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</si>
  <si>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</si>
  <si>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</si>
  <si>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</si>
  <si>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</si>
  <si>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</si>
  <si>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</si>
  <si>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</si>
  <si>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</si>
  <si>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</si>
  <si>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</si>
  <si>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</si>
  <si>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</si>
  <si>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</si>
  <si>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</si>
  <si>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</si>
  <si>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</si>
  <si>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</si>
  <si>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</si>
  <si>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</si>
  <si>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</si>
  <si>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</si>
  <si>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</si>
  <si>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</si>
  <si>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</si>
  <si>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</si>
  <si>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</si>
  <si>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</si>
  <si>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</si>
  <si>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</si>
  <si>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</si>
  <si>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</si>
  <si>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</si>
  <si>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</si>
  <si>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</si>
  <si>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</si>
  <si>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</si>
  <si>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</si>
  <si>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</si>
  <si>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</si>
  <si>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</si>
  <si>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</si>
  <si>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</si>
  <si>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</si>
  <si>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t/>
  </si>
  <si>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</si>
  <si>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</si>
  <si>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</si>
  <si>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</si>
  <si>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</si>
  <si>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t/>
  </si>
  <si>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</si>
  <si>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</si>
  <si>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</si>
  <si>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</si>
  <si>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</si>
  <si>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</si>
  <si>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</si>
  <si>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</si>
  <si>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</si>
  <si>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</si>
  <si>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</si>
  <si>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</si>
  <si>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</si>
  <si>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</si>
  <si>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</si>
  <si>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</si>
  <si>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</si>
  <si>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</si>
  <si>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</si>
  <si>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</si>
  <si>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</si>
  <si>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</si>
  <si>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</si>
  <si>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</si>
  <si>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</si>
  <si>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</si>
  <si>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</si>
  <si>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</si>
  <si>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</si>
  <si>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</si>
  <si>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</si>
  <si>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</si>
  <si>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</si>
  <si>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</si>
  <si>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</si>
  <si>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</si>
  <si>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</si>
  <si>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</si>
  <si>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</si>
  <si>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</si>
  <si>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</si>
  <si>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</si>
  <si>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</si>
  <si>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</si>
  <si>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</si>
  <si>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</si>
  <si>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</si>
  <si>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</si>
  <si>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</si>
  <si>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</si>
  <si>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</si>
  <si>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</si>
  <si>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</si>
  <si>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</si>
  <si>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</si>
  <si>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</si>
  <si>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</si>
  <si>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</si>
  <si>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</si>
  <si>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</si>
  <si>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</si>
  <si>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</si>
  <si>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</si>
  <si>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</si>
  <si>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</si>
  <si>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t/>
  </si>
  <si>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</si>
  <si>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</si>
  <si>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</si>
  <si>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</si>
  <si>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</si>
  <si>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t/>
  </si>
  <si>
    <t/>
  </si>
  <si>
    <t>[21Sep18] Case closed by replacement seals</t>
  </si>
  <si>
    <t/>
  </si>
  <si>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</si>
  <si>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</si>
  <si>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</si>
  <si>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</si>
  <si>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</si>
  <si>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</si>
  <si>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</si>
  <si>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</si>
  <si>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</si>
  <si>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</si>
  <si>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</si>
  <si>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</si>
  <si>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</si>
  <si>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</si>
  <si>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</si>
  <si>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</si>
  <si>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</si>
  <si>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</si>
  <si>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</si>
  <si>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</si>
  <si>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</si>
  <si>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</si>
  <si>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</si>
  <si>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</si>
  <si>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t/>
  </si>
  <si>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</si>
  <si>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</si>
  <si>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</si>
  <si>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t/>
  </si>
  <si>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</si>
  <si>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</si>
  <si>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</si>
  <si>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</si>
  <si>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</si>
  <si>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</si>
  <si>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</si>
  <si>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t/>
  </si>
  <si>
    <t/>
  </si>
  <si>
    <t/>
  </si>
  <si>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</si>
  <si>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</si>
  <si>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</si>
  <si>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</si>
  <si>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</si>
  <si>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</si>
  <si>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</si>
  <si>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</si>
  <si>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</si>
  <si>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</si>
  <si>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</si>
  <si>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</si>
  <si>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</si>
  <si>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</si>
  <si>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</si>
  <si>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</si>
  <si>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</si>
  <si>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</si>
  <si>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</si>
  <si>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</si>
  <si>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</si>
  <si>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</si>
  <si>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</si>
  <si>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</si>
  <si>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</si>
  <si>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</si>
  <si>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</si>
  <si>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</si>
  <si>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</si>
  <si>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</si>
  <si>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</si>
  <si>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</si>
  <si>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</si>
  <si>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</si>
  <si>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</si>
  <si>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</si>
  <si>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</si>
  <si>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</si>
  <si>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</si>
  <si>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</si>
  <si>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</si>
  <si>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</si>
  <si>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</si>
  <si>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</si>
  <si>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</si>
  <si>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</si>
  <si>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</si>
  <si>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</si>
  <si>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</si>
  <si>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</si>
  <si>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</si>
  <si>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</si>
  <si>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</si>
  <si>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</si>
  <si>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</si>
  <si>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</si>
  <si>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</si>
  <si>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</si>
  <si>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</si>
  <si>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</si>
  <si>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</si>
  <si>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</si>
  <si>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</si>
  <si>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</si>
  <si>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</si>
  <si>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</si>
  <si>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</si>
  <si>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</si>
  <si>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</si>
  <si>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</si>
  <si>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</si>
  <si>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</si>
  <si>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</si>
  <si>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</si>
  <si>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</si>
  <si>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</si>
  <si>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</si>
  <si>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</si>
  <si>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</si>
  <si>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t/>
  </si>
  <si>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</si>
  <si>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</si>
  <si>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</si>
  <si>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</si>
  <si>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</si>
  <si>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</si>
  <si>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</si>
  <si>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</si>
  <si>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</si>
  <si>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</si>
  <si>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</si>
  <si>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</si>
  <si>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</si>
  <si>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</si>
  <si>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</si>
  <si>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</si>
  <si>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</si>
  <si>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</si>
  <si>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</si>
  <si>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</si>
  <si>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</si>
  <si>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</si>
  <si>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</si>
  <si>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</si>
  <si>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</si>
  <si>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</si>
  <si>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</si>
  <si>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</si>
  <si>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</si>
  <si>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</si>
  <si>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</si>
  <si>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</si>
  <si>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</si>
  <si>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</si>
  <si>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</si>
  <si>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</si>
  <si>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</si>
  <si>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</si>
  <si>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</si>
  <si>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</si>
  <si>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</si>
  <si>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</si>
  <si>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</si>
  <si>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</si>
  <si>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</si>
  <si>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</si>
  <si>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</si>
  <si>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</si>
  <si>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</si>
  <si>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</si>
  <si>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</si>
  <si>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</si>
  <si>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</si>
  <si>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</si>
  <si>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</si>
  <si>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</si>
  <si>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</si>
  <si>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</si>
  <si>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</si>
  <si>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</si>
  <si>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</si>
  <si>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</si>
  <si>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</si>
  <si>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</si>
  <si>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</si>
  <si>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</si>
  <si>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</si>
  <si>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</si>
  <si>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</si>
  <si>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</si>
  <si>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</si>
  <si>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</si>
  <si>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</si>
  <si>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</si>
  <si>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</si>
  <si>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</si>
  <si>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</si>
  <si>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</si>
  <si>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</si>
  <si>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</si>
  <si>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</si>
  <si>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</si>
  <si>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</si>
  <si>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</si>
  <si>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</si>
  <si>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</si>
  <si>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</si>
  <si>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</si>
  <si>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</si>
  <si>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</si>
  <si>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</si>
  <si>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</si>
  <si>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</si>
  <si>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</si>
  <si>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</si>
  <si>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</si>
  <si>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</si>
  <si>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</si>
  <si>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</si>
  <si>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</si>
  <si>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</si>
  <si>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</si>
  <si>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</si>
  <si>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</si>
  <si>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</si>
  <si>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</si>
  <si>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</si>
  <si>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</si>
  <si>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</si>
  <si>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</si>
  <si>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</si>
  <si>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</si>
  <si>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</si>
  <si>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</si>
  <si>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</si>
  <si>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</si>
  <si>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</si>
  <si>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</si>
  <si>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</si>
  <si>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</si>
  <si>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</si>
  <si>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</si>
  <si>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t/>
  </si>
  <si>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</si>
  <si>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</si>
  <si>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</si>
  <si>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</si>
  <si>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</si>
  <si>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</si>
  <si>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</si>
  <si>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</si>
  <si>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</si>
  <si>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</si>
  <si>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</si>
  <si>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</si>
  <si>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</si>
  <si>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</si>
  <si>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</si>
  <si>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</si>
  <si>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</si>
  <si>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</si>
  <si>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</si>
  <si>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</si>
  <si>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</si>
  <si>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</si>
  <si>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</si>
  <si>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</si>
  <si>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</si>
  <si>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</si>
  <si>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</si>
  <si>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</si>
  <si>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</si>
  <si>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</si>
  <si>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</si>
  <si>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</si>
  <si>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</si>
  <si>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</si>
  <si>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</si>
  <si>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</si>
  <si>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</si>
  <si>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</si>
  <si>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</si>
  <si>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</si>
  <si>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</si>
  <si>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</si>
  <si>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</si>
  <si>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</si>
  <si>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</si>
  <si>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</si>
  <si>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</si>
  <si>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</si>
  <si>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</si>
  <si>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</si>
  <si>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</si>
  <si>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</si>
  <si>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</si>
  <si>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</si>
  <si>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</si>
  <si>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</si>
  <si>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</si>
  <si>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</si>
  <si>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</si>
  <si>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</si>
  <si>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</si>
  <si>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</si>
  <si>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</si>
  <si>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</si>
  <si>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</si>
  <si>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</si>
  <si>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</si>
  <si>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</si>
  <si>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</si>
  <si>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</si>
  <si>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</si>
  <si>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</si>
  <si>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</si>
  <si>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</si>
  <si>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</si>
  <si>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</si>
  <si>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</si>
  <si>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</si>
  <si>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</si>
  <si>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</si>
  <si>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</si>
  <si>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</si>
  <si>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</si>
  <si>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</si>
  <si>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</si>
  <si>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</si>
  <si>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</si>
  <si>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</si>
  <si>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</si>
  <si>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</si>
  <si>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</si>
  <si>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</si>
  <si>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</si>
  <si>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</si>
  <si>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</si>
  <si>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</si>
  <si>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</si>
  <si>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</si>
  <si>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</si>
  <si>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</si>
  <si>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</si>
  <si>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</si>
  <si>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</si>
  <si>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</si>
  <si>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</si>
  <si>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</si>
  <si>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</si>
  <si>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</si>
  <si>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</si>
  <si>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</si>
  <si>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</si>
  <si>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</si>
  <si>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</si>
  <si>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</si>
  <si>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</si>
  <si>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</si>
  <si>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</si>
  <si>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</si>
  <si>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</si>
  <si>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</si>
  <si>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</si>
  <si>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</si>
  <si>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</si>
  <si>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</si>
  <si>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</si>
  <si>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</si>
  <si>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</si>
  <si>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</si>
  <si>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</si>
  <si>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</si>
  <si>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</si>
  <si>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</si>
  <si>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</si>
  <si>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</si>
  <si>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</si>
  <si>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</si>
  <si>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</si>
  <si>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</si>
  <si>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</si>
  <si>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</si>
  <si>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</si>
  <si>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</si>
  <si>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</si>
  <si>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</si>
  <si>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</si>
  <si>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</si>
  <si>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</si>
  <si>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</si>
  <si>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</si>
  <si>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</si>
  <si>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</si>
  <si>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</si>
  <si>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</si>
  <si>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</si>
  <si>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</si>
  <si>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</si>
  <si>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</si>
  <si>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</si>
  <si>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</si>
  <si>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</si>
  <si>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</si>
  <si>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</si>
  <si>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</si>
  <si>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</si>
  <si>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</si>
  <si>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</si>
  <si>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</si>
  <si>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</si>
  <si>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</si>
  <si>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</si>
  <si>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</si>
  <si>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</si>
  <si>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</si>
  <si>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</si>
  <si>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</si>
  <si>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</si>
  <si>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</si>
  <si>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</si>
  <si>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</si>
  <si>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</si>
  <si>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t/>
  </si>
  <si>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</si>
  <si>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</si>
  <si>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</si>
  <si>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t/>
  </si>
  <si>
    <t/>
  </si>
  <si>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</si>
  <si>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</si>
  <si>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</si>
  <si>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t/>
  </si>
  <si>
    <t/>
  </si>
  <si>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</si>
  <si>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</si>
  <si>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</si>
  <si>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t/>
  </si>
  <si>
    <t/>
  </si>
  <si>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</si>
  <si>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</si>
  <si>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</si>
  <si>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</si>
  <si>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</si>
  <si>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</si>
  <si>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t/>
  </si>
  <si>
    <t/>
  </si>
  <si>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</si>
  <si>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</si>
  <si>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</si>
  <si>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</si>
  <si>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</si>
  <si>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</si>
  <si>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</si>
  <si>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</si>
  <si>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</si>
  <si>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</si>
  <si>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</si>
  <si>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</si>
  <si>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</si>
  <si>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</si>
  <si>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</si>
  <si>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</si>
  <si>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</si>
  <si>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</si>
  <si>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</si>
  <si>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</si>
  <si>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</si>
  <si>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</si>
  <si>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</si>
  <si>
    <t/>
  </si>
  <si>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</si>
  <si>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</si>
  <si>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</si>
  <si>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</si>
  <si>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</si>
  <si>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</si>
  <si>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</si>
  <si>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</si>
  <si>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</si>
  <si>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</si>
  <si>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</si>
  <si>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</si>
  <si>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</si>
  <si>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</si>
  <si>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</si>
  <si>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</si>
  <si>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</si>
  <si>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</si>
  <si>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</si>
  <si>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</si>
  <si>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</si>
  <si>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</si>
  <si>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</si>
  <si>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</si>
  <si>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</si>
  <si>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</si>
  <si>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</si>
  <si>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</si>
  <si>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</si>
  <si>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</si>
  <si>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</si>
  <si>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</si>
  <si>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</si>
  <si>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</si>
  <si>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</si>
  <si>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</si>
  <si>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</si>
  <si>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</si>
  <si>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</si>
  <si>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</si>
  <si>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</si>
  <si>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</si>
  <si>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</si>
  <si>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</si>
  <si>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</si>
  <si>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</si>
  <si>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</si>
  <si>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</si>
  <si>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</si>
  <si>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</si>
  <si>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</si>
  <si>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</si>
  <si>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</si>
  <si>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</si>
  <si>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</si>
  <si>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</si>
  <si>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</si>
  <si>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</si>
  <si>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</si>
  <si>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</si>
  <si>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</si>
  <si>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</si>
  <si>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</si>
  <si>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</si>
  <si>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</si>
  <si>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</si>
  <si>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</si>
  <si>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</si>
  <si>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</si>
  <si>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</si>
  <si>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</si>
  <si>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</si>
  <si>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</si>
  <si>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</si>
  <si>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</si>
  <si>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</si>
  <si>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</si>
  <si>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</si>
  <si>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</si>
  <si>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</si>
  <si>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</si>
  <si>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</si>
  <si>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</si>
  <si>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</si>
  <si>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</si>
  <si>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</si>
  <si>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</si>
  <si>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</si>
  <si>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</si>
  <si>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</si>
  <si>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</si>
  <si>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</si>
  <si>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</si>
  <si>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</si>
  <si>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</si>
  <si>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</si>
  <si>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</si>
  <si>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</si>
  <si>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</si>
  <si>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</si>
  <si>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</si>
  <si>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</si>
  <si>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</si>
  <si>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</si>
  <si>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</si>
  <si>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</si>
  <si>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</si>
  <si>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</si>
  <si>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</si>
  <si>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</si>
  <si>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</si>
  <si>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</si>
  <si>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</si>
  <si>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</si>
  <si>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</si>
  <si>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</si>
  <si>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</si>
  <si>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</si>
  <si>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</si>
  <si>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</si>
  <si>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t/>
  </si>
  <si>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</si>
  <si>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</si>
  <si>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</si>
  <si>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</si>
  <si>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</si>
  <si>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</si>
  <si>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</si>
  <si>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</si>
  <si>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</si>
  <si>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</si>
  <si>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</si>
  <si>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</si>
  <si>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</si>
  <si>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</si>
  <si>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</si>
  <si>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</si>
  <si>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</si>
  <si>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</si>
  <si>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</si>
  <si>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</si>
  <si>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</si>
  <si>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</si>
  <si>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</si>
  <si>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</si>
  <si>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</si>
  <si>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</si>
  <si>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</si>
  <si>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</si>
  <si>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</si>
  <si>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</si>
  <si>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</si>
  <si>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</si>
  <si>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</si>
  <si>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</si>
  <si>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</si>
  <si>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</si>
  <si>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</si>
  <si>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</si>
  <si>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</si>
  <si>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</si>
  <si>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</si>
  <si>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</si>
  <si>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</si>
  <si>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</si>
  <si>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t/>
  </si>
  <si>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</si>
  <si>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</si>
  <si>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</si>
  <si>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</si>
  <si>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</si>
  <si>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</si>
  <si>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</si>
  <si>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</si>
  <si>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</si>
  <si>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</si>
  <si>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</si>
  <si>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</si>
  <si>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 xml:space="preserve">[14Oct19] Asked Flex Senai to collect this requested cable for verification only.
[15Oct19] Flex Senai Erzad has collected the cable for this verification.
[31Oct19] Flex Senai to update repair status for parts </t>
  </si>
  <si>
    <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</si>
  <si>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</si>
  <si>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</si>
  <si>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</si>
  <si>
    <t>TE83021</t>
  </si>
  <si>
    <t>Description : Serial CMD XCVR. The operation time out
Steps of Analysis : 1.  unlock and lock fixture - still fail 
2.  restart computer - still fail
3.  test using golden board - still fail
4.  check pins on the back of fixture and top of the fixture - no problem found
5.  measure serial comm cable - no open found
6.  use CPU belong to model 478 - serial comm Pass but fail all other test. 
Affected Part No &amp; Qty need for replacement : 
210000273 - 2 pcs
Shipment Impact :   N.A.                                                              Estimated Date : N.A.
Additional Time needed for analysis : N.A.
Attachment : Yes / No, refer to xxxxxxxxx.jig N.A</t>
  </si>
  <si>
    <t>[04Nov19] Su Fern has closed this OESR.</t>
  </si>
  <si>
    <t xml:space="preserve">Description: Instrument serial number label L18475447G need to reprint. </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</si>
  <si>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</si>
  <si>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[11Oct19] Lwin updated the tubing passed the test once after flushing, still need a spare tubing standby. The issure was tempurary resolved, set it to low priority
[17Oct19] Part is ready for collcection.</t>
  </si>
  <si>
    <t>S190180</t>
  </si>
  <si>
    <t>S190190</t>
  </si>
  <si>
    <t>S190191</t>
  </si>
  <si>
    <t>S190192</t>
  </si>
  <si>
    <t>S190193</t>
  </si>
  <si>
    <t>S190194</t>
  </si>
  <si>
    <t>S190195</t>
  </si>
  <si>
    <t>S190196</t>
  </si>
  <si>
    <t>S190197</t>
  </si>
  <si>
    <t>S190198</t>
  </si>
  <si>
    <t>S190199</t>
  </si>
  <si>
    <t>S190200</t>
  </si>
  <si>
    <t>S190201</t>
  </si>
  <si>
    <t>S190202</t>
  </si>
  <si>
    <t>S190203</t>
  </si>
  <si>
    <t>S190204</t>
  </si>
  <si>
    <t>S190205</t>
  </si>
  <si>
    <t>S190206</t>
  </si>
  <si>
    <t>S190207</t>
  </si>
  <si>
    <t>S190208</t>
  </si>
  <si>
    <t>S190209</t>
  </si>
  <si>
    <t>S190210</t>
  </si>
  <si>
    <t>S190211</t>
  </si>
  <si>
    <t>S190212</t>
  </si>
  <si>
    <t>S190213</t>
  </si>
  <si>
    <t>S190214</t>
  </si>
  <si>
    <t>S190215</t>
  </si>
  <si>
    <t>S190216</t>
  </si>
  <si>
    <t>S190217</t>
  </si>
  <si>
    <t>S190218</t>
  </si>
  <si>
    <t>S190219</t>
  </si>
  <si>
    <t>S190220</t>
  </si>
  <si>
    <t>S190221</t>
  </si>
  <si>
    <t>S190222</t>
  </si>
  <si>
    <t>S190223</t>
  </si>
  <si>
    <t>S190224</t>
  </si>
  <si>
    <t>S190225</t>
  </si>
  <si>
    <t>S190226</t>
  </si>
  <si>
    <t>S190227</t>
  </si>
  <si>
    <t>S190228</t>
  </si>
  <si>
    <t>S190229</t>
  </si>
  <si>
    <t>S190230</t>
  </si>
  <si>
    <t>S190231</t>
  </si>
  <si>
    <t>S190232</t>
  </si>
  <si>
    <t>S190233</t>
  </si>
  <si>
    <t>S190234</t>
  </si>
  <si>
    <t>S190235</t>
  </si>
  <si>
    <t>S190236</t>
  </si>
  <si>
    <t>S190237</t>
  </si>
  <si>
    <t>S190238</t>
  </si>
  <si>
    <t>S190239</t>
  </si>
  <si>
    <t>S190240</t>
  </si>
  <si>
    <t>S190241</t>
  </si>
  <si>
    <t>S190242</t>
  </si>
  <si>
    <t>S190243</t>
  </si>
  <si>
    <t>S190244</t>
  </si>
  <si>
    <t>S190245</t>
  </si>
  <si>
    <t>S190246</t>
  </si>
  <si>
    <t>S190247</t>
  </si>
  <si>
    <t>S190248</t>
  </si>
  <si>
    <t>S190249</t>
  </si>
  <si>
    <t>S190250</t>
  </si>
  <si>
    <t>S190251</t>
  </si>
  <si>
    <t>S190252</t>
  </si>
  <si>
    <t>S190253</t>
  </si>
  <si>
    <t>S190254</t>
  </si>
  <si>
    <t>S190255</t>
  </si>
  <si>
    <t>S190256</t>
  </si>
  <si>
    <t>S190257</t>
  </si>
  <si>
    <t>S190258</t>
  </si>
  <si>
    <t>S190259</t>
  </si>
  <si>
    <t>S190260</t>
  </si>
  <si>
    <t>S190261</t>
  </si>
  <si>
    <t>TE82573-1</t>
  </si>
  <si>
    <t>1. Problem Statement.
      - Column Heater not able to pass Rear Panel Test (WAT271129 Rev 33 Test # 1)
   2. Acceptance criteria that is not met. (e.g. relevant specification number and revision)
      - Must be able to pass WAT271129 Rev 33 Test # 1 Rear Panel Test
   3. Relevant records (e.g. Incomin QA, Test Records, Photos, trackise NCRs numbers and related issue)
      - N/A
   4. Info on whether this issue impacts revenue
      - No impact to shipment as we mange to use the colum heater cable from QA SQT Workstation
      -Rootcasue : Broken pin to Comuln Heater Cable PN: 441000440 
      - Need replacment cable</t>
  </si>
  <si>
    <t xml:space="preserve">Description: PC work station cannot power on. 
Steps of Analysis: Power supply inside the PC found faulty replaced by a spare PC power supply.
Affected Part No &amp; Qty need for replacement: 1 unit of power supply.
Shipment Impact:                    NA                            Estimated Date: NA
Additional Time needed for analysis: NA
</t>
  </si>
  <si>
    <t>[04Sep19] sourcing in progress, updated during eng.meeting
[14Oct19] target to receive the parts by 10Nov19
[13Nov19] Good part passed to Joel on 13Nov19.</t>
  </si>
  <si>
    <t>Instrument return for retest, old carton box is damaged need to be replaced
[06Nov19] Closed</t>
  </si>
  <si>
    <t>Description: Current 0.0300 Setting gauge, tool number: 999038868 found crack sign. 
Steps of Analysis: N/A.
Affected Part No &amp; Qty need for replacement: Need 4 pieces to keep as spare.</t>
  </si>
  <si>
    <t>The Label was reprinted</t>
  </si>
  <si>
    <t>[07Oct2019]Flex has found an equivalent part, but need to source a replacement parts locally
[31Oct19] The Size of equivalent part is different, unable to use. Flex to source another replacement part.
[15Nov19] Flex has found a equivelent part and will send confirmation to close this case.</t>
  </si>
  <si>
    <t>[15Nov19] Parts replaced and issue is fixed</t>
  </si>
  <si>
    <t xml:space="preserve">Problem Statement.
       TE82882-8 (IP 10.249.26.79) having Loss Communication after 1 unit PASS and remove from tester, the 
       retaining 3 units will have loss communication.
   2. Acceptance criteria that is not met. (e.g. relevant specification number and revision)
       TE82882-8 wil not have loss communication after remove 1 unit passs after testing.
   3. Relevant records (e.g. Incomin QA, Test Records, Photos, trackise NCRs numbers and related issue)
       N/A
   4. Info on whether this issue impacts revenue  
       N/A </t>
  </si>
  <si>
    <t>TE82882 -8</t>
  </si>
  <si>
    <t xml:space="preserve">Description : Request thermistor P/N: 441001082 to replace faulty thermistor of tester TE82956-2.
Steps of Analysis : Resistance of faulty thermistor showed "open" condition.
Affected Part No &amp; Qty need for replacement : P/N:441001082 (Qty 1).
Shipment Impact : No impact                    Estimated Date :NA
Additional Time needed for analysis : Analysis performed and resolved thermistor error issue.
Attachment : Please refers to attachment for price information.
 </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</si>
  <si>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</si>
  <si>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
[20nov19] Team decided to repair this faulty meter. Close this case</t>
  </si>
  <si>
    <t xml:space="preserve">[28Aug2019] OESR 193544 was created for this request.
[13Sep19] New TE# from Paul was sent to Flex </t>
  </si>
  <si>
    <t>Total  OESR</t>
  </si>
  <si>
    <t xml:space="preserve">No. of Closed </t>
  </si>
  <si>
    <t xml:space="preserve">No. of Open
</t>
  </si>
  <si>
    <t xml:space="preserve">Days Closed (Avg)
</t>
  </si>
  <si>
    <t xml:space="preserve">Days Open (Avg)
</t>
  </si>
  <si>
    <t>[20Nov19] Pass spare Psu to Venture</t>
  </si>
  <si>
    <t>[20Nov19] closed</t>
  </si>
  <si>
    <t xml:space="preserve">Instrument Serial Number Printing: 
Instrument Serial Number Label encounter missing serial barcode 
1. Model: 186269505  S/N: L19SM7035A
</t>
  </si>
  <si>
    <t>Guan Yee</t>
  </si>
  <si>
    <t>[20Nov19] Guan Yee closed this OESR by providing the label.</t>
  </si>
  <si>
    <t xml:space="preserve">Description: No communication beteween Test software and Tester Hardware. 
Steps of Analysis: Tester itself can power on,off but lost communiaction to the test software. Checked COM ports, cables &amp; connectors, seems all right. 
Affected Part No &amp; Qty need for replacement: 1 unit of power supply.
Shipment Impact:                    High (due to one and only tester for that model)                    Estimated Date: NA
Additional Time needed for analysis: NA
Attachment:Refer to attachment </t>
  </si>
  <si>
    <t>[20Nov19] The parts request is approved as it's used on tester repair.</t>
  </si>
  <si>
    <t>[20Nov19] Venture reported the issue is fixed. Closed</t>
  </si>
  <si>
    <t>S190181</t>
  </si>
  <si>
    <t>S190182</t>
  </si>
  <si>
    <t>S190183</t>
  </si>
  <si>
    <t>S190184</t>
  </si>
  <si>
    <t>S190185</t>
  </si>
  <si>
    <t>S190186</t>
  </si>
  <si>
    <t>S190187</t>
  </si>
  <si>
    <t>S190188</t>
  </si>
  <si>
    <t>S190189</t>
  </si>
  <si>
    <t xml:space="preserve">Description : TE83064-17-system pressure unstable.
Steps of Analysis : 
1) Change BSM seals WAT076152,425000930 and 4250010 of pumpB for both Accumulator and Primary. Purged check valve. 
Still reoccurred pressure unstable after 2 units functional test.
2) Continued troubleshooting.Observed a dent on the surface of seal wash
Observed burn mark on seal wash housing.
Changed seal wash, seal wash housing and pump head.Functional verified.
Affected Part No &amp; Qty need for replacement : Refers to attached file.
Shipment Impact : No impact                    Estimated Date : NA
Additional Time needed for analysis : Analysis performed.Resolved system pressure unstable issue.
Attachment : Referene photos,change quantities &amp; price info
 </t>
  </si>
  <si>
    <t xml:space="preserve">Description: No Lamp lit up when power on the tester. 
Steps of Analysis: Lamp Power supply inside the tester found faulty replaced by new Lamp power supply.
Affected Part No &amp; Qty need for replacement: W1279001352/D-R (1 unit of Lamp power supply- U$283)
Shipment Impact:                    NA                            Estimated Date: NA
Additional Time needed for analysis: NA
Attachment: NA </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</si>
  <si>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
[20Nov19] Asked Chan to order 1 leak detector box for this repair and monitoring its performance. No action required from WPPL, closed</t>
  </si>
  <si>
    <t>[20Nov19] Mimi to update the requested part price
[21Nov19] Replaced power supply and the tester is fixed.</t>
  </si>
  <si>
    <t>[20 Nov2019] Venture"
In order to resolve, we have performed BSM pump B seal changed for both primary and accumulator. Flushed check valves. But system pressure unstable reoccurred after a few units have been verified functional test.
During trouble shooting, observed that there is a dent on seal wash and burn mark on seal wash housing. Then, changed seal wash, seal wash housing and pump head of pump B primary.
This TE17 has been verified for 2 weeks with both models 186015085 and 186015088. Now system pressure unstable issue was resolved."
[21Nov19] The issue is fixed after replacing this parts.</t>
  </si>
  <si>
    <t xml:space="preserve">Description: Cannot connect to Sigmasure 7. 
Steps of Analysis: N/A.
Affected Part No &amp; Qty need for replacement: N/A.
Shipment Impact:                    NA                            Estimated Date: NA
Additional Time needed for analysis: NA
Attachment: </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</si>
  <si>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
[15Nov19] Matt was informed and he will look into it when back from holiday.</t>
  </si>
  <si>
    <t>[21.11.19] Checked with Joel see if there's any abnormality for this loss comm. No further update. Close this caes</t>
  </si>
  <si>
    <t/>
  </si>
  <si>
    <t>Singapore</t>
  </si>
  <si>
    <t>[21Nov19] BT Request ID: BJ5C74 was created to rectify the issue  
[22Nov19] The access is established. Close Case.</t>
  </si>
  <si>
    <t>Description : Racal FCT Power Supply Spoiled
Steps of Analysis : 
1.  Check all the power supply cable connetion ( no issue )
2.  Disconnect and connect the power supply from the fixture still fail ( no power )
3.  Check all fuse and connection on the back of fixture and top of the fixture - no problem found
Affected Part No &amp; Qty need for replacement : 
TE82743-3 Racal Funtional Test System. Power Supply Model: CP290-01, Part Number: CP290-01 
Shipment Impact :   N.A.                                                              Estimated Date : N.A.
Additional Time needed for analysis : N.A.
Attachment : Yes / No, refer to xxxxxxxxx.jig N.A</t>
  </si>
  <si>
    <t>Year</t>
  </si>
  <si>
    <t>1.	Problem Statement.
           Ametek Pressure Calibrator APC10KGINDG calibration found to be out of specs. after calibration
     2.   Acceptance criteria that is not met. (e.g. relevant specification number and revision)
           Pressure calibrator must be within specs prior to usage.
     3.  Relevant records (e.g. Incomin QA, Test Records, Photos, trackise NCRs numbers and related issue)
          N/A 
     4.  Info on whether this issue impacts revenue
          May impact Pump tester TE82705-2 1500 Series Pump Tester and 515 Pump Tester.  
Additional Info:
Ametek Pressure Calibrator found out-of-specs after calibration on 3 parameter [highlight in (*)]. After review with our calibration team, we pull-out equipment and not in use.</t>
  </si>
  <si>
    <t xml:space="preserve">Description : Annual PM for TE14,15,16 and 17.
Steps of Analysis : 
Based on units to be tested in Dec 19 and Jan 20, propose to perform annual PM of 
TE16 and 15 from 02 to 10 Dec.
TE14 and TE17 from 09 to 17 Dec.
TUV Detector Tester ID	
Schedule to send Detector to Flex	Schedule to pick up Detector from Flex
TE-15	02-Dec	                                    09-Dec
TE-16	02-Dec	                                    09-Dec
TE-14	09-Dec	                                    16-Dec
TE-17	09-Dec	                        16-Dec
Affected Part No &amp; Qty need for replacement : Refers to attached file.
Shipment Impact : No impact                    Estimated Date : NA
Additional Time needed for analysis : NA.
Attachment : Part list and Price info
 </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</si>
  <si>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[25.Nov.19] - PO 2019-537 been submitted.
</t>
  </si>
  <si>
    <t>[26Nov19] Flex reported the Calibrator was re-calibrated by autherized service provider and the case is closed.</t>
  </si>
  <si>
    <t>[27Nov19] Venture will arrange the PM and Flow Cell will be passed to Venture on 28Nov19</t>
  </si>
  <si>
    <t>[22Nov19] OESR 193775 to Miflord to request a replacement of PSU
[29Nov19] The parts from Milford received. Inofrmed Venture to collect parts and update the repair status.</t>
  </si>
  <si>
    <t>Description: Instrument serial number label G19UPF313G need reprint. 
Steps of Analysis: 
Affected Part No &amp; Qty need for replacement: 186015029.
Shipment Impact:                    NA                            Estimated Date: NA
Additional Time needed for analysis: NA</t>
  </si>
  <si>
    <t>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t>
  </si>
  <si>
    <t>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t>
  </si>
  <si>
    <t/>
  </si>
  <si>
    <t>Description : Operation time out.
Steps of Analysis : 
After initializing the test and at the beginning of belt tension test, operation time out due to error occurred at Serial CMD XCVR.
Please refers to attached file for detail. 
Affected Part No &amp; Qty need for replacement : 210000367 (Qty 1)
Shipment Impact : No impact                    Estimated Date : NA
Additional Time needed for analysis : Analysis performed.Resolved operation time out.
Attachment : Referene photos &amp; price info.</t>
  </si>
  <si>
    <t>Problem statement :
210000384 at FCT GTS tester facing high failure with 4.5% fall out reject for 1 week output (300 boards)
Waters 210000384 GTS Test have 2 very marginal failure mode ( both related to Voltage supply):
1.	3.3V SUPPLY
2.	BLACKLIGHT CONTROL LED OUT IS DIM
Request WPPL to review specification of this failure mode
*Refer excel attachment for data collection</t>
  </si>
  <si>
    <t>Request TE# for new Alliance Box - Currently did not have TE# number</t>
  </si>
  <si>
    <t>[10Dec19] Closed this request as it's not applicable for this alliance from Flex KL</t>
  </si>
  <si>
    <t xml:space="preserve">[10Dec19] Parts replacement approved. </t>
  </si>
  <si>
    <t xml:space="preserve">Description: Instrument serial number label M19VCH635G, M19VCH636G &amp; M19VHC737G  need reprint. 
Steps of Analysis: Close the printing program and restart the P.C., resume printing no problem found.
Affected Part No &amp; Qty need for replacement: 186017008 (2 pieces)  &amp; 186017009 (1 piece).
Shipment Impact:                    NA                            Estimated Date: NA
Additional Time needed for analysis: NA
Attachment: </t>
  </si>
  <si>
    <t xml:space="preserve">Description : Annual PM for TE16.
Steps of Analysis : 
Found pump head coating,dent mark and cosmetic related issue on Pump A accumulator and primary. Pump B primary.
Affected Part No &amp; Qty need for replacement : 405015367 (PUMP HEAD   316 SS  DLC  FACE SEAL)        (Qty 3).289010045 (ASSY HOUSING SEAL WASH .045 SST 2) (Qty 3).
P/N:WAT025531 (Assy Solvent Filter) (Qty8), WAT024036 (Tubing Teflon AWG9 Thin Wall)
Shipment Impact : Need to replace during PM.                Estimated Date : NA
Additional Time needed for analysis : NA.
Attachment : Photos and Price info
 </t>
  </si>
  <si>
    <t xml:space="preserve">Description : Annual PM for TE15.
Steps of Analysis : 
Found filters of seal wash solution and methanol are dirty.
Affected Part No &amp; Qty need for replacement : 
P/N:WAT025531 (Assy Solvent Filter) (Qty8), WAT024036 (Tubing Teflon AWG9 Thin Wall)
Shipment Impact : Need to replace during PM.                Estimated Date : NA
Additional Time needed for analysis : NA.
Attachment : Photos and Price info
 </t>
  </si>
  <si>
    <t>[11Dec19] No requested replacement parts. Asked Venture to source replacement parts and advise the root cause of dent
[12Dec19] Rejected this OESR after discussion. Venture should discuss the issue with team before sending OESR request. This is a PM related issue, shouldn't use OESR as tool for parts request</t>
  </si>
  <si>
    <t>[11Dec19] No requested replacement parts. 
[12Dec19] Rejected this OESR after discussion. Venture should discuss the issue with team before sending OESR request. This is a PM related issue, shouldn't use OESR as tool for parts request</t>
  </si>
  <si>
    <t xml:space="preserve">1. Problem Statement.
       - Final test record looks truncated on the seconds. (refer to attached emai) 
   2. Acceptance criteria that is not met. (e.g. relevant specification number and revision)
       -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</si>
  <si>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 xml:space="preserve">. Problem Statement.
       - All Final test record looks truncated on the seconds. (refer to attached emai) 
   2. Acceptance criteria that is not met. (e.g. relevant specification number and revision)
       - All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</si>
  <si>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Today</t>
  </si>
  <si>
    <t>Open Days</t>
  </si>
  <si>
    <t xml:space="preserve">Description: Empower Database Connection Failure. Once login, there is error message as attached. Suspected that local database is corrupted.
Steps of Analysis: 1) Restart test station
                              2) Restart serive of OracleWAT7 in services.
Affected Part No &amp; Qty need for replacement: NA
Shipment Impact: Yes                                               Estimated Date: 6th Jan 2020
Additional Time needed for analysis: NA
Attachment: Yes , refer to "Empower Database Error_TE82987-1.xls"
</t>
  </si>
  <si>
    <t>[15Nov19] Need to understand more from CEI
[20Nov19] Send request to Milford with OESR 193786
[29Nov19] This is a low pririty. Put it under monitoring
[18Dec19] Matt -- The test program can be upgraded, and it is a fairly simple change, but will require all the documentation and validation that goes along with such an update.
My plan right now is to set this OESR to OFI and make the update, as time allows or when there are other changes required such that we can leverage the validation process to cover multiple changes. 
Will check with CEI on this adjustement and put this action into eng. improvement project and clost this case.</t>
  </si>
  <si>
    <t>[04Sep19] Edwin will review/advise
[05Sep19] Approve the spare ordering. Huazhen to order the spares
[12Sep19] CPU 273, 182 and 333 are obsolete, cannot be ordered. Flex has CPU 520 as spare</t>
  </si>
  <si>
    <t>Su Fern</t>
  </si>
  <si>
    <t>TE82526-4</t>
  </si>
  <si>
    <t>1. Problem Statement.
       - TE82526-4 Pump Tray Tester Not flow solvent due to defective BSDA025T-NC-PV (Valve) .
   2. Acceptance criteria that is not met. (e.g. relevant specification number and revision)
       - TE82526-4 must be able to flow solvent during test
   3. Relevant records (e.g. Incomin QA, Test Records, Photos, trackise NCRs numbers and related issue)
       - N/A
   4. Info on whether this issue impacts revenue
       - Build for the next 3 weeks is enough for 2x unit of  Pump Tray Tester</t>
  </si>
  <si>
    <t xml:space="preserve">[18Dec19] Advised Chan to do a backup image recovery to another HDD. If needed, then raise OESR to Miflord for futher repair on this original HDD.
[19Dec19] Chan update the tester is fixed by restoring backup image. </t>
  </si>
  <si>
    <t>[10Dec19] Asked Flex to check if it's repeating failing and try to separate if the failure from tester or UUT.
[12Dec19] Checked with Edward J, the spec is matched to the component tolerance. Need to raise OESR to Matt if it's required</t>
  </si>
  <si>
    <t>[19Dec19] Requested part will be passed Flex</t>
  </si>
  <si>
    <t>[8Nov19]OESR193757
[15Nov19] Reloaded firmware from Matt and asked venture to update the result
[20No19] Matt sent the other firmware for repair
[21Nov19] Venture tested 2nd firmware from Matt. There's a progress but still failing with some error messages. Advised Matt the test result and old CPU board part number. 
[26Nov19] Verified the failure and found the IC U4 and U21 on PCB 210000368 burnt. Replaced the 368 board from production and informed Milford on the progress. Matt expect the error message may be settled by the CPU from Milford.
[29Nov19] The CPU 210000273 with FW Ver 1.44.2.41 from Milford received. Informed Venture to collect parts and update repair staus
[10Dec19] Milford request ship back fixture for repair after replacing the CPU from Milford still failing with error message. A TMD prepared for approval to allow CM use instrument final test station as alt test solution.
[11Dec19] Fixture has been shipped to Milford for repair. The TMD is awaiting active
[16Dec19] TMD is activated and fixture is under repair in Milford. Waiting for fixture return and put this case to monitoring</t>
  </si>
  <si>
    <t>[17Dec19] OESR 193814 was raised
[20Dec19] Matt- It's a known issue. Will update test record format when times avalable.</t>
  </si>
  <si>
    <t>[17Dec19] OESR 193814 was raised.
[20Dec19] Matt- It's a known issue. Will update test record format when times avalable.</t>
  </si>
  <si>
    <t xml:space="preserve">Description: Instrument serial number label: M19FTP119G &amp; M19CHA658G need reprint. 
Steps of Analysis: Workmanship.
Affected Part No &amp; Qty need for replacement: 186015085 (1 pieces)  &amp; 186015042 (1 piece).
Shipment Impact:                    NA                            Estimated Date: NA
Additional Time needed for analysis: NA
Attachment: </t>
  </si>
  <si>
    <t>Instrument Serial Number Printing:
Instrument Serial Number print out with barcode with broken , alignment on logo and missing Waters logo)
1. Model: 186269505 e2695 Sep Mod w/o H/C S/N: M19SM7133A (Bardode with broken line)
2. Model: 186269505 e2695 Sep Mod w/o H/C S/N: M19SM7134A (Barcode with broken line)
3. Model: 186269505 e2695 Sep Mod w/o H/C S/N: M19SM7138A (Barcode with broken line)
4. Model: 289000560 Heater/Cooler Module     S/N: M19SHC128A (Misaligment on logo)
5. Model: 289000560 Heater/Cooler Module     S/N: M19SHC192A (Missing Waters logo)
Refer to email for defective label .</t>
  </si>
  <si>
    <t xml:space="preserve">Description: Instrument serial number label: M19VQS975G need reprint. 
Steps of Analysis: Workmanship.
Affected Part No &amp; Qty need for replacement: 186017000 (1 pieces).
Shipment Impact:                    NA                            Estimated Date: NA
Additional Time needed for analysis: NA
Attachment: </t>
  </si>
  <si>
    <t>Reprinted labels</t>
  </si>
  <si>
    <t>1. Problem Statement.
      Scratches and cracks found on the surface of cuvettes (700004156-Waters Six Cuvette Set).
   2. Acceptance criteria that is not met. (e.g. relevant specification number and revision)
       Cuvettes must be clear of scratches and cracks prior to usage for better sustainance of solvent and test                   result
   3. Relevant records (e.g. Incomin QA, Test Records, Photos, trackise NCRs numbers and related issue)
       N/A 
   4. Info on whether this issue impacts revenue
       Issues will not impact revenue directly.However,it will affect the quality of the result.</t>
  </si>
  <si>
    <t>[24Dec19] Joel was informed to collect or passing the cuvette to him next visit</t>
  </si>
  <si>
    <t xml:space="preserve">Description : Sample Manage (800000227, S/N:F08UPA229R) error due to sample preesure low (possibly no wash solvent or needle damaged)
Steps of Analysis : 
1) Changed methanol to new bottle and prime. Retested. Still have error.
2) Checked physical leakage. No leak found.
3) Performed needle seal static leak test (x3) and failed. 
4) Performed priming, needle wash.Still have error.
Shipment Impact : Impact on WO#2001011 (186015007,Qty 2) and WO# 2001029(186015009,Qty 4).                            Estimated Date : 30 Dec 2019 shipment
Additional Time needed for analysis : We are still performing trouble shooting on Sample Manager (800000227). But we have limited resources.
Attachment : Photos of errors and verification results
</t>
  </si>
  <si>
    <t>[31Dec19] Lwin report the tester is working and agreed to close this oesr</t>
  </si>
  <si>
    <t xml:space="preserve">Monitoring
(OFI)
</t>
  </si>
  <si>
    <t>Milford OESR No.</t>
  </si>
  <si>
    <t xml:space="preserve">Manufacturing </t>
  </si>
  <si>
    <t>Test</t>
  </si>
  <si>
    <t>Close</t>
  </si>
  <si>
    <t>Aldwin</t>
  </si>
  <si>
    <t>Assignee (WPPL)</t>
  </si>
  <si>
    <t>S21001</t>
  </si>
  <si>
    <t>S21002</t>
  </si>
  <si>
    <t>S21003</t>
  </si>
  <si>
    <t>Chan</t>
  </si>
  <si>
    <t xml:space="preserve">1. Problem Statement.
       - TE82943-15 Electroncis Balance have missing segment display, Power Supply is OK
       - Suspect to be display or internal ciscuit issue. Not able to repair at Flex   
   2. Acceptance criteria that is not met. (e.g. relevant specification number and revision)
       - Balance shall have display to be able to read measurement. 
   3. Relevant records (e.g. Incomin QA, Test Records, Photos, trackise NCRs numbers and related issue)
       - Refer to attached pictures.
   4. Info on whether this issue impacts revenue.
       - shall impact revenue for BSM and QSM Plus as the test station is common to 186015001 and 186015080.  </t>
  </si>
  <si>
    <t>TE82943-15</t>
  </si>
  <si>
    <t xml:space="preserve">Reprint of Waters Label due to : 
1. 186015043 (1 label) - "Product of Singapore" had faded and affected serial number is A21CMP530G. Please refer to the attachement "A21CMP530G.JPG"
</t>
  </si>
  <si>
    <t xml:space="preserve">
1. Problem Statement.
       - ISNL for Model 186015033 printed out wrong SN and COO
2. Acceptance criteria that is not met. (e.g. relevant specification number and revision)
       - Correct SN "A21UPL315A" 
       - Correct COO "Product of Singapore"
3. Relevant records (e.g. Incomin QA, Test Records, Photos, trackise NCRs numbers and related issue)
       - Refer to PDF attachment for details "OESR Reprint ISNL A21UPL315N 2021-01-06"
4. Info on whether this issue impacts revenue
       - Yes impact to revenue
</t>
  </si>
  <si>
    <t>S21004</t>
  </si>
  <si>
    <t>Alan</t>
  </si>
  <si>
    <t>Sigmasure is down and we are unable to scan genealogy data for the current built instrument. 
It is confirmed that all the PCs cannot access SigmaSure and prompt "network error"</t>
  </si>
  <si>
    <t>Eugene</t>
  </si>
  <si>
    <t>Target Closure Date</t>
  </si>
  <si>
    <t>Reprinted label with right COO and SN.</t>
  </si>
  <si>
    <t>S21005</t>
  </si>
  <si>
    <t xml:space="preserve">Description:ICT Fixture transfer from China to request ICT fixtures files/program and onsite set up 
Items needed: 
1) ICT program
2) ICT Fixtures files.
3) Onsite support to configure and program set up.
Affected Part No : W1210001115
Shipment Impact:No                                                                                                Estimated Date:  Jan 2021
Additional Time needed for analysis: 7 days
Attachment: ICT Fixture Image </t>
  </si>
  <si>
    <t>Ricky</t>
  </si>
  <si>
    <t>2-Medium</t>
  </si>
  <si>
    <t>S21006</t>
  </si>
  <si>
    <t>S21007</t>
  </si>
  <si>
    <t>S21008</t>
  </si>
  <si>
    <t>S21009</t>
  </si>
  <si>
    <t>S21010</t>
  </si>
  <si>
    <t>S21011</t>
  </si>
  <si>
    <t>S21012</t>
  </si>
  <si>
    <t>S21013</t>
  </si>
  <si>
    <t>S21014</t>
  </si>
  <si>
    <t>S21015</t>
  </si>
  <si>
    <t>S21016</t>
  </si>
  <si>
    <t>S21017</t>
  </si>
  <si>
    <t>S21018</t>
  </si>
  <si>
    <t>S21019</t>
  </si>
  <si>
    <t>S21020</t>
  </si>
  <si>
    <t>S21021</t>
  </si>
  <si>
    <t>S21022</t>
  </si>
  <si>
    <t>S21023</t>
  </si>
  <si>
    <t>S21024</t>
  </si>
  <si>
    <t>S21025</t>
  </si>
  <si>
    <t>S21026</t>
  </si>
  <si>
    <t>S21027</t>
  </si>
  <si>
    <t>S21028</t>
  </si>
  <si>
    <t>S21029</t>
  </si>
  <si>
    <t>S21030</t>
  </si>
  <si>
    <t>S21031</t>
  </si>
  <si>
    <t>S21032</t>
  </si>
  <si>
    <t>S21033</t>
  </si>
  <si>
    <t>S21034</t>
  </si>
  <si>
    <t>S21035</t>
  </si>
  <si>
    <t>S21036</t>
  </si>
  <si>
    <t>S21037</t>
  </si>
  <si>
    <t>S21038</t>
  </si>
  <si>
    <t>S21039</t>
  </si>
  <si>
    <t>S21040</t>
  </si>
  <si>
    <t>S21041</t>
  </si>
  <si>
    <t>S21042</t>
  </si>
  <si>
    <t>S21043</t>
  </si>
  <si>
    <t>S21044</t>
  </si>
  <si>
    <t>S21045</t>
  </si>
  <si>
    <t>S21046</t>
  </si>
  <si>
    <t>S21047</t>
  </si>
  <si>
    <t>S21048</t>
  </si>
  <si>
    <t>S21049</t>
  </si>
  <si>
    <t>S21050</t>
  </si>
  <si>
    <t>S21051</t>
  </si>
  <si>
    <t>S21052</t>
  </si>
  <si>
    <t>S21053</t>
  </si>
  <si>
    <t>S21054</t>
  </si>
  <si>
    <t>S21055</t>
  </si>
  <si>
    <t>S21056</t>
  </si>
  <si>
    <t>S21057</t>
  </si>
  <si>
    <t>S21058</t>
  </si>
  <si>
    <t>S21059</t>
  </si>
  <si>
    <t>S21060</t>
  </si>
  <si>
    <t>S21061</t>
  </si>
  <si>
    <t>S21062</t>
  </si>
  <si>
    <t>S21063</t>
  </si>
  <si>
    <t>S21064</t>
  </si>
  <si>
    <t>S21065</t>
  </si>
  <si>
    <t>S21066</t>
  </si>
  <si>
    <t>S21067</t>
  </si>
  <si>
    <t>S21068</t>
  </si>
  <si>
    <t>S21069</t>
  </si>
  <si>
    <t>S21070</t>
  </si>
  <si>
    <t>S21071</t>
  </si>
  <si>
    <t>S21072</t>
  </si>
  <si>
    <t>S21073</t>
  </si>
  <si>
    <t>S21074</t>
  </si>
  <si>
    <t>S21075</t>
  </si>
  <si>
    <t>S21076</t>
  </si>
  <si>
    <t>S21077</t>
  </si>
  <si>
    <t>S21078</t>
  </si>
  <si>
    <t>S21079</t>
  </si>
  <si>
    <t>S21080</t>
  </si>
  <si>
    <t>S21081</t>
  </si>
  <si>
    <t>S21082</t>
  </si>
  <si>
    <t>S21083</t>
  </si>
  <si>
    <t>S21084</t>
  </si>
  <si>
    <t>S21085</t>
  </si>
  <si>
    <t>S21086</t>
  </si>
  <si>
    <t>S21087</t>
  </si>
  <si>
    <t>S21088</t>
  </si>
  <si>
    <t>S21089</t>
  </si>
  <si>
    <t>S21090</t>
  </si>
  <si>
    <t>S21091</t>
  </si>
  <si>
    <t>S21092</t>
  </si>
  <si>
    <t>S21093</t>
  </si>
  <si>
    <t>S21094</t>
  </si>
  <si>
    <t>S21095</t>
  </si>
  <si>
    <t>S21096</t>
  </si>
  <si>
    <t>S21097</t>
  </si>
  <si>
    <t>S21098</t>
  </si>
  <si>
    <t>S21099</t>
  </si>
  <si>
    <t>S21100</t>
  </si>
  <si>
    <t>S21101</t>
  </si>
  <si>
    <t>S21102</t>
  </si>
  <si>
    <t>S21103</t>
  </si>
  <si>
    <t>S21104</t>
  </si>
  <si>
    <t>S21105</t>
  </si>
  <si>
    <t>S21106</t>
  </si>
  <si>
    <t>S21107</t>
  </si>
  <si>
    <t>S21108</t>
  </si>
  <si>
    <t>S21109</t>
  </si>
  <si>
    <t>S21110</t>
  </si>
  <si>
    <t>S21111</t>
  </si>
  <si>
    <t>S21112</t>
  </si>
  <si>
    <t>S21113</t>
  </si>
  <si>
    <t>S21114</t>
  </si>
  <si>
    <t>S21115</t>
  </si>
  <si>
    <t>S21116</t>
  </si>
  <si>
    <t>S21117</t>
  </si>
  <si>
    <t>S21118</t>
  </si>
  <si>
    <t>S21119</t>
  </si>
  <si>
    <t>S21120</t>
  </si>
  <si>
    <t>S21121</t>
  </si>
  <si>
    <t>S21122</t>
  </si>
  <si>
    <t>S21123</t>
  </si>
  <si>
    <t>S21124</t>
  </si>
  <si>
    <t>S21125</t>
  </si>
  <si>
    <t>S21126</t>
  </si>
  <si>
    <t>S21127</t>
  </si>
  <si>
    <t>S21128</t>
  </si>
  <si>
    <t>S21129</t>
  </si>
  <si>
    <t>S21130</t>
  </si>
  <si>
    <t>S21131</t>
  </si>
  <si>
    <t>S21132</t>
  </si>
  <si>
    <t>S21133</t>
  </si>
  <si>
    <t>S21134</t>
  </si>
  <si>
    <t>S21135</t>
  </si>
  <si>
    <t>S21136</t>
  </si>
  <si>
    <t>S21137</t>
  </si>
  <si>
    <t>S21138</t>
  </si>
  <si>
    <t>S21139</t>
  </si>
  <si>
    <t>S21140</t>
  </si>
  <si>
    <t>S21141</t>
  </si>
  <si>
    <t>S21142</t>
  </si>
  <si>
    <t>S21143</t>
  </si>
  <si>
    <t>S21144</t>
  </si>
  <si>
    <t>S21145</t>
  </si>
  <si>
    <t>S21146</t>
  </si>
  <si>
    <t>S21147</t>
  </si>
  <si>
    <t>S21148</t>
  </si>
  <si>
    <t>S21149</t>
  </si>
  <si>
    <t>S21150</t>
  </si>
  <si>
    <t>S21151</t>
  </si>
  <si>
    <t>S21152</t>
  </si>
  <si>
    <t>S21153</t>
  </si>
  <si>
    <t>S21154</t>
  </si>
  <si>
    <t>S21155</t>
  </si>
  <si>
    <t>S21156</t>
  </si>
  <si>
    <t>S21157</t>
  </si>
  <si>
    <t>S21158</t>
  </si>
  <si>
    <t>S21159</t>
  </si>
  <si>
    <t>S21160</t>
  </si>
  <si>
    <t>S21161</t>
  </si>
  <si>
    <t>S21162</t>
  </si>
  <si>
    <t>S21163</t>
  </si>
  <si>
    <t>S21164</t>
  </si>
  <si>
    <t>S21165</t>
  </si>
  <si>
    <t>S21166</t>
  </si>
  <si>
    <t>S21167</t>
  </si>
  <si>
    <t>S21168</t>
  </si>
  <si>
    <t>S21169</t>
  </si>
  <si>
    <t>S21170</t>
  </si>
  <si>
    <t>S21171</t>
  </si>
  <si>
    <t>S21172</t>
  </si>
  <si>
    <t>S21173</t>
  </si>
  <si>
    <t>S21174</t>
  </si>
  <si>
    <t>S21175</t>
  </si>
  <si>
    <t>S21176</t>
  </si>
  <si>
    <t>S21177</t>
  </si>
  <si>
    <t>S21178</t>
  </si>
  <si>
    <t>S21179</t>
  </si>
  <si>
    <t>S21180</t>
  </si>
  <si>
    <t>S21181</t>
  </si>
  <si>
    <t>S21182</t>
  </si>
  <si>
    <t>S21183</t>
  </si>
  <si>
    <t>S21184</t>
  </si>
  <si>
    <t>S21185</t>
  </si>
  <si>
    <t>S21186</t>
  </si>
  <si>
    <t>S21187</t>
  </si>
  <si>
    <t>S21188</t>
  </si>
  <si>
    <t>S21189</t>
  </si>
  <si>
    <t>S21190</t>
  </si>
  <si>
    <t>S21191</t>
  </si>
  <si>
    <t>S21192</t>
  </si>
  <si>
    <t>S21193</t>
  </si>
  <si>
    <t>S21194</t>
  </si>
  <si>
    <t>S21195</t>
  </si>
  <si>
    <t>S21196</t>
  </si>
  <si>
    <t>S21197</t>
  </si>
  <si>
    <t>S21198</t>
  </si>
  <si>
    <t>S21199</t>
  </si>
  <si>
    <t>S21200</t>
  </si>
  <si>
    <t>S21201</t>
  </si>
  <si>
    <t>S21202</t>
  </si>
  <si>
    <t>S21203</t>
  </si>
  <si>
    <t>S21204</t>
  </si>
  <si>
    <t>S21205</t>
  </si>
  <si>
    <t>S21206</t>
  </si>
  <si>
    <t>S21207</t>
  </si>
  <si>
    <t>S21208</t>
  </si>
  <si>
    <t>S21209</t>
  </si>
  <si>
    <t>S21210</t>
  </si>
  <si>
    <t>S21211</t>
  </si>
  <si>
    <t>S21212</t>
  </si>
  <si>
    <t>S21213</t>
  </si>
  <si>
    <t>S21214</t>
  </si>
  <si>
    <t>S21215</t>
  </si>
  <si>
    <t>S21216</t>
  </si>
  <si>
    <t>S21217</t>
  </si>
  <si>
    <t>S21218</t>
  </si>
  <si>
    <t>S21219</t>
  </si>
  <si>
    <t>S21220</t>
  </si>
  <si>
    <t>S21221</t>
  </si>
  <si>
    <t>S21222</t>
  </si>
  <si>
    <t>S21223</t>
  </si>
  <si>
    <t>S21224</t>
  </si>
  <si>
    <t>S21225</t>
  </si>
  <si>
    <t>S21226</t>
  </si>
  <si>
    <t>S21227</t>
  </si>
  <si>
    <t>S21228</t>
  </si>
  <si>
    <t>S21229</t>
  </si>
  <si>
    <t>S21230</t>
  </si>
  <si>
    <t>S21231</t>
  </si>
  <si>
    <t>S21232</t>
  </si>
  <si>
    <t>S21233</t>
  </si>
  <si>
    <t>S21234</t>
  </si>
  <si>
    <t>S21235</t>
  </si>
  <si>
    <t>S21236</t>
  </si>
  <si>
    <t>S21237</t>
  </si>
  <si>
    <t>S21238</t>
  </si>
  <si>
    <t>S21239</t>
  </si>
  <si>
    <t>S21240</t>
  </si>
  <si>
    <t>S21241</t>
  </si>
  <si>
    <t>S21242</t>
  </si>
  <si>
    <t>S21243</t>
  </si>
  <si>
    <t>S21244</t>
  </si>
  <si>
    <t>S21245</t>
  </si>
  <si>
    <t>S21246</t>
  </si>
  <si>
    <t>S21247</t>
  </si>
  <si>
    <t>S21248</t>
  </si>
  <si>
    <t>S21249</t>
  </si>
  <si>
    <t>S21250</t>
  </si>
  <si>
    <t>Description : Communication failure and long beep sound at TUV Detector S/N:G05UPT009N from FTN tester TE83064-15.
Steps of Analysis : 
1. Power cycled TUV and tried. Still failed.
2. Shut Down system PC and tried. Still failed.
3. Swapped LAN cable of TUV with a good known LAN, still failed.
4. Swapped Ethernet port and tried still failed.
Shipment Impact : No shipment impact due to this issue.  Estimated Date : NA
Additional Time needed for analysis : No further failure analysis could be performed. 
Attachment : Failure screenshot</t>
  </si>
  <si>
    <t>Lwin</t>
  </si>
  <si>
    <t>Description : *.xml files found at sigmaqueue and sendbuffer folders.
Steps of Analysis : 
From recent tester PC manintenance, found *.xml files inside sigmaquene and sendbuffer folders for some of the testers. Please refers to attached file for tester ID.
Shipment Impact : No shipment impact due to this issue.  Estimated Date : NA
Additional Time needed for analysis : No further failure analysis could be performed. 
Attachment : Attached affected testers and their IP address. Attached screenshot of xml file.</t>
  </si>
  <si>
    <t xml:space="preserve">
1. Problem Statement.
       - Observed slowness or long time to print ISNL and COFP via enLabel. It takes an average of 182 sec each to print 1x ISNL or 1x COFP.
2. Acceptance criteria that is not met. (e.g. relevant specification number and revision)
       - Faster print out, approx 10 to 20 sec to print each INSL or COFP.
3. Relevant records (e.g. Incomin QA, Test Records, Photos, trackise NCRs numbers and related issue)
       - NA
4. Info on whether this issue impacts revenue
       - Yes impact to revenue.
</t>
  </si>
  <si>
    <t>[8Jan21] Flex to get Quote from Vendor;
[14Jan21] Repair request was approved. Flex to follow up this repair with supplier</t>
  </si>
  <si>
    <t xml:space="preserve">[14Jan21] Waters UK was informed regarding request from Venture. Venture to follow up the request. </t>
  </si>
  <si>
    <t>[14Jan21] Tried with reload firmware, the original communication issue was resolved.But failing with calibration error. Will check if can fix it by re-calibrate</t>
  </si>
  <si>
    <t xml:space="preserve">[14Jan21] OESR 214548 was created for this request. Matt will look into this request </t>
  </si>
  <si>
    <t>Reprinted label.</t>
  </si>
  <si>
    <t>SS recovered in same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</si>
</sst>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4809]dddd\,\ d\ mmmm\,\ yyyy;@"/>
    <numFmt numFmtId="165" formatCode="[$-F800]dddd\,\ mmmm\ dd\,\ yyyy"/>
    <numFmt numFmtId="166" formatCode="[$-14809]d/m/yy;@"/>
  </numFmts>
  <fonts count="23"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0"/>
      <color theme="4"/>
      <name val="Calibri"/>
      <family val="2"/>
      <scheme val="minor"/>
    </font>
    <font>
      <sz val="11"/>
      <color theme="1"/>
      <name val="Arial"/>
      <family val="2"/>
    </font>
    <font>
      <sz val="10"/>
      <color theme="3" tint="0.39997558519241921"/>
      <name val="Calibri"/>
      <family val="2"/>
      <scheme val="minor"/>
    </font>
    <font>
      <sz val="10"/>
      <color rgb="FFFF0000"/>
      <name val="Calibri"/>
      <family val="2"/>
      <scheme val="minor"/>
    </font>
    <font>
      <b/>
      <sz val="12"/>
      <color theme="1"/>
      <name val="Calibri"/>
      <family val="2"/>
      <scheme val="minor"/>
    </font>
    <font>
      <sz val="14"/>
      <color theme="1"/>
      <name val="Calibri"/>
      <family val="2"/>
      <scheme val="minor"/>
    </font>
    <font>
      <sz val="14"/>
      <name val="Calibri"/>
      <family val="2"/>
      <scheme val="minor"/>
    </font>
    <font>
      <sz val="11"/>
      <color theme="1"/>
      <name val="Segoe UI"/>
      <family val="2"/>
    </font>
    <font>
      <u/>
      <sz val="10"/>
      <color theme="10"/>
      <name val="Calibri"/>
      <family val="2"/>
      <scheme val="minor"/>
    </font>
    <font>
      <b/>
      <sz val="10"/>
      <color theme="1"/>
      <name val="Calibri"/>
      <family val="2"/>
      <scheme val="minor"/>
    </font>
    <font>
      <b/>
      <sz val="10"/>
      <color rgb="FF000000"/>
      <name val="Verdana"/>
      <family val="2"/>
    </font>
    <font>
      <sz val="12"/>
      <color theme="1"/>
      <name val="Calibri"/>
      <family val="2"/>
      <scheme val="minor"/>
    </font>
    <font>
      <strike/>
      <sz val="10"/>
      <name val="Calibri"/>
      <family val="2"/>
      <scheme val="minor"/>
    </font>
    <font>
      <strike/>
      <sz val="10"/>
      <color theme="1"/>
      <name val="Calibri"/>
      <family val="2"/>
      <scheme val="minor"/>
    </font>
    <font>
      <strike/>
      <sz val="14"/>
      <color theme="1"/>
      <name val="Calibri"/>
      <family val="2"/>
      <scheme val="minor"/>
    </font>
    <font>
      <sz val="8"/>
      <name val="Calibri"/>
      <family val="2"/>
      <scheme val="minor"/>
    </font>
  </fonts>
  <fills count="10">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4"/>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5" fillId="0" borderId="0" applyNumberFormat="0" applyFill="0" applyBorder="0" applyAlignment="0" applyProtection="0"/>
  </cellStyleXfs>
  <cellXfs count="170">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6"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6" fillId="5" borderId="1" xfId="0" applyFont="1" applyFill="1" applyBorder="1" applyAlignment="1">
      <alignment horizontal="left" vertical="top" wrapText="1"/>
    </xf>
    <xf numFmtId="0" fontId="8" fillId="5" borderId="0" xfId="0" applyFont="1" applyFill="1" applyAlignment="1">
      <alignment horizontal="center" vertical="top"/>
    </xf>
    <xf numFmtId="0" fontId="7" fillId="5" borderId="1" xfId="0" applyFont="1" applyFill="1" applyBorder="1" applyAlignment="1">
      <alignment horizontal="left" vertical="top" wrapText="1"/>
    </xf>
    <xf numFmtId="0" fontId="8" fillId="0" borderId="0" xfId="0" applyFont="1"/>
    <xf numFmtId="0" fontId="8" fillId="5" borderId="0" xfId="0" applyFont="1" applyFill="1"/>
    <xf numFmtId="0" fontId="0" fillId="0" borderId="0" xfId="0" pivotButton="1"/>
    <xf numFmtId="0" fontId="0" fillId="0" borderId="0" xfId="0" applyAlignment="1">
      <alignment horizontal="left"/>
    </xf>
    <xf numFmtId="0" fontId="0" fillId="0" borderId="0" xfId="0" applyNumberFormat="1" applyAlignment="1">
      <alignment horizontal="center"/>
    </xf>
    <xf numFmtId="0" fontId="11" fillId="7"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xf>
    <xf numFmtId="0" fontId="0" fillId="4" borderId="1" xfId="0"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xf>
    <xf numFmtId="0" fontId="0" fillId="5" borderId="1" xfId="0" applyFill="1" applyBorder="1" applyAlignment="1">
      <alignment horizontal="center" vertical="center"/>
    </xf>
    <xf numFmtId="0" fontId="5" fillId="0" borderId="1" xfId="0" applyNumberFormat="1" applyFont="1" applyFill="1" applyBorder="1" applyAlignment="1">
      <alignment horizontal="left" vertical="center" wrapText="1"/>
    </xf>
    <xf numFmtId="0" fontId="0" fillId="0" borderId="0" xfId="0" applyNumberFormat="1"/>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0" fillId="6" borderId="1" xfId="0" applyFill="1" applyBorder="1" applyAlignment="1">
      <alignment horizontal="center" vertical="center"/>
    </xf>
    <xf numFmtId="0" fontId="4" fillId="5" borderId="5" xfId="0" applyFont="1" applyFill="1" applyBorder="1" applyAlignment="1">
      <alignment horizontal="center" vertical="center"/>
    </xf>
    <xf numFmtId="0" fontId="4"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5" borderId="5" xfId="0" applyFont="1" applyFill="1" applyBorder="1" applyAlignment="1">
      <alignment horizontal="center" vertical="center" wrapText="1"/>
    </xf>
    <xf numFmtId="166" fontId="0" fillId="0" borderId="1" xfId="0" applyNumberFormat="1" applyBorder="1" applyAlignment="1">
      <alignment horizontal="center" vertical="center"/>
    </xf>
    <xf numFmtId="166" fontId="0" fillId="5" borderId="1" xfId="0" applyNumberFormat="1" applyFill="1" applyBorder="1" applyAlignment="1">
      <alignment horizontal="center" vertical="center"/>
    </xf>
    <xf numFmtId="49" fontId="4" fillId="5" borderId="1" xfId="0" applyNumberFormat="1" applyFont="1" applyFill="1" applyBorder="1" applyAlignment="1">
      <alignment horizontal="center" vertical="center" wrapText="1"/>
    </xf>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49" fontId="0" fillId="5" borderId="1" xfId="0" applyNumberFormat="1" applyFont="1" applyFill="1" applyBorder="1" applyAlignment="1">
      <alignment horizontal="center" vertical="center"/>
    </xf>
    <xf numFmtId="0" fontId="15" fillId="5" borderId="1" xfId="1" applyFill="1" applyBorder="1" applyAlignment="1">
      <alignment horizontal="center" vertical="center"/>
    </xf>
    <xf numFmtId="1" fontId="0" fillId="0" borderId="1" xfId="0" applyNumberFormat="1" applyBorder="1"/>
    <xf numFmtId="0" fontId="16" fillId="0" borderId="1" xfId="0" applyFont="1" applyBorder="1"/>
    <xf numFmtId="1" fontId="16" fillId="0" borderId="1" xfId="0" applyNumberFormat="1" applyFont="1" applyBorder="1"/>
    <xf numFmtId="0" fontId="13"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12" fillId="5" borderId="1" xfId="0" applyFont="1" applyFill="1" applyBorder="1" applyAlignment="1">
      <alignment horizontal="center" vertical="center" wrapText="1"/>
    </xf>
    <xf numFmtId="166" fontId="4" fillId="0" borderId="1" xfId="0" applyNumberFormat="1" applyFont="1" applyFill="1" applyBorder="1" applyAlignment="1">
      <alignment horizontal="center" vertical="center"/>
    </xf>
    <xf numFmtId="0" fontId="14" fillId="5" borderId="0" xfId="0" applyFont="1" applyFill="1" applyAlignment="1">
      <alignment horizontal="left" vertical="center" wrapText="1"/>
    </xf>
    <xf numFmtId="0" fontId="0" fillId="0" borderId="1" xfId="0" applyBorder="1" applyAlignment="1">
      <alignment horizontal="left" vertical="center" wrapText="1"/>
    </xf>
    <xf numFmtId="0" fontId="12" fillId="0" borderId="1" xfId="0" applyFont="1" applyFill="1" applyBorder="1" applyAlignment="1">
      <alignment horizontal="center" vertical="center"/>
    </xf>
    <xf numFmtId="0" fontId="17" fillId="8" borderId="1" xfId="0" applyFont="1" applyFill="1" applyBorder="1" applyAlignment="1">
      <alignment horizontal="center" vertical="top" wrapText="1" readingOrder="1"/>
    </xf>
    <xf numFmtId="0" fontId="17" fillId="9" borderId="1" xfId="0" applyFont="1" applyFill="1" applyBorder="1" applyAlignment="1">
      <alignment horizontal="center" vertical="top" wrapText="1" readingOrder="1"/>
    </xf>
    <xf numFmtId="0" fontId="18" fillId="0" borderId="1" xfId="0" applyFont="1" applyBorder="1"/>
    <xf numFmtId="0" fontId="11" fillId="0" borderId="1" xfId="0" applyFont="1" applyBorder="1"/>
    <xf numFmtId="0" fontId="17" fillId="8" borderId="1" xfId="0" applyFont="1" applyFill="1" applyBorder="1" applyAlignment="1">
      <alignment horizontal="left" vertical="top" wrapText="1" readingOrder="1"/>
    </xf>
    <xf numFmtId="166" fontId="4" fillId="5" borderId="1" xfId="0" applyNumberFormat="1" applyFont="1" applyFill="1" applyBorder="1" applyAlignment="1">
      <alignment horizontal="center" vertical="center"/>
    </xf>
    <xf numFmtId="166" fontId="0" fillId="0" borderId="1" xfId="0" applyNumberFormat="1" applyFill="1" applyBorder="1" applyAlignment="1">
      <alignment horizontal="center" vertical="center"/>
    </xf>
    <xf numFmtId="49" fontId="0" fillId="5" borderId="1" xfId="0" applyNumberFormat="1" applyFont="1" applyFill="1" applyBorder="1" applyAlignment="1">
      <alignment horizontal="center" vertical="center" wrapText="1"/>
    </xf>
    <xf numFmtId="166" fontId="0" fillId="5" borderId="1" xfId="0" applyNumberFormat="1" applyFill="1" applyBorder="1" applyAlignment="1">
      <alignment horizontal="center" vertical="center" wrapText="1"/>
    </xf>
    <xf numFmtId="0" fontId="11" fillId="7"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0" fillId="4" borderId="1" xfId="0" applyFont="1" applyFill="1" applyBorder="1" applyAlignment="1">
      <alignment horizontal="center" vertical="center"/>
    </xf>
    <xf numFmtId="165" fontId="4" fillId="5" borderId="1" xfId="0" applyNumberFormat="1" applyFont="1" applyFill="1" applyBorder="1" applyAlignment="1">
      <alignment horizontal="center" vertical="center"/>
    </xf>
    <xf numFmtId="0" fontId="5" fillId="5" borderId="1" xfId="0" applyNumberFormat="1" applyFont="1" applyFill="1" applyBorder="1" applyAlignment="1">
      <alignment horizontal="center" vertical="center" wrapText="1"/>
    </xf>
    <xf numFmtId="0" fontId="8" fillId="5" borderId="0" xfId="0" applyFont="1" applyFill="1" applyAlignment="1">
      <alignment horizontal="center" vertical="center"/>
    </xf>
    <xf numFmtId="0" fontId="8" fillId="5" borderId="1" xfId="0" applyFont="1" applyFill="1" applyBorder="1" applyAlignment="1">
      <alignment horizontal="center" vertical="center"/>
    </xf>
    <xf numFmtId="166" fontId="0" fillId="5" borderId="1" xfId="0" applyNumberFormat="1" applyFont="1" applyFill="1" applyBorder="1" applyAlignment="1">
      <alignment horizontal="center" vertical="center"/>
    </xf>
    <xf numFmtId="166" fontId="1" fillId="5" borderId="0" xfId="0" applyNumberFormat="1" applyFont="1" applyFill="1" applyAlignment="1">
      <alignment horizontal="center" vertical="center"/>
    </xf>
    <xf numFmtId="0" fontId="5" fillId="5" borderId="1" xfId="0" applyNumberFormat="1" applyFont="1" applyFill="1" applyBorder="1" applyAlignment="1">
      <alignment horizontal="center" vertical="center"/>
    </xf>
    <xf numFmtId="14" fontId="0" fillId="5" borderId="1" xfId="0" applyNumberFormat="1" applyFill="1" applyBorder="1" applyAlignment="1">
      <alignment horizontal="center" vertical="center"/>
    </xf>
    <xf numFmtId="165" fontId="4" fillId="0" borderId="1" xfId="0" applyNumberFormat="1" applyFont="1" applyFill="1" applyBorder="1" applyAlignment="1">
      <alignment horizontal="center" vertical="center"/>
    </xf>
    <xf numFmtId="0" fontId="8" fillId="0" borderId="0" xfId="0" applyFont="1" applyAlignment="1">
      <alignment horizontal="center" vertical="center"/>
    </xf>
    <xf numFmtId="49" fontId="4" fillId="0"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0" xfId="0" applyAlignment="1">
      <alignment horizontal="center" vertical="center" wrapText="1"/>
    </xf>
    <xf numFmtId="0" fontId="3" fillId="3" borderId="1" xfId="0" applyNumberFormat="1" applyFont="1" applyFill="1" applyBorder="1" applyAlignment="1">
      <alignment horizontal="center" vertical="center"/>
    </xf>
    <xf numFmtId="0" fontId="0" fillId="0" borderId="0" xfId="0" applyAlignment="1">
      <alignment horizontal="center" vertical="center"/>
    </xf>
    <xf numFmtId="166" fontId="3" fillId="3" borderId="1" xfId="0" applyNumberFormat="1" applyFont="1" applyFill="1" applyBorder="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xf>
    <xf numFmtId="0" fontId="0" fillId="4" borderId="0" xfId="0" applyFill="1" applyAlignment="1">
      <alignment horizontal="center" vertical="center"/>
    </xf>
    <xf numFmtId="0" fontId="6" fillId="5" borderId="1" xfId="0" applyFont="1" applyFill="1" applyBorder="1" applyAlignment="1">
      <alignment horizontal="center" vertical="center"/>
    </xf>
    <xf numFmtId="0" fontId="4" fillId="4" borderId="0" xfId="0" applyFont="1" applyFill="1" applyAlignment="1">
      <alignment horizontal="center" vertical="center"/>
    </xf>
    <xf numFmtId="49" fontId="0" fillId="0" borderId="0" xfId="0" applyNumberFormat="1" applyFont="1" applyAlignment="1">
      <alignment horizontal="center" vertical="center"/>
    </xf>
    <xf numFmtId="49" fontId="4" fillId="6"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2" fillId="5" borderId="1" xfId="0" applyNumberFormat="1" applyFont="1" applyFill="1" applyBorder="1" applyAlignment="1">
      <alignment horizontal="left" vertical="center" wrapText="1"/>
    </xf>
    <xf numFmtId="0" fontId="2" fillId="5"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166" fontId="10" fillId="5" borderId="1"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166" fontId="4" fillId="5" borderId="4"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1" fontId="12" fillId="5" borderId="1" xfId="0" applyNumberFormat="1" applyFont="1" applyFill="1" applyBorder="1" applyAlignment="1">
      <alignment horizontal="center" vertical="center"/>
    </xf>
    <xf numFmtId="0" fontId="12" fillId="0" borderId="1" xfId="0" applyFont="1" applyBorder="1" applyAlignment="1">
      <alignment horizontal="center" vertical="center"/>
    </xf>
    <xf numFmtId="0" fontId="3" fillId="3" borderId="1" xfId="0" applyNumberFormat="1" applyFont="1" applyFill="1" applyBorder="1" applyAlignment="1">
      <alignment horizontal="left" vertical="center"/>
    </xf>
    <xf numFmtId="0" fontId="6" fillId="5"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1" fontId="12" fillId="0" borderId="1" xfId="0" applyNumberFormat="1" applyFont="1" applyBorder="1" applyAlignment="1">
      <alignment horizontal="center" vertical="center"/>
    </xf>
    <xf numFmtId="166" fontId="0" fillId="5" borderId="0" xfId="0" applyNumberFormat="1" applyFill="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5" borderId="6" xfId="0" applyFill="1" applyBorder="1" applyAlignment="1">
      <alignment horizontal="left" vertical="center" wrapText="1"/>
    </xf>
    <xf numFmtId="0" fontId="3" fillId="3" borderId="1" xfId="0" applyNumberFormat="1" applyFont="1" applyFill="1" applyBorder="1" applyAlignment="1">
      <alignment horizontal="left" vertical="center" wrapText="1"/>
    </xf>
    <xf numFmtId="0" fontId="0" fillId="0" borderId="1" xfId="0" applyFill="1" applyBorder="1"/>
    <xf numFmtId="0" fontId="4" fillId="4" borderId="5" xfId="0" applyFont="1" applyFill="1" applyBorder="1" applyAlignment="1">
      <alignment horizontal="center" vertical="center"/>
    </xf>
    <xf numFmtId="0" fontId="0" fillId="4" borderId="1" xfId="0" applyFill="1" applyBorder="1" applyAlignment="1">
      <alignment horizontal="center" vertical="center" wrapText="1"/>
    </xf>
    <xf numFmtId="166" fontId="0" fillId="4" borderId="1" xfId="0" applyNumberFormat="1" applyFill="1" applyBorder="1" applyAlignment="1">
      <alignment horizontal="center" vertical="center"/>
    </xf>
    <xf numFmtId="0" fontId="0" fillId="4" borderId="1" xfId="0" applyFill="1" applyBorder="1" applyAlignment="1">
      <alignment horizontal="left" vertical="center" wrapText="1"/>
    </xf>
    <xf numFmtId="1" fontId="12" fillId="4"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14" fontId="0" fillId="4" borderId="1" xfId="0" applyNumberFormat="1" applyFill="1" applyBorder="1" applyAlignment="1">
      <alignment horizontal="center" vertical="center"/>
    </xf>
    <xf numFmtId="0" fontId="18" fillId="4" borderId="1" xfId="0" applyFont="1" applyFill="1" applyBorder="1" applyAlignment="1">
      <alignment horizontal="center" vertical="center" wrapText="1"/>
    </xf>
    <xf numFmtId="0" fontId="18" fillId="4" borderId="1" xfId="0" applyFont="1" applyFill="1" applyBorder="1" applyAlignment="1">
      <alignment horizontal="center" vertical="center"/>
    </xf>
    <xf numFmtId="0" fontId="18" fillId="4" borderId="1" xfId="0" applyFont="1" applyFill="1" applyBorder="1" applyAlignment="1">
      <alignment horizontal="left" vertical="center" wrapText="1"/>
    </xf>
    <xf numFmtId="166" fontId="0" fillId="4" borderId="1" xfId="0" applyNumberFormat="1" applyFill="1" applyBorder="1" applyAlignment="1">
      <alignment horizontal="center" vertical="center" wrapText="1"/>
    </xf>
    <xf numFmtId="0" fontId="0" fillId="4" borderId="0" xfId="0" applyFill="1" applyAlignment="1">
      <alignment horizontal="left" vertical="center"/>
    </xf>
    <xf numFmtId="0" fontId="0" fillId="4" borderId="1" xfId="0" applyFill="1" applyBorder="1" applyAlignment="1">
      <alignment vertical="center" wrapText="1"/>
    </xf>
    <xf numFmtId="0" fontId="8" fillId="0" borderId="0" xfId="0" applyFont="1" applyAlignment="1">
      <alignment wrapText="1"/>
    </xf>
    <xf numFmtId="0" fontId="20" fillId="4" borderId="1" xfId="0" applyFont="1" applyFill="1" applyBorder="1" applyAlignment="1">
      <alignment horizontal="center" vertical="center" wrapText="1"/>
    </xf>
    <xf numFmtId="166" fontId="20" fillId="4" borderId="1" xfId="0" applyNumberFormat="1" applyFont="1" applyFill="1" applyBorder="1" applyAlignment="1">
      <alignment horizontal="center" vertical="center"/>
    </xf>
    <xf numFmtId="0" fontId="20" fillId="4" borderId="1" xfId="0" applyFont="1" applyFill="1" applyBorder="1" applyAlignment="1">
      <alignment horizontal="center" vertical="center"/>
    </xf>
    <xf numFmtId="0" fontId="20" fillId="4" borderId="1" xfId="0" applyFont="1" applyFill="1" applyBorder="1" applyAlignment="1">
      <alignment horizontal="left" vertical="center" wrapText="1"/>
    </xf>
    <xf numFmtId="0" fontId="19" fillId="4" borderId="1" xfId="0" applyFont="1" applyFill="1" applyBorder="1" applyAlignment="1">
      <alignment horizontal="center" vertical="center" wrapText="1"/>
    </xf>
    <xf numFmtId="49" fontId="19" fillId="4" borderId="1" xfId="0" applyNumberFormat="1" applyFont="1" applyFill="1" applyBorder="1" applyAlignment="1">
      <alignment horizontal="center" vertical="center"/>
    </xf>
    <xf numFmtId="1" fontId="21" fillId="4" borderId="1" xfId="0" applyNumberFormat="1" applyFont="1" applyFill="1" applyBorder="1" applyAlignment="1">
      <alignment horizontal="center" vertical="center"/>
    </xf>
    <xf numFmtId="0" fontId="0" fillId="4" borderId="0" xfId="0" applyFill="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 update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Slide!$B$13</c:f>
              <c:strCache>
                <c:ptCount val="1"/>
                <c:pt idx="0">
                  <c:v>Singapore</c:v>
                </c:pt>
              </c:strCache>
            </c:strRef>
          </c:tx>
          <c:spPr>
            <a:solidFill>
              <a:schemeClr val="accent1"/>
            </a:solidFill>
            <a:ln>
              <a:noFill/>
            </a:ln>
            <a:effectLst/>
          </c:spPr>
          <c:invertIfNegative val="0"/>
          <c:cat>
            <c:strRef>
              <c:f>Slide!$C$12:$G$12</c:f>
              <c:strCache>
                <c:ptCount val="5"/>
                <c:pt idx="0">
                  <c:v>Total  OESR</c:v>
                </c:pt>
                <c:pt idx="1">
                  <c:v>No. of Closed </c:v>
                </c:pt>
                <c:pt idx="2">
                  <c:v>No. of Open
</c:v>
                </c:pt>
                <c:pt idx="3">
                  <c:v>Days Closed (Avg)
</c:v>
                </c:pt>
                <c:pt idx="4">
                  <c:v>Days Open (Avg)
</c:v>
                </c:pt>
              </c:strCache>
            </c:strRef>
          </c:cat>
          <c:val>
            <c:numRef>
              <c:f>Slide!$C$13:$G$13</c:f>
              <c:numCache>
                <c:formatCode>General</c:formatCode>
                <c:ptCount val="5"/>
                <c:pt idx="0">
                  <c:v>7</c:v>
                </c:pt>
                <c:pt idx="1">
                  <c:v>5</c:v>
                </c:pt>
                <c:pt idx="2">
                  <c:v>2</c:v>
                </c:pt>
                <c:pt idx="3" formatCode="0">
                  <c:v>5.666666666666667</c:v>
                </c:pt>
                <c:pt idx="4" formatCode="0">
                  <c:v>2.5</c:v>
                </c:pt>
              </c:numCache>
            </c:numRef>
          </c:val>
          <c:extLst>
            <c:ext xmlns:c16="http://schemas.microsoft.com/office/drawing/2014/chart" uri="{C3380CC4-5D6E-409C-BE32-E72D297353CC}">
              <c16:uniqueId val="{00000000-75ED-4721-A5B7-E6DC9F119B40}"/>
            </c:ext>
          </c:extLst>
        </c:ser>
        <c:ser>
          <c:idx val="1"/>
          <c:order val="1"/>
          <c:tx>
            <c:strRef>
              <c:f>Slide!$B$14</c:f>
              <c:strCache>
                <c:ptCount val="1"/>
                <c:pt idx="0">
                  <c:v>Milford</c:v>
                </c:pt>
              </c:strCache>
            </c:strRef>
          </c:tx>
          <c:spPr>
            <a:solidFill>
              <a:schemeClr val="accent2"/>
            </a:solidFill>
            <a:ln>
              <a:noFill/>
            </a:ln>
            <a:effectLst/>
          </c:spPr>
          <c:invertIfNegative val="0"/>
          <c:cat>
            <c:strRef>
              <c:f>Slide!$C$12:$G$12</c:f>
              <c:strCache>
                <c:ptCount val="5"/>
                <c:pt idx="0">
                  <c:v>Total  OESR</c:v>
                </c:pt>
                <c:pt idx="1">
                  <c:v>No. of Closed </c:v>
                </c:pt>
                <c:pt idx="2">
                  <c:v>No. of Open
</c:v>
                </c:pt>
                <c:pt idx="3">
                  <c:v>Days Closed (Avg)
</c:v>
                </c:pt>
                <c:pt idx="4">
                  <c:v>Days Open (Avg)
</c:v>
                </c:pt>
              </c:strCache>
            </c:strRef>
          </c:cat>
          <c:val>
            <c:numRef>
              <c:f>Slide!$C$14:$G$14</c:f>
              <c:numCache>
                <c:formatCode>General</c:formatCode>
                <c:ptCount val="5"/>
                <c:pt idx="0">
                  <c:v>1</c:v>
                </c:pt>
                <c:pt idx="1">
                  <c:v>0</c:v>
                </c:pt>
                <c:pt idx="2">
                  <c:v>1</c:v>
                </c:pt>
                <c:pt idx="3" formatCode="0">
                  <c:v>0</c:v>
                </c:pt>
                <c:pt idx="4" formatCode="0">
                  <c:v>3</c:v>
                </c:pt>
              </c:numCache>
            </c:numRef>
          </c:val>
          <c:extLst>
            <c:ext xmlns:c16="http://schemas.microsoft.com/office/drawing/2014/chart" uri="{C3380CC4-5D6E-409C-BE32-E72D297353CC}">
              <c16:uniqueId val="{00000001-75ED-4721-A5B7-E6DC9F119B40}"/>
            </c:ext>
          </c:extLst>
        </c:ser>
        <c:dLbls>
          <c:showLegendKey val="0"/>
          <c:showVal val="0"/>
          <c:showCatName val="0"/>
          <c:showSerName val="0"/>
          <c:showPercent val="0"/>
          <c:showBubbleSize val="0"/>
        </c:dLbls>
        <c:gapWidth val="219"/>
        <c:overlap val="-27"/>
        <c:axId val="541322976"/>
        <c:axId val="541323304"/>
      </c:barChart>
      <c:catAx>
        <c:axId val="54132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3304"/>
        <c:crosses val="autoZero"/>
        <c:auto val="1"/>
        <c:lblAlgn val="ctr"/>
        <c:lblOffset val="100"/>
        <c:noMultiLvlLbl val="0"/>
      </c:catAx>
      <c:valAx>
        <c:axId val="5413233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2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395287</xdr:colOff>
      <xdr:row>5</xdr:row>
      <xdr:rowOff>0</xdr:rowOff>
    </xdr:from>
    <xdr:to>
      <xdr:col>15</xdr:col>
      <xdr:colOff>571500</xdr:colOff>
      <xdr:row>16</xdr:row>
      <xdr:rowOff>0</xdr:rowOff>
    </xdr:to>
    <xdr:graphicFrame macro="">
      <xdr:nvGraphicFramePr>
        <xdr:cNvPr id="4" name="Chart 3">
          <a:extLst>
            <a:ext uri="{FF2B5EF4-FFF2-40B4-BE49-F238E27FC236}">
              <a16:creationId xmlns:a16="http://schemas.microsoft.com/office/drawing/2014/main" id="{23F9B262-EC7D-4875-9441-A871184C92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7"/>
  <sheetViews>
    <sheetView topLeftCell="A46" workbookViewId="0"/>
  </sheetViews>
  <sheetFormatPr defaultRowHeight="12.75" x14ac:dyDescent="0.2"/>
  <sheetData>
    <row r="1" spans="1:21" ht="30"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29" t="s">
        <v>52</v>
      </c>
      <c r="S1" s="30" t="s">
        <v>287</v>
      </c>
    </row>
    <row r="2" spans="1:21" ht="30" x14ac:dyDescent="0.2">
      <c r="A2" s="1"/>
      <c r="B2" s="1"/>
      <c r="C2" s="16"/>
      <c r="D2" s="1"/>
      <c r="E2" s="1"/>
      <c r="F2" s="1"/>
      <c r="G2" s="1"/>
      <c r="H2" s="1"/>
      <c r="I2" s="1"/>
      <c r="J2" s="1"/>
      <c r="K2" s="16"/>
      <c r="L2" s="5"/>
      <c r="M2" s="5" t="s">
        <v>272</v>
      </c>
      <c r="N2" s="1"/>
      <c r="P2" s="4" t="s">
        <v>272</v>
      </c>
    </row>
    <row r="3" spans="1:21" ht="225" x14ac:dyDescent="0.2">
      <c r="A3" s="22" t="s">
        <v>36</v>
      </c>
      <c r="B3" s="23" t="s">
        <v>8</v>
      </c>
      <c r="C3" s="24">
        <v>43203</v>
      </c>
      <c r="D3" s="23" t="s">
        <v>10</v>
      </c>
      <c r="E3" s="23" t="s">
        <v>195</v>
      </c>
      <c r="F3" s="25" t="s">
        <v>11</v>
      </c>
      <c r="G3" s="25" t="s">
        <v>53</v>
      </c>
      <c r="H3" s="23" t="s">
        <v>57</v>
      </c>
      <c r="I3" s="23"/>
      <c r="J3" s="22" t="s">
        <v>152</v>
      </c>
      <c r="K3" s="24">
        <v>43203</v>
      </c>
      <c r="L3" s="26" t="s">
        <v>12</v>
      </c>
      <c r="M3" s="26" t="s">
        <v>460</v>
      </c>
      <c r="N3" s="23" t="s">
        <v>7</v>
      </c>
      <c r="P3" s="4" t="s">
        <v>459</v>
      </c>
      <c r="R3" s="29" t="s">
        <v>193</v>
      </c>
      <c r="S3" s="29" t="s">
        <v>538</v>
      </c>
      <c r="T3" s="30"/>
      <c r="U3" s="30"/>
    </row>
    <row r="4" spans="1:21" ht="409.5" x14ac:dyDescent="0.2">
      <c r="A4" s="22" t="s">
        <v>37</v>
      </c>
      <c r="B4" s="23" t="s">
        <v>127</v>
      </c>
      <c r="C4" s="24">
        <v>43210</v>
      </c>
      <c r="D4" s="23">
        <v>999119657</v>
      </c>
      <c r="E4" s="23" t="s">
        <v>195</v>
      </c>
      <c r="F4" s="25" t="s">
        <v>13</v>
      </c>
      <c r="G4" s="25" t="s">
        <v>53</v>
      </c>
      <c r="H4" s="23" t="s">
        <v>57</v>
      </c>
      <c r="I4" s="23"/>
      <c r="J4" s="22" t="s">
        <v>152</v>
      </c>
      <c r="K4" s="24">
        <v>43210</v>
      </c>
      <c r="L4" s="26" t="s">
        <v>18</v>
      </c>
      <c r="M4" s="26" t="s">
        <v>460</v>
      </c>
      <c r="N4" s="23" t="s">
        <v>7</v>
      </c>
      <c r="P4" s="14" t="s">
        <v>273</v>
      </c>
      <c r="R4" s="29" t="s">
        <v>539</v>
      </c>
      <c r="S4" s="30" t="s">
        <v>7</v>
      </c>
      <c r="T4" s="30" t="s">
        <v>17</v>
      </c>
      <c r="U4" s="30" t="s">
        <v>154</v>
      </c>
    </row>
    <row r="5" spans="1:21" ht="409.5" x14ac:dyDescent="0.2">
      <c r="A5" s="22" t="s">
        <v>38</v>
      </c>
      <c r="B5" s="23" t="s">
        <v>127</v>
      </c>
      <c r="C5" s="24" t="s">
        <v>14</v>
      </c>
      <c r="D5" s="23" t="s">
        <v>15</v>
      </c>
      <c r="E5" s="23" t="s">
        <v>197</v>
      </c>
      <c r="F5" s="25" t="s">
        <v>16</v>
      </c>
      <c r="G5" s="25" t="s">
        <v>53</v>
      </c>
      <c r="H5" s="23" t="s">
        <v>58</v>
      </c>
      <c r="I5" s="23"/>
      <c r="J5" s="22" t="s">
        <v>33</v>
      </c>
      <c r="K5" s="24">
        <v>43290</v>
      </c>
      <c r="L5" s="26" t="s">
        <v>145</v>
      </c>
      <c r="M5" s="26" t="s">
        <v>460</v>
      </c>
      <c r="N5" s="23" t="s">
        <v>7</v>
      </c>
      <c r="R5" s="31" t="s">
        <v>152</v>
      </c>
      <c r="S5" s="32">
        <v>9</v>
      </c>
      <c r="T5" s="32"/>
      <c r="U5" s="32">
        <v>9</v>
      </c>
    </row>
    <row r="6" spans="1:21" ht="409.5" x14ac:dyDescent="0.2">
      <c r="A6" s="22" t="s">
        <v>39</v>
      </c>
      <c r="B6" s="18" t="s">
        <v>8</v>
      </c>
      <c r="C6" s="34">
        <v>43278</v>
      </c>
      <c r="D6" s="18" t="s">
        <v>35</v>
      </c>
      <c r="E6" s="18" t="s">
        <v>199</v>
      </c>
      <c r="F6" s="20" t="s">
        <v>185</v>
      </c>
      <c r="G6" s="20" t="s">
        <v>53</v>
      </c>
      <c r="H6" s="18" t="s">
        <v>59</v>
      </c>
      <c r="I6" s="28" t="s">
        <v>139</v>
      </c>
      <c r="J6" s="17" t="s">
        <v>149</v>
      </c>
      <c r="K6" s="19"/>
      <c r="L6" s="21" t="s">
        <v>427</v>
      </c>
      <c r="M6" s="21" t="s">
        <v>273</v>
      </c>
      <c r="N6" s="18" t="s">
        <v>17</v>
      </c>
      <c r="P6" s="12" t="s">
        <v>191</v>
      </c>
      <c r="R6" s="35" t="s">
        <v>272</v>
      </c>
      <c r="S6" s="32">
        <v>3</v>
      </c>
      <c r="T6" s="32"/>
      <c r="U6" s="32">
        <v>3</v>
      </c>
    </row>
    <row r="7" spans="1:21" ht="409.5" x14ac:dyDescent="0.2">
      <c r="A7" s="22" t="s">
        <v>40</v>
      </c>
      <c r="B7" s="18" t="s">
        <v>8</v>
      </c>
      <c r="C7" s="34" t="s">
        <v>19</v>
      </c>
      <c r="D7" s="18" t="s">
        <v>61</v>
      </c>
      <c r="E7" s="18" t="s">
        <v>198</v>
      </c>
      <c r="F7" s="20" t="s">
        <v>186</v>
      </c>
      <c r="G7" s="20" t="s">
        <v>53</v>
      </c>
      <c r="H7" s="18" t="s">
        <v>60</v>
      </c>
      <c r="I7" s="18" t="s">
        <v>126</v>
      </c>
      <c r="J7" s="36" t="s">
        <v>149</v>
      </c>
      <c r="K7" s="19"/>
      <c r="L7" s="21" t="s">
        <v>415</v>
      </c>
      <c r="M7" s="21" t="s">
        <v>273</v>
      </c>
      <c r="N7" s="18" t="s">
        <v>17</v>
      </c>
      <c r="P7" s="7" t="s">
        <v>17</v>
      </c>
      <c r="R7" s="35" t="s">
        <v>463</v>
      </c>
      <c r="S7" s="32">
        <v>6</v>
      </c>
      <c r="T7" s="32"/>
      <c r="U7" s="32">
        <v>6</v>
      </c>
    </row>
    <row r="8" spans="1:21" ht="409.5" x14ac:dyDescent="0.2">
      <c r="A8" s="22" t="s">
        <v>41</v>
      </c>
      <c r="B8" s="23" t="s">
        <v>127</v>
      </c>
      <c r="C8" s="24" t="s">
        <v>132</v>
      </c>
      <c r="D8" s="23" t="s">
        <v>131</v>
      </c>
      <c r="E8" s="23" t="s">
        <v>199</v>
      </c>
      <c r="F8" s="25" t="s">
        <v>201</v>
      </c>
      <c r="G8" s="25" t="s">
        <v>53</v>
      </c>
      <c r="H8" s="23" t="s">
        <v>57</v>
      </c>
      <c r="I8" s="23" t="s">
        <v>128</v>
      </c>
      <c r="J8" s="22" t="s">
        <v>152</v>
      </c>
      <c r="K8" s="24">
        <v>43278</v>
      </c>
      <c r="L8" s="26" t="s">
        <v>129</v>
      </c>
      <c r="M8" s="26" t="s">
        <v>460</v>
      </c>
      <c r="N8" s="23" t="s">
        <v>7</v>
      </c>
      <c r="P8" s="12" t="s">
        <v>192</v>
      </c>
      <c r="R8" s="31" t="s">
        <v>169</v>
      </c>
      <c r="S8" s="32">
        <v>6</v>
      </c>
      <c r="T8" s="32">
        <v>1</v>
      </c>
      <c r="U8" s="32">
        <v>7</v>
      </c>
    </row>
    <row r="9" spans="1:21" ht="216.75" x14ac:dyDescent="0.2">
      <c r="A9" s="22" t="s">
        <v>42</v>
      </c>
      <c r="B9" s="23" t="s">
        <v>8</v>
      </c>
      <c r="C9" s="24" t="s">
        <v>21</v>
      </c>
      <c r="D9" s="23" t="s">
        <v>22</v>
      </c>
      <c r="E9" s="23" t="s">
        <v>199</v>
      </c>
      <c r="F9" s="25" t="s">
        <v>23</v>
      </c>
      <c r="G9" s="25" t="s">
        <v>54</v>
      </c>
      <c r="H9" s="23" t="s">
        <v>24</v>
      </c>
      <c r="I9" s="23"/>
      <c r="J9" s="22" t="s">
        <v>149</v>
      </c>
      <c r="K9" s="24">
        <v>43279</v>
      </c>
      <c r="L9" s="26" t="s">
        <v>130</v>
      </c>
      <c r="M9" s="26" t="s">
        <v>460</v>
      </c>
      <c r="N9" s="23" t="s">
        <v>7</v>
      </c>
      <c r="P9" s="7" t="s">
        <v>194</v>
      </c>
      <c r="R9" s="35" t="s">
        <v>272</v>
      </c>
      <c r="S9" s="32">
        <v>1</v>
      </c>
      <c r="T9" s="32"/>
      <c r="U9" s="32">
        <v>1</v>
      </c>
    </row>
    <row r="10" spans="1:21" ht="60" x14ac:dyDescent="0.2">
      <c r="A10" s="22" t="s">
        <v>43</v>
      </c>
      <c r="B10" s="18" t="s">
        <v>8</v>
      </c>
      <c r="C10" s="19" t="s">
        <v>26</v>
      </c>
      <c r="D10" s="18" t="s">
        <v>25</v>
      </c>
      <c r="E10" s="18" t="s">
        <v>198</v>
      </c>
      <c r="F10" s="20" t="s">
        <v>27</v>
      </c>
      <c r="G10" s="20" t="s">
        <v>55</v>
      </c>
      <c r="H10" s="18" t="s">
        <v>51</v>
      </c>
      <c r="I10" s="18" t="s">
        <v>28</v>
      </c>
      <c r="J10" s="17" t="s">
        <v>149</v>
      </c>
      <c r="K10" s="19"/>
      <c r="L10" s="21" t="s">
        <v>428</v>
      </c>
      <c r="M10" s="21" t="s">
        <v>273</v>
      </c>
      <c r="N10" s="18" t="s">
        <v>17</v>
      </c>
      <c r="P10" s="12" t="s">
        <v>195</v>
      </c>
      <c r="R10" s="35" t="s">
        <v>273</v>
      </c>
      <c r="S10" s="32">
        <v>1</v>
      </c>
      <c r="T10" s="32">
        <v>1</v>
      </c>
      <c r="U10" s="32">
        <v>2</v>
      </c>
    </row>
    <row r="11" spans="1:21" ht="409.5" x14ac:dyDescent="0.2">
      <c r="A11" s="22" t="s">
        <v>44</v>
      </c>
      <c r="B11" s="23" t="s">
        <v>8</v>
      </c>
      <c r="C11" s="24" t="s">
        <v>19</v>
      </c>
      <c r="D11" s="23" t="s">
        <v>133</v>
      </c>
      <c r="E11" s="23" t="s">
        <v>197</v>
      </c>
      <c r="F11" s="25" t="s">
        <v>29</v>
      </c>
      <c r="G11" s="25" t="s">
        <v>53</v>
      </c>
      <c r="H11" s="18" t="s">
        <v>256</v>
      </c>
      <c r="I11" s="18"/>
      <c r="J11" s="22" t="s">
        <v>153</v>
      </c>
      <c r="K11" s="19"/>
      <c r="L11" s="26" t="s">
        <v>310</v>
      </c>
      <c r="M11" s="26" t="s">
        <v>460</v>
      </c>
      <c r="N11" s="23" t="s">
        <v>192</v>
      </c>
      <c r="P11" s="11" t="s">
        <v>196</v>
      </c>
      <c r="R11" s="35" t="s">
        <v>463</v>
      </c>
      <c r="S11" s="32">
        <v>4</v>
      </c>
      <c r="T11" s="32"/>
      <c r="U11" s="32">
        <v>4</v>
      </c>
    </row>
    <row r="12" spans="1:21" ht="409.5" x14ac:dyDescent="0.2">
      <c r="A12" s="22" t="s">
        <v>45</v>
      </c>
      <c r="B12" s="27" t="s">
        <v>127</v>
      </c>
      <c r="C12" s="24"/>
      <c r="D12" s="23"/>
      <c r="E12" s="23" t="s">
        <v>199</v>
      </c>
      <c r="F12" s="25" t="s">
        <v>137</v>
      </c>
      <c r="G12" s="25" t="s">
        <v>54</v>
      </c>
      <c r="H12" s="23" t="s">
        <v>24</v>
      </c>
      <c r="I12" s="23"/>
      <c r="J12" s="22" t="s">
        <v>149</v>
      </c>
      <c r="K12" s="24">
        <v>43279</v>
      </c>
      <c r="L12" s="26" t="s">
        <v>30</v>
      </c>
      <c r="M12" s="26" t="s">
        <v>460</v>
      </c>
      <c r="N12" s="23" t="s">
        <v>7</v>
      </c>
      <c r="P12" s="12" t="s">
        <v>197</v>
      </c>
      <c r="R12" s="31" t="s">
        <v>149</v>
      </c>
      <c r="S12" s="32">
        <v>63</v>
      </c>
      <c r="T12" s="32">
        <v>14</v>
      </c>
      <c r="U12" s="32">
        <v>77</v>
      </c>
    </row>
    <row r="13" spans="1:21" ht="409.5" x14ac:dyDescent="0.2">
      <c r="A13" s="22" t="s">
        <v>46</v>
      </c>
      <c r="B13" s="23" t="s">
        <v>8</v>
      </c>
      <c r="C13" s="24" t="s">
        <v>135</v>
      </c>
      <c r="D13" s="23" t="s">
        <v>134</v>
      </c>
      <c r="E13" s="23" t="s">
        <v>195</v>
      </c>
      <c r="F13" s="25" t="s">
        <v>31</v>
      </c>
      <c r="G13" s="25" t="s">
        <v>56</v>
      </c>
      <c r="H13" s="18" t="s">
        <v>32</v>
      </c>
      <c r="I13" s="18" t="s">
        <v>244</v>
      </c>
      <c r="J13" s="22" t="s">
        <v>149</v>
      </c>
      <c r="K13" s="19"/>
      <c r="L13" s="26" t="s">
        <v>390</v>
      </c>
      <c r="M13" s="26" t="s">
        <v>460</v>
      </c>
      <c r="N13" s="23" t="s">
        <v>192</v>
      </c>
      <c r="P13" s="7" t="s">
        <v>198</v>
      </c>
      <c r="Q13" s="8"/>
      <c r="R13" s="35" t="s">
        <v>272</v>
      </c>
      <c r="S13" s="32">
        <v>21</v>
      </c>
      <c r="T13" s="32"/>
      <c r="U13" s="32">
        <v>21</v>
      </c>
    </row>
    <row r="14" spans="1:21" ht="409.5" x14ac:dyDescent="0.2">
      <c r="A14" s="22" t="s">
        <v>47</v>
      </c>
      <c r="B14" s="23" t="s">
        <v>8</v>
      </c>
      <c r="C14" s="24">
        <v>43106</v>
      </c>
      <c r="D14" s="23" t="s">
        <v>131</v>
      </c>
      <c r="E14" s="23" t="s">
        <v>199</v>
      </c>
      <c r="F14" s="25" t="s">
        <v>34</v>
      </c>
      <c r="G14" s="25" t="s">
        <v>56</v>
      </c>
      <c r="H14" s="23" t="s">
        <v>32</v>
      </c>
      <c r="I14" s="23"/>
      <c r="J14" s="22" t="s">
        <v>152</v>
      </c>
      <c r="K14" s="24">
        <v>43278</v>
      </c>
      <c r="L14" s="26" t="s">
        <v>136</v>
      </c>
      <c r="M14" s="26" t="s">
        <v>460</v>
      </c>
      <c r="N14" s="23" t="s">
        <v>7</v>
      </c>
      <c r="P14" s="12" t="s">
        <v>199</v>
      </c>
      <c r="Q14" s="13"/>
      <c r="R14" s="35" t="s">
        <v>273</v>
      </c>
      <c r="S14" s="32">
        <v>7</v>
      </c>
      <c r="T14" s="32">
        <v>8</v>
      </c>
      <c r="U14" s="32">
        <v>15</v>
      </c>
    </row>
    <row r="15" spans="1:21" ht="409.5" x14ac:dyDescent="0.2">
      <c r="A15" s="22" t="s">
        <v>48</v>
      </c>
      <c r="B15" s="23" t="s">
        <v>8</v>
      </c>
      <c r="C15" s="24">
        <v>43280</v>
      </c>
      <c r="D15" s="23" t="s">
        <v>141</v>
      </c>
      <c r="E15" s="23" t="s">
        <v>197</v>
      </c>
      <c r="F15" s="25" t="s">
        <v>142</v>
      </c>
      <c r="G15" s="25" t="s">
        <v>53</v>
      </c>
      <c r="H15" s="18" t="s">
        <v>59</v>
      </c>
      <c r="I15" s="18" t="s">
        <v>245</v>
      </c>
      <c r="J15" s="22" t="s">
        <v>149</v>
      </c>
      <c r="K15" s="19"/>
      <c r="L15" s="26" t="s">
        <v>429</v>
      </c>
      <c r="M15" s="26" t="s">
        <v>273</v>
      </c>
      <c r="N15" s="23" t="s">
        <v>192</v>
      </c>
      <c r="Q15" s="13"/>
      <c r="R15" s="35" t="s">
        <v>463</v>
      </c>
      <c r="S15" s="32">
        <v>31</v>
      </c>
      <c r="T15" s="32">
        <v>2</v>
      </c>
      <c r="U15" s="32">
        <v>33</v>
      </c>
    </row>
    <row r="16" spans="1:21" ht="409.5" x14ac:dyDescent="0.2">
      <c r="A16" s="22" t="s">
        <v>49</v>
      </c>
      <c r="B16" s="23" t="s">
        <v>8</v>
      </c>
      <c r="C16" s="24">
        <v>43283</v>
      </c>
      <c r="D16" s="23" t="s">
        <v>62</v>
      </c>
      <c r="E16" s="23" t="s">
        <v>195</v>
      </c>
      <c r="F16" s="25" t="s">
        <v>267</v>
      </c>
      <c r="G16" s="25" t="s">
        <v>53</v>
      </c>
      <c r="H16" s="23" t="s">
        <v>63</v>
      </c>
      <c r="I16" s="23"/>
      <c r="J16" s="22" t="s">
        <v>149</v>
      </c>
      <c r="K16" s="24">
        <v>43283</v>
      </c>
      <c r="L16" s="26" t="s">
        <v>64</v>
      </c>
      <c r="M16" s="26" t="s">
        <v>272</v>
      </c>
      <c r="N16" s="23" t="s">
        <v>7</v>
      </c>
      <c r="Q16" s="13"/>
      <c r="R16" s="35" t="s">
        <v>459</v>
      </c>
      <c r="S16" s="32">
        <v>4</v>
      </c>
      <c r="T16" s="32">
        <v>4</v>
      </c>
      <c r="U16" s="32">
        <v>8</v>
      </c>
    </row>
    <row r="17" spans="1:21" ht="390" x14ac:dyDescent="0.2">
      <c r="A17" s="22" t="s">
        <v>50</v>
      </c>
      <c r="B17" s="23" t="s">
        <v>8</v>
      </c>
      <c r="C17" s="24">
        <v>43283</v>
      </c>
      <c r="D17" s="23" t="s">
        <v>65</v>
      </c>
      <c r="E17" s="23" t="s">
        <v>195</v>
      </c>
      <c r="F17" s="25" t="s">
        <v>140</v>
      </c>
      <c r="G17" s="25" t="s">
        <v>66</v>
      </c>
      <c r="H17" s="23" t="s">
        <v>67</v>
      </c>
      <c r="I17" s="23"/>
      <c r="J17" s="22" t="s">
        <v>152</v>
      </c>
      <c r="K17" s="24">
        <v>43283</v>
      </c>
      <c r="L17" s="26" t="s">
        <v>68</v>
      </c>
      <c r="M17" s="26" t="s">
        <v>272</v>
      </c>
      <c r="N17" s="23" t="s">
        <v>7</v>
      </c>
      <c r="Q17" s="6"/>
      <c r="R17" s="31" t="s">
        <v>33</v>
      </c>
      <c r="S17" s="32">
        <v>2</v>
      </c>
      <c r="T17" s="32">
        <v>1</v>
      </c>
      <c r="U17" s="32">
        <v>3</v>
      </c>
    </row>
    <row r="18" spans="1:21" ht="409.5" x14ac:dyDescent="0.2">
      <c r="A18" s="22" t="s">
        <v>69</v>
      </c>
      <c r="B18" s="23" t="s">
        <v>8</v>
      </c>
      <c r="C18" s="24">
        <v>43285</v>
      </c>
      <c r="D18" s="23" t="s">
        <v>170</v>
      </c>
      <c r="E18" s="23" t="s">
        <v>195</v>
      </c>
      <c r="F18" s="25" t="s">
        <v>320</v>
      </c>
      <c r="G18" s="25" t="s">
        <v>66</v>
      </c>
      <c r="H18" s="23" t="s">
        <v>67</v>
      </c>
      <c r="I18" s="23"/>
      <c r="J18" s="22" t="s">
        <v>149</v>
      </c>
      <c r="K18" s="24">
        <v>43291</v>
      </c>
      <c r="L18" s="26" t="s">
        <v>148</v>
      </c>
      <c r="M18" s="26" t="s">
        <v>272</v>
      </c>
      <c r="N18" s="23" t="s">
        <v>7</v>
      </c>
      <c r="R18" s="35" t="s">
        <v>273</v>
      </c>
      <c r="S18" s="32"/>
      <c r="T18" s="32">
        <v>1</v>
      </c>
      <c r="U18" s="32">
        <v>1</v>
      </c>
    </row>
    <row r="19" spans="1:21" ht="409.5" x14ac:dyDescent="0.2">
      <c r="A19" s="22" t="s">
        <v>70</v>
      </c>
      <c r="B19" s="23" t="s">
        <v>8</v>
      </c>
      <c r="C19" s="24">
        <v>43285</v>
      </c>
      <c r="D19" s="18" t="s">
        <v>82</v>
      </c>
      <c r="E19" s="18" t="s">
        <v>195</v>
      </c>
      <c r="F19" s="25" t="s">
        <v>83</v>
      </c>
      <c r="G19" s="25" t="s">
        <v>56</v>
      </c>
      <c r="H19" s="18" t="s">
        <v>32</v>
      </c>
      <c r="I19" s="18"/>
      <c r="J19" s="22" t="s">
        <v>161</v>
      </c>
      <c r="K19" s="19"/>
      <c r="L19" s="26" t="s">
        <v>407</v>
      </c>
      <c r="M19" s="26" t="s">
        <v>273</v>
      </c>
      <c r="N19" s="23" t="s">
        <v>192</v>
      </c>
      <c r="R19" s="35" t="s">
        <v>463</v>
      </c>
      <c r="S19" s="32">
        <v>2</v>
      </c>
      <c r="T19" s="32"/>
      <c r="U19" s="32">
        <v>2</v>
      </c>
    </row>
    <row r="20" spans="1:21" ht="357" x14ac:dyDescent="0.2">
      <c r="A20" s="22" t="s">
        <v>71</v>
      </c>
      <c r="B20" s="23" t="s">
        <v>8</v>
      </c>
      <c r="C20" s="24">
        <v>43285</v>
      </c>
      <c r="D20" s="23" t="s">
        <v>121</v>
      </c>
      <c r="E20" s="23" t="s">
        <v>195</v>
      </c>
      <c r="F20" s="25" t="s">
        <v>122</v>
      </c>
      <c r="G20" s="25" t="s">
        <v>56</v>
      </c>
      <c r="H20" s="23" t="s">
        <v>32</v>
      </c>
      <c r="I20" s="23"/>
      <c r="J20" s="22" t="s">
        <v>161</v>
      </c>
      <c r="K20" s="24">
        <v>43301</v>
      </c>
      <c r="L20" s="26" t="s">
        <v>187</v>
      </c>
      <c r="M20" s="26" t="s">
        <v>272</v>
      </c>
      <c r="N20" s="23" t="s">
        <v>7</v>
      </c>
      <c r="R20" s="31" t="s">
        <v>153</v>
      </c>
      <c r="S20" s="32">
        <v>1</v>
      </c>
      <c r="T20" s="32"/>
      <c r="U20" s="32">
        <v>1</v>
      </c>
    </row>
    <row r="21" spans="1:21" ht="395.25" x14ac:dyDescent="0.2">
      <c r="A21" s="22" t="s">
        <v>72</v>
      </c>
      <c r="B21" s="23" t="s">
        <v>127</v>
      </c>
      <c r="C21" s="24">
        <v>43286</v>
      </c>
      <c r="D21" s="23" t="s">
        <v>123</v>
      </c>
      <c r="E21" s="23" t="s">
        <v>195</v>
      </c>
      <c r="F21" s="25" t="s">
        <v>124</v>
      </c>
      <c r="G21" s="25" t="s">
        <v>53</v>
      </c>
      <c r="H21" s="23" t="s">
        <v>125</v>
      </c>
      <c r="I21" s="23"/>
      <c r="J21" s="22" t="s">
        <v>152</v>
      </c>
      <c r="K21" s="24">
        <v>43307</v>
      </c>
      <c r="L21" s="26" t="s">
        <v>249</v>
      </c>
      <c r="M21" s="26" t="s">
        <v>272</v>
      </c>
      <c r="N21" s="23" t="s">
        <v>7</v>
      </c>
      <c r="R21" s="35" t="s">
        <v>463</v>
      </c>
      <c r="S21" s="32">
        <v>1</v>
      </c>
      <c r="T21" s="32"/>
      <c r="U21" s="32">
        <v>1</v>
      </c>
    </row>
    <row r="22" spans="1:21" ht="409.5" x14ac:dyDescent="0.2">
      <c r="A22" s="22" t="s">
        <v>73</v>
      </c>
      <c r="B22" s="23" t="s">
        <v>8</v>
      </c>
      <c r="C22" s="24">
        <v>43106</v>
      </c>
      <c r="D22" s="23" t="s">
        <v>138</v>
      </c>
      <c r="E22" s="23" t="s">
        <v>195</v>
      </c>
      <c r="F22" s="25" t="s">
        <v>461</v>
      </c>
      <c r="G22" s="25" t="s">
        <v>56</v>
      </c>
      <c r="H22" s="23" t="s">
        <v>32</v>
      </c>
      <c r="I22" s="23"/>
      <c r="J22" s="22" t="s">
        <v>149</v>
      </c>
      <c r="K22" s="24">
        <v>43294</v>
      </c>
      <c r="L22" s="26" t="s">
        <v>155</v>
      </c>
      <c r="M22" s="26" t="s">
        <v>272</v>
      </c>
      <c r="N22" s="23" t="s">
        <v>7</v>
      </c>
      <c r="R22" s="31" t="s">
        <v>161</v>
      </c>
      <c r="S22" s="32">
        <v>14</v>
      </c>
      <c r="T22" s="32">
        <v>2</v>
      </c>
      <c r="U22" s="32">
        <v>16</v>
      </c>
    </row>
    <row r="23" spans="1:21" ht="409.5" x14ac:dyDescent="0.2">
      <c r="A23" s="22" t="s">
        <v>74</v>
      </c>
      <c r="B23" s="23" t="s">
        <v>8</v>
      </c>
      <c r="C23" s="24">
        <v>43287</v>
      </c>
      <c r="D23" s="23" t="s">
        <v>143</v>
      </c>
      <c r="E23" s="23" t="s">
        <v>197</v>
      </c>
      <c r="F23" s="25" t="s">
        <v>321</v>
      </c>
      <c r="G23" s="25" t="s">
        <v>53</v>
      </c>
      <c r="H23" s="23" t="s">
        <v>255</v>
      </c>
      <c r="I23" s="23"/>
      <c r="J23" s="22" t="s">
        <v>149</v>
      </c>
      <c r="K23" s="24">
        <v>43301</v>
      </c>
      <c r="L23" s="26" t="s">
        <v>189</v>
      </c>
      <c r="M23" s="26" t="s">
        <v>460</v>
      </c>
      <c r="N23" s="23" t="s">
        <v>7</v>
      </c>
      <c r="R23" s="35" t="s">
        <v>272</v>
      </c>
      <c r="S23" s="32">
        <v>4</v>
      </c>
      <c r="T23" s="32"/>
      <c r="U23" s="32">
        <v>4</v>
      </c>
    </row>
    <row r="24" spans="1:21" ht="409.5" x14ac:dyDescent="0.2">
      <c r="A24" s="22" t="s">
        <v>75</v>
      </c>
      <c r="B24" s="23" t="s">
        <v>8</v>
      </c>
      <c r="C24" s="24">
        <v>43290</v>
      </c>
      <c r="D24" s="23" t="s">
        <v>146</v>
      </c>
      <c r="E24" s="23" t="s">
        <v>199</v>
      </c>
      <c r="F24" s="25" t="s">
        <v>147</v>
      </c>
      <c r="G24" s="25" t="s">
        <v>56</v>
      </c>
      <c r="H24" s="23" t="s">
        <v>32</v>
      </c>
      <c r="I24" s="23"/>
      <c r="J24" s="22" t="s">
        <v>161</v>
      </c>
      <c r="K24" s="24"/>
      <c r="L24" s="26" t="s">
        <v>375</v>
      </c>
      <c r="M24" s="26" t="s">
        <v>273</v>
      </c>
      <c r="N24" s="23" t="s">
        <v>192</v>
      </c>
      <c r="R24" s="35" t="s">
        <v>273</v>
      </c>
      <c r="S24" s="32">
        <v>3</v>
      </c>
      <c r="T24" s="32">
        <v>1</v>
      </c>
      <c r="U24" s="32">
        <v>4</v>
      </c>
    </row>
    <row r="25" spans="1:21" ht="409.5" x14ac:dyDescent="0.2">
      <c r="A25" s="22" t="s">
        <v>76</v>
      </c>
      <c r="B25" s="23" t="s">
        <v>8</v>
      </c>
      <c r="C25" s="24">
        <v>43292</v>
      </c>
      <c r="D25" s="23" t="s">
        <v>156</v>
      </c>
      <c r="E25" s="23" t="s">
        <v>195</v>
      </c>
      <c r="F25" s="25" t="s">
        <v>157</v>
      </c>
      <c r="G25" s="25" t="s">
        <v>53</v>
      </c>
      <c r="H25" s="23" t="s">
        <v>63</v>
      </c>
      <c r="I25" s="23"/>
      <c r="J25" s="22" t="s">
        <v>149</v>
      </c>
      <c r="K25" s="24">
        <v>43294</v>
      </c>
      <c r="L25" s="26" t="s">
        <v>168</v>
      </c>
      <c r="M25" s="26" t="s">
        <v>272</v>
      </c>
      <c r="N25" s="23" t="s">
        <v>7</v>
      </c>
      <c r="R25" s="35" t="s">
        <v>463</v>
      </c>
      <c r="S25" s="32">
        <v>7</v>
      </c>
      <c r="T25" s="32"/>
      <c r="U25" s="32">
        <v>7</v>
      </c>
    </row>
    <row r="26" spans="1:21" ht="409.5" x14ac:dyDescent="0.2">
      <c r="A26" s="22" t="s">
        <v>77</v>
      </c>
      <c r="B26" s="23" t="s">
        <v>127</v>
      </c>
      <c r="C26" s="24">
        <v>43293</v>
      </c>
      <c r="D26" s="23" t="s">
        <v>158</v>
      </c>
      <c r="E26" s="23" t="s">
        <v>199</v>
      </c>
      <c r="F26" s="25" t="s">
        <v>159</v>
      </c>
      <c r="G26" s="25" t="s">
        <v>56</v>
      </c>
      <c r="H26" s="23" t="s">
        <v>160</v>
      </c>
      <c r="I26" s="23"/>
      <c r="J26" s="22" t="s">
        <v>161</v>
      </c>
      <c r="K26" s="24">
        <v>43293</v>
      </c>
      <c r="L26" s="26" t="s">
        <v>162</v>
      </c>
      <c r="M26" s="26" t="s">
        <v>273</v>
      </c>
      <c r="N26" s="23" t="s">
        <v>7</v>
      </c>
      <c r="P26" s="9"/>
      <c r="Q26" s="9"/>
      <c r="R26" s="35" t="s">
        <v>459</v>
      </c>
      <c r="S26" s="32"/>
      <c r="T26" s="32">
        <v>1</v>
      </c>
      <c r="U26" s="32">
        <v>1</v>
      </c>
    </row>
    <row r="27" spans="1:21" ht="409.5" x14ac:dyDescent="0.2">
      <c r="A27" s="22" t="s">
        <v>78</v>
      </c>
      <c r="B27" s="23" t="s">
        <v>8</v>
      </c>
      <c r="C27" s="24">
        <v>43293</v>
      </c>
      <c r="D27" s="23" t="s">
        <v>163</v>
      </c>
      <c r="E27" s="23" t="s">
        <v>199</v>
      </c>
      <c r="F27" s="25" t="s">
        <v>164</v>
      </c>
      <c r="G27" s="25" t="s">
        <v>53</v>
      </c>
      <c r="H27" s="23" t="s">
        <v>57</v>
      </c>
      <c r="I27" s="23"/>
      <c r="J27" s="22" t="s">
        <v>169</v>
      </c>
      <c r="K27" s="24">
        <v>43304</v>
      </c>
      <c r="L27" s="26" t="s">
        <v>204</v>
      </c>
      <c r="M27" s="26" t="s">
        <v>460</v>
      </c>
      <c r="N27" s="23" t="s">
        <v>7</v>
      </c>
      <c r="P27" s="9"/>
      <c r="R27" s="31" t="s">
        <v>251</v>
      </c>
      <c r="S27" s="32">
        <v>1</v>
      </c>
      <c r="T27" s="32"/>
      <c r="U27" s="32">
        <v>1</v>
      </c>
    </row>
    <row r="28" spans="1:21" ht="409.5" x14ac:dyDescent="0.2">
      <c r="A28" s="22" t="s">
        <v>79</v>
      </c>
      <c r="B28" s="23" t="s">
        <v>8</v>
      </c>
      <c r="C28" s="24">
        <v>43293</v>
      </c>
      <c r="D28" s="23" t="s">
        <v>170</v>
      </c>
      <c r="E28" s="23" t="s">
        <v>195</v>
      </c>
      <c r="F28" s="25" t="s">
        <v>165</v>
      </c>
      <c r="G28" s="25" t="s">
        <v>66</v>
      </c>
      <c r="H28" s="18" t="s">
        <v>67</v>
      </c>
      <c r="I28" s="18"/>
      <c r="J28" s="22" t="s">
        <v>169</v>
      </c>
      <c r="K28" s="19"/>
      <c r="L28" s="26" t="s">
        <v>315</v>
      </c>
      <c r="M28" s="26" t="s">
        <v>460</v>
      </c>
      <c r="N28" s="23" t="s">
        <v>192</v>
      </c>
      <c r="R28" s="35" t="s">
        <v>273</v>
      </c>
      <c r="S28" s="32">
        <v>1</v>
      </c>
      <c r="T28" s="32"/>
      <c r="U28" s="32">
        <v>1</v>
      </c>
    </row>
    <row r="29" spans="1:21" ht="409.5" x14ac:dyDescent="0.2">
      <c r="A29" s="22" t="s">
        <v>80</v>
      </c>
      <c r="B29" s="23" t="s">
        <v>8</v>
      </c>
      <c r="C29" s="24">
        <v>43293</v>
      </c>
      <c r="D29" s="23" t="s">
        <v>166</v>
      </c>
      <c r="E29" s="23" t="s">
        <v>195</v>
      </c>
      <c r="F29" s="25" t="s">
        <v>167</v>
      </c>
      <c r="G29" s="25" t="s">
        <v>53</v>
      </c>
      <c r="H29" s="23" t="s">
        <v>255</v>
      </c>
      <c r="I29" s="23"/>
      <c r="J29" s="22" t="s">
        <v>149</v>
      </c>
      <c r="K29" s="24">
        <v>43311</v>
      </c>
      <c r="L29" s="26" t="s">
        <v>246</v>
      </c>
      <c r="M29" s="26" t="s">
        <v>272</v>
      </c>
      <c r="N29" s="23" t="s">
        <v>7</v>
      </c>
      <c r="R29" s="31" t="s">
        <v>154</v>
      </c>
      <c r="S29" s="32">
        <v>96</v>
      </c>
      <c r="T29" s="32">
        <v>18</v>
      </c>
      <c r="U29" s="32">
        <v>114</v>
      </c>
    </row>
    <row r="30" spans="1:21" ht="409.5" x14ac:dyDescent="0.2">
      <c r="A30" s="22" t="s">
        <v>81</v>
      </c>
      <c r="B30" s="23" t="s">
        <v>8</v>
      </c>
      <c r="C30" s="24">
        <v>43294</v>
      </c>
      <c r="D30" s="23" t="s">
        <v>170</v>
      </c>
      <c r="E30" s="23" t="s">
        <v>195</v>
      </c>
      <c r="F30" s="25" t="s">
        <v>171</v>
      </c>
      <c r="G30" s="25" t="s">
        <v>66</v>
      </c>
      <c r="H30" s="23" t="s">
        <v>67</v>
      </c>
      <c r="I30" s="23"/>
      <c r="J30" s="22" t="s">
        <v>149</v>
      </c>
      <c r="K30" s="24">
        <v>43297</v>
      </c>
      <c r="L30" s="26" t="s">
        <v>175</v>
      </c>
      <c r="M30" s="26" t="s">
        <v>272</v>
      </c>
      <c r="N30" s="23" t="s">
        <v>7</v>
      </c>
    </row>
    <row r="31" spans="1:21" ht="409.5" x14ac:dyDescent="0.2">
      <c r="A31" s="22" t="s">
        <v>84</v>
      </c>
      <c r="B31" s="18" t="s">
        <v>8</v>
      </c>
      <c r="C31" s="19">
        <v>43297</v>
      </c>
      <c r="D31" s="18" t="s">
        <v>172</v>
      </c>
      <c r="E31" s="18" t="s">
        <v>197</v>
      </c>
      <c r="F31" s="20" t="s">
        <v>173</v>
      </c>
      <c r="G31" s="20" t="s">
        <v>53</v>
      </c>
      <c r="H31" s="18" t="s">
        <v>174</v>
      </c>
      <c r="I31" s="18"/>
      <c r="J31" s="17" t="s">
        <v>33</v>
      </c>
      <c r="K31" s="19"/>
      <c r="L31" s="21" t="s">
        <v>509</v>
      </c>
      <c r="M31" s="21" t="s">
        <v>273</v>
      </c>
      <c r="N31" s="18" t="s">
        <v>17</v>
      </c>
    </row>
    <row r="32" spans="1:21" ht="409.5" x14ac:dyDescent="0.2">
      <c r="A32" s="22" t="s">
        <v>85</v>
      </c>
      <c r="B32" s="23" t="s">
        <v>8</v>
      </c>
      <c r="C32" s="24">
        <v>43298</v>
      </c>
      <c r="D32" s="23" t="s">
        <v>176</v>
      </c>
      <c r="E32" s="23" t="s">
        <v>199</v>
      </c>
      <c r="F32" s="25" t="s">
        <v>177</v>
      </c>
      <c r="G32" s="25" t="s">
        <v>53</v>
      </c>
      <c r="H32" s="23" t="s">
        <v>57</v>
      </c>
      <c r="I32" s="23"/>
      <c r="J32" s="22" t="s">
        <v>169</v>
      </c>
      <c r="K32" s="24"/>
      <c r="L32" s="26" t="s">
        <v>386</v>
      </c>
      <c r="M32" s="26" t="s">
        <v>460</v>
      </c>
      <c r="N32" s="23" t="s">
        <v>192</v>
      </c>
    </row>
    <row r="33" spans="1:14" ht="210" x14ac:dyDescent="0.2">
      <c r="A33" s="22" t="s">
        <v>86</v>
      </c>
      <c r="B33" s="23" t="s">
        <v>8</v>
      </c>
      <c r="C33" s="24">
        <v>43298</v>
      </c>
      <c r="D33" s="23" t="s">
        <v>178</v>
      </c>
      <c r="E33" s="23" t="s">
        <v>199</v>
      </c>
      <c r="F33" s="25" t="s">
        <v>179</v>
      </c>
      <c r="G33" s="25" t="s">
        <v>53</v>
      </c>
      <c r="H33" s="23" t="s">
        <v>57</v>
      </c>
      <c r="I33" s="23"/>
      <c r="J33" s="22" t="s">
        <v>169</v>
      </c>
      <c r="K33" s="24">
        <v>43301</v>
      </c>
      <c r="L33" s="26" t="s">
        <v>188</v>
      </c>
      <c r="M33" s="26" t="s">
        <v>460</v>
      </c>
      <c r="N33" s="23" t="s">
        <v>7</v>
      </c>
    </row>
    <row r="34" spans="1:14" ht="285" x14ac:dyDescent="0.2">
      <c r="A34" s="22" t="s">
        <v>87</v>
      </c>
      <c r="B34" s="23" t="s">
        <v>8</v>
      </c>
      <c r="C34" s="24">
        <v>43299</v>
      </c>
      <c r="D34" s="23" t="s">
        <v>180</v>
      </c>
      <c r="E34" s="23" t="s">
        <v>199</v>
      </c>
      <c r="F34" s="25" t="s">
        <v>181</v>
      </c>
      <c r="G34" s="25" t="s">
        <v>53</v>
      </c>
      <c r="H34" s="23" t="s">
        <v>182</v>
      </c>
      <c r="I34" s="23"/>
      <c r="J34" s="22" t="s">
        <v>149</v>
      </c>
      <c r="K34" s="24">
        <v>43300</v>
      </c>
      <c r="L34" s="26" t="s">
        <v>190</v>
      </c>
      <c r="M34" s="26" t="s">
        <v>460</v>
      </c>
      <c r="N34" s="23" t="s">
        <v>7</v>
      </c>
    </row>
    <row r="35" spans="1:14" ht="409.5" x14ac:dyDescent="0.2">
      <c r="A35" s="22" t="s">
        <v>88</v>
      </c>
      <c r="B35" s="23" t="s">
        <v>8</v>
      </c>
      <c r="C35" s="24">
        <v>43299</v>
      </c>
      <c r="D35" s="23" t="s">
        <v>183</v>
      </c>
      <c r="E35" s="23" t="s">
        <v>199</v>
      </c>
      <c r="F35" s="25" t="s">
        <v>184</v>
      </c>
      <c r="G35" s="25" t="s">
        <v>53</v>
      </c>
      <c r="H35" s="23" t="s">
        <v>63</v>
      </c>
      <c r="I35" s="23"/>
      <c r="J35" s="22" t="s">
        <v>149</v>
      </c>
      <c r="K35" s="24">
        <v>43304</v>
      </c>
      <c r="L35" s="26" t="s">
        <v>247</v>
      </c>
      <c r="M35" s="26" t="s">
        <v>460</v>
      </c>
      <c r="N35" s="23" t="s">
        <v>7</v>
      </c>
    </row>
    <row r="36" spans="1:14" ht="409.5" x14ac:dyDescent="0.2">
      <c r="A36" s="22" t="s">
        <v>89</v>
      </c>
      <c r="B36" s="23" t="s">
        <v>8</v>
      </c>
      <c r="C36" s="24">
        <v>43301</v>
      </c>
      <c r="D36" s="23" t="s">
        <v>202</v>
      </c>
      <c r="E36" s="23" t="s">
        <v>198</v>
      </c>
      <c r="F36" s="25" t="s">
        <v>203</v>
      </c>
      <c r="G36" s="25" t="s">
        <v>56</v>
      </c>
      <c r="H36" s="23" t="s">
        <v>32</v>
      </c>
      <c r="I36" s="23"/>
      <c r="J36" s="22" t="s">
        <v>33</v>
      </c>
      <c r="K36" s="24"/>
      <c r="L36" s="37" t="s">
        <v>309</v>
      </c>
      <c r="M36" s="26" t="s">
        <v>460</v>
      </c>
      <c r="N36" s="23" t="s">
        <v>192</v>
      </c>
    </row>
    <row r="37" spans="1:14" ht="409.5" x14ac:dyDescent="0.2">
      <c r="A37" s="22" t="s">
        <v>90</v>
      </c>
      <c r="B37" s="23" t="s">
        <v>8</v>
      </c>
      <c r="C37" s="24">
        <v>43305</v>
      </c>
      <c r="D37" s="23" t="s">
        <v>206</v>
      </c>
      <c r="E37" s="23" t="s">
        <v>197</v>
      </c>
      <c r="F37" s="25" t="s">
        <v>205</v>
      </c>
      <c r="G37" s="25" t="s">
        <v>53</v>
      </c>
      <c r="H37" s="23" t="s">
        <v>59</v>
      </c>
      <c r="I37" s="23"/>
      <c r="J37" s="22" t="s">
        <v>149</v>
      </c>
      <c r="K37" s="24"/>
      <c r="L37" s="26" t="s">
        <v>278</v>
      </c>
      <c r="M37" s="26" t="s">
        <v>460</v>
      </c>
      <c r="N37" s="23" t="s">
        <v>192</v>
      </c>
    </row>
    <row r="38" spans="1:14" ht="409.5" x14ac:dyDescent="0.2">
      <c r="A38" s="22" t="s">
        <v>91</v>
      </c>
      <c r="B38" s="23" t="s">
        <v>8</v>
      </c>
      <c r="C38" s="24">
        <v>43305</v>
      </c>
      <c r="D38" s="23" t="s">
        <v>207</v>
      </c>
      <c r="E38" s="23" t="s">
        <v>199</v>
      </c>
      <c r="F38" s="25" t="s">
        <v>214</v>
      </c>
      <c r="G38" s="25" t="s">
        <v>53</v>
      </c>
      <c r="H38" s="23" t="s">
        <v>59</v>
      </c>
      <c r="I38" s="23"/>
      <c r="J38" s="22" t="s">
        <v>149</v>
      </c>
      <c r="K38" s="24">
        <v>43305</v>
      </c>
      <c r="L38" s="26" t="s">
        <v>248</v>
      </c>
      <c r="M38" s="26" t="s">
        <v>460</v>
      </c>
      <c r="N38" s="23" t="s">
        <v>7</v>
      </c>
    </row>
    <row r="39" spans="1:14" ht="216.75" x14ac:dyDescent="0.2">
      <c r="A39" s="22" t="s">
        <v>92</v>
      </c>
      <c r="B39" s="23" t="s">
        <v>8</v>
      </c>
      <c r="C39" s="24">
        <v>43305</v>
      </c>
      <c r="D39" s="23" t="s">
        <v>208</v>
      </c>
      <c r="E39" s="23" t="s">
        <v>195</v>
      </c>
      <c r="F39" s="25" t="s">
        <v>209</v>
      </c>
      <c r="G39" s="25" t="s">
        <v>53</v>
      </c>
      <c r="H39" s="23" t="s">
        <v>59</v>
      </c>
      <c r="I39" s="23"/>
      <c r="J39" s="22" t="s">
        <v>149</v>
      </c>
      <c r="K39" s="24">
        <v>43326</v>
      </c>
      <c r="L39" s="26" t="s">
        <v>279</v>
      </c>
      <c r="M39" s="26" t="s">
        <v>460</v>
      </c>
      <c r="N39" s="23" t="s">
        <v>192</v>
      </c>
    </row>
    <row r="40" spans="1:14" ht="409.5" x14ac:dyDescent="0.2">
      <c r="A40" s="22" t="s">
        <v>93</v>
      </c>
      <c r="B40" s="23" t="s">
        <v>8</v>
      </c>
      <c r="C40" s="24">
        <v>206</v>
      </c>
      <c r="D40" s="23" t="s">
        <v>210</v>
      </c>
      <c r="E40" s="23" t="s">
        <v>195</v>
      </c>
      <c r="F40" s="25" t="s">
        <v>211</v>
      </c>
      <c r="G40" s="25" t="s">
        <v>56</v>
      </c>
      <c r="H40" s="23" t="s">
        <v>212</v>
      </c>
      <c r="I40" s="23"/>
      <c r="J40" s="22" t="s">
        <v>161</v>
      </c>
      <c r="K40" s="24">
        <v>43307</v>
      </c>
      <c r="L40" s="26" t="s">
        <v>263</v>
      </c>
      <c r="M40" s="26" t="s">
        <v>460</v>
      </c>
      <c r="N40" s="23" t="s">
        <v>192</v>
      </c>
    </row>
    <row r="41" spans="1:14" ht="409.5" x14ac:dyDescent="0.2">
      <c r="A41" s="22" t="s">
        <v>94</v>
      </c>
      <c r="B41" s="27" t="s">
        <v>127</v>
      </c>
      <c r="C41" s="24">
        <v>43306</v>
      </c>
      <c r="D41" s="23" t="s">
        <v>207</v>
      </c>
      <c r="E41" s="23" t="s">
        <v>199</v>
      </c>
      <c r="F41" s="25" t="s">
        <v>213</v>
      </c>
      <c r="G41" s="25" t="s">
        <v>53</v>
      </c>
      <c r="H41" s="18" t="s">
        <v>174</v>
      </c>
      <c r="I41" s="18"/>
      <c r="J41" s="22" t="s">
        <v>169</v>
      </c>
      <c r="K41" s="19"/>
      <c r="L41" s="26" t="s">
        <v>316</v>
      </c>
      <c r="M41" s="26" t="s">
        <v>273</v>
      </c>
      <c r="N41" s="23" t="s">
        <v>192</v>
      </c>
    </row>
    <row r="42" spans="1:14" ht="409.5" x14ac:dyDescent="0.2">
      <c r="A42" s="22" t="s">
        <v>95</v>
      </c>
      <c r="B42" s="23" t="s">
        <v>127</v>
      </c>
      <c r="C42" s="24">
        <v>43307</v>
      </c>
      <c r="D42" s="23" t="s">
        <v>241</v>
      </c>
      <c r="E42" s="23" t="s">
        <v>197</v>
      </c>
      <c r="F42" s="25" t="s">
        <v>242</v>
      </c>
      <c r="G42" s="25" t="s">
        <v>56</v>
      </c>
      <c r="H42" s="23" t="s">
        <v>32</v>
      </c>
      <c r="I42" s="23"/>
      <c r="J42" s="22" t="s">
        <v>161</v>
      </c>
      <c r="K42" s="24">
        <v>43308</v>
      </c>
      <c r="L42" s="26" t="s">
        <v>263</v>
      </c>
      <c r="M42" s="26" t="s">
        <v>460</v>
      </c>
      <c r="N42" s="23" t="s">
        <v>192</v>
      </c>
    </row>
    <row r="43" spans="1:14" ht="409.5" x14ac:dyDescent="0.2">
      <c r="A43" s="22" t="s">
        <v>96</v>
      </c>
      <c r="B43" s="23" t="s">
        <v>8</v>
      </c>
      <c r="C43" s="24">
        <v>43308</v>
      </c>
      <c r="D43" s="23" t="s">
        <v>156</v>
      </c>
      <c r="E43" s="23" t="s">
        <v>195</v>
      </c>
      <c r="F43" s="25" t="s">
        <v>243</v>
      </c>
      <c r="G43" s="25" t="s">
        <v>53</v>
      </c>
      <c r="H43" s="23" t="s">
        <v>63</v>
      </c>
      <c r="I43" s="23"/>
      <c r="J43" s="22" t="s">
        <v>149</v>
      </c>
      <c r="K43" s="24">
        <v>43322</v>
      </c>
      <c r="L43" s="26" t="s">
        <v>271</v>
      </c>
      <c r="M43" s="26" t="s">
        <v>460</v>
      </c>
      <c r="N43" s="23" t="s">
        <v>192</v>
      </c>
    </row>
    <row r="44" spans="1:14" ht="409.5" x14ac:dyDescent="0.2">
      <c r="A44" s="22" t="s">
        <v>97</v>
      </c>
      <c r="B44" s="23" t="s">
        <v>127</v>
      </c>
      <c r="C44" s="24">
        <v>43311</v>
      </c>
      <c r="D44" s="23" t="s">
        <v>207</v>
      </c>
      <c r="E44" s="23" t="s">
        <v>197</v>
      </c>
      <c r="F44" s="25" t="s">
        <v>250</v>
      </c>
      <c r="G44" s="25" t="s">
        <v>66</v>
      </c>
      <c r="H44" s="23" t="s">
        <v>252</v>
      </c>
      <c r="I44" s="23"/>
      <c r="J44" s="22" t="s">
        <v>251</v>
      </c>
      <c r="K44" s="24"/>
      <c r="L44" s="26" t="s">
        <v>397</v>
      </c>
      <c r="M44" s="26" t="s">
        <v>273</v>
      </c>
      <c r="N44" s="23" t="s">
        <v>192</v>
      </c>
    </row>
    <row r="45" spans="1:14" ht="345" x14ac:dyDescent="0.2">
      <c r="A45" s="22" t="s">
        <v>98</v>
      </c>
      <c r="B45" s="23" t="s">
        <v>8</v>
      </c>
      <c r="C45" s="24">
        <v>43312</v>
      </c>
      <c r="D45" s="23" t="s">
        <v>253</v>
      </c>
      <c r="E45" s="23" t="s">
        <v>196</v>
      </c>
      <c r="F45" s="25" t="s">
        <v>254</v>
      </c>
      <c r="G45" s="25" t="s">
        <v>56</v>
      </c>
      <c r="H45" s="23" t="s">
        <v>32</v>
      </c>
      <c r="I45" s="23"/>
      <c r="J45" s="22" t="s">
        <v>149</v>
      </c>
      <c r="K45" s="24">
        <v>43312</v>
      </c>
      <c r="L45" s="26" t="s">
        <v>257</v>
      </c>
      <c r="M45" s="26" t="s">
        <v>460</v>
      </c>
      <c r="N45" s="23" t="s">
        <v>7</v>
      </c>
    </row>
    <row r="46" spans="1:14" ht="409.5" x14ac:dyDescent="0.2">
      <c r="A46" s="22" t="s">
        <v>99</v>
      </c>
      <c r="B46" s="23" t="s">
        <v>127</v>
      </c>
      <c r="C46" s="24">
        <v>43313</v>
      </c>
      <c r="D46" s="23" t="s">
        <v>258</v>
      </c>
      <c r="E46" s="23" t="s">
        <v>195</v>
      </c>
      <c r="F46" s="25" t="s">
        <v>259</v>
      </c>
      <c r="G46" s="25" t="s">
        <v>56</v>
      </c>
      <c r="H46" s="23" t="s">
        <v>212</v>
      </c>
      <c r="I46" s="23"/>
      <c r="J46" s="22" t="s">
        <v>152</v>
      </c>
      <c r="K46" s="24"/>
      <c r="L46" s="26" t="s">
        <v>281</v>
      </c>
      <c r="M46" s="26" t="s">
        <v>272</v>
      </c>
      <c r="N46" s="23" t="s">
        <v>7</v>
      </c>
    </row>
    <row r="47" spans="1:14" ht="255" x14ac:dyDescent="0.2">
      <c r="A47" s="22" t="s">
        <v>100</v>
      </c>
      <c r="B47" s="23" t="s">
        <v>8</v>
      </c>
      <c r="C47" s="24">
        <v>43314</v>
      </c>
      <c r="D47" s="23" t="s">
        <v>260</v>
      </c>
      <c r="E47" s="23" t="s">
        <v>196</v>
      </c>
      <c r="F47" s="25" t="s">
        <v>261</v>
      </c>
      <c r="G47" s="25" t="s">
        <v>56</v>
      </c>
      <c r="H47" s="23" t="s">
        <v>32</v>
      </c>
      <c r="I47" s="23"/>
      <c r="J47" s="22" t="s">
        <v>149</v>
      </c>
      <c r="K47" s="24">
        <v>43314</v>
      </c>
      <c r="L47" s="26" t="s">
        <v>257</v>
      </c>
      <c r="M47" s="26" t="s">
        <v>460</v>
      </c>
      <c r="N47" s="23" t="s">
        <v>192</v>
      </c>
    </row>
    <row r="48" spans="1:14" ht="210" x14ac:dyDescent="0.2">
      <c r="A48" s="22" t="s">
        <v>101</v>
      </c>
      <c r="B48" s="23" t="s">
        <v>8</v>
      </c>
      <c r="C48" s="24">
        <v>43314</v>
      </c>
      <c r="D48" s="23" t="s">
        <v>262</v>
      </c>
      <c r="E48" s="23" t="s">
        <v>195</v>
      </c>
      <c r="F48" s="25" t="s">
        <v>331</v>
      </c>
      <c r="G48" s="25" t="s">
        <v>66</v>
      </c>
      <c r="H48" s="18" t="s">
        <v>67</v>
      </c>
      <c r="I48" s="18"/>
      <c r="J48" s="22" t="s">
        <v>149</v>
      </c>
      <c r="K48" s="19"/>
      <c r="L48" s="26" t="s">
        <v>388</v>
      </c>
      <c r="M48" s="26" t="s">
        <v>273</v>
      </c>
      <c r="N48" s="23" t="s">
        <v>192</v>
      </c>
    </row>
    <row r="49" spans="1:14" ht="409.5" x14ac:dyDescent="0.2">
      <c r="A49" s="22" t="s">
        <v>102</v>
      </c>
      <c r="B49" s="23" t="s">
        <v>8</v>
      </c>
      <c r="C49" s="24">
        <v>43318</v>
      </c>
      <c r="D49" s="23" t="s">
        <v>264</v>
      </c>
      <c r="E49" s="23" t="s">
        <v>195</v>
      </c>
      <c r="F49" s="25" t="s">
        <v>265</v>
      </c>
      <c r="G49" s="25" t="s">
        <v>53</v>
      </c>
      <c r="H49" s="23" t="s">
        <v>63</v>
      </c>
      <c r="I49" s="23"/>
      <c r="J49" s="22" t="s">
        <v>149</v>
      </c>
      <c r="K49" s="24">
        <v>43318</v>
      </c>
      <c r="L49" s="26" t="s">
        <v>266</v>
      </c>
      <c r="M49" s="26" t="s">
        <v>272</v>
      </c>
      <c r="N49" s="23" t="s">
        <v>192</v>
      </c>
    </row>
    <row r="50" spans="1:14" ht="409.5" x14ac:dyDescent="0.2">
      <c r="A50" s="22" t="s">
        <v>103</v>
      </c>
      <c r="B50" s="23" t="s">
        <v>8</v>
      </c>
      <c r="C50" s="24">
        <v>43318</v>
      </c>
      <c r="D50" s="23" t="s">
        <v>260</v>
      </c>
      <c r="E50" s="23" t="s">
        <v>196</v>
      </c>
      <c r="F50" s="25" t="s">
        <v>268</v>
      </c>
      <c r="G50" s="25" t="s">
        <v>56</v>
      </c>
      <c r="H50" s="23" t="s">
        <v>32</v>
      </c>
      <c r="I50" s="23"/>
      <c r="J50" s="22" t="s">
        <v>149</v>
      </c>
      <c r="K50" s="24">
        <v>43314</v>
      </c>
      <c r="L50" s="26" t="s">
        <v>257</v>
      </c>
      <c r="M50" s="26" t="s">
        <v>460</v>
      </c>
      <c r="N50" s="23" t="s">
        <v>192</v>
      </c>
    </row>
    <row r="51" spans="1:14" ht="409.5" x14ac:dyDescent="0.2">
      <c r="A51" s="22" t="s">
        <v>104</v>
      </c>
      <c r="B51" s="23" t="s">
        <v>127</v>
      </c>
      <c r="C51" s="24">
        <v>43320</v>
      </c>
      <c r="D51" s="23" t="s">
        <v>269</v>
      </c>
      <c r="E51" s="23" t="s">
        <v>195</v>
      </c>
      <c r="F51" s="25" t="s">
        <v>270</v>
      </c>
      <c r="G51" s="25" t="s">
        <v>56</v>
      </c>
      <c r="H51" s="23" t="s">
        <v>212</v>
      </c>
      <c r="I51" s="23"/>
      <c r="J51" s="22" t="s">
        <v>161</v>
      </c>
      <c r="K51" s="24">
        <v>43322</v>
      </c>
      <c r="L51" s="26" t="s">
        <v>275</v>
      </c>
      <c r="M51" s="26" t="s">
        <v>272</v>
      </c>
      <c r="N51" s="23" t="s">
        <v>192</v>
      </c>
    </row>
    <row r="52" spans="1:14" ht="409.5" x14ac:dyDescent="0.2">
      <c r="A52" s="22" t="s">
        <v>105</v>
      </c>
      <c r="B52" s="23" t="s">
        <v>8</v>
      </c>
      <c r="C52" s="24">
        <v>43325</v>
      </c>
      <c r="D52" s="23" t="s">
        <v>276</v>
      </c>
      <c r="E52" s="23" t="s">
        <v>195</v>
      </c>
      <c r="F52" s="25" t="s">
        <v>277</v>
      </c>
      <c r="G52" s="25" t="s">
        <v>56</v>
      </c>
      <c r="H52" s="23" t="s">
        <v>32</v>
      </c>
      <c r="I52" s="23"/>
      <c r="J52" s="22" t="s">
        <v>149</v>
      </c>
      <c r="K52" s="24">
        <v>43327</v>
      </c>
      <c r="L52" s="26" t="s">
        <v>282</v>
      </c>
      <c r="M52" s="26" t="s">
        <v>460</v>
      </c>
      <c r="N52" s="23" t="s">
        <v>192</v>
      </c>
    </row>
    <row r="53" spans="1:14" ht="409.5" x14ac:dyDescent="0.2">
      <c r="A53" s="22" t="s">
        <v>106</v>
      </c>
      <c r="B53" s="23" t="s">
        <v>127</v>
      </c>
      <c r="C53" s="24">
        <v>43326</v>
      </c>
      <c r="D53" s="23" t="s">
        <v>207</v>
      </c>
      <c r="E53" s="23" t="s">
        <v>199</v>
      </c>
      <c r="F53" s="25" t="s">
        <v>280</v>
      </c>
      <c r="G53" s="25" t="s">
        <v>56</v>
      </c>
      <c r="H53" s="23" t="s">
        <v>212</v>
      </c>
      <c r="I53" s="23" t="s">
        <v>283</v>
      </c>
      <c r="J53" s="22" t="s">
        <v>161</v>
      </c>
      <c r="K53" s="24"/>
      <c r="L53" s="26" t="s">
        <v>377</v>
      </c>
      <c r="M53" s="26" t="s">
        <v>460</v>
      </c>
      <c r="N53" s="23" t="s">
        <v>192</v>
      </c>
    </row>
    <row r="54" spans="1:14" ht="405" x14ac:dyDescent="0.2">
      <c r="A54" s="22" t="s">
        <v>107</v>
      </c>
      <c r="B54" s="23" t="s">
        <v>8</v>
      </c>
      <c r="C54" s="24">
        <v>43328</v>
      </c>
      <c r="D54" s="23" t="s">
        <v>284</v>
      </c>
      <c r="E54" s="23"/>
      <c r="F54" s="25" t="s">
        <v>285</v>
      </c>
      <c r="G54" s="25" t="s">
        <v>56</v>
      </c>
      <c r="H54" s="23" t="s">
        <v>32</v>
      </c>
      <c r="I54" s="23"/>
      <c r="J54" s="22" t="s">
        <v>161</v>
      </c>
      <c r="K54" s="24">
        <v>43328</v>
      </c>
      <c r="L54" s="26" t="s">
        <v>286</v>
      </c>
      <c r="M54" s="26" t="s">
        <v>272</v>
      </c>
      <c r="N54" s="23" t="s">
        <v>192</v>
      </c>
    </row>
    <row r="55" spans="1:14" ht="405" x14ac:dyDescent="0.2">
      <c r="A55" s="22" t="s">
        <v>108</v>
      </c>
      <c r="B55" s="23" t="s">
        <v>127</v>
      </c>
      <c r="C55" s="24">
        <v>43329</v>
      </c>
      <c r="D55" s="23" t="s">
        <v>290</v>
      </c>
      <c r="E55" s="23" t="s">
        <v>199</v>
      </c>
      <c r="F55" s="25" t="s">
        <v>291</v>
      </c>
      <c r="G55" s="25" t="s">
        <v>56</v>
      </c>
      <c r="H55" s="23" t="s">
        <v>212</v>
      </c>
      <c r="I55" s="23"/>
      <c r="J55" s="22" t="s">
        <v>161</v>
      </c>
      <c r="K55" s="24"/>
      <c r="L55" s="26" t="s">
        <v>376</v>
      </c>
      <c r="M55" s="26" t="s">
        <v>460</v>
      </c>
      <c r="N55" s="23" t="s">
        <v>192</v>
      </c>
    </row>
    <row r="56" spans="1:14" ht="409.5" x14ac:dyDescent="0.2">
      <c r="A56" s="22" t="s">
        <v>109</v>
      </c>
      <c r="B56" s="18" t="s">
        <v>8</v>
      </c>
      <c r="C56" s="19">
        <v>43329</v>
      </c>
      <c r="D56" s="18" t="s">
        <v>292</v>
      </c>
      <c r="E56" s="18" t="s">
        <v>197</v>
      </c>
      <c r="F56" s="20" t="s">
        <v>293</v>
      </c>
      <c r="G56" s="20" t="s">
        <v>53</v>
      </c>
      <c r="H56" s="18" t="s">
        <v>174</v>
      </c>
      <c r="I56" s="18"/>
      <c r="J56" s="17" t="s">
        <v>169</v>
      </c>
      <c r="K56" s="19"/>
      <c r="L56" s="33" t="s">
        <v>387</v>
      </c>
      <c r="M56" s="21" t="s">
        <v>273</v>
      </c>
      <c r="N56" s="18" t="s">
        <v>17</v>
      </c>
    </row>
    <row r="57" spans="1:14" ht="409.5" x14ac:dyDescent="0.2">
      <c r="A57" s="22" t="s">
        <v>110</v>
      </c>
      <c r="B57" s="23" t="s">
        <v>8</v>
      </c>
      <c r="C57" s="24">
        <v>43329</v>
      </c>
      <c r="D57" s="23" t="s">
        <v>288</v>
      </c>
      <c r="E57" s="23" t="s">
        <v>195</v>
      </c>
      <c r="F57" s="25" t="s">
        <v>289</v>
      </c>
      <c r="G57" s="25" t="s">
        <v>56</v>
      </c>
      <c r="H57" s="23" t="s">
        <v>32</v>
      </c>
      <c r="I57" s="23"/>
      <c r="J57" s="22" t="s">
        <v>149</v>
      </c>
      <c r="K57" s="24"/>
      <c r="L57" s="26" t="s">
        <v>294</v>
      </c>
      <c r="M57" s="26" t="s">
        <v>272</v>
      </c>
      <c r="N57" s="23" t="s">
        <v>192</v>
      </c>
    </row>
    <row r="58" spans="1:14" ht="345" x14ac:dyDescent="0.2">
      <c r="A58" s="22" t="s">
        <v>111</v>
      </c>
      <c r="B58" s="23" t="s">
        <v>8</v>
      </c>
      <c r="C58" s="24">
        <v>43333</v>
      </c>
      <c r="D58" s="23" t="s">
        <v>207</v>
      </c>
      <c r="E58" s="23" t="s">
        <v>199</v>
      </c>
      <c r="F58" s="25" t="s">
        <v>295</v>
      </c>
      <c r="G58" s="25" t="s">
        <v>53</v>
      </c>
      <c r="H58" s="23" t="s">
        <v>59</v>
      </c>
      <c r="I58" s="23"/>
      <c r="J58" s="22" t="s">
        <v>149</v>
      </c>
      <c r="K58" s="24">
        <v>43335</v>
      </c>
      <c r="L58" s="26" t="s">
        <v>296</v>
      </c>
      <c r="M58" s="26" t="s">
        <v>460</v>
      </c>
      <c r="N58" s="23" t="s">
        <v>192</v>
      </c>
    </row>
    <row r="59" spans="1:14" ht="409.5" x14ac:dyDescent="0.2">
      <c r="A59" s="22" t="s">
        <v>112</v>
      </c>
      <c r="B59" s="23" t="s">
        <v>8</v>
      </c>
      <c r="C59" s="24">
        <v>43335</v>
      </c>
      <c r="D59" s="23" t="s">
        <v>297</v>
      </c>
      <c r="E59" s="23" t="s">
        <v>195</v>
      </c>
      <c r="F59" s="25" t="s">
        <v>298</v>
      </c>
      <c r="G59" s="25" t="s">
        <v>53</v>
      </c>
      <c r="H59" s="23" t="s">
        <v>63</v>
      </c>
      <c r="I59" s="23"/>
      <c r="J59" s="22" t="s">
        <v>149</v>
      </c>
      <c r="K59" s="24"/>
      <c r="L59" s="26" t="s">
        <v>302</v>
      </c>
      <c r="M59" s="26" t="s">
        <v>460</v>
      </c>
      <c r="N59" s="23" t="s">
        <v>192</v>
      </c>
    </row>
    <row r="60" spans="1:14" ht="331.5" x14ac:dyDescent="0.2">
      <c r="A60" s="22" t="s">
        <v>113</v>
      </c>
      <c r="B60" s="23" t="s">
        <v>8</v>
      </c>
      <c r="C60" s="24">
        <v>43335</v>
      </c>
      <c r="D60" s="23" t="s">
        <v>299</v>
      </c>
      <c r="E60" s="23" t="s">
        <v>195</v>
      </c>
      <c r="F60" s="25" t="s">
        <v>300</v>
      </c>
      <c r="G60" s="25" t="s">
        <v>53</v>
      </c>
      <c r="H60" s="23" t="s">
        <v>63</v>
      </c>
      <c r="I60" s="23"/>
      <c r="J60" s="22" t="s">
        <v>149</v>
      </c>
      <c r="K60" s="24"/>
      <c r="L60" s="26" t="s">
        <v>301</v>
      </c>
      <c r="M60" s="26" t="s">
        <v>460</v>
      </c>
      <c r="N60" s="23" t="s">
        <v>192</v>
      </c>
    </row>
    <row r="61" spans="1:14" ht="409.5" x14ac:dyDescent="0.2">
      <c r="A61" s="22" t="s">
        <v>114</v>
      </c>
      <c r="B61" s="23" t="s">
        <v>8</v>
      </c>
      <c r="C61" s="24">
        <v>43335</v>
      </c>
      <c r="D61" s="23" t="s">
        <v>303</v>
      </c>
      <c r="E61" s="23" t="s">
        <v>195</v>
      </c>
      <c r="F61" s="25" t="s">
        <v>304</v>
      </c>
      <c r="G61" s="25" t="s">
        <v>53</v>
      </c>
      <c r="H61" s="18" t="s">
        <v>63</v>
      </c>
      <c r="I61" s="18"/>
      <c r="J61" s="22" t="s">
        <v>149</v>
      </c>
      <c r="K61" s="19"/>
      <c r="L61" s="26" t="s">
        <v>308</v>
      </c>
      <c r="M61" s="26" t="s">
        <v>460</v>
      </c>
      <c r="N61" s="23" t="s">
        <v>192</v>
      </c>
    </row>
    <row r="62" spans="1:14" ht="409.5" x14ac:dyDescent="0.2">
      <c r="A62" s="22" t="s">
        <v>115</v>
      </c>
      <c r="B62" s="23" t="s">
        <v>127</v>
      </c>
      <c r="C62" s="24">
        <v>43336</v>
      </c>
      <c r="D62" s="23" t="s">
        <v>305</v>
      </c>
      <c r="E62" s="23" t="s">
        <v>199</v>
      </c>
      <c r="F62" s="25" t="s">
        <v>306</v>
      </c>
      <c r="G62" s="25" t="s">
        <v>56</v>
      </c>
      <c r="H62" s="23" t="s">
        <v>32</v>
      </c>
      <c r="I62" s="23"/>
      <c r="J62" s="22" t="s">
        <v>152</v>
      </c>
      <c r="K62" s="24"/>
      <c r="L62" s="26" t="s">
        <v>307</v>
      </c>
      <c r="M62" s="26" t="s">
        <v>460</v>
      </c>
      <c r="N62" s="23" t="s">
        <v>192</v>
      </c>
    </row>
    <row r="63" spans="1:14" ht="409.5" x14ac:dyDescent="0.2">
      <c r="A63" s="22" t="s">
        <v>116</v>
      </c>
      <c r="B63" s="23" t="s">
        <v>8</v>
      </c>
      <c r="C63" s="24">
        <v>43346</v>
      </c>
      <c r="D63" s="23" t="s">
        <v>311</v>
      </c>
      <c r="E63" s="23" t="s">
        <v>195</v>
      </c>
      <c r="F63" s="25" t="s">
        <v>312</v>
      </c>
      <c r="G63" s="25" t="s">
        <v>53</v>
      </c>
      <c r="H63" s="18"/>
      <c r="I63" s="18"/>
      <c r="J63" s="22" t="s">
        <v>149</v>
      </c>
      <c r="K63" s="19"/>
      <c r="L63" s="26" t="s">
        <v>381</v>
      </c>
      <c r="M63" s="26" t="s">
        <v>272</v>
      </c>
      <c r="N63" s="23" t="s">
        <v>192</v>
      </c>
    </row>
    <row r="64" spans="1:14" ht="409.5" x14ac:dyDescent="0.2">
      <c r="A64" s="22" t="s">
        <v>117</v>
      </c>
      <c r="B64" s="23" t="s">
        <v>8</v>
      </c>
      <c r="C64" s="24">
        <v>43346</v>
      </c>
      <c r="D64" s="23" t="s">
        <v>313</v>
      </c>
      <c r="E64" s="23" t="s">
        <v>199</v>
      </c>
      <c r="F64" s="25" t="s">
        <v>314</v>
      </c>
      <c r="G64" s="25" t="s">
        <v>56</v>
      </c>
      <c r="H64" s="18"/>
      <c r="I64" s="18"/>
      <c r="J64" s="22" t="s">
        <v>169</v>
      </c>
      <c r="K64" s="19"/>
      <c r="L64" s="26" t="s">
        <v>324</v>
      </c>
      <c r="M64" s="26" t="s">
        <v>272</v>
      </c>
      <c r="N64" s="23" t="s">
        <v>192</v>
      </c>
    </row>
    <row r="65" spans="1:14" ht="409.5" x14ac:dyDescent="0.2">
      <c r="A65" s="22" t="s">
        <v>118</v>
      </c>
      <c r="B65" s="23" t="s">
        <v>127</v>
      </c>
      <c r="C65" s="24">
        <v>43349</v>
      </c>
      <c r="D65" s="23" t="s">
        <v>317</v>
      </c>
      <c r="E65" s="23" t="s">
        <v>199</v>
      </c>
      <c r="F65" s="25" t="s">
        <v>318</v>
      </c>
      <c r="G65" s="25" t="s">
        <v>56</v>
      </c>
      <c r="H65" s="23"/>
      <c r="I65" s="23"/>
      <c r="J65" s="22" t="s">
        <v>161</v>
      </c>
      <c r="K65" s="24"/>
      <c r="L65" s="26" t="s">
        <v>398</v>
      </c>
      <c r="M65" s="26" t="s">
        <v>460</v>
      </c>
      <c r="N65" s="23" t="s">
        <v>192</v>
      </c>
    </row>
    <row r="66" spans="1:14" ht="409.5" x14ac:dyDescent="0.2">
      <c r="A66" s="22" t="s">
        <v>119</v>
      </c>
      <c r="B66" s="23" t="s">
        <v>8</v>
      </c>
      <c r="C66" s="24">
        <v>43350</v>
      </c>
      <c r="D66" s="23" t="s">
        <v>303</v>
      </c>
      <c r="E66" s="23" t="s">
        <v>195</v>
      </c>
      <c r="F66" s="25" t="s">
        <v>319</v>
      </c>
      <c r="G66" s="25" t="s">
        <v>53</v>
      </c>
      <c r="H66" s="23"/>
      <c r="I66" s="23"/>
      <c r="J66" s="22" t="s">
        <v>149</v>
      </c>
      <c r="K66" s="24"/>
      <c r="L66" s="26"/>
      <c r="M66" s="26" t="s">
        <v>460</v>
      </c>
      <c r="N66" s="23" t="s">
        <v>192</v>
      </c>
    </row>
    <row r="67" spans="1:14" ht="225" x14ac:dyDescent="0.2">
      <c r="A67" s="22" t="s">
        <v>120</v>
      </c>
      <c r="B67" s="23" t="s">
        <v>8</v>
      </c>
      <c r="C67" s="24">
        <v>43350</v>
      </c>
      <c r="D67" s="23" t="s">
        <v>131</v>
      </c>
      <c r="E67" s="23" t="s">
        <v>199</v>
      </c>
      <c r="F67" s="25" t="s">
        <v>322</v>
      </c>
      <c r="G67" s="25" t="s">
        <v>53</v>
      </c>
      <c r="H67" s="23"/>
      <c r="I67" s="23"/>
      <c r="J67" s="22" t="s">
        <v>149</v>
      </c>
      <c r="K67" s="24"/>
      <c r="L67" s="26" t="s">
        <v>323</v>
      </c>
      <c r="M67" s="26" t="s">
        <v>460</v>
      </c>
      <c r="N67" s="23" t="s">
        <v>192</v>
      </c>
    </row>
    <row r="68" spans="1:14" ht="390" x14ac:dyDescent="0.2">
      <c r="A68" s="22" t="s">
        <v>215</v>
      </c>
      <c r="B68" s="23" t="s">
        <v>8</v>
      </c>
      <c r="C68" s="24">
        <v>43356</v>
      </c>
      <c r="D68" s="23" t="s">
        <v>325</v>
      </c>
      <c r="E68" s="23" t="s">
        <v>195</v>
      </c>
      <c r="F68" s="25" t="s">
        <v>326</v>
      </c>
      <c r="G68" s="25" t="s">
        <v>66</v>
      </c>
      <c r="H68" s="23"/>
      <c r="I68" s="23"/>
      <c r="J68" s="22" t="s">
        <v>149</v>
      </c>
      <c r="K68" s="24"/>
      <c r="L68" s="26" t="s">
        <v>328</v>
      </c>
      <c r="M68" s="26" t="s">
        <v>272</v>
      </c>
      <c r="N68" s="23" t="s">
        <v>192</v>
      </c>
    </row>
    <row r="69" spans="1:14" ht="210" x14ac:dyDescent="0.2">
      <c r="A69" s="22" t="s">
        <v>216</v>
      </c>
      <c r="B69" s="18" t="s">
        <v>127</v>
      </c>
      <c r="C69" s="19">
        <v>43356</v>
      </c>
      <c r="D69" s="18" t="s">
        <v>330</v>
      </c>
      <c r="E69" s="18" t="s">
        <v>196</v>
      </c>
      <c r="F69" s="20" t="s">
        <v>378</v>
      </c>
      <c r="G69" s="20" t="s">
        <v>56</v>
      </c>
      <c r="H69" s="18"/>
      <c r="I69" s="18"/>
      <c r="J69" s="17" t="s">
        <v>161</v>
      </c>
      <c r="K69" s="19"/>
      <c r="L69" s="21" t="s">
        <v>431</v>
      </c>
      <c r="M69" s="21" t="s">
        <v>273</v>
      </c>
      <c r="N69" s="18" t="s">
        <v>17</v>
      </c>
    </row>
    <row r="70" spans="1:14" ht="390" x14ac:dyDescent="0.2">
      <c r="A70" s="22" t="s">
        <v>217</v>
      </c>
      <c r="B70" s="23" t="s">
        <v>8</v>
      </c>
      <c r="C70" s="24">
        <v>43357</v>
      </c>
      <c r="D70" s="23" t="s">
        <v>262</v>
      </c>
      <c r="E70" s="23" t="s">
        <v>195</v>
      </c>
      <c r="F70" s="25" t="s">
        <v>327</v>
      </c>
      <c r="G70" s="25" t="s">
        <v>66</v>
      </c>
      <c r="H70" s="18"/>
      <c r="I70" s="18"/>
      <c r="J70" s="22" t="s">
        <v>149</v>
      </c>
      <c r="K70" s="19"/>
      <c r="L70" s="26" t="s">
        <v>379</v>
      </c>
      <c r="M70" s="26" t="s">
        <v>272</v>
      </c>
      <c r="N70" s="23" t="s">
        <v>192</v>
      </c>
    </row>
    <row r="71" spans="1:14" ht="409.5" x14ac:dyDescent="0.2">
      <c r="A71" s="22" t="s">
        <v>218</v>
      </c>
      <c r="B71" s="23" t="s">
        <v>8</v>
      </c>
      <c r="C71" s="24">
        <v>43360</v>
      </c>
      <c r="D71" s="23" t="s">
        <v>297</v>
      </c>
      <c r="E71" s="23" t="s">
        <v>195</v>
      </c>
      <c r="F71" s="25" t="s">
        <v>329</v>
      </c>
      <c r="G71" s="25" t="s">
        <v>53</v>
      </c>
      <c r="H71" s="23"/>
      <c r="I71" s="23"/>
      <c r="J71" s="22" t="s">
        <v>149</v>
      </c>
      <c r="K71" s="24"/>
      <c r="L71" s="26" t="s">
        <v>380</v>
      </c>
      <c r="M71" s="26" t="s">
        <v>272</v>
      </c>
      <c r="N71" s="23" t="s">
        <v>192</v>
      </c>
    </row>
    <row r="72" spans="1:14" ht="409.5" x14ac:dyDescent="0.2">
      <c r="A72" s="22" t="s">
        <v>219</v>
      </c>
      <c r="B72" s="23" t="s">
        <v>8</v>
      </c>
      <c r="C72" s="24">
        <v>43363</v>
      </c>
      <c r="D72" s="23" t="s">
        <v>382</v>
      </c>
      <c r="E72" s="23" t="s">
        <v>195</v>
      </c>
      <c r="F72" s="25" t="s">
        <v>383</v>
      </c>
      <c r="G72" s="25" t="s">
        <v>53</v>
      </c>
      <c r="H72" s="18"/>
      <c r="I72" s="18"/>
      <c r="J72" s="22" t="s">
        <v>149</v>
      </c>
      <c r="K72" s="19"/>
      <c r="L72" s="26" t="s">
        <v>389</v>
      </c>
      <c r="M72" s="26" t="s">
        <v>272</v>
      </c>
      <c r="N72" s="23" t="s">
        <v>192</v>
      </c>
    </row>
    <row r="73" spans="1:14" ht="409.5" x14ac:dyDescent="0.2">
      <c r="A73" s="22" t="s">
        <v>220</v>
      </c>
      <c r="B73" s="23" t="s">
        <v>8</v>
      </c>
      <c r="C73" s="24">
        <v>43363</v>
      </c>
      <c r="D73" s="23" t="s">
        <v>384</v>
      </c>
      <c r="E73" s="23" t="s">
        <v>195</v>
      </c>
      <c r="F73" s="25" t="s">
        <v>385</v>
      </c>
      <c r="G73" s="25" t="s">
        <v>66</v>
      </c>
      <c r="H73" s="23"/>
      <c r="I73" s="23"/>
      <c r="J73" s="22" t="s">
        <v>149</v>
      </c>
      <c r="K73" s="24"/>
      <c r="L73" s="39" t="s">
        <v>444</v>
      </c>
      <c r="M73" s="26" t="s">
        <v>273</v>
      </c>
      <c r="N73" s="23" t="s">
        <v>192</v>
      </c>
    </row>
    <row r="74" spans="1:14" ht="409.5" x14ac:dyDescent="0.2">
      <c r="A74" s="22" t="s">
        <v>221</v>
      </c>
      <c r="B74" s="23" t="s">
        <v>8</v>
      </c>
      <c r="C74" s="24">
        <v>43364</v>
      </c>
      <c r="D74" s="23" t="s">
        <v>391</v>
      </c>
      <c r="E74" s="23" t="s">
        <v>199</v>
      </c>
      <c r="F74" s="25" t="s">
        <v>392</v>
      </c>
      <c r="G74" s="25" t="s">
        <v>56</v>
      </c>
      <c r="H74" s="23"/>
      <c r="I74" s="23"/>
      <c r="J74" s="22" t="s">
        <v>149</v>
      </c>
      <c r="K74" s="24"/>
      <c r="L74" s="26" t="s">
        <v>395</v>
      </c>
      <c r="M74" s="26" t="s">
        <v>272</v>
      </c>
      <c r="N74" s="23" t="s">
        <v>192</v>
      </c>
    </row>
    <row r="75" spans="1:14" ht="409.5" x14ac:dyDescent="0.2">
      <c r="A75" s="22" t="s">
        <v>222</v>
      </c>
      <c r="B75" s="23" t="s">
        <v>8</v>
      </c>
      <c r="C75" s="24">
        <v>43364</v>
      </c>
      <c r="D75" s="23" t="s">
        <v>393</v>
      </c>
      <c r="E75" s="23" t="s">
        <v>195</v>
      </c>
      <c r="F75" s="25" t="s">
        <v>394</v>
      </c>
      <c r="G75" s="25" t="s">
        <v>56</v>
      </c>
      <c r="H75" s="23"/>
      <c r="I75" s="23"/>
      <c r="J75" s="22" t="s">
        <v>149</v>
      </c>
      <c r="K75" s="24"/>
      <c r="L75" s="26" t="s">
        <v>396</v>
      </c>
      <c r="M75" s="26" t="s">
        <v>272</v>
      </c>
      <c r="N75" s="23" t="s">
        <v>192</v>
      </c>
    </row>
    <row r="76" spans="1:14" ht="409.5" x14ac:dyDescent="0.2">
      <c r="A76" s="22" t="s">
        <v>223</v>
      </c>
      <c r="B76" s="23" t="s">
        <v>8</v>
      </c>
      <c r="C76" s="24">
        <v>43374</v>
      </c>
      <c r="D76" s="23" t="s">
        <v>405</v>
      </c>
      <c r="E76" s="23" t="s">
        <v>195</v>
      </c>
      <c r="F76" s="25" t="s">
        <v>399</v>
      </c>
      <c r="G76" s="25" t="s">
        <v>56</v>
      </c>
      <c r="H76" s="23"/>
      <c r="I76" s="23"/>
      <c r="J76" s="22" t="s">
        <v>149</v>
      </c>
      <c r="K76" s="24"/>
      <c r="L76" s="26" t="s">
        <v>401</v>
      </c>
      <c r="M76" s="26" t="s">
        <v>460</v>
      </c>
      <c r="N76" s="23" t="s">
        <v>192</v>
      </c>
    </row>
    <row r="77" spans="1:14" ht="360" x14ac:dyDescent="0.2">
      <c r="A77" s="22" t="s">
        <v>224</v>
      </c>
      <c r="B77" s="23" t="s">
        <v>8</v>
      </c>
      <c r="C77" s="24">
        <v>43374</v>
      </c>
      <c r="D77" s="23" t="s">
        <v>405</v>
      </c>
      <c r="E77" s="23" t="s">
        <v>195</v>
      </c>
      <c r="F77" s="25" t="s">
        <v>400</v>
      </c>
      <c r="G77" s="25" t="s">
        <v>56</v>
      </c>
      <c r="H77" s="23"/>
      <c r="I77" s="23"/>
      <c r="J77" s="22" t="s">
        <v>149</v>
      </c>
      <c r="K77" s="24"/>
      <c r="L77" s="26" t="s">
        <v>402</v>
      </c>
      <c r="M77" s="26" t="s">
        <v>460</v>
      </c>
      <c r="N77" s="23" t="s">
        <v>192</v>
      </c>
    </row>
    <row r="78" spans="1:14" ht="240" x14ac:dyDescent="0.2">
      <c r="A78" s="22" t="s">
        <v>225</v>
      </c>
      <c r="B78" s="23" t="s">
        <v>8</v>
      </c>
      <c r="C78" s="24">
        <v>43375</v>
      </c>
      <c r="D78" s="23" t="s">
        <v>404</v>
      </c>
      <c r="E78" s="23" t="s">
        <v>199</v>
      </c>
      <c r="F78" s="25" t="s">
        <v>403</v>
      </c>
      <c r="G78" s="25" t="s">
        <v>53</v>
      </c>
      <c r="H78" s="23"/>
      <c r="I78" s="23"/>
      <c r="J78" s="22" t="s">
        <v>149</v>
      </c>
      <c r="K78" s="24"/>
      <c r="L78" s="26" t="s">
        <v>406</v>
      </c>
      <c r="M78" s="26" t="s">
        <v>460</v>
      </c>
      <c r="N78" s="23" t="s">
        <v>192</v>
      </c>
    </row>
    <row r="79" spans="1:14" ht="409.5" x14ac:dyDescent="0.2">
      <c r="A79" s="22" t="s">
        <v>226</v>
      </c>
      <c r="B79" s="23" t="s">
        <v>8</v>
      </c>
      <c r="C79" s="24">
        <v>43376</v>
      </c>
      <c r="D79" s="23" t="s">
        <v>297</v>
      </c>
      <c r="E79" s="23" t="s">
        <v>195</v>
      </c>
      <c r="F79" s="25" t="s">
        <v>408</v>
      </c>
      <c r="G79" s="25" t="s">
        <v>53</v>
      </c>
      <c r="H79" s="23"/>
      <c r="I79" s="23"/>
      <c r="J79" s="22" t="s">
        <v>149</v>
      </c>
      <c r="K79" s="24"/>
      <c r="L79" s="26"/>
      <c r="M79" s="26" t="s">
        <v>460</v>
      </c>
      <c r="N79" s="23" t="s">
        <v>192</v>
      </c>
    </row>
    <row r="80" spans="1:14" ht="409.5" x14ac:dyDescent="0.2">
      <c r="A80" s="22" t="s">
        <v>227</v>
      </c>
      <c r="B80" s="23" t="s">
        <v>8</v>
      </c>
      <c r="C80" s="24">
        <v>43376</v>
      </c>
      <c r="D80" s="23" t="s">
        <v>405</v>
      </c>
      <c r="E80" s="23" t="s">
        <v>195</v>
      </c>
      <c r="F80" s="25" t="s">
        <v>409</v>
      </c>
      <c r="G80" s="25" t="s">
        <v>56</v>
      </c>
      <c r="H80" s="23"/>
      <c r="I80" s="23"/>
      <c r="J80" s="22" t="s">
        <v>149</v>
      </c>
      <c r="K80" s="24"/>
      <c r="L80" s="26"/>
      <c r="M80" s="26" t="s">
        <v>460</v>
      </c>
      <c r="N80" s="23" t="s">
        <v>192</v>
      </c>
    </row>
    <row r="81" spans="1:14" ht="409.5" x14ac:dyDescent="0.2">
      <c r="A81" s="22" t="s">
        <v>228</v>
      </c>
      <c r="B81" s="23" t="s">
        <v>127</v>
      </c>
      <c r="C81" s="24">
        <v>43377</v>
      </c>
      <c r="D81" s="23" t="s">
        <v>158</v>
      </c>
      <c r="E81" s="23" t="s">
        <v>199</v>
      </c>
      <c r="F81" s="25" t="s">
        <v>410</v>
      </c>
      <c r="G81" s="25" t="s">
        <v>66</v>
      </c>
      <c r="H81" s="23"/>
      <c r="I81" s="23"/>
      <c r="J81" s="22" t="s">
        <v>161</v>
      </c>
      <c r="K81" s="24"/>
      <c r="L81" s="26" t="s">
        <v>411</v>
      </c>
      <c r="M81" s="26" t="s">
        <v>272</v>
      </c>
      <c r="N81" s="23" t="s">
        <v>192</v>
      </c>
    </row>
    <row r="82" spans="1:14" ht="409.5" x14ac:dyDescent="0.2">
      <c r="A82" s="22" t="s">
        <v>229</v>
      </c>
      <c r="B82" s="23" t="s">
        <v>8</v>
      </c>
      <c r="C82" s="24">
        <v>43382</v>
      </c>
      <c r="D82" s="23" t="s">
        <v>405</v>
      </c>
      <c r="E82" s="23" t="s">
        <v>195</v>
      </c>
      <c r="F82" s="25" t="s">
        <v>412</v>
      </c>
      <c r="G82" s="25" t="s">
        <v>66</v>
      </c>
      <c r="H82" s="23"/>
      <c r="I82" s="23"/>
      <c r="J82" s="22" t="s">
        <v>149</v>
      </c>
      <c r="K82" s="24"/>
      <c r="L82" s="26" t="s">
        <v>414</v>
      </c>
      <c r="M82" s="26" t="s">
        <v>460</v>
      </c>
      <c r="N82" s="23" t="s">
        <v>192</v>
      </c>
    </row>
    <row r="83" spans="1:14" ht="409.5" x14ac:dyDescent="0.2">
      <c r="A83" s="22" t="s">
        <v>230</v>
      </c>
      <c r="B83" s="23" t="s">
        <v>127</v>
      </c>
      <c r="C83" s="24">
        <v>43383</v>
      </c>
      <c r="D83" s="23" t="s">
        <v>35</v>
      </c>
      <c r="E83" s="23" t="s">
        <v>199</v>
      </c>
      <c r="F83" s="25" t="s">
        <v>413</v>
      </c>
      <c r="G83" s="25" t="s">
        <v>56</v>
      </c>
      <c r="H83" s="23"/>
      <c r="I83" s="23"/>
      <c r="J83" s="22" t="s">
        <v>161</v>
      </c>
      <c r="K83" s="24"/>
      <c r="L83" s="26" t="s">
        <v>419</v>
      </c>
      <c r="M83" s="26" t="s">
        <v>460</v>
      </c>
      <c r="N83" s="23" t="s">
        <v>192</v>
      </c>
    </row>
    <row r="84" spans="1:14" ht="409.5" x14ac:dyDescent="0.2">
      <c r="A84" s="22" t="s">
        <v>231</v>
      </c>
      <c r="B84" s="23" t="s">
        <v>8</v>
      </c>
      <c r="C84" s="24">
        <v>43384</v>
      </c>
      <c r="D84" s="38" t="s">
        <v>416</v>
      </c>
      <c r="E84" s="23" t="s">
        <v>195</v>
      </c>
      <c r="F84" s="25" t="s">
        <v>417</v>
      </c>
      <c r="G84" s="25" t="s">
        <v>56</v>
      </c>
      <c r="H84" s="23"/>
      <c r="I84" s="23"/>
      <c r="J84" s="22" t="s">
        <v>149</v>
      </c>
      <c r="K84" s="24"/>
      <c r="L84" s="26" t="s">
        <v>418</v>
      </c>
      <c r="M84" s="26" t="s">
        <v>460</v>
      </c>
      <c r="N84" s="23" t="s">
        <v>192</v>
      </c>
    </row>
    <row r="85" spans="1:14" ht="409.5" x14ac:dyDescent="0.2">
      <c r="A85" s="22" t="s">
        <v>232</v>
      </c>
      <c r="B85" s="23" t="s">
        <v>8</v>
      </c>
      <c r="C85" s="24">
        <v>43389</v>
      </c>
      <c r="D85" s="23" t="s">
        <v>420</v>
      </c>
      <c r="E85" s="23" t="s">
        <v>199</v>
      </c>
      <c r="F85" s="25" t="s">
        <v>423</v>
      </c>
      <c r="G85" s="25" t="s">
        <v>66</v>
      </c>
      <c r="H85" s="23"/>
      <c r="I85" s="23"/>
      <c r="J85" s="22" t="s">
        <v>149</v>
      </c>
      <c r="K85" s="24"/>
      <c r="L85" s="26" t="s">
        <v>426</v>
      </c>
      <c r="M85" s="26" t="s">
        <v>460</v>
      </c>
      <c r="N85" s="23" t="s">
        <v>192</v>
      </c>
    </row>
    <row r="86" spans="1:14" ht="409.5" x14ac:dyDescent="0.2">
      <c r="A86" s="22" t="s">
        <v>233</v>
      </c>
      <c r="B86" s="23" t="s">
        <v>8</v>
      </c>
      <c r="C86" s="24">
        <v>43390</v>
      </c>
      <c r="D86" s="23" t="s">
        <v>422</v>
      </c>
      <c r="E86" s="23" t="s">
        <v>199</v>
      </c>
      <c r="F86" s="25" t="s">
        <v>421</v>
      </c>
      <c r="G86" s="25" t="s">
        <v>66</v>
      </c>
      <c r="H86" s="18"/>
      <c r="I86" s="18"/>
      <c r="J86" s="22" t="s">
        <v>149</v>
      </c>
      <c r="K86" s="19"/>
      <c r="L86" s="26" t="s">
        <v>430</v>
      </c>
      <c r="M86" s="26" t="s">
        <v>273</v>
      </c>
      <c r="N86" s="23" t="s">
        <v>192</v>
      </c>
    </row>
    <row r="87" spans="1:14" ht="409.5" x14ac:dyDescent="0.2">
      <c r="A87" s="22" t="s">
        <v>234</v>
      </c>
      <c r="B87" s="23" t="s">
        <v>8</v>
      </c>
      <c r="C87" s="24">
        <v>43391</v>
      </c>
      <c r="D87" s="23" t="s">
        <v>424</v>
      </c>
      <c r="E87" s="23" t="s">
        <v>195</v>
      </c>
      <c r="F87" s="25" t="s">
        <v>425</v>
      </c>
      <c r="G87" s="25" t="s">
        <v>53</v>
      </c>
      <c r="H87" s="23"/>
      <c r="I87" s="23"/>
      <c r="J87" s="22" t="s">
        <v>149</v>
      </c>
      <c r="K87" s="24"/>
      <c r="L87" s="26" t="s">
        <v>441</v>
      </c>
      <c r="M87" s="26" t="s">
        <v>460</v>
      </c>
      <c r="N87" s="23" t="s">
        <v>192</v>
      </c>
    </row>
    <row r="88" spans="1:14" ht="409.5" x14ac:dyDescent="0.2">
      <c r="A88" s="22" t="s">
        <v>235</v>
      </c>
      <c r="B88" s="23" t="s">
        <v>8</v>
      </c>
      <c r="C88" s="24">
        <v>43398</v>
      </c>
      <c r="D88" s="23" t="s">
        <v>432</v>
      </c>
      <c r="E88" s="23" t="s">
        <v>195</v>
      </c>
      <c r="F88" s="25" t="s">
        <v>433</v>
      </c>
      <c r="G88" s="25" t="s">
        <v>56</v>
      </c>
      <c r="H88" s="23"/>
      <c r="I88" s="23"/>
      <c r="J88" s="22" t="s">
        <v>149</v>
      </c>
      <c r="K88" s="24"/>
      <c r="L88" s="26" t="s">
        <v>434</v>
      </c>
      <c r="M88" s="26" t="s">
        <v>272</v>
      </c>
      <c r="N88" s="23" t="s">
        <v>192</v>
      </c>
    </row>
    <row r="89" spans="1:14" ht="409.5" x14ac:dyDescent="0.2">
      <c r="A89" s="22" t="s">
        <v>236</v>
      </c>
      <c r="B89" s="23" t="s">
        <v>8</v>
      </c>
      <c r="C89" s="24">
        <v>43402</v>
      </c>
      <c r="D89" s="23" t="s">
        <v>435</v>
      </c>
      <c r="E89" s="23" t="s">
        <v>195</v>
      </c>
      <c r="F89" s="25" t="s">
        <v>436</v>
      </c>
      <c r="G89" s="25" t="s">
        <v>56</v>
      </c>
      <c r="H89" s="23"/>
      <c r="I89" s="23"/>
      <c r="J89" s="22" t="s">
        <v>149</v>
      </c>
      <c r="K89" s="24"/>
      <c r="L89" s="26" t="s">
        <v>439</v>
      </c>
      <c r="M89" s="26" t="s">
        <v>272</v>
      </c>
      <c r="N89" s="23" t="s">
        <v>192</v>
      </c>
    </row>
    <row r="90" spans="1:14" ht="242.25" x14ac:dyDescent="0.2">
      <c r="A90" s="22" t="s">
        <v>237</v>
      </c>
      <c r="B90" s="23" t="s">
        <v>8</v>
      </c>
      <c r="C90" s="24">
        <v>43402</v>
      </c>
      <c r="D90" s="23" t="s">
        <v>437</v>
      </c>
      <c r="E90" s="23" t="s">
        <v>195</v>
      </c>
      <c r="F90" s="25" t="s">
        <v>438</v>
      </c>
      <c r="G90" s="25" t="s">
        <v>56</v>
      </c>
      <c r="H90" s="23"/>
      <c r="I90" s="23"/>
      <c r="J90" s="22" t="s">
        <v>149</v>
      </c>
      <c r="K90" s="24"/>
      <c r="L90" s="26" t="s">
        <v>440</v>
      </c>
      <c r="M90" s="26" t="s">
        <v>272</v>
      </c>
      <c r="N90" s="23" t="s">
        <v>192</v>
      </c>
    </row>
    <row r="91" spans="1:14" ht="225" x14ac:dyDescent="0.2">
      <c r="A91" s="22" t="s">
        <v>238</v>
      </c>
      <c r="B91" s="23" t="s">
        <v>8</v>
      </c>
      <c r="C91" s="24">
        <v>43412</v>
      </c>
      <c r="D91" s="23" t="s">
        <v>442</v>
      </c>
      <c r="E91" s="23" t="s">
        <v>199</v>
      </c>
      <c r="F91" s="25" t="s">
        <v>443</v>
      </c>
      <c r="G91" s="25" t="s">
        <v>53</v>
      </c>
      <c r="H91" s="23"/>
      <c r="I91" s="23"/>
      <c r="J91" s="22" t="s">
        <v>149</v>
      </c>
      <c r="K91" s="24"/>
      <c r="L91" s="26"/>
      <c r="M91" s="26" t="s">
        <v>273</v>
      </c>
      <c r="N91" s="23" t="s">
        <v>192</v>
      </c>
    </row>
    <row r="92" spans="1:14" ht="409.5" x14ac:dyDescent="0.2">
      <c r="A92" s="22" t="s">
        <v>239</v>
      </c>
      <c r="B92" s="18" t="s">
        <v>127</v>
      </c>
      <c r="C92" s="19">
        <v>43418</v>
      </c>
      <c r="D92" s="18" t="s">
        <v>445</v>
      </c>
      <c r="E92" s="18" t="s">
        <v>199</v>
      </c>
      <c r="F92" s="20" t="s">
        <v>446</v>
      </c>
      <c r="G92" s="20" t="s">
        <v>56</v>
      </c>
      <c r="H92" s="18"/>
      <c r="I92" s="18"/>
      <c r="J92" s="17" t="s">
        <v>161</v>
      </c>
      <c r="K92" s="19"/>
      <c r="L92" s="21" t="s">
        <v>447</v>
      </c>
      <c r="M92" s="21" t="s">
        <v>460</v>
      </c>
      <c r="N92" s="18" t="s">
        <v>192</v>
      </c>
    </row>
    <row r="93" spans="1:14" ht="409.5" x14ac:dyDescent="0.2">
      <c r="A93" s="22" t="s">
        <v>240</v>
      </c>
      <c r="B93" s="23" t="s">
        <v>8</v>
      </c>
      <c r="C93" s="24">
        <v>43419</v>
      </c>
      <c r="D93" s="23" t="s">
        <v>62</v>
      </c>
      <c r="E93" s="23" t="s">
        <v>195</v>
      </c>
      <c r="F93" s="25" t="s">
        <v>448</v>
      </c>
      <c r="G93" s="25" t="s">
        <v>53</v>
      </c>
      <c r="H93" s="18"/>
      <c r="I93" s="18"/>
      <c r="J93" s="22" t="s">
        <v>149</v>
      </c>
      <c r="K93" s="19"/>
      <c r="L93" s="26"/>
      <c r="M93" s="26" t="s">
        <v>460</v>
      </c>
      <c r="N93" s="23" t="s">
        <v>192</v>
      </c>
    </row>
    <row r="94" spans="1:14" ht="409.5" x14ac:dyDescent="0.2">
      <c r="A94" s="22" t="s">
        <v>332</v>
      </c>
      <c r="B94" s="23" t="s">
        <v>8</v>
      </c>
      <c r="C94" s="24">
        <v>43419</v>
      </c>
      <c r="D94" s="23" t="s">
        <v>449</v>
      </c>
      <c r="E94" s="23" t="s">
        <v>195</v>
      </c>
      <c r="F94" s="25" t="s">
        <v>450</v>
      </c>
      <c r="G94" s="25" t="s">
        <v>56</v>
      </c>
      <c r="H94" s="23"/>
      <c r="I94" s="23"/>
      <c r="J94" s="22" t="s">
        <v>149</v>
      </c>
      <c r="K94" s="24"/>
      <c r="L94" s="26" t="s">
        <v>489</v>
      </c>
      <c r="M94" s="26" t="s">
        <v>272</v>
      </c>
      <c r="N94" s="23" t="s">
        <v>192</v>
      </c>
    </row>
    <row r="95" spans="1:14" ht="409.5" x14ac:dyDescent="0.2">
      <c r="A95" s="22" t="s">
        <v>333</v>
      </c>
      <c r="B95" s="22" t="s">
        <v>127</v>
      </c>
      <c r="C95" s="22">
        <v>43420</v>
      </c>
      <c r="D95" s="22" t="s">
        <v>163</v>
      </c>
      <c r="E95" s="22" t="s">
        <v>199</v>
      </c>
      <c r="F95" s="26" t="s">
        <v>451</v>
      </c>
      <c r="G95" s="22" t="s">
        <v>54</v>
      </c>
      <c r="H95" s="22"/>
      <c r="I95" s="22"/>
      <c r="J95" s="22" t="s">
        <v>152</v>
      </c>
      <c r="K95" s="22"/>
      <c r="L95" s="22" t="s">
        <v>453</v>
      </c>
      <c r="M95" s="22" t="s">
        <v>460</v>
      </c>
      <c r="N95" s="22" t="s">
        <v>7</v>
      </c>
    </row>
    <row r="96" spans="1:14" ht="409.5" x14ac:dyDescent="0.2">
      <c r="A96" s="22" t="s">
        <v>334</v>
      </c>
      <c r="B96" s="18" t="s">
        <v>8</v>
      </c>
      <c r="C96" s="19">
        <v>43425</v>
      </c>
      <c r="D96" s="18" t="s">
        <v>452</v>
      </c>
      <c r="E96" s="18" t="s">
        <v>195</v>
      </c>
      <c r="F96" s="20" t="s">
        <v>462</v>
      </c>
      <c r="G96" s="20" t="s">
        <v>53</v>
      </c>
      <c r="H96" s="18"/>
      <c r="I96" s="18"/>
      <c r="J96" s="17" t="s">
        <v>149</v>
      </c>
      <c r="K96" s="19"/>
      <c r="L96" s="21" t="s">
        <v>470</v>
      </c>
      <c r="M96" s="21" t="s">
        <v>460</v>
      </c>
      <c r="N96" s="18" t="s">
        <v>17</v>
      </c>
    </row>
    <row r="97" spans="1:14" ht="409.5" x14ac:dyDescent="0.2">
      <c r="A97" s="22" t="s">
        <v>335</v>
      </c>
      <c r="B97" s="23" t="s">
        <v>8</v>
      </c>
      <c r="C97" s="24">
        <v>43425</v>
      </c>
      <c r="D97" s="18" t="s">
        <v>455</v>
      </c>
      <c r="E97" s="18" t="s">
        <v>199</v>
      </c>
      <c r="F97" s="25" t="s">
        <v>454</v>
      </c>
      <c r="G97" s="25" t="s">
        <v>53</v>
      </c>
      <c r="H97" s="18"/>
      <c r="I97" s="18"/>
      <c r="J97" s="22" t="s">
        <v>149</v>
      </c>
      <c r="K97" s="19"/>
      <c r="L97" s="26" t="s">
        <v>456</v>
      </c>
      <c r="M97" s="26" t="s">
        <v>460</v>
      </c>
      <c r="N97" s="23" t="s">
        <v>192</v>
      </c>
    </row>
    <row r="98" spans="1:14" ht="270" x14ac:dyDescent="0.2">
      <c r="A98" s="22" t="s">
        <v>336</v>
      </c>
      <c r="B98" s="18" t="s">
        <v>8</v>
      </c>
      <c r="C98" s="19">
        <v>43425</v>
      </c>
      <c r="D98" s="40" t="s">
        <v>457</v>
      </c>
      <c r="E98" s="18" t="s">
        <v>199</v>
      </c>
      <c r="F98" s="20" t="s">
        <v>458</v>
      </c>
      <c r="G98" s="20" t="s">
        <v>53</v>
      </c>
      <c r="H98" s="18"/>
      <c r="I98" s="18"/>
      <c r="J98" s="17" t="s">
        <v>149</v>
      </c>
      <c r="K98" s="19"/>
      <c r="L98" s="21" t="s">
        <v>471</v>
      </c>
      <c r="M98" s="21" t="s">
        <v>460</v>
      </c>
      <c r="N98" s="18" t="s">
        <v>17</v>
      </c>
    </row>
    <row r="99" spans="1:14" ht="285" x14ac:dyDescent="0.2">
      <c r="A99" s="22" t="s">
        <v>337</v>
      </c>
      <c r="B99" s="18" t="s">
        <v>127</v>
      </c>
      <c r="C99" s="19">
        <v>43428</v>
      </c>
      <c r="D99" s="18" t="s">
        <v>464</v>
      </c>
      <c r="E99" s="18" t="s">
        <v>199</v>
      </c>
      <c r="F99" s="20" t="s">
        <v>465</v>
      </c>
      <c r="G99" s="20" t="s">
        <v>56</v>
      </c>
      <c r="H99" s="18"/>
      <c r="I99" s="18"/>
      <c r="J99" s="17" t="s">
        <v>161</v>
      </c>
      <c r="K99" s="19"/>
      <c r="L99" s="21" t="s">
        <v>491</v>
      </c>
      <c r="M99" s="21" t="s">
        <v>459</v>
      </c>
      <c r="N99" s="18" t="s">
        <v>17</v>
      </c>
    </row>
    <row r="100" spans="1:14" ht="409.5" x14ac:dyDescent="0.2">
      <c r="A100" s="22" t="s">
        <v>338</v>
      </c>
      <c r="B100" s="23" t="s">
        <v>8</v>
      </c>
      <c r="C100" s="24">
        <v>43432</v>
      </c>
      <c r="D100" s="23" t="s">
        <v>156</v>
      </c>
      <c r="E100" s="23" t="s">
        <v>195</v>
      </c>
      <c r="F100" s="25" t="s">
        <v>466</v>
      </c>
      <c r="G100" s="25" t="s">
        <v>53</v>
      </c>
      <c r="H100" s="23"/>
      <c r="I100" s="23"/>
      <c r="J100" s="22" t="s">
        <v>149</v>
      </c>
      <c r="K100" s="24"/>
      <c r="L100" s="26" t="s">
        <v>490</v>
      </c>
      <c r="M100" s="26" t="s">
        <v>272</v>
      </c>
      <c r="N100" s="23" t="s">
        <v>192</v>
      </c>
    </row>
    <row r="101" spans="1:14" ht="409.5" x14ac:dyDescent="0.2">
      <c r="A101" s="22" t="s">
        <v>339</v>
      </c>
      <c r="B101" s="18" t="s">
        <v>8</v>
      </c>
      <c r="C101" s="19">
        <v>43431</v>
      </c>
      <c r="D101" s="18" t="s">
        <v>432</v>
      </c>
      <c r="E101" s="18" t="s">
        <v>199</v>
      </c>
      <c r="F101" s="20" t="s">
        <v>467</v>
      </c>
      <c r="G101" s="20" t="s">
        <v>56</v>
      </c>
      <c r="H101" s="18"/>
      <c r="I101" s="18"/>
      <c r="J101" s="17" t="s">
        <v>149</v>
      </c>
      <c r="K101" s="19"/>
      <c r="L101" s="21" t="s">
        <v>472</v>
      </c>
      <c r="M101" s="21" t="s">
        <v>459</v>
      </c>
      <c r="N101" s="18" t="s">
        <v>17</v>
      </c>
    </row>
    <row r="102" spans="1:14" ht="409.5" x14ac:dyDescent="0.2">
      <c r="A102" s="22" t="s">
        <v>340</v>
      </c>
      <c r="B102" s="23" t="s">
        <v>8</v>
      </c>
      <c r="C102" s="24">
        <v>43438</v>
      </c>
      <c r="D102" s="41" t="s">
        <v>468</v>
      </c>
      <c r="E102" s="23" t="s">
        <v>195</v>
      </c>
      <c r="F102" s="25" t="s">
        <v>469</v>
      </c>
      <c r="G102" s="25" t="s">
        <v>53</v>
      </c>
      <c r="H102" s="23"/>
      <c r="I102" s="23"/>
      <c r="J102" s="22" t="s">
        <v>149</v>
      </c>
      <c r="K102" s="24"/>
      <c r="L102" s="26" t="s">
        <v>473</v>
      </c>
      <c r="M102" s="26" t="s">
        <v>459</v>
      </c>
      <c r="N102" s="23" t="s">
        <v>192</v>
      </c>
    </row>
    <row r="103" spans="1:14" ht="255" x14ac:dyDescent="0.2">
      <c r="A103" s="22" t="s">
        <v>341</v>
      </c>
      <c r="B103" s="23" t="s">
        <v>8</v>
      </c>
      <c r="C103" s="24">
        <v>43441</v>
      </c>
      <c r="D103" s="23" t="s">
        <v>442</v>
      </c>
      <c r="E103" s="23" t="s">
        <v>199</v>
      </c>
      <c r="F103" s="25" t="s">
        <v>474</v>
      </c>
      <c r="G103" s="25" t="s">
        <v>53</v>
      </c>
      <c r="H103" s="18"/>
      <c r="I103" s="18"/>
      <c r="J103" s="22" t="s">
        <v>149</v>
      </c>
      <c r="K103" s="19"/>
      <c r="L103" s="26" t="s">
        <v>487</v>
      </c>
      <c r="M103" s="26" t="s">
        <v>273</v>
      </c>
      <c r="N103" s="23" t="s">
        <v>192</v>
      </c>
    </row>
    <row r="104" spans="1:14" ht="409.5" x14ac:dyDescent="0.2">
      <c r="A104" s="22" t="s">
        <v>342</v>
      </c>
      <c r="B104" s="18" t="s">
        <v>8</v>
      </c>
      <c r="C104" s="19">
        <v>43439</v>
      </c>
      <c r="D104" s="18" t="s">
        <v>138</v>
      </c>
      <c r="E104" s="18" t="s">
        <v>199</v>
      </c>
      <c r="F104" s="20" t="s">
        <v>475</v>
      </c>
      <c r="G104" s="20" t="s">
        <v>56</v>
      </c>
      <c r="H104" s="18"/>
      <c r="I104" s="18"/>
      <c r="J104" s="17" t="s">
        <v>149</v>
      </c>
      <c r="K104" s="19"/>
      <c r="L104" s="21" t="s">
        <v>486</v>
      </c>
      <c r="M104" s="21" t="s">
        <v>273</v>
      </c>
      <c r="N104" s="18" t="s">
        <v>17</v>
      </c>
    </row>
    <row r="105" spans="1:14" ht="409.5" x14ac:dyDescent="0.2">
      <c r="A105" s="22" t="s">
        <v>343</v>
      </c>
      <c r="B105" s="18" t="s">
        <v>8</v>
      </c>
      <c r="C105" s="19">
        <v>43439</v>
      </c>
      <c r="D105" s="18" t="s">
        <v>476</v>
      </c>
      <c r="E105" s="18" t="s">
        <v>199</v>
      </c>
      <c r="F105" s="20" t="s">
        <v>477</v>
      </c>
      <c r="G105" s="20" t="s">
        <v>56</v>
      </c>
      <c r="H105" s="18"/>
      <c r="I105" s="18"/>
      <c r="J105" s="17" t="s">
        <v>149</v>
      </c>
      <c r="K105" s="19"/>
      <c r="L105" s="21" t="s">
        <v>486</v>
      </c>
      <c r="M105" s="21" t="s">
        <v>273</v>
      </c>
      <c r="N105" s="18" t="s">
        <v>17</v>
      </c>
    </row>
    <row r="106" spans="1:14" ht="409.5" x14ac:dyDescent="0.2">
      <c r="A106" s="22" t="s">
        <v>344</v>
      </c>
      <c r="B106" s="18" t="s">
        <v>8</v>
      </c>
      <c r="C106" s="19">
        <v>43439</v>
      </c>
      <c r="D106" s="18" t="s">
        <v>479</v>
      </c>
      <c r="E106" s="18" t="s">
        <v>199</v>
      </c>
      <c r="F106" s="20" t="s">
        <v>478</v>
      </c>
      <c r="G106" s="20" t="s">
        <v>56</v>
      </c>
      <c r="H106" s="18"/>
      <c r="I106" s="18"/>
      <c r="J106" s="17" t="s">
        <v>149</v>
      </c>
      <c r="K106" s="19"/>
      <c r="L106" s="21" t="s">
        <v>486</v>
      </c>
      <c r="M106" s="21" t="s">
        <v>273</v>
      </c>
      <c r="N106" s="18" t="s">
        <v>17</v>
      </c>
    </row>
    <row r="107" spans="1:14" ht="409.5" x14ac:dyDescent="0.2">
      <c r="A107" s="22" t="s">
        <v>345</v>
      </c>
      <c r="B107" s="18" t="s">
        <v>8</v>
      </c>
      <c r="C107" s="19">
        <v>43439</v>
      </c>
      <c r="D107" s="18" t="s">
        <v>481</v>
      </c>
      <c r="E107" s="18" t="s">
        <v>199</v>
      </c>
      <c r="F107" s="20" t="s">
        <v>480</v>
      </c>
      <c r="G107" s="20" t="s">
        <v>56</v>
      </c>
      <c r="H107" s="18"/>
      <c r="I107" s="18"/>
      <c r="J107" s="17" t="s">
        <v>149</v>
      </c>
      <c r="K107" s="19"/>
      <c r="L107" s="21" t="s">
        <v>486</v>
      </c>
      <c r="M107" s="21" t="s">
        <v>273</v>
      </c>
      <c r="N107" s="18" t="s">
        <v>17</v>
      </c>
    </row>
    <row r="108" spans="1:14" ht="409.5" x14ac:dyDescent="0.2">
      <c r="A108" s="22" t="s">
        <v>346</v>
      </c>
      <c r="B108" s="18" t="s">
        <v>8</v>
      </c>
      <c r="C108" s="19">
        <v>43439</v>
      </c>
      <c r="D108" s="18" t="s">
        <v>476</v>
      </c>
      <c r="E108" s="18" t="s">
        <v>199</v>
      </c>
      <c r="F108" s="20" t="s">
        <v>482</v>
      </c>
      <c r="G108" s="20" t="s">
        <v>56</v>
      </c>
      <c r="H108" s="18"/>
      <c r="I108" s="18"/>
      <c r="J108" s="17" t="s">
        <v>149</v>
      </c>
      <c r="K108" s="19"/>
      <c r="L108" s="21" t="s">
        <v>486</v>
      </c>
      <c r="M108" s="21" t="s">
        <v>273</v>
      </c>
      <c r="N108" s="18" t="s">
        <v>17</v>
      </c>
    </row>
    <row r="109" spans="1:14" ht="285" x14ac:dyDescent="0.2">
      <c r="A109" s="22" t="s">
        <v>347</v>
      </c>
      <c r="B109" s="23" t="s">
        <v>8</v>
      </c>
      <c r="C109" s="24">
        <v>43446</v>
      </c>
      <c r="D109" s="23" t="s">
        <v>483</v>
      </c>
      <c r="E109" s="23" t="s">
        <v>199</v>
      </c>
      <c r="F109" s="25" t="s">
        <v>484</v>
      </c>
      <c r="G109" s="25" t="s">
        <v>66</v>
      </c>
      <c r="H109" s="23"/>
      <c r="I109" s="23"/>
      <c r="J109" s="22" t="s">
        <v>149</v>
      </c>
      <c r="K109" s="24"/>
      <c r="L109" s="26"/>
      <c r="M109" s="26" t="s">
        <v>273</v>
      </c>
      <c r="N109" s="23" t="s">
        <v>192</v>
      </c>
    </row>
    <row r="110" spans="1:14" ht="409.5" x14ac:dyDescent="0.2">
      <c r="A110" s="22" t="s">
        <v>348</v>
      </c>
      <c r="B110" s="23" t="s">
        <v>8</v>
      </c>
      <c r="C110" s="24">
        <v>43448</v>
      </c>
      <c r="D110" s="23" t="s">
        <v>178</v>
      </c>
      <c r="E110" s="23" t="s">
        <v>195</v>
      </c>
      <c r="F110" s="25" t="s">
        <v>485</v>
      </c>
      <c r="G110" s="25" t="s">
        <v>53</v>
      </c>
      <c r="H110" s="18"/>
      <c r="I110" s="18"/>
      <c r="J110" s="22" t="s">
        <v>149</v>
      </c>
      <c r="K110" s="19"/>
      <c r="L110" s="26" t="s">
        <v>488</v>
      </c>
      <c r="M110" s="26" t="s">
        <v>272</v>
      </c>
      <c r="N110" s="23" t="s">
        <v>192</v>
      </c>
    </row>
    <row r="111" spans="1:14" ht="409.5" x14ac:dyDescent="0.2">
      <c r="A111" s="22" t="s">
        <v>349</v>
      </c>
      <c r="B111" s="23" t="s">
        <v>8</v>
      </c>
      <c r="C111" s="24">
        <v>43452</v>
      </c>
      <c r="D111" s="23" t="s">
        <v>492</v>
      </c>
      <c r="E111" s="23" t="s">
        <v>199</v>
      </c>
      <c r="F111" s="25" t="s">
        <v>493</v>
      </c>
      <c r="G111" s="25" t="s">
        <v>53</v>
      </c>
      <c r="H111" s="23"/>
      <c r="I111" s="23"/>
      <c r="J111" s="22" t="s">
        <v>149</v>
      </c>
      <c r="K111" s="24"/>
      <c r="L111" s="26" t="s">
        <v>496</v>
      </c>
      <c r="M111" s="26" t="s">
        <v>459</v>
      </c>
      <c r="N111" s="23" t="s">
        <v>192</v>
      </c>
    </row>
    <row r="112" spans="1:14" ht="409.5" x14ac:dyDescent="0.2">
      <c r="A112" s="22" t="s">
        <v>350</v>
      </c>
      <c r="B112" s="18" t="s">
        <v>8</v>
      </c>
      <c r="C112" s="19">
        <v>43430</v>
      </c>
      <c r="D112" s="18" t="s">
        <v>178</v>
      </c>
      <c r="E112" s="18" t="s">
        <v>198</v>
      </c>
      <c r="F112" s="20" t="s">
        <v>510</v>
      </c>
      <c r="G112" s="20" t="s">
        <v>53</v>
      </c>
      <c r="H112" s="18"/>
      <c r="I112" s="18"/>
      <c r="J112" s="17" t="s">
        <v>149</v>
      </c>
      <c r="K112" s="19"/>
      <c r="L112" s="21" t="s">
        <v>495</v>
      </c>
      <c r="M112" s="21" t="s">
        <v>459</v>
      </c>
      <c r="N112" s="18" t="s">
        <v>17</v>
      </c>
    </row>
    <row r="113" spans="1:14" ht="210" x14ac:dyDescent="0.2">
      <c r="A113" s="22" t="s">
        <v>351</v>
      </c>
      <c r="B113" s="23" t="s">
        <v>8</v>
      </c>
      <c r="C113" s="24">
        <v>43455</v>
      </c>
      <c r="D113" s="18" t="s">
        <v>382</v>
      </c>
      <c r="E113" s="18" t="s">
        <v>195</v>
      </c>
      <c r="F113" s="25" t="s">
        <v>494</v>
      </c>
      <c r="G113" s="25" t="s">
        <v>53</v>
      </c>
      <c r="H113" s="18"/>
      <c r="I113" s="18"/>
      <c r="J113" s="22" t="s">
        <v>149</v>
      </c>
      <c r="K113" s="19"/>
      <c r="L113" s="26" t="s">
        <v>496</v>
      </c>
      <c r="M113" s="26" t="s">
        <v>459</v>
      </c>
      <c r="N113" s="23" t="s">
        <v>192</v>
      </c>
    </row>
    <row r="114" spans="1:14" ht="165.75" x14ac:dyDescent="0.2">
      <c r="A114" s="22" t="s">
        <v>352</v>
      </c>
      <c r="B114" s="18" t="s">
        <v>8</v>
      </c>
      <c r="C114" s="19" t="s">
        <v>497</v>
      </c>
      <c r="D114" s="18" t="s">
        <v>498</v>
      </c>
      <c r="E114" s="18" t="s">
        <v>199</v>
      </c>
      <c r="F114" s="20" t="s">
        <v>499</v>
      </c>
      <c r="G114" s="20" t="s">
        <v>500</v>
      </c>
      <c r="H114" s="18"/>
      <c r="I114" s="18"/>
      <c r="J114" s="17" t="s">
        <v>149</v>
      </c>
      <c r="K114" s="19"/>
      <c r="L114" s="21" t="s">
        <v>501</v>
      </c>
      <c r="M114" s="21" t="s">
        <v>459</v>
      </c>
      <c r="N114" s="18" t="s">
        <v>17</v>
      </c>
    </row>
    <row r="115" spans="1:14" ht="127.5" x14ac:dyDescent="0.2">
      <c r="A115" s="22" t="s">
        <v>353</v>
      </c>
      <c r="B115" s="18" t="s">
        <v>8</v>
      </c>
      <c r="C115" s="19" t="s">
        <v>502</v>
      </c>
      <c r="D115" s="18" t="s">
        <v>503</v>
      </c>
      <c r="E115" s="18" t="s">
        <v>195</v>
      </c>
      <c r="F115" s="20" t="s">
        <v>504</v>
      </c>
      <c r="G115" s="20" t="s">
        <v>56</v>
      </c>
      <c r="H115" s="18"/>
      <c r="I115" s="18"/>
      <c r="J115" s="17" t="s">
        <v>149</v>
      </c>
      <c r="K115" s="19"/>
      <c r="L115" s="21" t="s">
        <v>505</v>
      </c>
      <c r="M115" s="21" t="s">
        <v>459</v>
      </c>
      <c r="N115" s="18" t="s">
        <v>17</v>
      </c>
    </row>
    <row r="116" spans="1:14" ht="135" x14ac:dyDescent="0.2">
      <c r="A116" s="22" t="s">
        <v>354</v>
      </c>
      <c r="B116" s="23" t="s">
        <v>8</v>
      </c>
      <c r="C116" s="24">
        <v>43827</v>
      </c>
      <c r="D116" s="23" t="s">
        <v>506</v>
      </c>
      <c r="E116" s="23" t="s">
        <v>199</v>
      </c>
      <c r="F116" s="25" t="s">
        <v>507</v>
      </c>
      <c r="G116" s="25" t="s">
        <v>56</v>
      </c>
      <c r="H116" s="23"/>
      <c r="I116" s="23"/>
      <c r="J116" s="22" t="s">
        <v>149</v>
      </c>
      <c r="K116" s="24"/>
      <c r="L116" s="26" t="s">
        <v>508</v>
      </c>
      <c r="M116" s="26" t="s">
        <v>459</v>
      </c>
      <c r="N116" s="23" t="s">
        <v>192</v>
      </c>
    </row>
    <row r="117" spans="1:14" ht="15" x14ac:dyDescent="0.2">
      <c r="A117" s="22" t="s">
        <v>355</v>
      </c>
      <c r="B117" s="18"/>
      <c r="C117" s="19"/>
      <c r="D117" s="18"/>
      <c r="E117" s="18"/>
      <c r="F117" s="20"/>
      <c r="G117" s="20"/>
      <c r="H117" s="18"/>
      <c r="I117" s="18"/>
      <c r="J117" s="17"/>
      <c r="K117" s="19"/>
      <c r="L117" s="21"/>
      <c r="M117" s="21"/>
      <c r="N117" s="18"/>
    </row>
    <row r="118" spans="1:14" ht="15" x14ac:dyDescent="0.2">
      <c r="A118" s="22" t="s">
        <v>356</v>
      </c>
      <c r="B118" s="18"/>
      <c r="C118" s="19"/>
      <c r="D118" s="18"/>
      <c r="E118" s="18"/>
      <c r="F118" s="20"/>
      <c r="G118" s="20"/>
      <c r="H118" s="18"/>
      <c r="I118" s="18"/>
      <c r="J118" s="17"/>
      <c r="K118" s="19"/>
      <c r="L118" s="21"/>
      <c r="M118" s="21"/>
      <c r="N118" s="18"/>
    </row>
    <row r="119" spans="1:14" ht="15" x14ac:dyDescent="0.2">
      <c r="A119" s="22" t="s">
        <v>357</v>
      </c>
      <c r="B119" s="18"/>
      <c r="C119" s="19"/>
      <c r="D119" s="18"/>
      <c r="E119" s="18"/>
      <c r="F119" s="20"/>
      <c r="G119" s="20"/>
      <c r="H119" s="18"/>
      <c r="I119" s="18"/>
      <c r="J119" s="17"/>
      <c r="K119" s="19"/>
      <c r="L119" s="21"/>
      <c r="M119" s="21"/>
      <c r="N119" s="18"/>
    </row>
    <row r="120" spans="1:14" ht="15" x14ac:dyDescent="0.2">
      <c r="A120" s="22" t="s">
        <v>358</v>
      </c>
      <c r="B120" s="18"/>
      <c r="C120" s="19"/>
      <c r="D120" s="18"/>
      <c r="E120" s="18"/>
      <c r="F120" s="20"/>
      <c r="G120" s="20"/>
      <c r="H120" s="18"/>
      <c r="I120" s="18"/>
      <c r="J120" s="17"/>
      <c r="K120" s="19"/>
      <c r="L120" s="21"/>
      <c r="M120" s="21"/>
      <c r="N120" s="18"/>
    </row>
    <row r="121" spans="1:14" ht="15" x14ac:dyDescent="0.2">
      <c r="A121" s="22" t="s">
        <v>359</v>
      </c>
      <c r="B121" s="18"/>
      <c r="C121" s="19"/>
      <c r="D121" s="18"/>
      <c r="E121" s="18"/>
      <c r="F121" s="20"/>
      <c r="G121" s="20"/>
      <c r="H121" s="18"/>
      <c r="I121" s="18"/>
      <c r="J121" s="17"/>
      <c r="K121" s="19"/>
      <c r="L121" s="21"/>
      <c r="M121" s="21"/>
      <c r="N121" s="18"/>
    </row>
    <row r="122" spans="1:14" ht="15" x14ac:dyDescent="0.2">
      <c r="A122" s="22" t="s">
        <v>360</v>
      </c>
      <c r="B122" s="18"/>
      <c r="C122" s="19"/>
      <c r="D122" s="18"/>
      <c r="E122" s="18"/>
      <c r="F122" s="20"/>
      <c r="G122" s="20"/>
      <c r="H122" s="18"/>
      <c r="I122" s="18"/>
      <c r="J122" s="17"/>
      <c r="K122" s="19"/>
      <c r="L122" s="21"/>
      <c r="M122" s="21"/>
      <c r="N122" s="18"/>
    </row>
    <row r="123" spans="1:14" ht="15" x14ac:dyDescent="0.2">
      <c r="A123" s="22" t="s">
        <v>361</v>
      </c>
      <c r="B123" s="18"/>
      <c r="C123" s="19"/>
      <c r="D123" s="18"/>
      <c r="E123" s="18"/>
      <c r="F123" s="20"/>
      <c r="G123" s="20"/>
      <c r="H123" s="18"/>
      <c r="I123" s="18"/>
      <c r="J123" s="17"/>
      <c r="K123" s="19"/>
      <c r="L123" s="21"/>
      <c r="M123" s="21"/>
      <c r="N123" s="18"/>
    </row>
    <row r="124" spans="1:14" ht="15" x14ac:dyDescent="0.2">
      <c r="A124" s="22" t="s">
        <v>362</v>
      </c>
      <c r="B124" s="18"/>
      <c r="C124" s="19"/>
      <c r="D124" s="18"/>
      <c r="E124" s="18"/>
      <c r="F124" s="20"/>
      <c r="G124" s="20"/>
      <c r="H124" s="18"/>
      <c r="I124" s="18"/>
      <c r="J124" s="17"/>
      <c r="K124" s="19"/>
      <c r="L124" s="21"/>
      <c r="M124" s="21"/>
      <c r="N124" s="18"/>
    </row>
    <row r="125" spans="1:14" ht="15" x14ac:dyDescent="0.2">
      <c r="A125" s="22" t="s">
        <v>363</v>
      </c>
      <c r="B125" s="18"/>
      <c r="C125" s="19"/>
      <c r="D125" s="18"/>
      <c r="E125" s="18"/>
      <c r="F125" s="20"/>
      <c r="G125" s="20"/>
      <c r="H125" s="18"/>
      <c r="I125" s="18"/>
      <c r="J125" s="17"/>
      <c r="K125" s="19"/>
      <c r="L125" s="21"/>
      <c r="M125" s="21"/>
      <c r="N125" s="18"/>
    </row>
    <row r="126" spans="1:14" ht="15" x14ac:dyDescent="0.2">
      <c r="A126" s="22" t="s">
        <v>364</v>
      </c>
      <c r="B126" s="18"/>
      <c r="C126" s="19"/>
      <c r="D126" s="18"/>
      <c r="E126" s="18"/>
      <c r="F126" s="20"/>
      <c r="G126" s="20"/>
      <c r="H126" s="18"/>
      <c r="I126" s="18"/>
      <c r="J126" s="17"/>
      <c r="K126" s="19"/>
      <c r="L126" s="21"/>
      <c r="M126" s="21"/>
      <c r="N126" s="18"/>
    </row>
    <row r="127" spans="1:14" ht="15" x14ac:dyDescent="0.2">
      <c r="A127" s="22" t="s">
        <v>365</v>
      </c>
      <c r="B127" s="18"/>
      <c r="C127" s="19"/>
      <c r="D127" s="18"/>
      <c r="E127" s="18"/>
      <c r="F127" s="20"/>
      <c r="G127" s="20"/>
      <c r="H127" s="18"/>
      <c r="I127" s="18"/>
      <c r="J127" s="17"/>
      <c r="K127" s="19"/>
      <c r="L127" s="21"/>
      <c r="M127" s="21"/>
      <c r="N127" s="18"/>
    </row>
    <row r="128" spans="1:14" ht="15" x14ac:dyDescent="0.2">
      <c r="A128" s="22" t="s">
        <v>366</v>
      </c>
      <c r="B128" s="18"/>
      <c r="C128" s="19"/>
      <c r="D128" s="18"/>
      <c r="E128" s="18"/>
      <c r="F128" s="20"/>
      <c r="G128" s="20"/>
      <c r="H128" s="18"/>
      <c r="I128" s="18"/>
      <c r="J128" s="17"/>
      <c r="K128" s="19"/>
      <c r="L128" s="21"/>
      <c r="M128" s="21"/>
      <c r="N128" s="18"/>
    </row>
    <row r="129" spans="1:14" ht="15" x14ac:dyDescent="0.2">
      <c r="A129" s="22" t="s">
        <v>367</v>
      </c>
      <c r="B129" s="18"/>
      <c r="C129" s="19"/>
      <c r="D129" s="18"/>
      <c r="E129" s="18"/>
      <c r="F129" s="20"/>
      <c r="G129" s="20"/>
      <c r="H129" s="18"/>
      <c r="I129" s="18"/>
      <c r="J129" s="17"/>
      <c r="K129" s="19"/>
      <c r="L129" s="21"/>
      <c r="M129" s="21"/>
      <c r="N129" s="18"/>
    </row>
    <row r="130" spans="1:14" ht="15" x14ac:dyDescent="0.2">
      <c r="A130" s="22" t="s">
        <v>368</v>
      </c>
      <c r="B130" s="18"/>
      <c r="C130" s="19"/>
      <c r="D130" s="18"/>
      <c r="E130" s="18"/>
      <c r="F130" s="20"/>
      <c r="G130" s="20"/>
      <c r="H130" s="18"/>
      <c r="I130" s="18"/>
      <c r="J130" s="17"/>
      <c r="K130" s="19"/>
      <c r="L130" s="21"/>
      <c r="M130" s="21"/>
      <c r="N130" s="18"/>
    </row>
    <row r="131" spans="1:14" ht="15" x14ac:dyDescent="0.2">
      <c r="A131" s="22" t="s">
        <v>369</v>
      </c>
      <c r="B131" s="18"/>
      <c r="C131" s="19"/>
      <c r="D131" s="18"/>
      <c r="E131" s="18"/>
      <c r="F131" s="20"/>
      <c r="G131" s="20"/>
      <c r="H131" s="18"/>
      <c r="I131" s="18"/>
      <c r="J131" s="17"/>
      <c r="K131" s="19"/>
      <c r="L131" s="21"/>
      <c r="M131" s="21"/>
      <c r="N131" s="18"/>
    </row>
    <row r="132" spans="1:14" ht="15" x14ac:dyDescent="0.2">
      <c r="A132" s="22" t="s">
        <v>370</v>
      </c>
      <c r="B132" s="18"/>
      <c r="C132" s="19"/>
      <c r="D132" s="18"/>
      <c r="E132" s="18"/>
      <c r="F132" s="20"/>
      <c r="G132" s="20"/>
      <c r="H132" s="18"/>
      <c r="I132" s="18"/>
      <c r="J132" s="17"/>
      <c r="K132" s="19"/>
      <c r="L132" s="21"/>
      <c r="M132" s="21"/>
      <c r="N132" s="18"/>
    </row>
    <row r="133" spans="1:14" ht="15" x14ac:dyDescent="0.2">
      <c r="A133" s="22" t="s">
        <v>371</v>
      </c>
      <c r="B133" s="18"/>
      <c r="C133" s="19"/>
      <c r="D133" s="18"/>
      <c r="E133" s="18"/>
      <c r="F133" s="20"/>
      <c r="G133" s="20"/>
      <c r="H133" s="18"/>
      <c r="I133" s="18"/>
      <c r="J133" s="17"/>
      <c r="K133" s="19"/>
      <c r="L133" s="21"/>
      <c r="M133" s="21"/>
      <c r="N133" s="18"/>
    </row>
    <row r="134" spans="1:14" ht="15" x14ac:dyDescent="0.2">
      <c r="A134" s="22" t="s">
        <v>372</v>
      </c>
      <c r="B134" s="18"/>
      <c r="C134" s="19"/>
      <c r="D134" s="18"/>
      <c r="E134" s="18"/>
      <c r="F134" s="20"/>
      <c r="G134" s="20"/>
      <c r="H134" s="18"/>
      <c r="I134" s="18"/>
      <c r="J134" s="17"/>
      <c r="K134" s="19"/>
      <c r="L134" s="21"/>
      <c r="M134" s="21"/>
      <c r="N134" s="18"/>
    </row>
    <row r="135" spans="1:14" ht="15" x14ac:dyDescent="0.2">
      <c r="A135" s="22" t="s">
        <v>373</v>
      </c>
      <c r="B135" s="18"/>
      <c r="C135" s="19"/>
      <c r="D135" s="18"/>
      <c r="E135" s="18"/>
      <c r="F135" s="20"/>
      <c r="G135" s="20"/>
      <c r="H135" s="18"/>
      <c r="I135" s="18"/>
      <c r="J135" s="17"/>
      <c r="K135" s="19"/>
      <c r="L135" s="21"/>
      <c r="M135" s="21"/>
      <c r="N135" s="18"/>
    </row>
    <row r="136" spans="1:14" ht="15" x14ac:dyDescent="0.2">
      <c r="A136" s="22" t="s">
        <v>374</v>
      </c>
      <c r="B136" s="18"/>
      <c r="C136" s="19"/>
      <c r="D136" s="18"/>
      <c r="E136" s="18"/>
      <c r="F136" s="20"/>
      <c r="G136" s="20"/>
      <c r="H136" s="18"/>
      <c r="I136" s="18"/>
      <c r="J136" s="17"/>
      <c r="K136" s="19"/>
      <c r="L136" s="21"/>
      <c r="M136" s="21"/>
      <c r="N136" s="18"/>
    </row>
    <row r="137" spans="1:14" ht="15" x14ac:dyDescent="0.2">
      <c r="B137" s="18"/>
      <c r="C137" s="19"/>
      <c r="D137" s="18"/>
      <c r="E137" s="18"/>
      <c r="F137" s="20"/>
      <c r="G137" s="20"/>
      <c r="H137" s="18"/>
      <c r="I137" s="18"/>
      <c r="J137" s="17"/>
      <c r="K137" s="19"/>
      <c r="L137" s="21"/>
      <c r="M137" s="21"/>
      <c r="N137"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T259"/>
  <sheetViews>
    <sheetView zoomScale="60" zoomScaleNormal="60" workbookViewId="0">
      <selection activeCell="D274" sqref="D274"/>
    </sheetView>
  </sheetViews>
  <sheetFormatPr defaultRowHeight="12.75" x14ac:dyDescent="0.2"/>
  <cols>
    <col min="1" max="1" width="12" bestFit="1" customWidth="1"/>
    <col min="2" max="2" width="20.28515625" customWidth="1"/>
    <col min="3" max="3" width="21.28515625" customWidth="1"/>
    <col min="4" max="4" width="19.140625" bestFit="1" customWidth="1"/>
    <col min="5" max="5" width="13.5703125" bestFit="1" customWidth="1"/>
    <col min="6" max="6" width="79.7109375" customWidth="1"/>
    <col min="7" max="7" width="9.140625" customWidth="1"/>
    <col min="8" max="9" width="17.85546875" customWidth="1"/>
    <col min="10" max="10" width="13.85546875" customWidth="1"/>
    <col min="11" max="11" width="41.5703125" customWidth="1"/>
    <col min="12" max="12" width="20" customWidth="1"/>
    <col min="13" max="14" width="16.85546875" customWidth="1"/>
    <col min="15" max="15" width="15.5703125" customWidth="1"/>
    <col min="16" max="16" width="18.28515625" customWidth="1"/>
  </cols>
  <sheetData>
    <row r="1" spans="1:20" ht="31.5" x14ac:dyDescent="0.2">
      <c r="A1" s="113" t="s">
        <v>0</v>
      </c>
      <c r="B1" s="111" t="s">
        <v>9</v>
      </c>
      <c r="C1" s="115" t="s">
        <v>867</v>
      </c>
      <c r="D1" s="113" t="s">
        <v>1236</v>
      </c>
      <c r="E1" s="115" t="s">
        <v>2</v>
      </c>
      <c r="F1" s="146" t="s">
        <v>3</v>
      </c>
      <c r="G1" s="113" t="s">
        <v>52</v>
      </c>
      <c r="H1" s="137" t="s">
        <v>4</v>
      </c>
      <c r="I1" s="113" t="s">
        <v>1223</v>
      </c>
      <c r="J1" s="115" t="s">
        <v>5</v>
      </c>
      <c r="K1" s="137" t="s">
        <v>20</v>
      </c>
      <c r="L1" s="113" t="s">
        <v>565</v>
      </c>
      <c r="M1" s="113" t="s">
        <v>1218</v>
      </c>
      <c r="N1" s="113" t="s">
        <v>272</v>
      </c>
      <c r="O1" s="113" t="s">
        <v>6</v>
      </c>
      <c r="P1" s="97" t="s">
        <v>863</v>
      </c>
      <c r="Q1" s="45" t="s">
        <v>1196</v>
      </c>
    </row>
    <row r="2" spans="1:20" ht="140.25" hidden="1" x14ac:dyDescent="0.2">
      <c r="A2" s="148" t="s">
        <v>1224</v>
      </c>
      <c r="B2" s="149" t="s">
        <v>1220</v>
      </c>
      <c r="C2" s="150">
        <v>44202</v>
      </c>
      <c r="D2" s="154">
        <v>44225</v>
      </c>
      <c r="E2" s="48" t="s">
        <v>1229</v>
      </c>
      <c r="F2" s="149" t="s">
        <v>1228</v>
      </c>
      <c r="G2" s="48" t="s">
        <v>56</v>
      </c>
      <c r="H2" s="48" t="s">
        <v>32</v>
      </c>
      <c r="I2" s="48" t="s">
        <v>149</v>
      </c>
      <c r="J2" s="150">
        <v>44211</v>
      </c>
      <c r="K2" s="169" t="s">
        <v>1491</v>
      </c>
      <c r="L2" s="48" t="s">
        <v>579</v>
      </c>
      <c r="M2" s="48"/>
      <c r="N2" s="98" t="s">
        <v>272</v>
      </c>
      <c r="O2" s="64" t="s">
        <v>1221</v>
      </c>
      <c r="P2" s="152">
        <f>NETWORKDAYS(C2, J2)</f>
        <v>8</v>
      </c>
      <c r="Q2" s="48"/>
      <c r="R2" s="114"/>
      <c r="S2" s="114"/>
      <c r="T2" s="114"/>
    </row>
    <row r="3" spans="1:20" ht="51" hidden="1" x14ac:dyDescent="0.2">
      <c r="A3" s="148" t="s">
        <v>1225</v>
      </c>
      <c r="B3" s="149" t="s">
        <v>1219</v>
      </c>
      <c r="C3" s="150">
        <v>44202</v>
      </c>
      <c r="D3" s="48"/>
      <c r="E3" s="48" t="s">
        <v>207</v>
      </c>
      <c r="F3" s="151" t="s">
        <v>1230</v>
      </c>
      <c r="G3" s="48" t="s">
        <v>53</v>
      </c>
      <c r="H3" s="48" t="s">
        <v>1227</v>
      </c>
      <c r="I3" s="48" t="s">
        <v>161</v>
      </c>
      <c r="J3" s="150">
        <f>C3</f>
        <v>44202</v>
      </c>
      <c r="K3" s="151" t="s">
        <v>1495</v>
      </c>
      <c r="L3" s="48" t="s">
        <v>579</v>
      </c>
      <c r="M3" s="48"/>
      <c r="N3" s="98" t="s">
        <v>272</v>
      </c>
      <c r="O3" s="64" t="s">
        <v>1221</v>
      </c>
      <c r="P3" s="152"/>
      <c r="Q3" s="48">
        <f ca="1">NETWORKDAYS(C3, TODAY())</f>
        <v>9</v>
      </c>
      <c r="R3" s="114"/>
      <c r="S3" s="114"/>
      <c r="T3" s="114"/>
    </row>
    <row r="4" spans="1:20" ht="153" hidden="1" x14ac:dyDescent="0.2">
      <c r="A4" s="148" t="s">
        <v>1226</v>
      </c>
      <c r="B4" s="149" t="s">
        <v>1219</v>
      </c>
      <c r="C4" s="150">
        <v>44203</v>
      </c>
      <c r="D4" s="48"/>
      <c r="E4" s="48" t="s">
        <v>207</v>
      </c>
      <c r="F4" s="151" t="s">
        <v>1231</v>
      </c>
      <c r="G4" s="48" t="s">
        <v>56</v>
      </c>
      <c r="H4" s="48" t="s">
        <v>1222</v>
      </c>
      <c r="I4" s="48" t="s">
        <v>1235</v>
      </c>
      <c r="J4" s="150">
        <v>44209</v>
      </c>
      <c r="K4" s="159" t="s">
        <v>1237</v>
      </c>
      <c r="L4" s="48" t="s">
        <v>579</v>
      </c>
      <c r="M4" s="48"/>
      <c r="N4" s="98" t="s">
        <v>272</v>
      </c>
      <c r="O4" s="64" t="s">
        <v>1221</v>
      </c>
      <c r="P4" s="152">
        <f>NETWORKDAYS(C4, J4)</f>
        <v>5</v>
      </c>
      <c r="Q4" s="48"/>
      <c r="R4" s="114"/>
      <c r="S4" s="114"/>
      <c r="T4" s="114"/>
    </row>
    <row r="5" spans="1:20" ht="25.5" hidden="1" x14ac:dyDescent="0.2">
      <c r="A5" s="148" t="s">
        <v>1232</v>
      </c>
      <c r="B5" s="149" t="s">
        <v>1219</v>
      </c>
      <c r="C5" s="150">
        <v>44207</v>
      </c>
      <c r="D5" s="48"/>
      <c r="E5" s="48" t="s">
        <v>207</v>
      </c>
      <c r="F5" s="151" t="s">
        <v>1234</v>
      </c>
      <c r="G5" s="48" t="s">
        <v>53</v>
      </c>
      <c r="H5" s="48" t="s">
        <v>1233</v>
      </c>
      <c r="I5" s="48" t="s">
        <v>161</v>
      </c>
      <c r="J5" s="150">
        <f>C5</f>
        <v>44207</v>
      </c>
      <c r="K5" s="151" t="s">
        <v>1496</v>
      </c>
      <c r="L5" s="48" t="s">
        <v>579</v>
      </c>
      <c r="M5" s="48"/>
      <c r="N5" s="98" t="s">
        <v>272</v>
      </c>
      <c r="O5" s="64" t="s">
        <v>1221</v>
      </c>
      <c r="P5" s="152"/>
      <c r="Q5" s="48">
        <f t="shared" ref="Q5:Q9" ca="1" si="0">NETWORKDAYS(C5, TODAY())</f>
        <v>6</v>
      </c>
      <c r="R5" s="114"/>
      <c r="S5" s="114"/>
      <c r="T5" s="114"/>
    </row>
    <row r="6" spans="1:20" ht="216.75" hidden="1" x14ac:dyDescent="0.2">
      <c r="A6" s="148" t="s">
        <v>1238</v>
      </c>
      <c r="B6" s="149" t="s">
        <v>1220</v>
      </c>
      <c r="C6" s="150">
        <v>44208</v>
      </c>
      <c r="D6" s="48"/>
      <c r="E6" s="48" t="s">
        <v>207</v>
      </c>
      <c r="F6" s="151" t="s">
        <v>1239</v>
      </c>
      <c r="G6" s="48" t="s">
        <v>53</v>
      </c>
      <c r="H6" s="48" t="s">
        <v>1240</v>
      </c>
      <c r="I6" s="48" t="s">
        <v>169</v>
      </c>
      <c r="J6" s="150">
        <v>44211</v>
      </c>
      <c r="K6" s="151" t="s">
        <v>1492</v>
      </c>
      <c r="L6" s="48" t="s">
        <v>579</v>
      </c>
      <c r="M6" s="48"/>
      <c r="N6" s="153" t="s">
        <v>1241</v>
      </c>
      <c r="O6" s="64" t="s">
        <v>1221</v>
      </c>
      <c r="P6" s="152">
        <f>NETWORKDAYS(C6, J6)</f>
        <v>4</v>
      </c>
      <c r="Q6" s="48"/>
      <c r="R6" s="114"/>
      <c r="S6" s="114"/>
      <c r="T6" s="114"/>
    </row>
    <row r="7" spans="1:20" ht="178.5" x14ac:dyDescent="0.2">
      <c r="A7" s="148" t="s">
        <v>1242</v>
      </c>
      <c r="B7" s="149" t="s">
        <v>1220</v>
      </c>
      <c r="C7" s="150">
        <v>44210</v>
      </c>
      <c r="D7" s="154">
        <v>44217</v>
      </c>
      <c r="E7" s="48" t="s">
        <v>297</v>
      </c>
      <c r="F7" s="151" t="s">
        <v>1487</v>
      </c>
      <c r="G7" s="48" t="s">
        <v>53</v>
      </c>
      <c r="H7" s="48" t="s">
        <v>1488</v>
      </c>
      <c r="I7" s="48" t="s">
        <v>149</v>
      </c>
      <c r="J7" s="150"/>
      <c r="K7" s="151" t="s">
        <v>1493</v>
      </c>
      <c r="L7" s="48" t="s">
        <v>579</v>
      </c>
      <c r="M7" s="48"/>
      <c r="N7" s="153" t="s">
        <v>1241</v>
      </c>
      <c r="O7" s="64" t="s">
        <v>17</v>
      </c>
      <c r="P7" s="152"/>
      <c r="Q7" s="48">
        <f t="shared" ca="1" si="0"/>
        <v>3</v>
      </c>
    </row>
    <row r="8" spans="1:20" ht="140.25" x14ac:dyDescent="0.2">
      <c r="A8" s="148" t="s">
        <v>1243</v>
      </c>
      <c r="B8" s="149" t="s">
        <v>1220</v>
      </c>
      <c r="C8" s="150">
        <v>44210</v>
      </c>
      <c r="D8" s="154">
        <v>44217</v>
      </c>
      <c r="E8" s="48" t="s">
        <v>207</v>
      </c>
      <c r="F8" s="151" t="s">
        <v>1489</v>
      </c>
      <c r="G8" s="48" t="s">
        <v>53</v>
      </c>
      <c r="H8" s="48" t="s">
        <v>1488</v>
      </c>
      <c r="I8" s="48" t="s">
        <v>149</v>
      </c>
      <c r="J8" s="150"/>
      <c r="K8" s="151" t="s">
        <v>1494</v>
      </c>
      <c r="L8" s="48" t="s">
        <v>566</v>
      </c>
      <c r="M8" s="48">
        <v>214548</v>
      </c>
      <c r="N8" s="153" t="s">
        <v>1241</v>
      </c>
      <c r="O8" s="64" t="s">
        <v>17</v>
      </c>
      <c r="P8" s="152"/>
      <c r="Q8" s="48">
        <f t="shared" ca="1" si="0"/>
        <v>3</v>
      </c>
    </row>
    <row r="9" spans="1:20" ht="153" x14ac:dyDescent="0.2">
      <c r="A9" s="148" t="s">
        <v>1244</v>
      </c>
      <c r="B9" s="149" t="s">
        <v>1219</v>
      </c>
      <c r="C9" s="150">
        <v>44211</v>
      </c>
      <c r="D9" s="48"/>
      <c r="E9" s="48" t="s">
        <v>207</v>
      </c>
      <c r="F9" s="151" t="s">
        <v>1490</v>
      </c>
      <c r="G9" s="48" t="s">
        <v>56</v>
      </c>
      <c r="H9" s="48" t="s">
        <v>1222</v>
      </c>
      <c r="I9" s="48" t="s">
        <v>1235</v>
      </c>
      <c r="J9" s="150"/>
      <c r="K9" s="151"/>
      <c r="L9" s="48" t="s">
        <v>579</v>
      </c>
      <c r="M9" s="48"/>
      <c r="N9" s="98" t="s">
        <v>272</v>
      </c>
      <c r="O9" s="64" t="s">
        <v>17</v>
      </c>
      <c r="P9" s="152"/>
      <c r="Q9" s="48">
        <f t="shared" ca="1" si="0"/>
        <v>2</v>
      </c>
    </row>
    <row r="10" spans="1:20" ht="18.75" hidden="1" x14ac:dyDescent="0.2">
      <c r="A10" s="148" t="s">
        <v>1245</v>
      </c>
      <c r="B10" s="149"/>
      <c r="C10" s="150"/>
      <c r="D10" s="48"/>
      <c r="E10" s="48"/>
      <c r="F10" s="151"/>
      <c r="G10" s="48"/>
      <c r="H10" s="48"/>
      <c r="I10" s="48"/>
      <c r="J10" s="150"/>
      <c r="K10" s="151"/>
      <c r="L10" s="48"/>
      <c r="M10" s="48"/>
      <c r="N10" s="153"/>
      <c r="O10" s="64"/>
      <c r="P10" s="152"/>
      <c r="Q10" s="48"/>
    </row>
    <row r="11" spans="1:20" ht="18.75" hidden="1" x14ac:dyDescent="0.2">
      <c r="A11" s="148" t="s">
        <v>1246</v>
      </c>
      <c r="B11" s="149"/>
      <c r="C11" s="150"/>
      <c r="D11" s="48"/>
      <c r="E11" s="48"/>
      <c r="F11" s="151"/>
      <c r="G11" s="48"/>
      <c r="H11" s="48"/>
      <c r="I11" s="48"/>
      <c r="J11" s="150"/>
      <c r="K11" s="151"/>
      <c r="L11" s="48"/>
      <c r="M11" s="48"/>
      <c r="N11" s="153"/>
      <c r="O11" s="64"/>
      <c r="P11" s="152"/>
      <c r="Q11" s="48"/>
    </row>
    <row r="12" spans="1:20" ht="18.75" hidden="1" x14ac:dyDescent="0.2">
      <c r="A12" s="148" t="s">
        <v>1247</v>
      </c>
      <c r="B12" s="149"/>
      <c r="C12" s="150"/>
      <c r="D12" s="48"/>
      <c r="E12" s="48"/>
      <c r="F12" s="151"/>
      <c r="G12" s="48"/>
      <c r="H12" s="48"/>
      <c r="I12" s="48"/>
      <c r="J12" s="150"/>
      <c r="K12" s="151"/>
      <c r="L12" s="48"/>
      <c r="M12" s="48"/>
      <c r="N12" s="153"/>
      <c r="O12" s="64"/>
      <c r="P12" s="152"/>
      <c r="Q12" s="48"/>
    </row>
    <row r="13" spans="1:20" ht="18.75" hidden="1" x14ac:dyDescent="0.2">
      <c r="A13" s="148" t="s">
        <v>1248</v>
      </c>
      <c r="B13" s="149"/>
      <c r="C13" s="150"/>
      <c r="D13" s="48"/>
      <c r="E13" s="48"/>
      <c r="F13" s="151"/>
      <c r="G13" s="48"/>
      <c r="H13" s="48"/>
      <c r="I13" s="48"/>
      <c r="J13" s="150"/>
      <c r="K13" s="151"/>
      <c r="L13" s="48"/>
      <c r="M13" s="154"/>
      <c r="N13" s="153"/>
      <c r="O13" s="64"/>
      <c r="P13" s="152"/>
      <c r="Q13" s="48"/>
    </row>
    <row r="14" spans="1:20" ht="18.75" hidden="1" x14ac:dyDescent="0.2">
      <c r="A14" s="148" t="s">
        <v>1249</v>
      </c>
      <c r="B14" s="149"/>
      <c r="C14" s="150"/>
      <c r="D14" s="48"/>
      <c r="E14" s="48"/>
      <c r="F14" s="151"/>
      <c r="G14" s="48"/>
      <c r="H14" s="48"/>
      <c r="I14" s="48"/>
      <c r="J14" s="150"/>
      <c r="K14" s="151"/>
      <c r="L14" s="48"/>
      <c r="M14" s="48"/>
      <c r="N14" s="153"/>
      <c r="O14" s="64"/>
      <c r="P14" s="152"/>
      <c r="Q14" s="48"/>
    </row>
    <row r="15" spans="1:20" ht="18.75" hidden="1" x14ac:dyDescent="0.2">
      <c r="A15" s="148" t="s">
        <v>1250</v>
      </c>
      <c r="B15" s="149"/>
      <c r="C15" s="150"/>
      <c r="D15" s="48"/>
      <c r="E15" s="48"/>
      <c r="F15" s="151"/>
      <c r="G15" s="48"/>
      <c r="H15" s="48"/>
      <c r="I15" s="48"/>
      <c r="J15" s="150"/>
      <c r="K15" s="151"/>
      <c r="L15" s="48"/>
      <c r="M15" s="48"/>
      <c r="N15" s="153"/>
      <c r="O15" s="64"/>
      <c r="P15" s="152"/>
      <c r="Q15" s="48"/>
    </row>
    <row r="16" spans="1:20" ht="18.75" hidden="1" x14ac:dyDescent="0.2">
      <c r="A16" s="148" t="s">
        <v>1251</v>
      </c>
      <c r="B16" s="149"/>
      <c r="C16" s="150"/>
      <c r="D16" s="48"/>
      <c r="E16" s="48"/>
      <c r="F16" s="151"/>
      <c r="G16" s="48"/>
      <c r="H16" s="48"/>
      <c r="I16" s="48"/>
      <c r="J16" s="150"/>
      <c r="K16" s="151"/>
      <c r="L16" s="48"/>
      <c r="M16" s="48"/>
      <c r="N16" s="153"/>
      <c r="O16" s="64"/>
      <c r="P16" s="152"/>
      <c r="Q16" s="48"/>
    </row>
    <row r="17" spans="1:17" ht="18.75" hidden="1" x14ac:dyDescent="0.2">
      <c r="A17" s="148" t="s">
        <v>1252</v>
      </c>
      <c r="B17" s="149"/>
      <c r="C17" s="150"/>
      <c r="D17" s="48"/>
      <c r="E17" s="48"/>
      <c r="F17" s="151"/>
      <c r="G17" s="48"/>
      <c r="H17" s="48"/>
      <c r="I17" s="48"/>
      <c r="J17" s="150"/>
      <c r="K17" s="151"/>
      <c r="L17" s="48"/>
      <c r="M17" s="48"/>
      <c r="N17" s="153"/>
      <c r="O17" s="64"/>
      <c r="P17" s="152"/>
      <c r="Q17" s="48"/>
    </row>
    <row r="18" spans="1:17" ht="18.75" hidden="1" x14ac:dyDescent="0.2">
      <c r="A18" s="148" t="s">
        <v>1253</v>
      </c>
      <c r="B18" s="149"/>
      <c r="C18" s="150"/>
      <c r="D18" s="48"/>
      <c r="E18" s="48"/>
      <c r="F18" s="151"/>
      <c r="G18" s="48"/>
      <c r="H18" s="48"/>
      <c r="I18" s="48"/>
      <c r="J18" s="150"/>
      <c r="K18" s="151"/>
      <c r="L18" s="48"/>
      <c r="M18" s="48"/>
      <c r="N18" s="153"/>
      <c r="O18" s="64"/>
      <c r="P18" s="152"/>
      <c r="Q18" s="48"/>
    </row>
    <row r="19" spans="1:17" ht="18.75" hidden="1" x14ac:dyDescent="0.2">
      <c r="A19" s="148" t="s">
        <v>1254</v>
      </c>
      <c r="B19" s="149"/>
      <c r="C19" s="150"/>
      <c r="D19" s="48"/>
      <c r="E19" s="48"/>
      <c r="F19" s="151"/>
      <c r="G19" s="48"/>
      <c r="H19" s="48"/>
      <c r="I19" s="48"/>
      <c r="J19" s="150"/>
      <c r="K19" s="151"/>
      <c r="L19" s="48"/>
      <c r="M19" s="48"/>
      <c r="N19" s="153"/>
      <c r="O19" s="64"/>
      <c r="P19" s="152"/>
      <c r="Q19" s="48"/>
    </row>
    <row r="20" spans="1:17" ht="18.75" hidden="1" x14ac:dyDescent="0.2">
      <c r="A20" s="148" t="s">
        <v>1255</v>
      </c>
      <c r="B20" s="155"/>
      <c r="C20" s="150"/>
      <c r="D20" s="48"/>
      <c r="E20" s="156"/>
      <c r="F20" s="157"/>
      <c r="G20" s="156"/>
      <c r="H20" s="48"/>
      <c r="I20" s="48"/>
      <c r="J20" s="150"/>
      <c r="K20" s="157"/>
      <c r="L20" s="48"/>
      <c r="M20" s="48"/>
      <c r="N20" s="153"/>
      <c r="O20" s="64"/>
      <c r="P20" s="152"/>
      <c r="Q20" s="48"/>
    </row>
    <row r="21" spans="1:17" ht="18.75" hidden="1" x14ac:dyDescent="0.2">
      <c r="A21" s="148" t="s">
        <v>1256</v>
      </c>
      <c r="B21" s="155"/>
      <c r="C21" s="150"/>
      <c r="D21" s="48"/>
      <c r="E21" s="156"/>
      <c r="F21" s="157"/>
      <c r="G21" s="156"/>
      <c r="H21" s="48"/>
      <c r="I21" s="48"/>
      <c r="J21" s="150"/>
      <c r="K21" s="157"/>
      <c r="L21" s="48"/>
      <c r="M21" s="48"/>
      <c r="N21" s="153"/>
      <c r="O21" s="64"/>
      <c r="P21" s="152"/>
      <c r="Q21" s="48"/>
    </row>
    <row r="22" spans="1:17" ht="18.75" hidden="1" x14ac:dyDescent="0.2">
      <c r="A22" s="148" t="s">
        <v>1257</v>
      </c>
      <c r="B22" s="149"/>
      <c r="C22" s="150"/>
      <c r="D22" s="48"/>
      <c r="E22" s="48"/>
      <c r="F22" s="151"/>
      <c r="G22" s="48"/>
      <c r="H22" s="48"/>
      <c r="I22" s="48"/>
      <c r="J22" s="150"/>
      <c r="K22" s="151"/>
      <c r="L22" s="48"/>
      <c r="M22" s="48"/>
      <c r="N22" s="153"/>
      <c r="O22" s="64"/>
      <c r="P22" s="152"/>
      <c r="Q22" s="48"/>
    </row>
    <row r="23" spans="1:17" ht="18.75" hidden="1" x14ac:dyDescent="0.2">
      <c r="A23" s="148" t="s">
        <v>1258</v>
      </c>
      <c r="B23" s="149"/>
      <c r="C23" s="150"/>
      <c r="D23" s="48"/>
      <c r="E23" s="48"/>
      <c r="F23" s="151"/>
      <c r="G23" s="48"/>
      <c r="H23" s="48"/>
      <c r="I23" s="48"/>
      <c r="J23" s="150"/>
      <c r="K23" s="151"/>
      <c r="L23" s="48"/>
      <c r="M23" s="48"/>
      <c r="N23" s="153"/>
      <c r="O23" s="64"/>
      <c r="P23" s="152"/>
      <c r="Q23" s="48"/>
    </row>
    <row r="24" spans="1:17" ht="18.75" hidden="1" x14ac:dyDescent="0.2">
      <c r="A24" s="148" t="s">
        <v>1259</v>
      </c>
      <c r="B24" s="149"/>
      <c r="C24" s="150"/>
      <c r="D24" s="48"/>
      <c r="E24" s="48"/>
      <c r="F24" s="151"/>
      <c r="G24" s="48"/>
      <c r="H24" s="48"/>
      <c r="I24" s="48"/>
      <c r="J24" s="150"/>
      <c r="K24" s="151"/>
      <c r="L24" s="48"/>
      <c r="M24" s="48"/>
      <c r="N24" s="153"/>
      <c r="O24" s="64"/>
      <c r="P24" s="152"/>
      <c r="Q24" s="48"/>
    </row>
    <row r="25" spans="1:17" ht="18.75" hidden="1" x14ac:dyDescent="0.2">
      <c r="A25" s="148" t="s">
        <v>1260</v>
      </c>
      <c r="B25" s="149"/>
      <c r="C25" s="150"/>
      <c r="D25" s="48"/>
      <c r="E25" s="48"/>
      <c r="F25" s="151"/>
      <c r="G25" s="48"/>
      <c r="H25" s="48"/>
      <c r="I25" s="48"/>
      <c r="J25" s="150"/>
      <c r="K25" s="151"/>
      <c r="L25" s="48"/>
      <c r="M25" s="48"/>
      <c r="N25" s="153"/>
      <c r="O25" s="64"/>
      <c r="P25" s="152"/>
      <c r="Q25" s="48"/>
    </row>
    <row r="26" spans="1:17" ht="18.75" hidden="1" x14ac:dyDescent="0.2">
      <c r="A26" s="148" t="s">
        <v>1261</v>
      </c>
      <c r="B26" s="149"/>
      <c r="C26" s="150"/>
      <c r="D26" s="48"/>
      <c r="E26" s="48"/>
      <c r="F26" s="151"/>
      <c r="G26" s="48"/>
      <c r="H26" s="48"/>
      <c r="I26" s="48"/>
      <c r="J26" s="150"/>
      <c r="K26" s="151"/>
      <c r="L26" s="48"/>
      <c r="M26" s="48"/>
      <c r="N26" s="153"/>
      <c r="O26" s="64"/>
      <c r="P26" s="152"/>
      <c r="Q26" s="48"/>
    </row>
    <row r="27" spans="1:17" ht="18.75" hidden="1" x14ac:dyDescent="0.2">
      <c r="A27" s="148" t="s">
        <v>1262</v>
      </c>
      <c r="B27" s="149"/>
      <c r="C27" s="150"/>
      <c r="D27" s="48"/>
      <c r="E27" s="48"/>
      <c r="F27" s="151"/>
      <c r="G27" s="48"/>
      <c r="H27" s="48"/>
      <c r="I27" s="48"/>
      <c r="J27" s="150"/>
      <c r="K27" s="151"/>
      <c r="L27" s="48"/>
      <c r="M27" s="48"/>
      <c r="N27" s="153"/>
      <c r="O27" s="64"/>
      <c r="P27" s="152"/>
      <c r="Q27" s="48"/>
    </row>
    <row r="28" spans="1:17" ht="18.75" hidden="1" x14ac:dyDescent="0.2">
      <c r="A28" s="148" t="s">
        <v>1263</v>
      </c>
      <c r="B28" s="149"/>
      <c r="C28" s="150"/>
      <c r="D28" s="48"/>
      <c r="E28" s="48"/>
      <c r="F28" s="151"/>
      <c r="G28" s="48"/>
      <c r="H28" s="48"/>
      <c r="I28" s="48"/>
      <c r="J28" s="150"/>
      <c r="K28" s="151"/>
      <c r="L28" s="48"/>
      <c r="M28" s="48"/>
      <c r="N28" s="153"/>
      <c r="O28" s="64"/>
      <c r="P28" s="152"/>
      <c r="Q28" s="48"/>
    </row>
    <row r="29" spans="1:17" ht="18.75" hidden="1" x14ac:dyDescent="0.2">
      <c r="A29" s="148" t="s">
        <v>1264</v>
      </c>
      <c r="B29" s="149"/>
      <c r="C29" s="150"/>
      <c r="D29" s="48"/>
      <c r="E29" s="48"/>
      <c r="F29" s="151"/>
      <c r="G29" s="48"/>
      <c r="H29" s="48"/>
      <c r="I29" s="48"/>
      <c r="J29" s="150"/>
      <c r="K29" s="151"/>
      <c r="L29" s="48"/>
      <c r="M29" s="48"/>
      <c r="N29" s="153"/>
      <c r="O29" s="64"/>
      <c r="P29" s="152"/>
      <c r="Q29" s="48"/>
    </row>
    <row r="30" spans="1:17" ht="18.75" hidden="1" x14ac:dyDescent="0.2">
      <c r="A30" s="148" t="s">
        <v>1265</v>
      </c>
      <c r="B30" s="149"/>
      <c r="C30" s="150"/>
      <c r="D30" s="48"/>
      <c r="E30" s="48"/>
      <c r="F30" s="151"/>
      <c r="G30" s="48"/>
      <c r="H30" s="48"/>
      <c r="I30" s="48"/>
      <c r="J30" s="150"/>
      <c r="K30" s="151"/>
      <c r="L30" s="48"/>
      <c r="M30" s="48"/>
      <c r="N30" s="153"/>
      <c r="O30" s="64"/>
      <c r="P30" s="152"/>
      <c r="Q30" s="48"/>
    </row>
    <row r="31" spans="1:17" ht="18.75" hidden="1" x14ac:dyDescent="0.2">
      <c r="A31" s="148" t="s">
        <v>1266</v>
      </c>
      <c r="B31" s="149"/>
      <c r="C31" s="150"/>
      <c r="D31" s="48"/>
      <c r="E31" s="48"/>
      <c r="F31" s="151"/>
      <c r="G31" s="48"/>
      <c r="H31" s="48"/>
      <c r="I31" s="48"/>
      <c r="J31" s="150"/>
      <c r="K31" s="151"/>
      <c r="L31" s="48"/>
      <c r="M31" s="48"/>
      <c r="N31" s="153"/>
      <c r="O31" s="64"/>
      <c r="P31" s="152"/>
      <c r="Q31" s="48"/>
    </row>
    <row r="32" spans="1:17" ht="18.75" hidden="1" x14ac:dyDescent="0.2">
      <c r="A32" s="148" t="s">
        <v>1267</v>
      </c>
      <c r="B32" s="149"/>
      <c r="C32" s="150"/>
      <c r="D32" s="48"/>
      <c r="E32" s="48"/>
      <c r="F32" s="151"/>
      <c r="G32" s="48"/>
      <c r="H32" s="48"/>
      <c r="I32" s="48"/>
      <c r="J32" s="150"/>
      <c r="K32" s="151"/>
      <c r="L32" s="48"/>
      <c r="M32" s="48"/>
      <c r="N32" s="153"/>
      <c r="O32" s="64"/>
      <c r="P32" s="152"/>
      <c r="Q32" s="48"/>
    </row>
    <row r="33" spans="1:17" ht="18.75" hidden="1" x14ac:dyDescent="0.2">
      <c r="A33" s="148" t="s">
        <v>1268</v>
      </c>
      <c r="B33" s="149"/>
      <c r="C33" s="150"/>
      <c r="D33" s="48"/>
      <c r="E33" s="48"/>
      <c r="F33" s="151"/>
      <c r="G33" s="48"/>
      <c r="H33" s="48"/>
      <c r="I33" s="48"/>
      <c r="J33" s="150"/>
      <c r="K33" s="151"/>
      <c r="L33" s="48"/>
      <c r="M33" s="48"/>
      <c r="N33" s="153"/>
      <c r="O33" s="64"/>
      <c r="P33" s="152"/>
      <c r="Q33" s="48"/>
    </row>
    <row r="34" spans="1:17" ht="18.75" hidden="1" x14ac:dyDescent="0.2">
      <c r="A34" s="148" t="s">
        <v>1269</v>
      </c>
      <c r="B34" s="149"/>
      <c r="C34" s="150"/>
      <c r="D34" s="48"/>
      <c r="E34" s="48"/>
      <c r="F34" s="151"/>
      <c r="G34" s="48"/>
      <c r="H34" s="48"/>
      <c r="I34" s="48"/>
      <c r="J34" s="158"/>
      <c r="K34" s="151"/>
      <c r="L34" s="48"/>
      <c r="M34" s="48"/>
      <c r="N34" s="153"/>
      <c r="O34" s="64"/>
      <c r="P34" s="152"/>
      <c r="Q34" s="48"/>
    </row>
    <row r="35" spans="1:17" ht="18.75" hidden="1" x14ac:dyDescent="0.2">
      <c r="A35" s="148" t="s">
        <v>1270</v>
      </c>
      <c r="B35" s="149"/>
      <c r="C35" s="150"/>
      <c r="D35" s="48"/>
      <c r="E35" s="48"/>
      <c r="F35" s="151"/>
      <c r="G35" s="48"/>
      <c r="H35" s="48"/>
      <c r="I35" s="48"/>
      <c r="J35" s="150"/>
      <c r="K35" s="151"/>
      <c r="L35" s="48"/>
      <c r="M35" s="48"/>
      <c r="N35" s="153"/>
      <c r="O35" s="64"/>
      <c r="P35" s="152"/>
      <c r="Q35" s="48"/>
    </row>
    <row r="36" spans="1:17" ht="18.75" hidden="1" x14ac:dyDescent="0.2">
      <c r="A36" s="148" t="s">
        <v>1271</v>
      </c>
      <c r="B36" s="149"/>
      <c r="C36" s="150"/>
      <c r="D36" s="48"/>
      <c r="E36" s="48"/>
      <c r="F36" s="151"/>
      <c r="G36" s="48"/>
      <c r="H36" s="48"/>
      <c r="I36" s="48"/>
      <c r="J36" s="150"/>
      <c r="K36" s="151"/>
      <c r="L36" s="48"/>
      <c r="M36" s="48"/>
      <c r="N36" s="153"/>
      <c r="O36" s="64"/>
      <c r="P36" s="152"/>
      <c r="Q36" s="48"/>
    </row>
    <row r="37" spans="1:17" ht="18.75" hidden="1" x14ac:dyDescent="0.2">
      <c r="A37" s="148" t="s">
        <v>1272</v>
      </c>
      <c r="B37" s="149"/>
      <c r="C37" s="150"/>
      <c r="D37" s="48"/>
      <c r="E37" s="48"/>
      <c r="F37" s="151"/>
      <c r="G37" s="48"/>
      <c r="H37" s="48"/>
      <c r="I37" s="48"/>
      <c r="J37" s="150"/>
      <c r="K37" s="151"/>
      <c r="L37" s="48"/>
      <c r="M37" s="48"/>
      <c r="N37" s="153"/>
      <c r="O37" s="64"/>
      <c r="P37" s="152"/>
      <c r="Q37" s="48"/>
    </row>
    <row r="38" spans="1:17" ht="18.75" hidden="1" x14ac:dyDescent="0.2">
      <c r="A38" s="148" t="s">
        <v>1273</v>
      </c>
      <c r="B38" s="149"/>
      <c r="C38" s="150"/>
      <c r="D38" s="48"/>
      <c r="E38" s="48"/>
      <c r="F38" s="151"/>
      <c r="G38" s="48"/>
      <c r="H38" s="48"/>
      <c r="I38" s="48"/>
      <c r="J38" s="150"/>
      <c r="K38" s="151"/>
      <c r="L38" s="48"/>
      <c r="M38" s="48"/>
      <c r="N38" s="153"/>
      <c r="O38" s="64"/>
      <c r="P38" s="152"/>
      <c r="Q38" s="48"/>
    </row>
    <row r="39" spans="1:17" ht="18.75" hidden="1" x14ac:dyDescent="0.2">
      <c r="A39" s="148" t="s">
        <v>1274</v>
      </c>
      <c r="B39" s="149"/>
      <c r="C39" s="150"/>
      <c r="D39" s="48"/>
      <c r="E39" s="48"/>
      <c r="F39" s="151"/>
      <c r="G39" s="48"/>
      <c r="H39" s="48"/>
      <c r="I39" s="48"/>
      <c r="J39" s="150"/>
      <c r="K39" s="151"/>
      <c r="L39" s="48"/>
      <c r="M39" s="48"/>
      <c r="N39" s="153"/>
      <c r="O39" s="64"/>
      <c r="P39" s="152"/>
      <c r="Q39" s="48"/>
    </row>
    <row r="40" spans="1:17" ht="18.75" hidden="1" x14ac:dyDescent="0.2">
      <c r="A40" s="148" t="s">
        <v>1275</v>
      </c>
      <c r="B40" s="149"/>
      <c r="C40" s="150"/>
      <c r="D40" s="48"/>
      <c r="E40" s="48"/>
      <c r="F40" s="151"/>
      <c r="G40" s="48"/>
      <c r="H40" s="48"/>
      <c r="I40" s="48"/>
      <c r="J40" s="150"/>
      <c r="K40" s="151"/>
      <c r="L40" s="48"/>
      <c r="M40" s="48"/>
      <c r="N40" s="153"/>
      <c r="O40" s="64"/>
      <c r="P40" s="152"/>
      <c r="Q40" s="48"/>
    </row>
    <row r="41" spans="1:17" ht="18.75" hidden="1" x14ac:dyDescent="0.2">
      <c r="A41" s="148" t="s">
        <v>1276</v>
      </c>
      <c r="B41" s="149"/>
      <c r="C41" s="150"/>
      <c r="D41" s="48"/>
      <c r="E41" s="48"/>
      <c r="F41" s="160"/>
      <c r="G41" s="48"/>
      <c r="H41" s="48"/>
      <c r="I41" s="48"/>
      <c r="J41" s="150"/>
      <c r="K41" s="151"/>
      <c r="L41" s="48"/>
      <c r="M41" s="48"/>
      <c r="N41" s="153"/>
      <c r="O41" s="64"/>
      <c r="P41" s="152"/>
      <c r="Q41" s="48"/>
    </row>
    <row r="42" spans="1:17" ht="18.75" hidden="1" x14ac:dyDescent="0.2">
      <c r="A42" s="148" t="s">
        <v>1277</v>
      </c>
      <c r="B42" s="149"/>
      <c r="C42" s="150"/>
      <c r="D42" s="48"/>
      <c r="E42" s="48"/>
      <c r="F42" s="151"/>
      <c r="G42" s="48"/>
      <c r="H42" s="48"/>
      <c r="I42" s="48"/>
      <c r="J42" s="150"/>
      <c r="K42" s="151"/>
      <c r="L42" s="48"/>
      <c r="M42" s="48"/>
      <c r="N42" s="153"/>
      <c r="O42" s="64"/>
      <c r="P42" s="152"/>
      <c r="Q42" s="48"/>
    </row>
    <row r="43" spans="1:17" ht="18.75" hidden="1" x14ac:dyDescent="0.2">
      <c r="A43" s="148" t="s">
        <v>1278</v>
      </c>
      <c r="B43" s="149"/>
      <c r="C43" s="150"/>
      <c r="D43" s="48"/>
      <c r="E43" s="48"/>
      <c r="F43" s="151"/>
      <c r="G43" s="48"/>
      <c r="H43" s="48"/>
      <c r="I43" s="48"/>
      <c r="J43" s="150"/>
      <c r="K43" s="151"/>
      <c r="L43" s="48"/>
      <c r="M43" s="48"/>
      <c r="N43" s="153"/>
      <c r="O43" s="64"/>
      <c r="P43" s="152"/>
      <c r="Q43" s="48"/>
    </row>
    <row r="44" spans="1:17" ht="18.75" hidden="1" x14ac:dyDescent="0.2">
      <c r="A44" s="148" t="s">
        <v>1279</v>
      </c>
      <c r="B44" s="149"/>
      <c r="C44" s="150"/>
      <c r="D44" s="48"/>
      <c r="E44" s="48"/>
      <c r="F44" s="151"/>
      <c r="G44" s="48"/>
      <c r="H44" s="48"/>
      <c r="I44" s="48"/>
      <c r="J44" s="150"/>
      <c r="K44" s="151"/>
      <c r="L44" s="48"/>
      <c r="M44" s="48"/>
      <c r="N44" s="153"/>
      <c r="O44" s="64"/>
      <c r="P44" s="152"/>
      <c r="Q44" s="48"/>
    </row>
    <row r="45" spans="1:17" ht="18.75" hidden="1" x14ac:dyDescent="0.2">
      <c r="A45" s="148" t="s">
        <v>1280</v>
      </c>
      <c r="B45" s="149"/>
      <c r="C45" s="150"/>
      <c r="D45" s="48"/>
      <c r="E45" s="48"/>
      <c r="F45" s="151"/>
      <c r="G45" s="48"/>
      <c r="H45" s="48"/>
      <c r="I45" s="48"/>
      <c r="J45" s="150"/>
      <c r="K45" s="151"/>
      <c r="L45" s="48"/>
      <c r="M45" s="48"/>
      <c r="N45" s="153"/>
      <c r="O45" s="64"/>
      <c r="P45" s="152"/>
      <c r="Q45" s="48"/>
    </row>
    <row r="46" spans="1:17" ht="18.75" hidden="1" x14ac:dyDescent="0.2">
      <c r="A46" s="148" t="s">
        <v>1281</v>
      </c>
      <c r="B46" s="149"/>
      <c r="C46" s="150"/>
      <c r="D46" s="48"/>
      <c r="E46" s="48"/>
      <c r="F46" s="151"/>
      <c r="G46" s="48"/>
      <c r="H46" s="48"/>
      <c r="I46" s="48"/>
      <c r="J46" s="150"/>
      <c r="K46" s="151"/>
      <c r="L46" s="48"/>
      <c r="M46" s="48"/>
      <c r="N46" s="153"/>
      <c r="O46" s="64"/>
      <c r="P46" s="152"/>
      <c r="Q46" s="48"/>
    </row>
    <row r="47" spans="1:17" ht="18.75" hidden="1" x14ac:dyDescent="0.2">
      <c r="A47" s="148" t="s">
        <v>1282</v>
      </c>
      <c r="B47" s="149"/>
      <c r="C47" s="150"/>
      <c r="D47" s="48"/>
      <c r="E47" s="48"/>
      <c r="F47" s="151"/>
      <c r="G47" s="48"/>
      <c r="H47" s="48"/>
      <c r="I47" s="48"/>
      <c r="J47" s="150"/>
      <c r="K47" s="151"/>
      <c r="L47" s="48"/>
      <c r="M47" s="48"/>
      <c r="N47" s="153"/>
      <c r="O47" s="64"/>
      <c r="P47" s="152"/>
      <c r="Q47" s="48"/>
    </row>
    <row r="48" spans="1:17" ht="18.75" hidden="1" x14ac:dyDescent="0.2">
      <c r="A48" s="148" t="s">
        <v>1283</v>
      </c>
      <c r="B48" s="149"/>
      <c r="C48" s="150"/>
      <c r="D48" s="48"/>
      <c r="E48" s="48"/>
      <c r="F48" s="151"/>
      <c r="G48" s="48"/>
      <c r="H48" s="48"/>
      <c r="I48" s="48"/>
      <c r="J48" s="150"/>
      <c r="K48" s="151"/>
      <c r="L48" s="48"/>
      <c r="M48" s="48"/>
      <c r="N48" s="153"/>
      <c r="O48" s="64"/>
      <c r="P48" s="152"/>
      <c r="Q48" s="48"/>
    </row>
    <row r="49" spans="1:17" ht="18.75" hidden="1" x14ac:dyDescent="0.2">
      <c r="A49" s="148" t="s">
        <v>1284</v>
      </c>
      <c r="B49" s="149"/>
      <c r="C49" s="150"/>
      <c r="D49" s="48"/>
      <c r="E49" s="48"/>
      <c r="F49" s="151"/>
      <c r="G49" s="48"/>
      <c r="H49" s="48"/>
      <c r="I49" s="48"/>
      <c r="J49" s="150"/>
      <c r="K49" s="151"/>
      <c r="L49" s="48"/>
      <c r="M49" s="48"/>
      <c r="N49" s="153"/>
      <c r="O49" s="64"/>
      <c r="P49" s="152"/>
      <c r="Q49" s="48"/>
    </row>
    <row r="50" spans="1:17" ht="18.75" hidden="1" x14ac:dyDescent="0.2">
      <c r="A50" s="148" t="s">
        <v>1285</v>
      </c>
      <c r="B50" s="149"/>
      <c r="C50" s="150"/>
      <c r="D50" s="48"/>
      <c r="E50" s="48"/>
      <c r="F50" s="151"/>
      <c r="G50" s="48"/>
      <c r="H50" s="48"/>
      <c r="I50" s="48"/>
      <c r="J50" s="150"/>
      <c r="K50" s="151"/>
      <c r="L50" s="48"/>
      <c r="M50" s="48"/>
      <c r="N50" s="153"/>
      <c r="O50" s="64"/>
      <c r="P50" s="152"/>
      <c r="Q50" s="48"/>
    </row>
    <row r="51" spans="1:17" ht="18.75" hidden="1" x14ac:dyDescent="0.2">
      <c r="A51" s="148" t="s">
        <v>1286</v>
      </c>
      <c r="B51" s="149"/>
      <c r="C51" s="150"/>
      <c r="D51" s="48"/>
      <c r="E51" s="48"/>
      <c r="F51" s="151"/>
      <c r="G51" s="48"/>
      <c r="H51" s="48"/>
      <c r="I51" s="48"/>
      <c r="J51" s="150"/>
      <c r="K51" s="151"/>
      <c r="L51" s="48"/>
      <c r="M51" s="48"/>
      <c r="N51" s="153"/>
      <c r="O51" s="64"/>
      <c r="P51" s="152"/>
      <c r="Q51" s="48"/>
    </row>
    <row r="52" spans="1:17" ht="18.75" hidden="1" x14ac:dyDescent="0.2">
      <c r="A52" s="148" t="s">
        <v>1287</v>
      </c>
      <c r="B52" s="149"/>
      <c r="C52" s="150"/>
      <c r="D52" s="48"/>
      <c r="E52" s="48"/>
      <c r="F52" s="151"/>
      <c r="G52" s="48"/>
      <c r="H52" s="48"/>
      <c r="I52" s="48"/>
      <c r="J52" s="150"/>
      <c r="K52" s="151"/>
      <c r="L52" s="48"/>
      <c r="M52" s="48"/>
      <c r="N52" s="153"/>
      <c r="O52" s="64"/>
      <c r="P52" s="152"/>
      <c r="Q52" s="48"/>
    </row>
    <row r="53" spans="1:17" ht="18.75" hidden="1" x14ac:dyDescent="0.2">
      <c r="A53" s="148" t="s">
        <v>1288</v>
      </c>
      <c r="B53" s="149"/>
      <c r="C53" s="150"/>
      <c r="D53" s="48"/>
      <c r="E53" s="48"/>
      <c r="F53" s="151"/>
      <c r="G53" s="48"/>
      <c r="H53" s="48"/>
      <c r="I53" s="48"/>
      <c r="J53" s="150"/>
      <c r="K53" s="151"/>
      <c r="L53" s="48"/>
      <c r="M53" s="48"/>
      <c r="N53" s="153"/>
      <c r="O53" s="64"/>
      <c r="P53" s="152"/>
      <c r="Q53" s="48"/>
    </row>
    <row r="54" spans="1:17" ht="18.75" hidden="1" x14ac:dyDescent="0.2">
      <c r="A54" s="148" t="s">
        <v>1289</v>
      </c>
      <c r="B54" s="149"/>
      <c r="C54" s="150"/>
      <c r="D54" s="48"/>
      <c r="E54" s="48"/>
      <c r="F54" s="151"/>
      <c r="G54" s="48"/>
      <c r="H54" s="48"/>
      <c r="I54" s="48"/>
      <c r="J54" s="150"/>
      <c r="K54" s="151"/>
      <c r="L54" s="48"/>
      <c r="M54" s="48"/>
      <c r="N54" s="153"/>
      <c r="O54" s="64"/>
      <c r="P54" s="152"/>
      <c r="Q54" s="48"/>
    </row>
    <row r="55" spans="1:17" ht="18.75" hidden="1" x14ac:dyDescent="0.2">
      <c r="A55" s="148" t="s">
        <v>1290</v>
      </c>
      <c r="B55" s="149"/>
      <c r="C55" s="150"/>
      <c r="D55" s="48"/>
      <c r="E55" s="48"/>
      <c r="F55" s="151"/>
      <c r="G55" s="48"/>
      <c r="H55" s="48"/>
      <c r="I55" s="48"/>
      <c r="J55" s="150"/>
      <c r="K55" s="151"/>
      <c r="L55" s="48"/>
      <c r="M55" s="48"/>
      <c r="N55" s="153"/>
      <c r="O55" s="64"/>
      <c r="P55" s="152"/>
      <c r="Q55" s="48"/>
    </row>
    <row r="56" spans="1:17" ht="18.75" hidden="1" x14ac:dyDescent="0.2">
      <c r="A56" s="148" t="s">
        <v>1291</v>
      </c>
      <c r="B56" s="149"/>
      <c r="C56" s="150"/>
      <c r="D56" s="48"/>
      <c r="E56" s="48"/>
      <c r="F56" s="151"/>
      <c r="G56" s="48"/>
      <c r="H56" s="48"/>
      <c r="I56" s="48"/>
      <c r="J56" s="150"/>
      <c r="K56" s="151"/>
      <c r="L56" s="48"/>
      <c r="M56" s="48"/>
      <c r="N56" s="153"/>
      <c r="O56" s="64"/>
      <c r="P56" s="152"/>
      <c r="Q56" s="48"/>
    </row>
    <row r="57" spans="1:17" ht="18.75" hidden="1" x14ac:dyDescent="0.2">
      <c r="A57" s="148" t="s">
        <v>1292</v>
      </c>
      <c r="B57" s="149"/>
      <c r="C57" s="150"/>
      <c r="D57" s="48"/>
      <c r="E57" s="48"/>
      <c r="F57" s="151"/>
      <c r="G57" s="48"/>
      <c r="H57" s="48"/>
      <c r="I57" s="48"/>
      <c r="J57" s="150"/>
      <c r="K57" s="151"/>
      <c r="L57" s="48"/>
      <c r="M57" s="48"/>
      <c r="N57" s="153"/>
      <c r="O57" s="64"/>
      <c r="P57" s="152"/>
      <c r="Q57" s="48"/>
    </row>
    <row r="58" spans="1:17" ht="18.75" hidden="1" x14ac:dyDescent="0.2">
      <c r="A58" s="148" t="s">
        <v>1293</v>
      </c>
      <c r="B58" s="149"/>
      <c r="C58" s="150"/>
      <c r="D58" s="48"/>
      <c r="E58" s="48"/>
      <c r="F58" s="151"/>
      <c r="G58" s="48"/>
      <c r="H58" s="48"/>
      <c r="I58" s="48"/>
      <c r="J58" s="150"/>
      <c r="K58" s="151"/>
      <c r="L58" s="48"/>
      <c r="M58" s="48"/>
      <c r="N58" s="153"/>
      <c r="O58" s="64"/>
      <c r="P58" s="152"/>
      <c r="Q58" s="48"/>
    </row>
    <row r="59" spans="1:17" ht="18.75" hidden="1" x14ac:dyDescent="0.2">
      <c r="A59" s="148" t="s">
        <v>1294</v>
      </c>
      <c r="B59" s="149"/>
      <c r="C59" s="150"/>
      <c r="D59" s="48"/>
      <c r="E59" s="48"/>
      <c r="F59" s="151"/>
      <c r="G59" s="48"/>
      <c r="H59" s="48"/>
      <c r="I59" s="48"/>
      <c r="J59" s="150"/>
      <c r="K59" s="151"/>
      <c r="L59" s="48"/>
      <c r="M59" s="48"/>
      <c r="N59" s="153"/>
      <c r="O59" s="64"/>
      <c r="P59" s="152"/>
      <c r="Q59" s="48"/>
    </row>
    <row r="60" spans="1:17" ht="18.75" hidden="1" x14ac:dyDescent="0.2">
      <c r="A60" s="148" t="s">
        <v>1295</v>
      </c>
      <c r="B60" s="149"/>
      <c r="C60" s="150"/>
      <c r="D60" s="48"/>
      <c r="E60" s="48"/>
      <c r="F60" s="151"/>
      <c r="G60" s="48"/>
      <c r="H60" s="48"/>
      <c r="I60" s="48"/>
      <c r="J60" s="150"/>
      <c r="K60" s="161"/>
      <c r="L60" s="48"/>
      <c r="M60" s="48"/>
      <c r="N60" s="153"/>
      <c r="O60" s="64"/>
      <c r="P60" s="152"/>
      <c r="Q60" s="48"/>
    </row>
    <row r="61" spans="1:17" ht="18.75" hidden="1" x14ac:dyDescent="0.2">
      <c r="A61" s="148" t="s">
        <v>1296</v>
      </c>
      <c r="B61" s="149"/>
      <c r="C61" s="150"/>
      <c r="D61" s="48"/>
      <c r="E61" s="48"/>
      <c r="F61" s="151"/>
      <c r="G61" s="48"/>
      <c r="H61" s="48"/>
      <c r="I61" s="48"/>
      <c r="J61" s="150"/>
      <c r="K61" s="151"/>
      <c r="L61" s="48"/>
      <c r="M61" s="48"/>
      <c r="N61" s="153"/>
      <c r="O61" s="64"/>
      <c r="P61" s="152"/>
      <c r="Q61" s="48"/>
    </row>
    <row r="62" spans="1:17" ht="18.75" hidden="1" x14ac:dyDescent="0.2">
      <c r="A62" s="148" t="s">
        <v>1297</v>
      </c>
      <c r="B62" s="149"/>
      <c r="C62" s="150"/>
      <c r="D62" s="48"/>
      <c r="E62" s="48"/>
      <c r="F62" s="151"/>
      <c r="G62" s="48"/>
      <c r="H62" s="48"/>
      <c r="I62" s="48"/>
      <c r="J62" s="150"/>
      <c r="K62" s="151"/>
      <c r="L62" s="48"/>
      <c r="M62" s="48"/>
      <c r="N62" s="153"/>
      <c r="O62" s="64"/>
      <c r="P62" s="152"/>
      <c r="Q62" s="48"/>
    </row>
    <row r="63" spans="1:17" ht="23.25" hidden="1" customHeight="1" x14ac:dyDescent="0.2">
      <c r="A63" s="148" t="s">
        <v>1298</v>
      </c>
      <c r="B63" s="149"/>
      <c r="C63" s="150"/>
      <c r="D63" s="48"/>
      <c r="E63" s="48"/>
      <c r="F63" s="151"/>
      <c r="G63" s="48"/>
      <c r="H63" s="48"/>
      <c r="I63" s="48"/>
      <c r="J63" s="150"/>
      <c r="K63" s="151"/>
      <c r="L63" s="48"/>
      <c r="M63" s="48"/>
      <c r="N63" s="153"/>
      <c r="O63" s="64"/>
      <c r="P63" s="152"/>
      <c r="Q63" s="48"/>
    </row>
    <row r="64" spans="1:17" ht="12.75" hidden="1" customHeight="1" x14ac:dyDescent="0.2">
      <c r="A64" s="148" t="s">
        <v>1299</v>
      </c>
      <c r="B64" s="149"/>
      <c r="C64" s="150"/>
      <c r="D64" s="48"/>
      <c r="E64" s="48"/>
      <c r="F64" s="151"/>
      <c r="G64" s="48"/>
      <c r="H64" s="48"/>
      <c r="I64" s="48"/>
      <c r="J64" s="150"/>
      <c r="K64" s="151"/>
      <c r="L64" s="48"/>
      <c r="M64" s="48"/>
      <c r="N64" s="153"/>
      <c r="O64" s="64"/>
      <c r="P64" s="152"/>
      <c r="Q64" s="48"/>
    </row>
    <row r="65" spans="1:17" ht="18.75" hidden="1" x14ac:dyDescent="0.2">
      <c r="A65" s="148" t="s">
        <v>1300</v>
      </c>
      <c r="B65" s="149"/>
      <c r="C65" s="150"/>
      <c r="D65" s="48"/>
      <c r="E65" s="48"/>
      <c r="F65" s="151"/>
      <c r="G65" s="48"/>
      <c r="H65" s="48"/>
      <c r="I65" s="48"/>
      <c r="J65" s="150"/>
      <c r="K65" s="151"/>
      <c r="L65" s="48"/>
      <c r="M65" s="48"/>
      <c r="N65" s="153"/>
      <c r="O65" s="64"/>
      <c r="P65" s="152"/>
      <c r="Q65" s="48"/>
    </row>
    <row r="66" spans="1:17" ht="138.75" hidden="1" customHeight="1" x14ac:dyDescent="0.2">
      <c r="A66" s="148" t="s">
        <v>1301</v>
      </c>
      <c r="B66" s="149"/>
      <c r="C66" s="150"/>
      <c r="D66" s="48"/>
      <c r="E66" s="48"/>
      <c r="F66" s="151"/>
      <c r="G66" s="48"/>
      <c r="H66" s="48"/>
      <c r="I66" s="48"/>
      <c r="J66" s="150"/>
      <c r="K66" s="151"/>
      <c r="L66" s="48"/>
      <c r="M66" s="48"/>
      <c r="N66" s="153"/>
      <c r="O66" s="64"/>
      <c r="P66" s="152"/>
      <c r="Q66" s="48"/>
    </row>
    <row r="67" spans="1:17" ht="18.75" hidden="1" x14ac:dyDescent="0.2">
      <c r="A67" s="148" t="s">
        <v>1302</v>
      </c>
      <c r="B67" s="149"/>
      <c r="C67" s="150"/>
      <c r="D67" s="48"/>
      <c r="E67" s="48"/>
      <c r="F67" s="151"/>
      <c r="G67" s="48"/>
      <c r="H67" s="48"/>
      <c r="I67" s="48"/>
      <c r="J67" s="150"/>
      <c r="K67" s="151"/>
      <c r="L67" s="48"/>
      <c r="M67" s="48"/>
      <c r="N67" s="153"/>
      <c r="O67" s="64"/>
      <c r="P67" s="152"/>
      <c r="Q67" s="48"/>
    </row>
    <row r="68" spans="1:17" ht="18.75" hidden="1" x14ac:dyDescent="0.2">
      <c r="A68" s="148" t="s">
        <v>1303</v>
      </c>
      <c r="B68" s="149"/>
      <c r="C68" s="150"/>
      <c r="D68" s="48"/>
      <c r="E68" s="48"/>
      <c r="F68" s="151"/>
      <c r="G68" s="48"/>
      <c r="H68" s="48"/>
      <c r="I68" s="48"/>
      <c r="J68" s="150"/>
      <c r="K68" s="151"/>
      <c r="L68" s="48"/>
      <c r="M68" s="48"/>
      <c r="N68" s="153"/>
      <c r="O68" s="64"/>
      <c r="P68" s="152"/>
      <c r="Q68" s="48"/>
    </row>
    <row r="69" spans="1:17" ht="18.75" hidden="1" x14ac:dyDescent="0.2">
      <c r="A69" s="148" t="s">
        <v>1304</v>
      </c>
      <c r="B69" s="149"/>
      <c r="C69" s="150"/>
      <c r="D69" s="48"/>
      <c r="E69" s="48"/>
      <c r="F69" s="151"/>
      <c r="G69" s="48"/>
      <c r="H69" s="48"/>
      <c r="I69" s="48"/>
      <c r="J69" s="150"/>
      <c r="K69" s="151"/>
      <c r="L69" s="48"/>
      <c r="M69" s="48"/>
      <c r="N69" s="153"/>
      <c r="O69" s="64"/>
      <c r="P69" s="152"/>
      <c r="Q69" s="48"/>
    </row>
    <row r="70" spans="1:17" ht="18.75" hidden="1" x14ac:dyDescent="0.2">
      <c r="A70" s="148" t="s">
        <v>1305</v>
      </c>
      <c r="B70" s="149"/>
      <c r="C70" s="150"/>
      <c r="D70" s="48"/>
      <c r="E70" s="48"/>
      <c r="F70" s="151"/>
      <c r="G70" s="48"/>
      <c r="H70" s="48"/>
      <c r="I70" s="48"/>
      <c r="J70" s="150"/>
      <c r="K70" s="151"/>
      <c r="L70" s="48"/>
      <c r="M70" s="48"/>
      <c r="N70" s="153"/>
      <c r="O70" s="64"/>
      <c r="P70" s="152"/>
      <c r="Q70" s="48"/>
    </row>
    <row r="71" spans="1:17" ht="18.75" hidden="1" x14ac:dyDescent="0.2">
      <c r="A71" s="148" t="s">
        <v>1306</v>
      </c>
      <c r="B71" s="149"/>
      <c r="C71" s="150"/>
      <c r="D71" s="48"/>
      <c r="E71" s="48"/>
      <c r="F71" s="151"/>
      <c r="G71" s="48"/>
      <c r="H71" s="48"/>
      <c r="I71" s="48"/>
      <c r="J71" s="150"/>
      <c r="K71" s="151"/>
      <c r="L71" s="48"/>
      <c r="M71" s="48"/>
      <c r="N71" s="153"/>
      <c r="O71" s="64"/>
      <c r="P71" s="152"/>
      <c r="Q71" s="48"/>
    </row>
    <row r="72" spans="1:17" ht="18.75" hidden="1" x14ac:dyDescent="0.2">
      <c r="A72" s="148" t="s">
        <v>1307</v>
      </c>
      <c r="B72" s="149"/>
      <c r="C72" s="150"/>
      <c r="D72" s="48"/>
      <c r="E72" s="48"/>
      <c r="F72" s="151"/>
      <c r="G72" s="48"/>
      <c r="H72" s="48"/>
      <c r="I72" s="48"/>
      <c r="J72" s="150"/>
      <c r="K72" s="151"/>
      <c r="L72" s="48"/>
      <c r="M72" s="48"/>
      <c r="N72" s="153"/>
      <c r="O72" s="64"/>
      <c r="P72" s="152"/>
      <c r="Q72" s="48"/>
    </row>
    <row r="73" spans="1:17" ht="18.75" hidden="1" x14ac:dyDescent="0.2">
      <c r="A73" s="148" t="s">
        <v>1308</v>
      </c>
      <c r="B73" s="149"/>
      <c r="C73" s="150"/>
      <c r="D73" s="48"/>
      <c r="E73" s="48"/>
      <c r="F73" s="151"/>
      <c r="G73" s="48"/>
      <c r="H73" s="48"/>
      <c r="I73" s="48"/>
      <c r="J73" s="150"/>
      <c r="K73" s="151"/>
      <c r="L73" s="48"/>
      <c r="M73" s="48"/>
      <c r="N73" s="153"/>
      <c r="O73" s="64"/>
      <c r="P73" s="152"/>
      <c r="Q73" s="48"/>
    </row>
    <row r="74" spans="1:17" ht="18.75" hidden="1" x14ac:dyDescent="0.2">
      <c r="A74" s="148" t="s">
        <v>1309</v>
      </c>
      <c r="B74" s="149"/>
      <c r="C74" s="150"/>
      <c r="D74" s="48"/>
      <c r="E74" s="48"/>
      <c r="F74" s="151"/>
      <c r="G74" s="48"/>
      <c r="H74" s="48"/>
      <c r="I74" s="48"/>
      <c r="J74" s="150"/>
      <c r="K74" s="151"/>
      <c r="L74" s="48"/>
      <c r="M74" s="48"/>
      <c r="N74" s="153"/>
      <c r="O74" s="64"/>
      <c r="P74" s="152"/>
      <c r="Q74" s="48"/>
    </row>
    <row r="75" spans="1:17" ht="121.5" hidden="1" customHeight="1" x14ac:dyDescent="0.2">
      <c r="A75" s="148" t="s">
        <v>1310</v>
      </c>
      <c r="B75" s="149"/>
      <c r="C75" s="150"/>
      <c r="D75" s="48"/>
      <c r="E75" s="48"/>
      <c r="F75" s="151"/>
      <c r="G75" s="48"/>
      <c r="H75" s="48"/>
      <c r="I75" s="48"/>
      <c r="J75" s="150"/>
      <c r="K75" s="151"/>
      <c r="L75" s="48"/>
      <c r="M75" s="48"/>
      <c r="N75" s="153"/>
      <c r="O75" s="64"/>
      <c r="P75" s="152"/>
      <c r="Q75" s="48"/>
    </row>
    <row r="76" spans="1:17" ht="18.75" hidden="1" x14ac:dyDescent="0.2">
      <c r="A76" s="148" t="s">
        <v>1311</v>
      </c>
      <c r="B76" s="149"/>
      <c r="C76" s="150"/>
      <c r="D76" s="48"/>
      <c r="E76" s="48"/>
      <c r="F76" s="151"/>
      <c r="G76" s="48"/>
      <c r="H76" s="48"/>
      <c r="I76" s="48"/>
      <c r="J76" s="150"/>
      <c r="K76" s="151"/>
      <c r="L76" s="48"/>
      <c r="M76" s="48"/>
      <c r="N76" s="153"/>
      <c r="O76" s="64"/>
      <c r="P76" s="152"/>
      <c r="Q76" s="48"/>
    </row>
    <row r="77" spans="1:17" ht="18.75" hidden="1" x14ac:dyDescent="0.2">
      <c r="A77" s="148" t="s">
        <v>1312</v>
      </c>
      <c r="B77" s="149"/>
      <c r="C77" s="150"/>
      <c r="D77" s="48"/>
      <c r="E77" s="48"/>
      <c r="F77" s="151"/>
      <c r="G77" s="48"/>
      <c r="H77" s="48"/>
      <c r="I77" s="48"/>
      <c r="J77" s="150"/>
      <c r="K77" s="151"/>
      <c r="L77" s="48"/>
      <c r="M77" s="48"/>
      <c r="N77" s="153"/>
      <c r="O77" s="64"/>
      <c r="P77" s="152"/>
      <c r="Q77" s="48"/>
    </row>
    <row r="78" spans="1:17" ht="18.75" hidden="1" x14ac:dyDescent="0.2">
      <c r="A78" s="148" t="s">
        <v>1313</v>
      </c>
      <c r="B78" s="149"/>
      <c r="C78" s="150"/>
      <c r="D78" s="48"/>
      <c r="E78" s="48"/>
      <c r="F78" s="151"/>
      <c r="G78" s="48"/>
      <c r="H78" s="48"/>
      <c r="I78" s="48"/>
      <c r="J78" s="150"/>
      <c r="K78" s="151"/>
      <c r="L78" s="48"/>
      <c r="M78" s="48"/>
      <c r="N78" s="153"/>
      <c r="O78" s="64"/>
      <c r="P78" s="152"/>
      <c r="Q78" s="48"/>
    </row>
    <row r="79" spans="1:17" ht="18.75" hidden="1" x14ac:dyDescent="0.2">
      <c r="A79" s="148" t="s">
        <v>1314</v>
      </c>
      <c r="B79" s="149"/>
      <c r="C79" s="150"/>
      <c r="D79" s="48"/>
      <c r="E79" s="48"/>
      <c r="F79" s="151"/>
      <c r="G79" s="48"/>
      <c r="H79" s="48"/>
      <c r="I79" s="48"/>
      <c r="J79" s="150"/>
      <c r="K79" s="151"/>
      <c r="L79" s="48"/>
      <c r="M79" s="48"/>
      <c r="N79" s="153"/>
      <c r="O79" s="64"/>
      <c r="P79" s="152"/>
      <c r="Q79" s="48"/>
    </row>
    <row r="80" spans="1:17" ht="18.75" hidden="1" x14ac:dyDescent="0.2">
      <c r="A80" s="148" t="s">
        <v>1315</v>
      </c>
      <c r="B80" s="149"/>
      <c r="C80" s="150"/>
      <c r="D80" s="48"/>
      <c r="E80" s="48"/>
      <c r="F80" s="151"/>
      <c r="G80" s="48"/>
      <c r="H80" s="48"/>
      <c r="I80" s="48"/>
      <c r="J80" s="150"/>
      <c r="K80" s="151"/>
      <c r="L80" s="48"/>
      <c r="M80" s="48"/>
      <c r="N80" s="153"/>
      <c r="O80" s="64"/>
      <c r="P80" s="152"/>
      <c r="Q80" s="48"/>
    </row>
    <row r="81" spans="1:17" ht="18.75" hidden="1" x14ac:dyDescent="0.2">
      <c r="A81" s="148" t="s">
        <v>1316</v>
      </c>
      <c r="B81" s="149"/>
      <c r="C81" s="150"/>
      <c r="D81" s="48"/>
      <c r="E81" s="48"/>
      <c r="F81" s="151"/>
      <c r="G81" s="48"/>
      <c r="H81" s="48"/>
      <c r="I81" s="48"/>
      <c r="J81" s="150"/>
      <c r="K81" s="151"/>
      <c r="L81" s="48"/>
      <c r="M81" s="48"/>
      <c r="N81" s="153"/>
      <c r="O81" s="64"/>
      <c r="P81" s="152"/>
      <c r="Q81" s="48"/>
    </row>
    <row r="82" spans="1:17" ht="18.75" hidden="1" x14ac:dyDescent="0.2">
      <c r="A82" s="148" t="s">
        <v>1317</v>
      </c>
      <c r="B82" s="149"/>
      <c r="C82" s="150"/>
      <c r="D82" s="48"/>
      <c r="E82" s="48"/>
      <c r="F82" s="151"/>
      <c r="G82" s="48"/>
      <c r="H82" s="48"/>
      <c r="I82" s="48"/>
      <c r="J82" s="150"/>
      <c r="K82" s="151"/>
      <c r="L82" s="48"/>
      <c r="M82" s="48"/>
      <c r="N82" s="153"/>
      <c r="O82" s="64"/>
      <c r="P82" s="152"/>
      <c r="Q82" s="48"/>
    </row>
    <row r="83" spans="1:17" ht="18.75" hidden="1" x14ac:dyDescent="0.2">
      <c r="A83" s="148" t="s">
        <v>1318</v>
      </c>
      <c r="B83" s="149"/>
      <c r="C83" s="150"/>
      <c r="D83" s="48"/>
      <c r="E83" s="48"/>
      <c r="F83" s="151"/>
      <c r="G83" s="48"/>
      <c r="H83" s="48"/>
      <c r="I83" s="48"/>
      <c r="J83" s="150"/>
      <c r="K83" s="151"/>
      <c r="L83" s="48"/>
      <c r="M83" s="48"/>
      <c r="N83" s="153"/>
      <c r="O83" s="64"/>
      <c r="P83" s="152"/>
      <c r="Q83" s="48"/>
    </row>
    <row r="84" spans="1:17" ht="18.75" hidden="1" x14ac:dyDescent="0.2">
      <c r="A84" s="148" t="s">
        <v>1319</v>
      </c>
      <c r="B84" s="149"/>
      <c r="C84" s="150"/>
      <c r="D84" s="48"/>
      <c r="E84" s="48"/>
      <c r="F84" s="151"/>
      <c r="G84" s="48"/>
      <c r="H84" s="48"/>
      <c r="I84" s="48"/>
      <c r="J84" s="150"/>
      <c r="K84" s="151"/>
      <c r="L84" s="48"/>
      <c r="M84" s="48"/>
      <c r="N84" s="153"/>
      <c r="O84" s="64"/>
      <c r="P84" s="152"/>
      <c r="Q84" s="48"/>
    </row>
    <row r="85" spans="1:17" ht="18.75" hidden="1" x14ac:dyDescent="0.2">
      <c r="A85" s="148" t="s">
        <v>1320</v>
      </c>
      <c r="B85" s="149"/>
      <c r="C85" s="150"/>
      <c r="D85" s="48"/>
      <c r="E85" s="48"/>
      <c r="F85" s="151"/>
      <c r="G85" s="48"/>
      <c r="H85" s="48"/>
      <c r="I85" s="48"/>
      <c r="J85" s="150"/>
      <c r="K85" s="151"/>
      <c r="L85" s="48"/>
      <c r="M85" s="48"/>
      <c r="N85" s="153"/>
      <c r="O85" s="64"/>
      <c r="P85" s="152"/>
      <c r="Q85" s="48"/>
    </row>
    <row r="86" spans="1:17" ht="18.75" hidden="1" x14ac:dyDescent="0.2">
      <c r="A86" s="148" t="s">
        <v>1321</v>
      </c>
      <c r="B86" s="149"/>
      <c r="C86" s="150"/>
      <c r="D86" s="48"/>
      <c r="E86" s="48"/>
      <c r="F86" s="151"/>
      <c r="G86" s="48"/>
      <c r="H86" s="48"/>
      <c r="I86" s="48"/>
      <c r="J86" s="150"/>
      <c r="K86" s="151"/>
      <c r="L86" s="48"/>
      <c r="M86" s="48"/>
      <c r="N86" s="153"/>
      <c r="O86" s="64"/>
      <c r="P86" s="152"/>
      <c r="Q86" s="48"/>
    </row>
    <row r="87" spans="1:17" ht="18.75" hidden="1" x14ac:dyDescent="0.2">
      <c r="A87" s="148" t="s">
        <v>1322</v>
      </c>
      <c r="B87" s="149"/>
      <c r="C87" s="150"/>
      <c r="D87" s="48"/>
      <c r="E87" s="48"/>
      <c r="F87" s="151"/>
      <c r="G87" s="48"/>
      <c r="H87" s="48"/>
      <c r="I87" s="48"/>
      <c r="J87" s="150"/>
      <c r="K87" s="151"/>
      <c r="L87" s="48"/>
      <c r="M87" s="48"/>
      <c r="N87" s="153"/>
      <c r="O87" s="64"/>
      <c r="P87" s="152"/>
      <c r="Q87" s="48"/>
    </row>
    <row r="88" spans="1:17" ht="18.75" hidden="1" x14ac:dyDescent="0.2">
      <c r="A88" s="148" t="s">
        <v>1323</v>
      </c>
      <c r="B88" s="149"/>
      <c r="C88" s="150"/>
      <c r="D88" s="48"/>
      <c r="E88" s="48"/>
      <c r="F88" s="151"/>
      <c r="G88" s="48"/>
      <c r="H88" s="48"/>
      <c r="I88" s="48"/>
      <c r="J88" s="150"/>
      <c r="K88" s="151"/>
      <c r="L88" s="48"/>
      <c r="M88" s="48"/>
      <c r="N88" s="153"/>
      <c r="O88" s="64"/>
      <c r="P88" s="152"/>
      <c r="Q88" s="48"/>
    </row>
    <row r="89" spans="1:17" ht="18.75" hidden="1" x14ac:dyDescent="0.2">
      <c r="A89" s="148" t="s">
        <v>1324</v>
      </c>
      <c r="B89" s="149"/>
      <c r="C89" s="150"/>
      <c r="D89" s="48"/>
      <c r="E89" s="48"/>
      <c r="F89" s="151"/>
      <c r="G89" s="48"/>
      <c r="H89" s="48"/>
      <c r="I89" s="48"/>
      <c r="J89" s="150"/>
      <c r="K89" s="151"/>
      <c r="L89" s="48"/>
      <c r="M89" s="48"/>
      <c r="N89" s="153"/>
      <c r="O89" s="64"/>
      <c r="P89" s="152"/>
      <c r="Q89" s="48"/>
    </row>
    <row r="90" spans="1:17" ht="18.75" hidden="1" x14ac:dyDescent="0.2">
      <c r="A90" s="148" t="s">
        <v>1325</v>
      </c>
      <c r="B90" s="149"/>
      <c r="C90" s="150"/>
      <c r="D90" s="48"/>
      <c r="E90" s="48"/>
      <c r="F90" s="151"/>
      <c r="G90" s="48"/>
      <c r="H90" s="48"/>
      <c r="I90" s="48"/>
      <c r="J90" s="150"/>
      <c r="K90" s="151"/>
      <c r="L90" s="48"/>
      <c r="M90" s="48"/>
      <c r="N90" s="153"/>
      <c r="O90" s="64"/>
      <c r="P90" s="152"/>
      <c r="Q90" s="48"/>
    </row>
    <row r="91" spans="1:17" ht="18.75" hidden="1" x14ac:dyDescent="0.2">
      <c r="A91" s="148" t="s">
        <v>1326</v>
      </c>
      <c r="B91" s="149"/>
      <c r="C91" s="150"/>
      <c r="D91" s="48"/>
      <c r="E91" s="48"/>
      <c r="F91" s="151"/>
      <c r="G91" s="48"/>
      <c r="H91" s="48"/>
      <c r="I91" s="48"/>
      <c r="J91" s="150"/>
      <c r="K91" s="151"/>
      <c r="L91" s="48"/>
      <c r="M91" s="48"/>
      <c r="N91" s="153"/>
      <c r="O91" s="64"/>
      <c r="P91" s="152"/>
      <c r="Q91" s="48"/>
    </row>
    <row r="92" spans="1:17" ht="18.75" hidden="1" x14ac:dyDescent="0.2">
      <c r="A92" s="148" t="s">
        <v>1327</v>
      </c>
      <c r="B92" s="149"/>
      <c r="C92" s="150"/>
      <c r="D92" s="48"/>
      <c r="E92" s="48"/>
      <c r="F92" s="151"/>
      <c r="G92" s="48"/>
      <c r="H92" s="48"/>
      <c r="I92" s="48"/>
      <c r="J92" s="150"/>
      <c r="K92" s="151"/>
      <c r="L92" s="48"/>
      <c r="M92" s="48"/>
      <c r="N92" s="153"/>
      <c r="O92" s="64"/>
      <c r="P92" s="152"/>
      <c r="Q92" s="48"/>
    </row>
    <row r="93" spans="1:17" ht="18.75" hidden="1" x14ac:dyDescent="0.2">
      <c r="A93" s="148" t="s">
        <v>1328</v>
      </c>
      <c r="B93" s="149"/>
      <c r="C93" s="150"/>
      <c r="D93" s="48"/>
      <c r="E93" s="48"/>
      <c r="F93" s="151"/>
      <c r="G93" s="48"/>
      <c r="H93" s="48"/>
      <c r="I93" s="48"/>
      <c r="J93" s="150"/>
      <c r="K93" s="151"/>
      <c r="L93" s="48"/>
      <c r="M93" s="48"/>
      <c r="N93" s="153"/>
      <c r="O93" s="64"/>
      <c r="P93" s="152"/>
      <c r="Q93" s="48"/>
    </row>
    <row r="94" spans="1:17" ht="18.75" hidden="1" x14ac:dyDescent="0.2">
      <c r="A94" s="148" t="s">
        <v>1329</v>
      </c>
      <c r="B94" s="149"/>
      <c r="C94" s="150"/>
      <c r="D94" s="48"/>
      <c r="E94" s="48"/>
      <c r="F94" s="151"/>
      <c r="G94" s="48"/>
      <c r="H94" s="48"/>
      <c r="I94" s="48"/>
      <c r="J94" s="150"/>
      <c r="K94" s="151"/>
      <c r="L94" s="48"/>
      <c r="M94" s="48"/>
      <c r="N94" s="153"/>
      <c r="O94" s="64"/>
      <c r="P94" s="152"/>
      <c r="Q94" s="48"/>
    </row>
    <row r="95" spans="1:17" ht="18.75" hidden="1" x14ac:dyDescent="0.2">
      <c r="A95" s="148" t="s">
        <v>1330</v>
      </c>
      <c r="B95" s="149"/>
      <c r="C95" s="150"/>
      <c r="D95" s="48"/>
      <c r="E95" s="48"/>
      <c r="F95" s="151"/>
      <c r="G95" s="48"/>
      <c r="H95" s="48"/>
      <c r="I95" s="48"/>
      <c r="J95" s="150"/>
      <c r="K95" s="151"/>
      <c r="L95" s="48"/>
      <c r="M95" s="48"/>
      <c r="N95" s="153"/>
      <c r="O95" s="64"/>
      <c r="P95" s="152"/>
      <c r="Q95" s="48"/>
    </row>
    <row r="96" spans="1:17" ht="18.75" hidden="1" x14ac:dyDescent="0.2">
      <c r="A96" s="148" t="s">
        <v>1331</v>
      </c>
      <c r="B96" s="149"/>
      <c r="C96" s="150"/>
      <c r="D96" s="48"/>
      <c r="E96" s="48"/>
      <c r="F96" s="151"/>
      <c r="G96" s="48"/>
      <c r="H96" s="48"/>
      <c r="I96" s="48"/>
      <c r="J96" s="150"/>
      <c r="K96" s="151"/>
      <c r="L96" s="48"/>
      <c r="M96" s="48"/>
      <c r="N96" s="153"/>
      <c r="O96" s="64"/>
      <c r="P96" s="152"/>
      <c r="Q96" s="48"/>
    </row>
    <row r="97" spans="1:17" ht="18.75" hidden="1" x14ac:dyDescent="0.2">
      <c r="A97" s="148" t="s">
        <v>1332</v>
      </c>
      <c r="B97" s="149"/>
      <c r="C97" s="150"/>
      <c r="D97" s="48"/>
      <c r="E97" s="48"/>
      <c r="F97" s="151"/>
      <c r="G97" s="48"/>
      <c r="H97" s="48"/>
      <c r="I97" s="48"/>
      <c r="J97" s="150"/>
      <c r="K97" s="151"/>
      <c r="L97" s="48"/>
      <c r="M97" s="48"/>
      <c r="N97" s="153"/>
      <c r="O97" s="64"/>
      <c r="P97" s="152"/>
      <c r="Q97" s="48"/>
    </row>
    <row r="98" spans="1:17" ht="18.75" hidden="1" x14ac:dyDescent="0.2">
      <c r="A98" s="148" t="s">
        <v>1333</v>
      </c>
      <c r="B98" s="149"/>
      <c r="C98" s="150"/>
      <c r="D98" s="48"/>
      <c r="E98" s="48"/>
      <c r="F98" s="151"/>
      <c r="G98" s="48"/>
      <c r="H98" s="48"/>
      <c r="I98" s="48"/>
      <c r="J98" s="150"/>
      <c r="K98" s="151"/>
      <c r="L98" s="48"/>
      <c r="M98" s="48"/>
      <c r="N98" s="153"/>
      <c r="O98" s="64"/>
      <c r="P98" s="152"/>
      <c r="Q98" s="48"/>
    </row>
    <row r="99" spans="1:17" ht="18.75" hidden="1" x14ac:dyDescent="0.2">
      <c r="A99" s="148" t="s">
        <v>1334</v>
      </c>
      <c r="B99" s="149"/>
      <c r="C99" s="150"/>
      <c r="D99" s="48"/>
      <c r="E99" s="48"/>
      <c r="F99" s="151"/>
      <c r="G99" s="48"/>
      <c r="H99" s="48"/>
      <c r="I99" s="48"/>
      <c r="J99" s="150"/>
      <c r="K99" s="151"/>
      <c r="L99" s="48"/>
      <c r="M99" s="48"/>
      <c r="N99" s="153"/>
      <c r="O99" s="64"/>
      <c r="P99" s="152"/>
      <c r="Q99" s="48"/>
    </row>
    <row r="100" spans="1:17" ht="18.75" hidden="1" x14ac:dyDescent="0.2">
      <c r="A100" s="148" t="s">
        <v>1335</v>
      </c>
      <c r="B100" s="149"/>
      <c r="C100" s="150"/>
      <c r="D100" s="48"/>
      <c r="E100" s="48"/>
      <c r="F100" s="151"/>
      <c r="G100" s="48"/>
      <c r="H100" s="48"/>
      <c r="I100" s="48"/>
      <c r="J100" s="150"/>
      <c r="K100" s="151"/>
      <c r="L100" s="48"/>
      <c r="M100" s="48"/>
      <c r="N100" s="153"/>
      <c r="O100" s="64"/>
      <c r="P100" s="152"/>
      <c r="Q100" s="48"/>
    </row>
    <row r="101" spans="1:17" ht="18.75" hidden="1" x14ac:dyDescent="0.2">
      <c r="A101" s="148" t="s">
        <v>1336</v>
      </c>
      <c r="B101" s="149"/>
      <c r="C101" s="150"/>
      <c r="D101" s="48"/>
      <c r="E101" s="48"/>
      <c r="F101" s="151"/>
      <c r="G101" s="48"/>
      <c r="H101" s="48"/>
      <c r="I101" s="48"/>
      <c r="J101" s="150"/>
      <c r="K101" s="151"/>
      <c r="L101" s="48"/>
      <c r="M101" s="48"/>
      <c r="N101" s="153"/>
      <c r="O101" s="64"/>
      <c r="P101" s="152"/>
      <c r="Q101" s="48"/>
    </row>
    <row r="102" spans="1:17" ht="18.75" hidden="1" x14ac:dyDescent="0.2">
      <c r="A102" s="148" t="s">
        <v>1337</v>
      </c>
      <c r="B102" s="149"/>
      <c r="C102" s="150"/>
      <c r="D102" s="48"/>
      <c r="E102" s="48"/>
      <c r="F102" s="151"/>
      <c r="G102" s="48"/>
      <c r="H102" s="48"/>
      <c r="I102" s="48"/>
      <c r="J102" s="150"/>
      <c r="K102" s="151"/>
      <c r="L102" s="48"/>
      <c r="M102" s="48"/>
      <c r="N102" s="153"/>
      <c r="O102" s="64"/>
      <c r="P102" s="152"/>
      <c r="Q102" s="48"/>
    </row>
    <row r="103" spans="1:17" ht="18.75" hidden="1" x14ac:dyDescent="0.2">
      <c r="A103" s="148" t="s">
        <v>1338</v>
      </c>
      <c r="B103" s="149"/>
      <c r="C103" s="150"/>
      <c r="D103" s="48"/>
      <c r="E103" s="48"/>
      <c r="F103" s="151"/>
      <c r="G103" s="48"/>
      <c r="H103" s="48"/>
      <c r="I103" s="48"/>
      <c r="J103" s="150"/>
      <c r="K103" s="151"/>
      <c r="L103" s="48"/>
      <c r="M103" s="48"/>
      <c r="N103" s="153"/>
      <c r="O103" s="64"/>
      <c r="P103" s="152"/>
      <c r="Q103" s="48"/>
    </row>
    <row r="104" spans="1:17" ht="18.75" hidden="1" x14ac:dyDescent="0.2">
      <c r="A104" s="148" t="s">
        <v>1339</v>
      </c>
      <c r="B104" s="149"/>
      <c r="C104" s="150"/>
      <c r="D104" s="48"/>
      <c r="E104" s="48"/>
      <c r="F104" s="151"/>
      <c r="G104" s="48"/>
      <c r="H104" s="48"/>
      <c r="I104" s="48"/>
      <c r="J104" s="150"/>
      <c r="K104" s="151"/>
      <c r="L104" s="48"/>
      <c r="M104" s="48"/>
      <c r="N104" s="153"/>
      <c r="O104" s="64"/>
      <c r="P104" s="152"/>
      <c r="Q104" s="48"/>
    </row>
    <row r="105" spans="1:17" ht="18.75" hidden="1" x14ac:dyDescent="0.2">
      <c r="A105" s="148" t="s">
        <v>1340</v>
      </c>
      <c r="B105" s="149"/>
      <c r="C105" s="150"/>
      <c r="D105" s="48"/>
      <c r="E105" s="48"/>
      <c r="F105" s="151"/>
      <c r="G105" s="48"/>
      <c r="H105" s="48"/>
      <c r="I105" s="48"/>
      <c r="J105" s="150"/>
      <c r="K105" s="151"/>
      <c r="L105" s="48"/>
      <c r="M105" s="48"/>
      <c r="N105" s="153"/>
      <c r="O105" s="64"/>
      <c r="P105" s="152"/>
      <c r="Q105" s="48"/>
    </row>
    <row r="106" spans="1:17" ht="18.75" hidden="1" x14ac:dyDescent="0.2">
      <c r="A106" s="148" t="s">
        <v>1341</v>
      </c>
      <c r="B106" s="162"/>
      <c r="C106" s="163"/>
      <c r="D106" s="164"/>
      <c r="E106" s="164"/>
      <c r="F106" s="165"/>
      <c r="G106" s="164"/>
      <c r="H106" s="164"/>
      <c r="I106" s="164"/>
      <c r="J106" s="163"/>
      <c r="K106" s="165"/>
      <c r="L106" s="164"/>
      <c r="M106" s="164"/>
      <c r="N106" s="166"/>
      <c r="O106" s="167"/>
      <c r="P106" s="168"/>
      <c r="Q106" s="48"/>
    </row>
    <row r="107" spans="1:17" ht="18.75" hidden="1" x14ac:dyDescent="0.2">
      <c r="A107" s="148" t="s">
        <v>1342</v>
      </c>
      <c r="B107" s="149"/>
      <c r="C107" s="150"/>
      <c r="D107" s="48"/>
      <c r="E107" s="48"/>
      <c r="F107" s="151"/>
      <c r="G107" s="48"/>
      <c r="H107" s="48"/>
      <c r="I107" s="48"/>
      <c r="J107" s="150"/>
      <c r="K107" s="151"/>
      <c r="L107" s="48"/>
      <c r="M107" s="48"/>
      <c r="N107" s="153"/>
      <c r="O107" s="64"/>
      <c r="P107" s="152"/>
      <c r="Q107" s="48"/>
    </row>
    <row r="108" spans="1:17" ht="18.75" hidden="1" x14ac:dyDescent="0.2">
      <c r="A108" s="148" t="s">
        <v>1343</v>
      </c>
      <c r="B108" s="149"/>
      <c r="C108" s="150"/>
      <c r="D108" s="48"/>
      <c r="E108" s="48"/>
      <c r="F108" s="151"/>
      <c r="G108" s="48"/>
      <c r="H108" s="48"/>
      <c r="I108" s="48"/>
      <c r="J108" s="150"/>
      <c r="K108" s="151"/>
      <c r="L108" s="48"/>
      <c r="M108" s="48"/>
      <c r="N108" s="153"/>
      <c r="O108" s="64"/>
      <c r="P108" s="152"/>
      <c r="Q108" s="48"/>
    </row>
    <row r="109" spans="1:17" ht="18.75" hidden="1" x14ac:dyDescent="0.2">
      <c r="A109" s="148" t="s">
        <v>1344</v>
      </c>
      <c r="B109" s="149"/>
      <c r="C109" s="150"/>
      <c r="D109" s="48"/>
      <c r="E109" s="149"/>
      <c r="F109" s="151"/>
      <c r="G109" s="48"/>
      <c r="H109" s="48"/>
      <c r="I109" s="48"/>
      <c r="J109" s="150"/>
      <c r="K109" s="151"/>
      <c r="L109" s="48"/>
      <c r="M109" s="48"/>
      <c r="N109" s="153"/>
      <c r="O109" s="64"/>
      <c r="P109" s="152"/>
      <c r="Q109" s="48"/>
    </row>
    <row r="110" spans="1:17" ht="18.75" hidden="1" x14ac:dyDescent="0.2">
      <c r="A110" s="148" t="s">
        <v>1345</v>
      </c>
      <c r="B110" s="149"/>
      <c r="C110" s="150"/>
      <c r="D110" s="48"/>
      <c r="E110" s="48"/>
      <c r="F110" s="151"/>
      <c r="G110" s="48"/>
      <c r="H110" s="48"/>
      <c r="I110" s="48"/>
      <c r="J110" s="150"/>
      <c r="K110" s="151"/>
      <c r="L110" s="48"/>
      <c r="M110" s="48"/>
      <c r="N110" s="153"/>
      <c r="O110" s="64"/>
      <c r="P110" s="152"/>
      <c r="Q110" s="48"/>
    </row>
    <row r="111" spans="1:17" ht="18.75" hidden="1" x14ac:dyDescent="0.2">
      <c r="A111" s="148" t="s">
        <v>1346</v>
      </c>
      <c r="B111" s="149"/>
      <c r="C111" s="150"/>
      <c r="D111" s="48"/>
      <c r="E111" s="48"/>
      <c r="F111" s="151"/>
      <c r="G111" s="48"/>
      <c r="H111" s="48"/>
      <c r="I111" s="48"/>
      <c r="J111" s="150"/>
      <c r="K111" s="151"/>
      <c r="L111" s="48"/>
      <c r="M111" s="48"/>
      <c r="N111" s="153"/>
      <c r="O111" s="64"/>
      <c r="P111" s="152"/>
      <c r="Q111" s="48"/>
    </row>
    <row r="112" spans="1:17" ht="18.75" hidden="1" x14ac:dyDescent="0.2">
      <c r="A112" s="148" t="s">
        <v>1347</v>
      </c>
      <c r="B112" s="149"/>
      <c r="C112" s="150"/>
      <c r="D112" s="48"/>
      <c r="E112" s="48"/>
      <c r="F112" s="151"/>
      <c r="G112" s="48"/>
      <c r="H112" s="48"/>
      <c r="I112" s="48"/>
      <c r="J112" s="150"/>
      <c r="K112" s="151"/>
      <c r="L112" s="48"/>
      <c r="M112" s="48"/>
      <c r="N112" s="153"/>
      <c r="O112" s="64"/>
      <c r="P112" s="152"/>
      <c r="Q112" s="48"/>
    </row>
    <row r="113" spans="1:17" ht="18.75" hidden="1" x14ac:dyDescent="0.2">
      <c r="A113" s="148" t="s">
        <v>1348</v>
      </c>
      <c r="B113" s="149"/>
      <c r="C113" s="150"/>
      <c r="D113" s="48"/>
      <c r="E113" s="48"/>
      <c r="F113" s="151"/>
      <c r="G113" s="48"/>
      <c r="H113" s="48"/>
      <c r="I113" s="48"/>
      <c r="J113" s="150"/>
      <c r="K113" s="151"/>
      <c r="L113" s="48"/>
      <c r="M113" s="48"/>
      <c r="N113" s="153"/>
      <c r="O113" s="64"/>
      <c r="P113" s="152"/>
      <c r="Q113" s="48"/>
    </row>
    <row r="114" spans="1:17" ht="18.75" hidden="1" x14ac:dyDescent="0.2">
      <c r="A114" s="148" t="s">
        <v>1349</v>
      </c>
      <c r="B114" s="149"/>
      <c r="C114" s="150"/>
      <c r="D114" s="48"/>
      <c r="E114" s="48"/>
      <c r="F114" s="151"/>
      <c r="G114" s="48"/>
      <c r="H114" s="48"/>
      <c r="I114" s="48"/>
      <c r="J114" s="150"/>
      <c r="K114" s="151"/>
      <c r="L114" s="48"/>
      <c r="M114" s="48"/>
      <c r="N114" s="153"/>
      <c r="O114" s="64"/>
      <c r="P114" s="152"/>
      <c r="Q114" s="48"/>
    </row>
    <row r="115" spans="1:17" ht="18.75" hidden="1" x14ac:dyDescent="0.2">
      <c r="A115" s="148" t="s">
        <v>1350</v>
      </c>
      <c r="B115" s="149"/>
      <c r="C115" s="150"/>
      <c r="D115" s="48"/>
      <c r="E115" s="48"/>
      <c r="F115" s="151"/>
      <c r="G115" s="48"/>
      <c r="H115" s="48"/>
      <c r="I115" s="48"/>
      <c r="J115" s="150"/>
      <c r="K115" s="151"/>
      <c r="L115" s="48"/>
      <c r="M115" s="48"/>
      <c r="N115" s="153"/>
      <c r="O115" s="64"/>
      <c r="P115" s="152"/>
      <c r="Q115" s="48"/>
    </row>
    <row r="116" spans="1:17" ht="18.75" hidden="1" x14ac:dyDescent="0.2">
      <c r="A116" s="148" t="s">
        <v>1351</v>
      </c>
      <c r="B116" s="149"/>
      <c r="C116" s="150"/>
      <c r="D116" s="48"/>
      <c r="E116" s="48"/>
      <c r="F116" s="151"/>
      <c r="G116" s="48"/>
      <c r="H116" s="48"/>
      <c r="I116" s="48"/>
      <c r="J116" s="154"/>
      <c r="K116" s="151"/>
      <c r="L116" s="48"/>
      <c r="N116" s="153"/>
      <c r="O116" s="64"/>
      <c r="P116" s="152"/>
      <c r="Q116" s="48"/>
    </row>
    <row r="117" spans="1:17" ht="18.75" hidden="1" x14ac:dyDescent="0.2">
      <c r="A117" s="148" t="s">
        <v>1352</v>
      </c>
      <c r="B117" s="149"/>
      <c r="C117" s="150"/>
      <c r="D117" s="48"/>
      <c r="E117" s="48"/>
      <c r="F117" s="151"/>
      <c r="G117" s="48"/>
      <c r="H117" s="48"/>
      <c r="I117" s="48"/>
      <c r="J117" s="150"/>
      <c r="K117" s="151"/>
      <c r="L117" s="48"/>
      <c r="M117" s="48"/>
      <c r="N117" s="153"/>
      <c r="O117" s="64"/>
      <c r="P117" s="152"/>
      <c r="Q117" s="48"/>
    </row>
    <row r="118" spans="1:17" ht="18.75" hidden="1" x14ac:dyDescent="0.2">
      <c r="A118" s="148" t="s">
        <v>1353</v>
      </c>
      <c r="B118" s="149"/>
      <c r="C118" s="150"/>
      <c r="D118" s="48"/>
      <c r="E118" s="48"/>
      <c r="F118" s="151"/>
      <c r="G118" s="48"/>
      <c r="H118" s="48"/>
      <c r="I118" s="48"/>
      <c r="J118" s="150"/>
      <c r="K118" s="151"/>
      <c r="L118" s="48"/>
      <c r="M118" s="48"/>
      <c r="N118" s="153"/>
      <c r="O118" s="64"/>
      <c r="P118" s="152"/>
      <c r="Q118" s="48"/>
    </row>
    <row r="119" spans="1:17" ht="18.75" hidden="1" x14ac:dyDescent="0.2">
      <c r="A119" s="148" t="s">
        <v>1354</v>
      </c>
      <c r="B119" s="149"/>
      <c r="C119" s="150"/>
      <c r="D119" s="48"/>
      <c r="E119" s="48"/>
      <c r="F119" s="151"/>
      <c r="G119" s="48"/>
      <c r="H119" s="48"/>
      <c r="I119" s="48"/>
      <c r="J119" s="150"/>
      <c r="K119" s="151"/>
      <c r="L119" s="48"/>
      <c r="M119" s="48"/>
      <c r="N119" s="153"/>
      <c r="O119" s="64"/>
      <c r="P119" s="152"/>
      <c r="Q119" s="48"/>
    </row>
    <row r="120" spans="1:17" ht="18.75" hidden="1" x14ac:dyDescent="0.2">
      <c r="A120" s="148" t="s">
        <v>1355</v>
      </c>
      <c r="B120" s="149"/>
      <c r="C120" s="150"/>
      <c r="D120" s="48"/>
      <c r="E120" s="109"/>
      <c r="F120" s="151"/>
      <c r="G120" s="48"/>
      <c r="H120" s="48"/>
      <c r="I120" s="48"/>
      <c r="J120" s="150"/>
      <c r="K120" s="151"/>
      <c r="L120" s="48"/>
      <c r="M120" s="48"/>
      <c r="N120" s="98"/>
      <c r="O120" s="64"/>
      <c r="P120" s="152"/>
      <c r="Q120" s="48"/>
    </row>
    <row r="121" spans="1:17" ht="18.75" hidden="1" x14ac:dyDescent="0.2">
      <c r="A121" s="148" t="s">
        <v>1356</v>
      </c>
      <c r="B121" s="149"/>
      <c r="C121" s="150"/>
      <c r="D121" s="48"/>
      <c r="E121" s="48"/>
      <c r="F121" s="151"/>
      <c r="G121" s="48"/>
      <c r="H121" s="48"/>
      <c r="I121" s="48"/>
      <c r="J121" s="150"/>
      <c r="K121" s="151"/>
      <c r="L121" s="48"/>
      <c r="M121" s="48"/>
      <c r="N121" s="98"/>
      <c r="O121" s="64"/>
      <c r="P121" s="152"/>
      <c r="Q121" s="48"/>
    </row>
    <row r="122" spans="1:17" ht="18.75" hidden="1" x14ac:dyDescent="0.2">
      <c r="A122" s="148" t="s">
        <v>1357</v>
      </c>
      <c r="B122" s="149"/>
      <c r="C122" s="150"/>
      <c r="D122" s="48"/>
      <c r="E122" s="48"/>
      <c r="F122" s="151"/>
      <c r="G122" s="48"/>
      <c r="H122" s="48"/>
      <c r="I122" s="48"/>
      <c r="J122" s="150"/>
      <c r="K122" s="151"/>
      <c r="L122" s="48"/>
      <c r="M122" s="48"/>
      <c r="N122" s="98"/>
      <c r="O122" s="64"/>
      <c r="P122" s="152"/>
      <c r="Q122" s="48"/>
    </row>
    <row r="123" spans="1:17" ht="18.75" hidden="1" x14ac:dyDescent="0.2">
      <c r="A123" s="148" t="s">
        <v>1358</v>
      </c>
      <c r="B123" s="149"/>
      <c r="C123" s="150"/>
      <c r="D123" s="48"/>
      <c r="E123" s="48"/>
      <c r="F123" s="151"/>
      <c r="G123" s="48"/>
      <c r="H123" s="48"/>
      <c r="I123" s="48"/>
      <c r="J123" s="150"/>
      <c r="K123" s="151"/>
      <c r="L123" s="48"/>
      <c r="M123" s="48"/>
      <c r="N123" s="98"/>
      <c r="O123" s="64"/>
      <c r="P123" s="152"/>
      <c r="Q123" s="48"/>
    </row>
    <row r="124" spans="1:17" ht="18.75" hidden="1" x14ac:dyDescent="0.2">
      <c r="A124" s="148" t="s">
        <v>1359</v>
      </c>
      <c r="B124" s="149"/>
      <c r="C124" s="150"/>
      <c r="D124" s="48"/>
      <c r="E124" s="48"/>
      <c r="F124" s="151"/>
      <c r="G124" s="48"/>
      <c r="H124" s="48"/>
      <c r="I124" s="48"/>
      <c r="J124" s="150"/>
      <c r="K124" s="151"/>
      <c r="L124" s="48"/>
      <c r="M124" s="48"/>
      <c r="N124" s="98"/>
      <c r="O124" s="64"/>
      <c r="P124" s="152"/>
      <c r="Q124" s="48"/>
    </row>
    <row r="125" spans="1:17" ht="18.75" hidden="1" x14ac:dyDescent="0.2">
      <c r="A125" s="148" t="s">
        <v>1360</v>
      </c>
      <c r="B125" s="149"/>
      <c r="C125" s="150"/>
      <c r="D125" s="48"/>
      <c r="E125" s="48"/>
      <c r="F125" s="151"/>
      <c r="G125" s="48"/>
      <c r="H125" s="48"/>
      <c r="I125" s="48"/>
      <c r="J125" s="150"/>
      <c r="K125" s="151"/>
      <c r="L125" s="48"/>
      <c r="M125" s="48"/>
      <c r="N125" s="153"/>
      <c r="O125" s="64"/>
      <c r="P125" s="152"/>
      <c r="Q125" s="48"/>
    </row>
    <row r="126" spans="1:17" ht="166.5" hidden="1" customHeight="1" x14ac:dyDescent="0.2">
      <c r="A126" s="148" t="s">
        <v>1361</v>
      </c>
      <c r="B126" s="149"/>
      <c r="C126" s="150"/>
      <c r="D126" s="48"/>
      <c r="E126" s="48"/>
      <c r="F126" s="151"/>
      <c r="G126" s="48"/>
      <c r="H126" s="48"/>
      <c r="I126" s="48"/>
      <c r="J126" s="150"/>
      <c r="K126" s="151"/>
      <c r="L126" s="48"/>
      <c r="M126" s="48"/>
      <c r="N126" s="153"/>
      <c r="O126" s="64"/>
      <c r="P126" s="152"/>
      <c r="Q126" s="48"/>
    </row>
    <row r="127" spans="1:17" ht="120.75" hidden="1" customHeight="1" x14ac:dyDescent="0.2">
      <c r="A127" s="148" t="s">
        <v>1362</v>
      </c>
      <c r="B127" s="149"/>
      <c r="C127" s="150"/>
      <c r="D127" s="48"/>
      <c r="E127" s="48"/>
      <c r="F127" s="151"/>
      <c r="G127" s="48"/>
      <c r="H127" s="48"/>
      <c r="I127" s="48"/>
      <c r="J127" s="150"/>
      <c r="K127" s="151"/>
      <c r="L127" s="48"/>
      <c r="M127" s="48"/>
      <c r="N127" s="98"/>
      <c r="O127" s="64"/>
      <c r="P127" s="152"/>
      <c r="Q127" s="48"/>
    </row>
    <row r="128" spans="1:17" ht="39.75" hidden="1" customHeight="1" x14ac:dyDescent="0.2">
      <c r="A128" s="148" t="s">
        <v>1363</v>
      </c>
      <c r="B128" s="149"/>
      <c r="C128" s="150"/>
      <c r="D128" s="48"/>
      <c r="E128" s="48"/>
      <c r="F128" s="151"/>
      <c r="G128" s="48"/>
      <c r="H128" s="48"/>
      <c r="I128" s="48"/>
      <c r="J128" s="150"/>
      <c r="K128" s="151"/>
      <c r="L128" s="48"/>
      <c r="M128" s="48"/>
      <c r="N128" s="98"/>
      <c r="O128" s="64"/>
      <c r="P128" s="152"/>
      <c r="Q128" s="48"/>
    </row>
    <row r="129" spans="1:17" ht="18.75" hidden="1" x14ac:dyDescent="0.2">
      <c r="A129" s="148" t="s">
        <v>1364</v>
      </c>
      <c r="B129" s="149"/>
      <c r="C129" s="150"/>
      <c r="D129" s="48"/>
      <c r="E129" s="48"/>
      <c r="F129" s="151"/>
      <c r="G129" s="48"/>
      <c r="H129" s="48"/>
      <c r="I129" s="48"/>
      <c r="J129" s="150"/>
      <c r="K129" s="151"/>
      <c r="L129" s="48"/>
      <c r="M129" s="48"/>
      <c r="N129" s="98"/>
      <c r="O129" s="64"/>
      <c r="P129" s="152"/>
      <c r="Q129" s="48"/>
    </row>
    <row r="130" spans="1:17" hidden="1" x14ac:dyDescent="0.2">
      <c r="A130" s="148" t="s">
        <v>1365</v>
      </c>
      <c r="B130" s="149"/>
      <c r="C130" s="150"/>
      <c r="D130" s="150"/>
      <c r="E130" s="48"/>
      <c r="F130" s="151"/>
      <c r="G130" s="48"/>
      <c r="H130" s="48"/>
      <c r="I130" s="150"/>
      <c r="J130" s="151"/>
      <c r="K130" s="48"/>
      <c r="L130" s="153"/>
      <c r="M130" s="64"/>
      <c r="N130" s="98"/>
      <c r="O130" s="48"/>
      <c r="P130" s="48"/>
      <c r="Q130" s="48"/>
    </row>
    <row r="131" spans="1:17" ht="18.75" hidden="1" x14ac:dyDescent="0.2">
      <c r="A131" s="148" t="s">
        <v>1366</v>
      </c>
      <c r="B131" s="149"/>
      <c r="C131" s="150"/>
      <c r="D131" s="48"/>
      <c r="E131" s="48"/>
      <c r="F131" s="151"/>
      <c r="G131" s="48"/>
      <c r="H131" s="48"/>
      <c r="I131" s="48"/>
      <c r="J131" s="150"/>
      <c r="K131" s="151"/>
      <c r="L131" s="153"/>
      <c r="M131" s="48"/>
      <c r="N131" s="98"/>
      <c r="O131" s="64"/>
      <c r="P131" s="152"/>
      <c r="Q131" s="48"/>
    </row>
    <row r="132" spans="1:17" ht="18.75" hidden="1" x14ac:dyDescent="0.2">
      <c r="A132" s="148" t="s">
        <v>1367</v>
      </c>
      <c r="B132" s="149"/>
      <c r="C132" s="150"/>
      <c r="D132" s="48"/>
      <c r="E132" s="48"/>
      <c r="F132" s="151"/>
      <c r="G132" s="48"/>
      <c r="H132" s="48"/>
      <c r="I132" s="48"/>
      <c r="J132" s="150"/>
      <c r="K132" s="151"/>
      <c r="L132" s="48"/>
      <c r="M132" s="48"/>
      <c r="N132" s="98"/>
      <c r="O132" s="64"/>
      <c r="P132" s="152"/>
      <c r="Q132" s="48"/>
    </row>
    <row r="133" spans="1:17" ht="18.75" hidden="1" x14ac:dyDescent="0.2">
      <c r="A133" s="148" t="s">
        <v>1368</v>
      </c>
      <c r="B133" s="149"/>
      <c r="C133" s="150"/>
      <c r="D133" s="48"/>
      <c r="E133" s="48"/>
      <c r="F133" s="151"/>
      <c r="G133" s="48"/>
      <c r="H133" s="48"/>
      <c r="I133" s="48"/>
      <c r="J133" s="150"/>
      <c r="K133" s="151"/>
      <c r="L133" s="48"/>
      <c r="M133" s="48"/>
      <c r="N133" s="98"/>
      <c r="O133" s="64"/>
      <c r="P133" s="152"/>
      <c r="Q133" s="48"/>
    </row>
    <row r="134" spans="1:17" ht="18.75" hidden="1" x14ac:dyDescent="0.2">
      <c r="A134" s="148" t="s">
        <v>1369</v>
      </c>
      <c r="B134" s="149"/>
      <c r="C134" s="150"/>
      <c r="D134" s="48"/>
      <c r="E134" s="48"/>
      <c r="F134" s="151"/>
      <c r="G134" s="48"/>
      <c r="H134" s="48"/>
      <c r="I134" s="48"/>
      <c r="J134" s="150"/>
      <c r="K134" s="151"/>
      <c r="L134" s="48"/>
      <c r="M134" s="48"/>
      <c r="N134" s="98"/>
      <c r="O134" s="64"/>
      <c r="P134" s="152"/>
      <c r="Q134" s="48"/>
    </row>
    <row r="135" spans="1:17" ht="18.75" hidden="1" x14ac:dyDescent="0.2">
      <c r="A135" s="148" t="s">
        <v>1370</v>
      </c>
      <c r="B135" s="149"/>
      <c r="C135" s="150"/>
      <c r="D135" s="48"/>
      <c r="E135" s="48"/>
      <c r="F135" s="151"/>
      <c r="G135" s="48"/>
      <c r="H135" s="48"/>
      <c r="I135" s="48"/>
      <c r="J135" s="150"/>
      <c r="K135" s="151"/>
      <c r="L135" s="48"/>
      <c r="M135" s="48"/>
      <c r="N135" s="98"/>
      <c r="O135" s="64"/>
      <c r="P135" s="152"/>
      <c r="Q135" s="48"/>
    </row>
    <row r="136" spans="1:17" ht="18.75" hidden="1" x14ac:dyDescent="0.2">
      <c r="A136" s="148" t="s">
        <v>1371</v>
      </c>
      <c r="B136" s="149"/>
      <c r="C136" s="150"/>
      <c r="D136" s="48"/>
      <c r="E136" s="48"/>
      <c r="F136" s="151"/>
      <c r="G136" s="48"/>
      <c r="H136" s="48"/>
      <c r="I136" s="48"/>
      <c r="J136" s="150"/>
      <c r="K136" s="151"/>
      <c r="L136" s="48"/>
      <c r="M136" s="48"/>
      <c r="N136" s="98"/>
      <c r="O136" s="64"/>
      <c r="P136" s="152"/>
      <c r="Q136" s="48"/>
    </row>
    <row r="137" spans="1:17" ht="18.75" hidden="1" x14ac:dyDescent="0.2">
      <c r="A137" s="148" t="s">
        <v>1372</v>
      </c>
      <c r="B137" s="149"/>
      <c r="C137" s="150"/>
      <c r="D137" s="48"/>
      <c r="E137" s="48"/>
      <c r="F137" s="151"/>
      <c r="G137" s="48"/>
      <c r="H137" s="48"/>
      <c r="I137" s="48"/>
      <c r="J137" s="150"/>
      <c r="K137" s="151"/>
      <c r="L137" s="48"/>
      <c r="M137" s="48"/>
      <c r="N137" s="98"/>
      <c r="O137" s="64"/>
      <c r="P137" s="152"/>
      <c r="Q137" s="48"/>
    </row>
    <row r="138" spans="1:17" ht="18.75" hidden="1" x14ac:dyDescent="0.2">
      <c r="A138" s="148" t="s">
        <v>1373</v>
      </c>
      <c r="B138" s="149"/>
      <c r="C138" s="150"/>
      <c r="D138" s="48"/>
      <c r="E138" s="48"/>
      <c r="F138" s="151"/>
      <c r="G138" s="48"/>
      <c r="H138" s="48"/>
      <c r="I138" s="48"/>
      <c r="J138" s="150"/>
      <c r="K138" s="151"/>
      <c r="L138" s="48"/>
      <c r="M138" s="48"/>
      <c r="N138" s="98"/>
      <c r="O138" s="64"/>
      <c r="P138" s="152"/>
      <c r="Q138" s="48"/>
    </row>
    <row r="139" spans="1:17" ht="18.75" hidden="1" x14ac:dyDescent="0.2">
      <c r="A139" s="148" t="s">
        <v>1374</v>
      </c>
      <c r="B139" s="149"/>
      <c r="C139" s="150"/>
      <c r="D139" s="48"/>
      <c r="E139" s="48"/>
      <c r="F139" s="151"/>
      <c r="G139" s="48"/>
      <c r="H139" s="48"/>
      <c r="I139" s="48"/>
      <c r="J139" s="150"/>
      <c r="K139" s="151"/>
      <c r="L139" s="48"/>
      <c r="M139" s="48"/>
      <c r="N139" s="98"/>
      <c r="O139" s="64"/>
      <c r="P139" s="152"/>
      <c r="Q139" s="48"/>
    </row>
    <row r="140" spans="1:17" ht="18.75" hidden="1" x14ac:dyDescent="0.2">
      <c r="A140" s="148" t="s">
        <v>1375</v>
      </c>
      <c r="B140" s="149"/>
      <c r="C140" s="150"/>
      <c r="D140" s="48"/>
      <c r="E140" s="48"/>
      <c r="F140" s="151"/>
      <c r="G140" s="48"/>
      <c r="H140" s="48"/>
      <c r="I140" s="48"/>
      <c r="J140" s="150"/>
      <c r="K140" s="151"/>
      <c r="L140" s="48"/>
      <c r="M140" s="48"/>
      <c r="N140" s="98"/>
      <c r="O140" s="64"/>
      <c r="P140" s="152"/>
      <c r="Q140" s="48"/>
    </row>
    <row r="141" spans="1:17" ht="18.75" hidden="1" x14ac:dyDescent="0.2">
      <c r="A141" s="148" t="s">
        <v>1376</v>
      </c>
      <c r="B141" s="149"/>
      <c r="C141" s="150"/>
      <c r="D141" s="48"/>
      <c r="E141" s="48"/>
      <c r="F141" s="151"/>
      <c r="G141" s="48"/>
      <c r="H141" s="48"/>
      <c r="I141" s="48"/>
      <c r="J141" s="150"/>
      <c r="K141" s="151"/>
      <c r="L141" s="48"/>
      <c r="M141" s="48"/>
      <c r="N141" s="98"/>
      <c r="O141" s="64"/>
      <c r="P141" s="152"/>
      <c r="Q141" s="48"/>
    </row>
    <row r="142" spans="1:17" ht="18.75" hidden="1" x14ac:dyDescent="0.2">
      <c r="A142" s="148" t="s">
        <v>1377</v>
      </c>
      <c r="B142" s="149"/>
      <c r="C142" s="150"/>
      <c r="D142" s="48"/>
      <c r="E142" s="48"/>
      <c r="F142" s="151"/>
      <c r="G142" s="48"/>
      <c r="H142" s="48"/>
      <c r="I142" s="48"/>
      <c r="J142" s="150"/>
      <c r="K142" s="151"/>
      <c r="L142" s="48"/>
      <c r="M142" s="48"/>
      <c r="N142" s="98"/>
      <c r="O142" s="64"/>
      <c r="P142" s="152"/>
      <c r="Q142" s="48"/>
    </row>
    <row r="143" spans="1:17" ht="18.75" hidden="1" x14ac:dyDescent="0.2">
      <c r="A143" s="148" t="s">
        <v>1378</v>
      </c>
      <c r="B143" s="149"/>
      <c r="C143" s="150"/>
      <c r="D143" s="48"/>
      <c r="E143" s="48"/>
      <c r="F143" s="151"/>
      <c r="G143" s="48"/>
      <c r="H143" s="48"/>
      <c r="I143" s="48"/>
      <c r="J143" s="150"/>
      <c r="K143" s="151"/>
      <c r="L143" s="48"/>
      <c r="M143" s="48"/>
      <c r="N143" s="98"/>
      <c r="O143" s="64"/>
      <c r="P143" s="152"/>
      <c r="Q143" s="48"/>
    </row>
    <row r="144" spans="1:17" ht="18.75" hidden="1" x14ac:dyDescent="0.2">
      <c r="A144" s="148" t="s">
        <v>1379</v>
      </c>
      <c r="B144" s="149"/>
      <c r="C144" s="150"/>
      <c r="D144" s="48"/>
      <c r="E144" s="48"/>
      <c r="F144" s="151"/>
      <c r="G144" s="48"/>
      <c r="H144" s="48"/>
      <c r="I144" s="48"/>
      <c r="J144" s="150"/>
      <c r="K144" s="151"/>
      <c r="L144" s="48"/>
      <c r="M144" s="48"/>
      <c r="N144" s="98"/>
      <c r="O144" s="64"/>
      <c r="P144" s="152"/>
      <c r="Q144" s="48"/>
    </row>
    <row r="145" spans="1:17" ht="18.75" hidden="1" x14ac:dyDescent="0.2">
      <c r="A145" s="148" t="s">
        <v>1380</v>
      </c>
      <c r="B145" s="149"/>
      <c r="C145" s="150"/>
      <c r="D145" s="48"/>
      <c r="E145" s="48"/>
      <c r="F145" s="151"/>
      <c r="G145" s="48"/>
      <c r="H145" s="48"/>
      <c r="I145" s="48"/>
      <c r="J145" s="150"/>
      <c r="K145" s="151"/>
      <c r="L145" s="48"/>
      <c r="M145" s="48"/>
      <c r="N145" s="98"/>
      <c r="O145" s="64"/>
      <c r="P145" s="152"/>
      <c r="Q145" s="48"/>
    </row>
    <row r="146" spans="1:17" ht="18.75" hidden="1" x14ac:dyDescent="0.2">
      <c r="A146" s="148" t="s">
        <v>1381</v>
      </c>
      <c r="B146" s="149"/>
      <c r="C146" s="150"/>
      <c r="D146" s="48"/>
      <c r="E146" s="48"/>
      <c r="F146" s="151"/>
      <c r="G146" s="48"/>
      <c r="H146" s="48"/>
      <c r="I146" s="48"/>
      <c r="J146" s="150"/>
      <c r="K146" s="151"/>
      <c r="L146" s="48"/>
      <c r="M146" s="48"/>
      <c r="N146" s="98"/>
      <c r="O146" s="64"/>
      <c r="P146" s="152"/>
      <c r="Q146" s="48"/>
    </row>
    <row r="147" spans="1:17" ht="18.75" hidden="1" x14ac:dyDescent="0.2">
      <c r="A147" s="148" t="s">
        <v>1382</v>
      </c>
      <c r="B147" s="149"/>
      <c r="C147" s="150"/>
      <c r="D147" s="48"/>
      <c r="E147" s="48"/>
      <c r="F147" s="151"/>
      <c r="G147" s="48"/>
      <c r="H147" s="48"/>
      <c r="I147" s="48"/>
      <c r="J147" s="150"/>
      <c r="K147" s="151"/>
      <c r="L147" s="48"/>
      <c r="M147" s="48"/>
      <c r="N147" s="98"/>
      <c r="O147" s="64"/>
      <c r="P147" s="152"/>
      <c r="Q147" s="48"/>
    </row>
    <row r="148" spans="1:17" ht="18.75" hidden="1" x14ac:dyDescent="0.2">
      <c r="A148" s="148" t="s">
        <v>1383</v>
      </c>
      <c r="B148" s="149"/>
      <c r="C148" s="150"/>
      <c r="D148" s="48"/>
      <c r="E148" s="48"/>
      <c r="F148" s="151"/>
      <c r="G148" s="48"/>
      <c r="H148" s="48"/>
      <c r="I148" s="48"/>
      <c r="J148" s="150"/>
      <c r="K148" s="151"/>
      <c r="L148" s="48"/>
      <c r="M148" s="48"/>
      <c r="N148" s="98"/>
      <c r="O148" s="64"/>
      <c r="P148" s="152"/>
      <c r="Q148" s="48"/>
    </row>
    <row r="149" spans="1:17" ht="18.75" hidden="1" x14ac:dyDescent="0.2">
      <c r="A149" s="148" t="s">
        <v>1384</v>
      </c>
      <c r="B149" s="149"/>
      <c r="C149" s="150"/>
      <c r="D149" s="48"/>
      <c r="E149" s="48"/>
      <c r="F149" s="151"/>
      <c r="G149" s="48"/>
      <c r="H149" s="48"/>
      <c r="I149" s="48"/>
      <c r="J149" s="150"/>
      <c r="K149" s="151"/>
      <c r="L149" s="48"/>
      <c r="M149" s="48"/>
      <c r="N149" s="98"/>
      <c r="O149" s="64"/>
      <c r="P149" s="152"/>
      <c r="Q149" s="48"/>
    </row>
    <row r="150" spans="1:17" ht="18.75" hidden="1" x14ac:dyDescent="0.2">
      <c r="A150" s="148" t="s">
        <v>1385</v>
      </c>
      <c r="B150" s="149"/>
      <c r="C150" s="150"/>
      <c r="D150" s="48"/>
      <c r="E150" s="48"/>
      <c r="F150" s="151"/>
      <c r="G150" s="48"/>
      <c r="H150" s="48"/>
      <c r="I150" s="48"/>
      <c r="J150" s="150"/>
      <c r="K150" s="151"/>
      <c r="L150" s="48"/>
      <c r="M150" s="48"/>
      <c r="N150" s="98"/>
      <c r="O150" s="64"/>
      <c r="P150" s="152"/>
      <c r="Q150" s="48"/>
    </row>
    <row r="151" spans="1:17" ht="18.75" hidden="1" x14ac:dyDescent="0.2">
      <c r="A151" s="148" t="s">
        <v>1386</v>
      </c>
      <c r="B151" s="149"/>
      <c r="C151" s="150"/>
      <c r="D151" s="48"/>
      <c r="E151" s="48"/>
      <c r="F151" s="151"/>
      <c r="G151" s="48"/>
      <c r="H151" s="48"/>
      <c r="I151" s="48"/>
      <c r="J151" s="150"/>
      <c r="K151" s="151"/>
      <c r="L151" s="48"/>
      <c r="M151" s="48"/>
      <c r="N151" s="98"/>
      <c r="O151" s="64"/>
      <c r="P151" s="152"/>
      <c r="Q151" s="48"/>
    </row>
    <row r="152" spans="1:17" ht="18.75" hidden="1" x14ac:dyDescent="0.2">
      <c r="A152" s="148" t="s">
        <v>1387</v>
      </c>
      <c r="B152" s="149"/>
      <c r="C152" s="150"/>
      <c r="D152" s="48"/>
      <c r="E152" s="48"/>
      <c r="F152" s="151"/>
      <c r="G152" s="48"/>
      <c r="H152" s="48"/>
      <c r="I152" s="48"/>
      <c r="J152" s="150"/>
      <c r="K152" s="151"/>
      <c r="L152" s="48"/>
      <c r="M152" s="48"/>
      <c r="N152" s="98"/>
      <c r="O152" s="64"/>
      <c r="P152" s="152"/>
      <c r="Q152" s="48"/>
    </row>
    <row r="153" spans="1:17" ht="18.75" hidden="1" x14ac:dyDescent="0.2">
      <c r="A153" s="148" t="s">
        <v>1388</v>
      </c>
      <c r="B153" s="149"/>
      <c r="C153" s="150"/>
      <c r="D153" s="48"/>
      <c r="E153" s="48"/>
      <c r="F153" s="151"/>
      <c r="G153" s="48"/>
      <c r="H153" s="48"/>
      <c r="I153" s="48"/>
      <c r="J153" s="150"/>
      <c r="K153" s="151"/>
      <c r="L153" s="48"/>
      <c r="M153" s="48"/>
      <c r="N153" s="98"/>
      <c r="O153" s="64"/>
      <c r="P153" s="152"/>
      <c r="Q153" s="48"/>
    </row>
    <row r="154" spans="1:17" ht="18.75" hidden="1" x14ac:dyDescent="0.2">
      <c r="A154" s="148" t="s">
        <v>1389</v>
      </c>
      <c r="B154" s="149"/>
      <c r="C154" s="150"/>
      <c r="D154" s="48"/>
      <c r="E154" s="48"/>
      <c r="F154" s="151"/>
      <c r="G154" s="48"/>
      <c r="H154" s="48"/>
      <c r="I154" s="48"/>
      <c r="J154" s="150"/>
      <c r="K154" s="151"/>
      <c r="L154" s="48"/>
      <c r="M154" s="48"/>
      <c r="N154" s="98"/>
      <c r="O154" s="64"/>
      <c r="P154" s="152"/>
      <c r="Q154" s="48"/>
    </row>
    <row r="155" spans="1:17" ht="18.75" hidden="1" x14ac:dyDescent="0.2">
      <c r="A155" s="148" t="s">
        <v>1390</v>
      </c>
      <c r="B155" s="149"/>
      <c r="C155" s="150"/>
      <c r="D155" s="48"/>
      <c r="E155" s="48"/>
      <c r="F155" s="151"/>
      <c r="G155" s="48"/>
      <c r="H155" s="48"/>
      <c r="I155" s="48"/>
      <c r="J155" s="150"/>
      <c r="K155" s="151"/>
      <c r="L155" s="48"/>
      <c r="M155" s="48"/>
      <c r="N155" s="98"/>
      <c r="O155" s="64"/>
      <c r="P155" s="152"/>
      <c r="Q155" s="48"/>
    </row>
    <row r="156" spans="1:17" ht="18.75" hidden="1" x14ac:dyDescent="0.2">
      <c r="A156" s="148" t="s">
        <v>1391</v>
      </c>
      <c r="B156" s="149"/>
      <c r="C156" s="150"/>
      <c r="D156" s="48"/>
      <c r="E156" s="48"/>
      <c r="F156" s="151"/>
      <c r="G156" s="48"/>
      <c r="H156" s="48"/>
      <c r="I156" s="48"/>
      <c r="J156" s="150"/>
      <c r="K156" s="151"/>
      <c r="L156" s="48"/>
      <c r="M156" s="48"/>
      <c r="N156" s="98"/>
      <c r="O156" s="64"/>
      <c r="P156" s="152"/>
      <c r="Q156" s="48"/>
    </row>
    <row r="157" spans="1:17" ht="18.75" hidden="1" x14ac:dyDescent="0.2">
      <c r="A157" s="148" t="s">
        <v>1392</v>
      </c>
      <c r="B157" s="149"/>
      <c r="C157" s="150"/>
      <c r="D157" s="48"/>
      <c r="E157" s="48"/>
      <c r="F157" s="151"/>
      <c r="G157" s="48"/>
      <c r="H157" s="48"/>
      <c r="I157" s="48"/>
      <c r="J157" s="150"/>
      <c r="K157" s="151"/>
      <c r="L157" s="48"/>
      <c r="M157" s="48"/>
      <c r="N157" s="98"/>
      <c r="O157" s="64"/>
      <c r="P157" s="152"/>
      <c r="Q157" s="48"/>
    </row>
    <row r="158" spans="1:17" ht="18.75" hidden="1" x14ac:dyDescent="0.2">
      <c r="A158" s="148" t="s">
        <v>1393</v>
      </c>
      <c r="B158" s="149"/>
      <c r="C158" s="150"/>
      <c r="D158" s="48"/>
      <c r="E158" s="48"/>
      <c r="F158" s="151"/>
      <c r="G158" s="48"/>
      <c r="H158" s="48"/>
      <c r="I158" s="48"/>
      <c r="J158" s="150"/>
      <c r="K158" s="151"/>
      <c r="L158" s="48"/>
      <c r="M158" s="48"/>
      <c r="N158" s="98"/>
      <c r="O158" s="64"/>
      <c r="P158" s="152"/>
      <c r="Q158" s="48"/>
    </row>
    <row r="159" spans="1:17" ht="18.75" hidden="1" x14ac:dyDescent="0.2">
      <c r="A159" s="148" t="s">
        <v>1394</v>
      </c>
      <c r="B159" s="149"/>
      <c r="C159" s="150"/>
      <c r="D159" s="48"/>
      <c r="E159" s="48"/>
      <c r="F159" s="151"/>
      <c r="G159" s="48"/>
      <c r="H159" s="48"/>
      <c r="I159" s="48"/>
      <c r="J159" s="150"/>
      <c r="K159" s="151"/>
      <c r="L159" s="48"/>
      <c r="M159" s="48"/>
      <c r="N159" s="98"/>
      <c r="O159" s="64"/>
      <c r="P159" s="152"/>
      <c r="Q159" s="48"/>
    </row>
    <row r="160" spans="1:17" ht="18.75" hidden="1" x14ac:dyDescent="0.2">
      <c r="A160" s="148" t="s">
        <v>1395</v>
      </c>
      <c r="B160" s="149"/>
      <c r="C160" s="150"/>
      <c r="D160" s="48"/>
      <c r="E160" s="48"/>
      <c r="F160" s="151"/>
      <c r="G160" s="48"/>
      <c r="H160" s="48"/>
      <c r="I160" s="48"/>
      <c r="J160" s="150"/>
      <c r="K160" s="151"/>
      <c r="L160" s="48"/>
      <c r="M160" s="48"/>
      <c r="N160" s="98"/>
      <c r="O160" s="64"/>
      <c r="P160" s="152"/>
      <c r="Q160" s="48"/>
    </row>
    <row r="161" spans="1:17" ht="18.75" hidden="1" x14ac:dyDescent="0.2">
      <c r="A161" s="148" t="s">
        <v>1396</v>
      </c>
      <c r="B161" s="149"/>
      <c r="C161" s="150"/>
      <c r="D161" s="48"/>
      <c r="E161" s="48"/>
      <c r="F161" s="151"/>
      <c r="G161" s="48"/>
      <c r="H161" s="48"/>
      <c r="I161" s="48"/>
      <c r="J161" s="150"/>
      <c r="K161" s="151"/>
      <c r="L161" s="48"/>
      <c r="M161" s="48"/>
      <c r="N161" s="98"/>
      <c r="O161" s="64"/>
      <c r="P161" s="152"/>
      <c r="Q161" s="48"/>
    </row>
    <row r="162" spans="1:17" ht="18.75" hidden="1" x14ac:dyDescent="0.2">
      <c r="A162" s="148" t="s">
        <v>1397</v>
      </c>
      <c r="B162" s="149"/>
      <c r="C162" s="150"/>
      <c r="D162" s="48"/>
      <c r="E162" s="48"/>
      <c r="F162" s="151"/>
      <c r="G162" s="48"/>
      <c r="H162" s="48"/>
      <c r="I162" s="48"/>
      <c r="J162" s="150"/>
      <c r="K162" s="151"/>
      <c r="L162" s="48"/>
      <c r="M162" s="48"/>
      <c r="N162" s="98"/>
      <c r="O162" s="64"/>
      <c r="P162" s="152"/>
      <c r="Q162" s="48"/>
    </row>
    <row r="163" spans="1:17" ht="18.75" hidden="1" x14ac:dyDescent="0.2">
      <c r="A163" s="148" t="s">
        <v>1398</v>
      </c>
      <c r="B163" s="149"/>
      <c r="C163" s="150"/>
      <c r="D163" s="48"/>
      <c r="E163" s="48"/>
      <c r="F163" s="151"/>
      <c r="G163" s="48"/>
      <c r="H163" s="48"/>
      <c r="I163" s="48"/>
      <c r="J163" s="150"/>
      <c r="K163" s="151"/>
      <c r="L163" s="48"/>
      <c r="M163" s="48"/>
      <c r="N163" s="98"/>
      <c r="O163" s="64"/>
      <c r="P163" s="152"/>
      <c r="Q163" s="48"/>
    </row>
    <row r="164" spans="1:17" ht="18.75" hidden="1" x14ac:dyDescent="0.2">
      <c r="A164" s="148" t="s">
        <v>1399</v>
      </c>
      <c r="B164" s="149"/>
      <c r="C164" s="150"/>
      <c r="D164" s="48"/>
      <c r="E164" s="48"/>
      <c r="F164" s="151"/>
      <c r="G164" s="48"/>
      <c r="H164" s="48"/>
      <c r="I164" s="48"/>
      <c r="J164" s="150"/>
      <c r="K164" s="151"/>
      <c r="L164" s="48"/>
      <c r="M164" s="48"/>
      <c r="N164" s="98"/>
      <c r="O164" s="64"/>
      <c r="P164" s="152"/>
      <c r="Q164" s="48"/>
    </row>
    <row r="165" spans="1:17" ht="18.75" hidden="1" x14ac:dyDescent="0.2">
      <c r="A165" s="148" t="s">
        <v>1400</v>
      </c>
      <c r="B165" s="149"/>
      <c r="C165" s="150"/>
      <c r="D165" s="48"/>
      <c r="E165" s="48"/>
      <c r="F165" s="151"/>
      <c r="G165" s="48"/>
      <c r="H165" s="48"/>
      <c r="I165" s="48"/>
      <c r="J165" s="150"/>
      <c r="K165" s="151"/>
      <c r="L165" s="48"/>
      <c r="M165" s="48"/>
      <c r="N165" s="98"/>
      <c r="O165" s="64"/>
      <c r="P165" s="152"/>
      <c r="Q165" s="48"/>
    </row>
    <row r="166" spans="1:17" ht="18.75" hidden="1" x14ac:dyDescent="0.2">
      <c r="A166" s="148" t="s">
        <v>1401</v>
      </c>
      <c r="B166" s="149"/>
      <c r="C166" s="150"/>
      <c r="D166" s="48"/>
      <c r="E166" s="48"/>
      <c r="F166" s="151"/>
      <c r="G166" s="48"/>
      <c r="H166" s="48"/>
      <c r="I166" s="48"/>
      <c r="J166" s="150"/>
      <c r="K166" s="151"/>
      <c r="L166" s="48"/>
      <c r="M166" s="48"/>
      <c r="N166" s="98"/>
      <c r="O166" s="64"/>
      <c r="P166" s="152"/>
      <c r="Q166" s="48"/>
    </row>
    <row r="167" spans="1:17" ht="18.75" hidden="1" x14ac:dyDescent="0.2">
      <c r="A167" s="148" t="s">
        <v>1402</v>
      </c>
      <c r="B167" s="149"/>
      <c r="C167" s="150"/>
      <c r="D167" s="48"/>
      <c r="E167" s="48"/>
      <c r="F167" s="151"/>
      <c r="G167" s="48"/>
      <c r="H167" s="48"/>
      <c r="I167" s="48"/>
      <c r="J167" s="150"/>
      <c r="K167" s="151"/>
      <c r="L167" s="48"/>
      <c r="M167" s="48"/>
      <c r="N167" s="98"/>
      <c r="O167" s="64"/>
      <c r="P167" s="152"/>
      <c r="Q167" s="48"/>
    </row>
    <row r="168" spans="1:17" ht="18.75" hidden="1" x14ac:dyDescent="0.2">
      <c r="A168" s="148" t="s">
        <v>1403</v>
      </c>
      <c r="B168" s="149"/>
      <c r="C168" s="150"/>
      <c r="D168" s="48"/>
      <c r="E168" s="48"/>
      <c r="F168" s="151"/>
      <c r="G168" s="48"/>
      <c r="H168" s="48"/>
      <c r="I168" s="48"/>
      <c r="J168" s="150"/>
      <c r="K168" s="151"/>
      <c r="L168" s="48"/>
      <c r="M168" s="48"/>
      <c r="N168" s="98"/>
      <c r="O168" s="64"/>
      <c r="P168" s="152"/>
      <c r="Q168" s="48"/>
    </row>
    <row r="169" spans="1:17" ht="18.75" hidden="1" x14ac:dyDescent="0.2">
      <c r="A169" s="148" t="s">
        <v>1404</v>
      </c>
      <c r="B169" s="149"/>
      <c r="C169" s="150"/>
      <c r="D169" s="48"/>
      <c r="E169" s="48"/>
      <c r="F169" s="151"/>
      <c r="G169" s="48"/>
      <c r="H169" s="48"/>
      <c r="I169" s="48"/>
      <c r="J169" s="150"/>
      <c r="K169" s="151"/>
      <c r="L169" s="48"/>
      <c r="M169" s="48"/>
      <c r="N169" s="98"/>
      <c r="O169" s="64"/>
      <c r="P169" s="152"/>
      <c r="Q169" s="48"/>
    </row>
    <row r="170" spans="1:17" ht="18.75" hidden="1" x14ac:dyDescent="0.2">
      <c r="A170" s="148" t="s">
        <v>1405</v>
      </c>
      <c r="B170" s="149"/>
      <c r="C170" s="150"/>
      <c r="D170" s="48"/>
      <c r="E170" s="48"/>
      <c r="F170" s="151"/>
      <c r="G170" s="48"/>
      <c r="H170" s="48"/>
      <c r="I170" s="48"/>
      <c r="J170" s="150"/>
      <c r="K170" s="151"/>
      <c r="L170" s="48"/>
      <c r="M170" s="48"/>
      <c r="N170" s="98"/>
      <c r="O170" s="64"/>
      <c r="P170" s="152"/>
      <c r="Q170" s="48"/>
    </row>
    <row r="171" spans="1:17" ht="18.75" hidden="1" x14ac:dyDescent="0.2">
      <c r="A171" s="148" t="s">
        <v>1406</v>
      </c>
      <c r="B171" s="149"/>
      <c r="C171" s="150"/>
      <c r="D171" s="48"/>
      <c r="E171" s="48"/>
      <c r="F171" s="151"/>
      <c r="G171" s="48"/>
      <c r="H171" s="48"/>
      <c r="I171" s="48"/>
      <c r="J171" s="150"/>
      <c r="K171" s="151"/>
      <c r="L171" s="48"/>
      <c r="M171" s="48"/>
      <c r="N171" s="98"/>
      <c r="O171" s="64"/>
      <c r="P171" s="152"/>
      <c r="Q171" s="48"/>
    </row>
    <row r="172" spans="1:17" ht="18.75" hidden="1" x14ac:dyDescent="0.2">
      <c r="A172" s="148" t="s">
        <v>1407</v>
      </c>
      <c r="B172" s="149"/>
      <c r="C172" s="150"/>
      <c r="D172" s="48"/>
      <c r="E172" s="48"/>
      <c r="F172" s="151"/>
      <c r="G172" s="48"/>
      <c r="H172" s="48"/>
      <c r="I172" s="48"/>
      <c r="J172" s="150"/>
      <c r="K172" s="151"/>
      <c r="L172" s="48"/>
      <c r="M172" s="48"/>
      <c r="N172" s="98"/>
      <c r="O172" s="64"/>
      <c r="P172" s="152"/>
      <c r="Q172" s="48"/>
    </row>
    <row r="173" spans="1:17" ht="18.75" hidden="1" x14ac:dyDescent="0.2">
      <c r="A173" s="148" t="s">
        <v>1408</v>
      </c>
      <c r="B173" s="149"/>
      <c r="C173" s="150"/>
      <c r="D173" s="48"/>
      <c r="E173" s="48"/>
      <c r="F173" s="151"/>
      <c r="G173" s="48"/>
      <c r="H173" s="48"/>
      <c r="I173" s="48"/>
      <c r="J173" s="150"/>
      <c r="K173" s="151"/>
      <c r="L173" s="48"/>
      <c r="M173" s="48"/>
      <c r="N173" s="98"/>
      <c r="O173" s="64"/>
      <c r="P173" s="152"/>
      <c r="Q173" s="48"/>
    </row>
    <row r="174" spans="1:17" ht="18.75" hidden="1" x14ac:dyDescent="0.2">
      <c r="A174" s="148" t="s">
        <v>1409</v>
      </c>
      <c r="B174" s="149"/>
      <c r="C174" s="150"/>
      <c r="D174" s="48"/>
      <c r="E174" s="48"/>
      <c r="F174" s="151"/>
      <c r="G174" s="48"/>
      <c r="H174" s="48"/>
      <c r="I174" s="48"/>
      <c r="J174" s="150"/>
      <c r="K174" s="151"/>
      <c r="L174" s="48"/>
      <c r="M174" s="48"/>
      <c r="N174" s="98"/>
      <c r="O174" s="64"/>
      <c r="P174" s="152"/>
      <c r="Q174" s="48"/>
    </row>
    <row r="175" spans="1:17" ht="18.75" hidden="1" x14ac:dyDescent="0.2">
      <c r="A175" s="148" t="s">
        <v>1410</v>
      </c>
      <c r="B175" s="149"/>
      <c r="C175" s="150"/>
      <c r="D175" s="48"/>
      <c r="E175" s="48"/>
      <c r="F175" s="151"/>
      <c r="G175" s="48"/>
      <c r="H175" s="48"/>
      <c r="I175" s="48"/>
      <c r="J175" s="150"/>
      <c r="K175" s="151"/>
      <c r="L175" s="48"/>
      <c r="M175" s="48"/>
      <c r="N175" s="98"/>
      <c r="O175" s="64"/>
      <c r="P175" s="152"/>
      <c r="Q175" s="48"/>
    </row>
    <row r="176" spans="1:17" ht="18.75" hidden="1" x14ac:dyDescent="0.2">
      <c r="A176" s="148" t="s">
        <v>1411</v>
      </c>
      <c r="B176" s="149"/>
      <c r="C176" s="150"/>
      <c r="D176" s="48"/>
      <c r="E176" s="48"/>
      <c r="F176" s="151"/>
      <c r="G176" s="48"/>
      <c r="H176" s="48"/>
      <c r="I176" s="48"/>
      <c r="J176" s="150"/>
      <c r="K176" s="151"/>
      <c r="L176" s="48"/>
      <c r="M176" s="48"/>
      <c r="N176" s="98"/>
      <c r="O176" s="64"/>
      <c r="P176" s="152"/>
      <c r="Q176" s="48"/>
    </row>
    <row r="177" spans="1:17" ht="18.75" hidden="1" x14ac:dyDescent="0.2">
      <c r="A177" s="148" t="s">
        <v>1412</v>
      </c>
      <c r="B177" s="149"/>
      <c r="C177" s="150"/>
      <c r="D177" s="48"/>
      <c r="E177" s="48"/>
      <c r="F177" s="151"/>
      <c r="G177" s="48"/>
      <c r="H177" s="48"/>
      <c r="I177" s="48"/>
      <c r="J177" s="150"/>
      <c r="K177" s="151"/>
      <c r="L177" s="48"/>
      <c r="M177" s="48"/>
      <c r="N177" s="98"/>
      <c r="O177" s="64"/>
      <c r="P177" s="152"/>
      <c r="Q177" s="48"/>
    </row>
    <row r="178" spans="1:17" ht="18.75" hidden="1" x14ac:dyDescent="0.2">
      <c r="A178" s="148" t="s">
        <v>1413</v>
      </c>
      <c r="B178" s="149"/>
      <c r="C178" s="150"/>
      <c r="D178" s="48"/>
      <c r="E178" s="48"/>
      <c r="F178" s="151"/>
      <c r="G178" s="48"/>
      <c r="H178" s="48"/>
      <c r="I178" s="48"/>
      <c r="J178" s="150"/>
      <c r="K178" s="151"/>
      <c r="L178" s="48"/>
      <c r="M178" s="48"/>
      <c r="N178" s="98"/>
      <c r="O178" s="64"/>
      <c r="P178" s="152"/>
      <c r="Q178" s="48"/>
    </row>
    <row r="179" spans="1:17" ht="18.75" hidden="1" x14ac:dyDescent="0.2">
      <c r="A179" s="148" t="s">
        <v>1414</v>
      </c>
      <c r="B179" s="149"/>
      <c r="C179" s="150"/>
      <c r="D179" s="48"/>
      <c r="E179" s="48"/>
      <c r="F179" s="151"/>
      <c r="G179" s="48"/>
      <c r="H179" s="48"/>
      <c r="I179" s="48"/>
      <c r="J179" s="150"/>
      <c r="K179" s="151"/>
      <c r="L179" s="48"/>
      <c r="M179" s="48"/>
      <c r="N179" s="98"/>
      <c r="O179" s="64"/>
      <c r="P179" s="152"/>
      <c r="Q179" s="48"/>
    </row>
    <row r="180" spans="1:17" ht="18.75" hidden="1" x14ac:dyDescent="0.2">
      <c r="A180" s="148" t="s">
        <v>1415</v>
      </c>
      <c r="B180" s="149"/>
      <c r="C180" s="150"/>
      <c r="D180" s="48"/>
      <c r="E180" s="48"/>
      <c r="F180" s="151"/>
      <c r="G180" s="48"/>
      <c r="H180" s="48"/>
      <c r="I180" s="48"/>
      <c r="J180" s="150"/>
      <c r="K180" s="151"/>
      <c r="L180" s="48"/>
      <c r="M180" s="48"/>
      <c r="N180" s="98"/>
      <c r="O180" s="64"/>
      <c r="P180" s="152"/>
      <c r="Q180" s="48"/>
    </row>
    <row r="181" spans="1:17" ht="18.75" hidden="1" x14ac:dyDescent="0.2">
      <c r="A181" s="148" t="s">
        <v>1416</v>
      </c>
      <c r="B181" s="149"/>
      <c r="C181" s="150"/>
      <c r="D181" s="48"/>
      <c r="E181" s="48"/>
      <c r="F181" s="151"/>
      <c r="G181" s="48"/>
      <c r="H181" s="48"/>
      <c r="I181" s="48"/>
      <c r="J181" s="150"/>
      <c r="K181" s="151"/>
      <c r="L181" s="48"/>
      <c r="M181" s="48"/>
      <c r="N181" s="98"/>
      <c r="O181" s="64"/>
      <c r="P181" s="152"/>
      <c r="Q181" s="48"/>
    </row>
    <row r="182" spans="1:17" ht="18.75" hidden="1" x14ac:dyDescent="0.2">
      <c r="A182" s="148" t="s">
        <v>1417</v>
      </c>
      <c r="B182" s="149"/>
      <c r="C182" s="150"/>
      <c r="D182" s="48"/>
      <c r="E182" s="48"/>
      <c r="F182" s="151"/>
      <c r="G182" s="48"/>
      <c r="H182" s="48"/>
      <c r="I182" s="48"/>
      <c r="J182" s="150"/>
      <c r="K182" s="151"/>
      <c r="L182" s="48"/>
      <c r="M182" s="48"/>
      <c r="N182" s="98"/>
      <c r="O182" s="64"/>
      <c r="P182" s="152"/>
      <c r="Q182" s="48"/>
    </row>
    <row r="183" spans="1:17" ht="18.75" hidden="1" x14ac:dyDescent="0.2">
      <c r="A183" s="148" t="s">
        <v>1418</v>
      </c>
      <c r="B183" s="149"/>
      <c r="C183" s="150"/>
      <c r="D183" s="48"/>
      <c r="E183" s="48"/>
      <c r="F183" s="151"/>
      <c r="G183" s="48"/>
      <c r="H183" s="48"/>
      <c r="I183" s="48"/>
      <c r="J183" s="150"/>
      <c r="K183" s="151"/>
      <c r="L183" s="48"/>
      <c r="M183" s="48"/>
      <c r="N183" s="98"/>
      <c r="O183" s="64"/>
      <c r="P183" s="152"/>
      <c r="Q183" s="48"/>
    </row>
    <row r="184" spans="1:17" ht="18.75" hidden="1" x14ac:dyDescent="0.2">
      <c r="A184" s="148" t="s">
        <v>1419</v>
      </c>
      <c r="B184" s="149"/>
      <c r="C184" s="150"/>
      <c r="D184" s="48"/>
      <c r="E184" s="48"/>
      <c r="F184" s="151"/>
      <c r="G184" s="48"/>
      <c r="H184" s="48"/>
      <c r="I184" s="48"/>
      <c r="J184" s="150"/>
      <c r="K184" s="151"/>
      <c r="L184" s="48"/>
      <c r="M184" s="48"/>
      <c r="N184" s="98"/>
      <c r="O184" s="64"/>
      <c r="P184" s="152"/>
      <c r="Q184" s="48"/>
    </row>
    <row r="185" spans="1:17" ht="18.75" hidden="1" x14ac:dyDescent="0.2">
      <c r="A185" s="148" t="s">
        <v>1420</v>
      </c>
      <c r="B185" s="149"/>
      <c r="C185" s="150"/>
      <c r="D185" s="48"/>
      <c r="E185" s="48"/>
      <c r="F185" s="151"/>
      <c r="G185" s="48"/>
      <c r="H185" s="48"/>
      <c r="I185" s="48"/>
      <c r="J185" s="150"/>
      <c r="K185" s="151"/>
      <c r="L185" s="48"/>
      <c r="M185" s="48"/>
      <c r="N185" s="98"/>
      <c r="O185" s="64"/>
      <c r="P185" s="152"/>
      <c r="Q185" s="48"/>
    </row>
    <row r="186" spans="1:17" ht="18.75" hidden="1" x14ac:dyDescent="0.2">
      <c r="A186" s="148" t="s">
        <v>1421</v>
      </c>
      <c r="B186" s="149"/>
      <c r="C186" s="150"/>
      <c r="D186" s="48"/>
      <c r="E186" s="48"/>
      <c r="F186" s="151"/>
      <c r="G186" s="48"/>
      <c r="H186" s="48"/>
      <c r="I186" s="48"/>
      <c r="J186" s="150"/>
      <c r="K186" s="151"/>
      <c r="L186" s="48"/>
      <c r="M186" s="48"/>
      <c r="N186" s="98"/>
      <c r="O186" s="64"/>
      <c r="P186" s="152"/>
      <c r="Q186" s="48"/>
    </row>
    <row r="187" spans="1:17" ht="18.75" hidden="1" x14ac:dyDescent="0.2">
      <c r="A187" s="148" t="s">
        <v>1422</v>
      </c>
      <c r="B187" s="149"/>
      <c r="C187" s="150"/>
      <c r="D187" s="48"/>
      <c r="E187" s="48"/>
      <c r="F187" s="151"/>
      <c r="G187" s="48"/>
      <c r="H187" s="48"/>
      <c r="I187" s="48"/>
      <c r="J187" s="150"/>
      <c r="K187" s="151"/>
      <c r="L187" s="48"/>
      <c r="M187" s="48"/>
      <c r="N187" s="98"/>
      <c r="O187" s="64"/>
      <c r="P187" s="152"/>
      <c r="Q187" s="48"/>
    </row>
    <row r="188" spans="1:17" ht="18.75" hidden="1" x14ac:dyDescent="0.2">
      <c r="A188" s="148" t="s">
        <v>1423</v>
      </c>
      <c r="B188" s="149"/>
      <c r="C188" s="150"/>
      <c r="D188" s="48"/>
      <c r="E188" s="48"/>
      <c r="F188" s="151"/>
      <c r="G188" s="48"/>
      <c r="H188" s="48"/>
      <c r="I188" s="48"/>
      <c r="J188" s="150"/>
      <c r="K188" s="151"/>
      <c r="L188" s="48"/>
      <c r="M188" s="48"/>
      <c r="N188" s="98"/>
      <c r="O188" s="64"/>
      <c r="P188" s="152"/>
      <c r="Q188" s="48"/>
    </row>
    <row r="189" spans="1:17" ht="18.75" hidden="1" x14ac:dyDescent="0.2">
      <c r="A189" s="148" t="s">
        <v>1424</v>
      </c>
      <c r="B189" s="149"/>
      <c r="C189" s="150"/>
      <c r="D189" s="48"/>
      <c r="E189" s="48"/>
      <c r="F189" s="151"/>
      <c r="G189" s="48"/>
      <c r="H189" s="48"/>
      <c r="I189" s="48"/>
      <c r="J189" s="150"/>
      <c r="K189" s="151"/>
      <c r="L189" s="48"/>
      <c r="M189" s="48"/>
      <c r="N189" s="98"/>
      <c r="O189" s="64"/>
      <c r="P189" s="152"/>
      <c r="Q189" s="48"/>
    </row>
    <row r="190" spans="1:17" ht="18.75" hidden="1" x14ac:dyDescent="0.2">
      <c r="A190" s="148" t="s">
        <v>1425</v>
      </c>
      <c r="B190" s="149"/>
      <c r="C190" s="150"/>
      <c r="D190" s="48"/>
      <c r="E190" s="48"/>
      <c r="F190" s="151"/>
      <c r="G190" s="48"/>
      <c r="H190" s="48"/>
      <c r="I190" s="48"/>
      <c r="J190" s="150"/>
      <c r="K190" s="151"/>
      <c r="L190" s="48"/>
      <c r="M190" s="48"/>
      <c r="N190" s="98"/>
      <c r="O190" s="64"/>
      <c r="P190" s="152"/>
      <c r="Q190" s="48"/>
    </row>
    <row r="191" spans="1:17" ht="18.75" hidden="1" x14ac:dyDescent="0.2">
      <c r="A191" s="148" t="s">
        <v>1426</v>
      </c>
      <c r="B191" s="149"/>
      <c r="C191" s="150"/>
      <c r="D191" s="48"/>
      <c r="E191" s="48"/>
      <c r="F191" s="151"/>
      <c r="G191" s="48"/>
      <c r="H191" s="48"/>
      <c r="I191" s="48"/>
      <c r="J191" s="150"/>
      <c r="K191" s="151"/>
      <c r="L191" s="48"/>
      <c r="M191" s="48"/>
      <c r="N191" s="98"/>
      <c r="O191" s="64"/>
      <c r="P191" s="152"/>
      <c r="Q191" s="48"/>
    </row>
    <row r="192" spans="1:17" ht="18.75" hidden="1" x14ac:dyDescent="0.2">
      <c r="A192" s="148" t="s">
        <v>1427</v>
      </c>
      <c r="B192" s="149"/>
      <c r="C192" s="150"/>
      <c r="D192" s="48"/>
      <c r="E192" s="48"/>
      <c r="F192" s="151"/>
      <c r="G192" s="48"/>
      <c r="H192" s="48"/>
      <c r="I192" s="48"/>
      <c r="J192" s="150"/>
      <c r="K192" s="151"/>
      <c r="L192" s="48"/>
      <c r="M192" s="48"/>
      <c r="N192" s="98"/>
      <c r="O192" s="64"/>
      <c r="P192" s="152"/>
      <c r="Q192" s="48"/>
    </row>
    <row r="193" spans="1:17" ht="18.75" hidden="1" x14ac:dyDescent="0.2">
      <c r="A193" s="148" t="s">
        <v>1428</v>
      </c>
      <c r="B193" s="149"/>
      <c r="C193" s="150"/>
      <c r="D193" s="48"/>
      <c r="E193" s="48"/>
      <c r="F193" s="151"/>
      <c r="G193" s="48"/>
      <c r="H193" s="48"/>
      <c r="I193" s="48"/>
      <c r="J193" s="150"/>
      <c r="K193" s="151"/>
      <c r="L193" s="48"/>
      <c r="M193" s="48"/>
      <c r="N193" s="98"/>
      <c r="O193" s="64"/>
      <c r="P193" s="152"/>
      <c r="Q193" s="48"/>
    </row>
    <row r="194" spans="1:17" ht="18.75" hidden="1" x14ac:dyDescent="0.2">
      <c r="A194" s="148" t="s">
        <v>1429</v>
      </c>
      <c r="B194" s="149"/>
      <c r="C194" s="150"/>
      <c r="D194" s="48"/>
      <c r="E194" s="48"/>
      <c r="F194" s="151"/>
      <c r="G194" s="48"/>
      <c r="H194" s="48"/>
      <c r="I194" s="48"/>
      <c r="J194" s="150"/>
      <c r="K194" s="151"/>
      <c r="L194" s="48"/>
      <c r="M194" s="48"/>
      <c r="N194" s="98"/>
      <c r="O194" s="64"/>
      <c r="P194" s="152"/>
      <c r="Q194" s="48"/>
    </row>
    <row r="195" spans="1:17" ht="18.75" hidden="1" x14ac:dyDescent="0.2">
      <c r="A195" s="148" t="s">
        <v>1430</v>
      </c>
      <c r="B195" s="149"/>
      <c r="C195" s="150"/>
      <c r="D195" s="48"/>
      <c r="E195" s="48"/>
      <c r="F195" s="151"/>
      <c r="G195" s="48"/>
      <c r="H195" s="48"/>
      <c r="I195" s="48"/>
      <c r="J195" s="150"/>
      <c r="K195" s="151"/>
      <c r="L195" s="48"/>
      <c r="M195" s="48"/>
      <c r="N195" s="98"/>
      <c r="O195" s="64"/>
      <c r="P195" s="152"/>
      <c r="Q195" s="48"/>
    </row>
    <row r="196" spans="1:17" ht="18.75" hidden="1" x14ac:dyDescent="0.2">
      <c r="A196" s="148" t="s">
        <v>1431</v>
      </c>
      <c r="B196" s="149"/>
      <c r="C196" s="150"/>
      <c r="D196" s="48"/>
      <c r="E196" s="48"/>
      <c r="F196" s="151"/>
      <c r="G196" s="48"/>
      <c r="H196" s="48"/>
      <c r="I196" s="48"/>
      <c r="J196" s="150"/>
      <c r="K196" s="151"/>
      <c r="L196" s="48"/>
      <c r="M196" s="48"/>
      <c r="N196" s="98"/>
      <c r="O196" s="64"/>
      <c r="P196" s="152"/>
      <c r="Q196" s="48"/>
    </row>
    <row r="197" spans="1:17" ht="18.75" hidden="1" x14ac:dyDescent="0.2">
      <c r="A197" s="148" t="s">
        <v>1432</v>
      </c>
      <c r="B197" s="149"/>
      <c r="C197" s="150"/>
      <c r="D197" s="48"/>
      <c r="E197" s="48"/>
      <c r="F197" s="151"/>
      <c r="G197" s="48"/>
      <c r="H197" s="48"/>
      <c r="I197" s="48"/>
      <c r="J197" s="150"/>
      <c r="K197" s="151"/>
      <c r="L197" s="48"/>
      <c r="M197" s="48"/>
      <c r="N197" s="98"/>
      <c r="O197" s="64"/>
      <c r="P197" s="152"/>
      <c r="Q197" s="48"/>
    </row>
    <row r="198" spans="1:17" ht="18.75" hidden="1" x14ac:dyDescent="0.2">
      <c r="A198" s="148" t="s">
        <v>1433</v>
      </c>
      <c r="B198" s="149"/>
      <c r="C198" s="150"/>
      <c r="D198" s="48"/>
      <c r="E198" s="48"/>
      <c r="F198" s="151"/>
      <c r="G198" s="48"/>
      <c r="H198" s="48"/>
      <c r="I198" s="48"/>
      <c r="J198" s="150"/>
      <c r="K198" s="151"/>
      <c r="L198" s="48"/>
      <c r="M198" s="48"/>
      <c r="N198" s="98"/>
      <c r="O198" s="64"/>
      <c r="P198" s="152"/>
      <c r="Q198" s="48"/>
    </row>
    <row r="199" spans="1:17" ht="18.75" hidden="1" x14ac:dyDescent="0.2">
      <c r="A199" s="148" t="s">
        <v>1434</v>
      </c>
      <c r="B199" s="149"/>
      <c r="C199" s="150"/>
      <c r="D199" s="48"/>
      <c r="E199" s="48"/>
      <c r="F199" s="151"/>
      <c r="G199" s="48"/>
      <c r="H199" s="48"/>
      <c r="I199" s="48"/>
      <c r="J199" s="150"/>
      <c r="K199" s="151"/>
      <c r="L199" s="48"/>
      <c r="M199" s="48"/>
      <c r="N199" s="98"/>
      <c r="O199" s="64"/>
      <c r="P199" s="152"/>
      <c r="Q199" s="48"/>
    </row>
    <row r="200" spans="1:17" ht="18.75" hidden="1" x14ac:dyDescent="0.2">
      <c r="A200" s="148" t="s">
        <v>1435</v>
      </c>
      <c r="B200" s="149"/>
      <c r="C200" s="150"/>
      <c r="D200" s="48"/>
      <c r="E200" s="48"/>
      <c r="F200" s="151"/>
      <c r="G200" s="48"/>
      <c r="H200" s="48"/>
      <c r="I200" s="48"/>
      <c r="J200" s="150"/>
      <c r="K200" s="151"/>
      <c r="L200" s="48"/>
      <c r="M200" s="48"/>
      <c r="N200" s="98"/>
      <c r="O200" s="64"/>
      <c r="P200" s="152"/>
      <c r="Q200" s="48"/>
    </row>
    <row r="201" spans="1:17" ht="18.75" hidden="1" x14ac:dyDescent="0.2">
      <c r="A201" s="148" t="s">
        <v>1436</v>
      </c>
      <c r="B201" s="149"/>
      <c r="C201" s="150"/>
      <c r="D201" s="48"/>
      <c r="E201" s="48"/>
      <c r="F201" s="151"/>
      <c r="G201" s="48"/>
      <c r="H201" s="48"/>
      <c r="I201" s="48"/>
      <c r="J201" s="150"/>
      <c r="K201" s="151"/>
      <c r="L201" s="48"/>
      <c r="M201" s="48"/>
      <c r="N201" s="98"/>
      <c r="O201" s="64"/>
      <c r="P201" s="152"/>
      <c r="Q201" s="48"/>
    </row>
    <row r="202" spans="1:17" ht="18.75" hidden="1" x14ac:dyDescent="0.2">
      <c r="A202" s="148" t="s">
        <v>1437</v>
      </c>
      <c r="B202" s="149"/>
      <c r="C202" s="150"/>
      <c r="D202" s="48"/>
      <c r="E202" s="48"/>
      <c r="F202" s="151"/>
      <c r="G202" s="48"/>
      <c r="H202" s="48"/>
      <c r="I202" s="48"/>
      <c r="J202" s="150"/>
      <c r="K202" s="151"/>
      <c r="L202" s="48"/>
      <c r="M202" s="48"/>
      <c r="N202" s="98"/>
      <c r="O202" s="64"/>
      <c r="P202" s="152"/>
      <c r="Q202" s="48"/>
    </row>
    <row r="203" spans="1:17" ht="18.75" hidden="1" x14ac:dyDescent="0.2">
      <c r="A203" s="148" t="s">
        <v>1438</v>
      </c>
      <c r="B203" s="149"/>
      <c r="C203" s="150"/>
      <c r="D203" s="48"/>
      <c r="E203" s="48"/>
      <c r="F203" s="151"/>
      <c r="G203" s="48"/>
      <c r="H203" s="48"/>
      <c r="I203" s="48"/>
      <c r="J203" s="150"/>
      <c r="K203" s="151"/>
      <c r="L203" s="48"/>
      <c r="M203" s="48"/>
      <c r="N203" s="98"/>
      <c r="O203" s="64"/>
      <c r="P203" s="152"/>
      <c r="Q203" s="48"/>
    </row>
    <row r="204" spans="1:17" ht="18.75" hidden="1" x14ac:dyDescent="0.2">
      <c r="A204" s="148" t="s">
        <v>1439</v>
      </c>
      <c r="B204" s="149"/>
      <c r="C204" s="150"/>
      <c r="D204" s="48"/>
      <c r="E204" s="48"/>
      <c r="F204" s="151"/>
      <c r="G204" s="48"/>
      <c r="H204" s="48"/>
      <c r="I204" s="48"/>
      <c r="J204" s="150"/>
      <c r="K204" s="151"/>
      <c r="L204" s="48"/>
      <c r="M204" s="48"/>
      <c r="N204" s="98"/>
      <c r="O204" s="64"/>
      <c r="P204" s="152"/>
      <c r="Q204" s="48"/>
    </row>
    <row r="205" spans="1:17" ht="18.75" hidden="1" x14ac:dyDescent="0.2">
      <c r="A205" s="148" t="s">
        <v>1440</v>
      </c>
      <c r="B205" s="149"/>
      <c r="C205" s="150"/>
      <c r="D205" s="48"/>
      <c r="E205" s="48"/>
      <c r="F205" s="151"/>
      <c r="G205" s="48"/>
      <c r="H205" s="48"/>
      <c r="I205" s="48"/>
      <c r="J205" s="150"/>
      <c r="K205" s="151"/>
      <c r="L205" s="48"/>
      <c r="M205" s="48"/>
      <c r="N205" s="98"/>
      <c r="O205" s="64"/>
      <c r="P205" s="152"/>
      <c r="Q205" s="48"/>
    </row>
    <row r="206" spans="1:17" ht="18.75" hidden="1" x14ac:dyDescent="0.2">
      <c r="A206" s="148" t="s">
        <v>1441</v>
      </c>
      <c r="B206" s="149"/>
      <c r="C206" s="150"/>
      <c r="D206" s="48"/>
      <c r="E206" s="48"/>
      <c r="F206" s="151"/>
      <c r="G206" s="48"/>
      <c r="H206" s="48"/>
      <c r="I206" s="48"/>
      <c r="J206" s="150"/>
      <c r="K206" s="151"/>
      <c r="L206" s="48"/>
      <c r="M206" s="48"/>
      <c r="N206" s="98"/>
      <c r="O206" s="64"/>
      <c r="P206" s="152"/>
      <c r="Q206" s="48"/>
    </row>
    <row r="207" spans="1:17" ht="18.75" hidden="1" x14ac:dyDescent="0.2">
      <c r="A207" s="148" t="s">
        <v>1442</v>
      </c>
      <c r="B207" s="149"/>
      <c r="C207" s="150"/>
      <c r="D207" s="48"/>
      <c r="E207" s="48"/>
      <c r="F207" s="151"/>
      <c r="G207" s="48"/>
      <c r="H207" s="48"/>
      <c r="I207" s="48"/>
      <c r="J207" s="150"/>
      <c r="K207" s="151"/>
      <c r="L207" s="48"/>
      <c r="M207" s="48"/>
      <c r="N207" s="98"/>
      <c r="O207" s="64"/>
      <c r="P207" s="152"/>
      <c r="Q207" s="48"/>
    </row>
    <row r="208" spans="1:17" ht="18.75" hidden="1" x14ac:dyDescent="0.2">
      <c r="A208" s="148" t="s">
        <v>1443</v>
      </c>
      <c r="B208" s="149"/>
      <c r="C208" s="150"/>
      <c r="D208" s="48"/>
      <c r="E208" s="48"/>
      <c r="F208" s="151"/>
      <c r="G208" s="48"/>
      <c r="H208" s="48"/>
      <c r="I208" s="48"/>
      <c r="J208" s="150"/>
      <c r="K208" s="151"/>
      <c r="L208" s="48"/>
      <c r="M208" s="48"/>
      <c r="N208" s="98"/>
      <c r="O208" s="64"/>
      <c r="P208" s="152"/>
      <c r="Q208" s="48"/>
    </row>
    <row r="209" spans="1:17" ht="18.75" hidden="1" x14ac:dyDescent="0.2">
      <c r="A209" s="148" t="s">
        <v>1444</v>
      </c>
      <c r="B209" s="149"/>
      <c r="C209" s="150"/>
      <c r="D209" s="48"/>
      <c r="E209" s="48"/>
      <c r="F209" s="151"/>
      <c r="G209" s="48"/>
      <c r="H209" s="48"/>
      <c r="I209" s="48"/>
      <c r="J209" s="150"/>
      <c r="K209" s="151"/>
      <c r="L209" s="48"/>
      <c r="M209" s="48"/>
      <c r="N209" s="98"/>
      <c r="O209" s="64"/>
      <c r="P209" s="152"/>
      <c r="Q209" s="48"/>
    </row>
    <row r="210" spans="1:17" ht="18.75" hidden="1" x14ac:dyDescent="0.2">
      <c r="A210" s="148" t="s">
        <v>1445</v>
      </c>
      <c r="B210" s="149"/>
      <c r="C210" s="150"/>
      <c r="D210" s="48"/>
      <c r="E210" s="48"/>
      <c r="F210" s="151"/>
      <c r="G210" s="48"/>
      <c r="H210" s="48"/>
      <c r="I210" s="48"/>
      <c r="J210" s="150"/>
      <c r="K210" s="151"/>
      <c r="L210" s="48"/>
      <c r="M210" s="48"/>
      <c r="N210" s="98"/>
      <c r="O210" s="64"/>
      <c r="P210" s="152"/>
      <c r="Q210" s="48"/>
    </row>
    <row r="211" spans="1:17" ht="18.75" hidden="1" x14ac:dyDescent="0.2">
      <c r="A211" s="148" t="s">
        <v>1446</v>
      </c>
      <c r="B211" s="149"/>
      <c r="C211" s="150"/>
      <c r="D211" s="48"/>
      <c r="E211" s="48"/>
      <c r="F211" s="151"/>
      <c r="G211" s="48"/>
      <c r="H211" s="48"/>
      <c r="I211" s="48"/>
      <c r="J211" s="150"/>
      <c r="K211" s="151"/>
      <c r="L211" s="48"/>
      <c r="M211" s="48"/>
      <c r="N211" s="98"/>
      <c r="O211" s="64"/>
      <c r="P211" s="152"/>
      <c r="Q211" s="48"/>
    </row>
    <row r="212" spans="1:17" ht="18.75" hidden="1" x14ac:dyDescent="0.2">
      <c r="A212" s="148" t="s">
        <v>1447</v>
      </c>
      <c r="B212" s="149"/>
      <c r="C212" s="150"/>
      <c r="D212" s="48"/>
      <c r="E212" s="48"/>
      <c r="F212" s="151"/>
      <c r="G212" s="48"/>
      <c r="H212" s="48"/>
      <c r="I212" s="48"/>
      <c r="J212" s="150"/>
      <c r="K212" s="151"/>
      <c r="L212" s="48"/>
      <c r="M212" s="48"/>
      <c r="N212" s="98"/>
      <c r="O212" s="64"/>
      <c r="P212" s="152"/>
      <c r="Q212" s="48"/>
    </row>
    <row r="213" spans="1:17" ht="18.75" hidden="1" x14ac:dyDescent="0.2">
      <c r="A213" s="148" t="s">
        <v>1448</v>
      </c>
      <c r="B213" s="149"/>
      <c r="C213" s="150"/>
      <c r="D213" s="48"/>
      <c r="E213" s="48"/>
      <c r="F213" s="151"/>
      <c r="G213" s="48"/>
      <c r="H213" s="48"/>
      <c r="I213" s="48"/>
      <c r="J213" s="150"/>
      <c r="K213" s="151"/>
      <c r="L213" s="48"/>
      <c r="M213" s="48"/>
      <c r="N213" s="98"/>
      <c r="O213" s="64"/>
      <c r="P213" s="152"/>
      <c r="Q213" s="48"/>
    </row>
    <row r="214" spans="1:17" ht="18.75" hidden="1" x14ac:dyDescent="0.2">
      <c r="A214" s="148" t="s">
        <v>1449</v>
      </c>
      <c r="B214" s="149"/>
      <c r="C214" s="150"/>
      <c r="D214" s="48"/>
      <c r="E214" s="48"/>
      <c r="F214" s="151"/>
      <c r="G214" s="48"/>
      <c r="H214" s="48"/>
      <c r="I214" s="48"/>
      <c r="J214" s="150"/>
      <c r="K214" s="151"/>
      <c r="L214" s="48"/>
      <c r="M214" s="48"/>
      <c r="N214" s="98"/>
      <c r="O214" s="64"/>
      <c r="P214" s="152"/>
      <c r="Q214" s="48"/>
    </row>
    <row r="215" spans="1:17" ht="18.75" hidden="1" x14ac:dyDescent="0.2">
      <c r="A215" s="148" t="s">
        <v>1450</v>
      </c>
      <c r="B215" s="149"/>
      <c r="C215" s="150"/>
      <c r="D215" s="48"/>
      <c r="E215" s="48"/>
      <c r="F215" s="151"/>
      <c r="G215" s="48"/>
      <c r="H215" s="48"/>
      <c r="I215" s="48"/>
      <c r="J215" s="150"/>
      <c r="K215" s="151"/>
      <c r="L215" s="48"/>
      <c r="M215" s="48"/>
      <c r="N215" s="98"/>
      <c r="O215" s="64"/>
      <c r="P215" s="152"/>
      <c r="Q215" s="48"/>
    </row>
    <row r="216" spans="1:17" ht="18.75" hidden="1" x14ac:dyDescent="0.2">
      <c r="A216" s="148" t="s">
        <v>1451</v>
      </c>
      <c r="B216" s="149"/>
      <c r="C216" s="150"/>
      <c r="D216" s="48"/>
      <c r="E216" s="48"/>
      <c r="F216" s="151"/>
      <c r="G216" s="48"/>
      <c r="H216" s="48"/>
      <c r="I216" s="48"/>
      <c r="J216" s="150"/>
      <c r="K216" s="151"/>
      <c r="L216" s="48"/>
      <c r="M216" s="48"/>
      <c r="N216" s="98"/>
      <c r="O216" s="64"/>
      <c r="P216" s="152"/>
      <c r="Q216" s="48"/>
    </row>
    <row r="217" spans="1:17" ht="18.75" hidden="1" x14ac:dyDescent="0.2">
      <c r="A217" s="148" t="s">
        <v>1452</v>
      </c>
      <c r="B217" s="149"/>
      <c r="C217" s="150"/>
      <c r="D217" s="48"/>
      <c r="E217" s="48"/>
      <c r="F217" s="151"/>
      <c r="G217" s="48"/>
      <c r="H217" s="48"/>
      <c r="I217" s="48"/>
      <c r="J217" s="150"/>
      <c r="K217" s="151"/>
      <c r="L217" s="48"/>
      <c r="M217" s="48"/>
      <c r="N217" s="98"/>
      <c r="O217" s="64"/>
      <c r="P217" s="152"/>
      <c r="Q217" s="48"/>
    </row>
    <row r="218" spans="1:17" ht="18.75" hidden="1" x14ac:dyDescent="0.2">
      <c r="A218" s="148" t="s">
        <v>1453</v>
      </c>
      <c r="B218" s="149"/>
      <c r="C218" s="150"/>
      <c r="D218" s="48"/>
      <c r="E218" s="48"/>
      <c r="F218" s="151"/>
      <c r="G218" s="48"/>
      <c r="H218" s="48"/>
      <c r="I218" s="48"/>
      <c r="J218" s="150"/>
      <c r="K218" s="151"/>
      <c r="L218" s="48"/>
      <c r="M218" s="48"/>
      <c r="N218" s="98"/>
      <c r="O218" s="64"/>
      <c r="P218" s="152"/>
      <c r="Q218" s="48"/>
    </row>
    <row r="219" spans="1:17" ht="18.75" hidden="1" x14ac:dyDescent="0.2">
      <c r="A219" s="148" t="s">
        <v>1454</v>
      </c>
      <c r="B219" s="149"/>
      <c r="C219" s="150"/>
      <c r="D219" s="48"/>
      <c r="E219" s="48"/>
      <c r="F219" s="151"/>
      <c r="G219" s="48"/>
      <c r="H219" s="48"/>
      <c r="I219" s="48"/>
      <c r="J219" s="150"/>
      <c r="K219" s="151"/>
      <c r="L219" s="48"/>
      <c r="M219" s="48"/>
      <c r="N219" s="98"/>
      <c r="O219" s="64"/>
      <c r="P219" s="152"/>
      <c r="Q219" s="48"/>
    </row>
    <row r="220" spans="1:17" ht="18.75" hidden="1" x14ac:dyDescent="0.2">
      <c r="A220" s="148" t="s">
        <v>1455</v>
      </c>
      <c r="B220" s="149"/>
      <c r="C220" s="150"/>
      <c r="D220" s="48"/>
      <c r="E220" s="48"/>
      <c r="F220" s="151"/>
      <c r="G220" s="48"/>
      <c r="H220" s="48"/>
      <c r="I220" s="48"/>
      <c r="J220" s="150"/>
      <c r="K220" s="151"/>
      <c r="L220" s="48"/>
      <c r="M220" s="48"/>
      <c r="N220" s="98"/>
      <c r="O220" s="64"/>
      <c r="P220" s="152"/>
      <c r="Q220" s="48"/>
    </row>
    <row r="221" spans="1:17" ht="18.75" hidden="1" x14ac:dyDescent="0.2">
      <c r="A221" s="148" t="s">
        <v>1456</v>
      </c>
      <c r="B221" s="149"/>
      <c r="C221" s="150"/>
      <c r="D221" s="48"/>
      <c r="E221" s="48"/>
      <c r="F221" s="151"/>
      <c r="G221" s="48"/>
      <c r="H221" s="48"/>
      <c r="I221" s="48"/>
      <c r="J221" s="150"/>
      <c r="K221" s="151"/>
      <c r="L221" s="48"/>
      <c r="M221" s="48"/>
      <c r="N221" s="98"/>
      <c r="O221" s="64"/>
      <c r="P221" s="152"/>
      <c r="Q221" s="48"/>
    </row>
    <row r="222" spans="1:17" ht="18.75" hidden="1" x14ac:dyDescent="0.2">
      <c r="A222" s="148" t="s">
        <v>1457</v>
      </c>
      <c r="B222" s="149"/>
      <c r="C222" s="150"/>
      <c r="D222" s="48"/>
      <c r="E222" s="48"/>
      <c r="F222" s="151"/>
      <c r="G222" s="48"/>
      <c r="H222" s="48"/>
      <c r="I222" s="48"/>
      <c r="J222" s="150"/>
      <c r="K222" s="151"/>
      <c r="L222" s="48"/>
      <c r="M222" s="48"/>
      <c r="N222" s="98"/>
      <c r="O222" s="64"/>
      <c r="P222" s="152"/>
      <c r="Q222" s="48"/>
    </row>
    <row r="223" spans="1:17" ht="18.75" hidden="1" x14ac:dyDescent="0.2">
      <c r="A223" s="148" t="s">
        <v>1458</v>
      </c>
      <c r="B223" s="149"/>
      <c r="C223" s="150"/>
      <c r="D223" s="48"/>
      <c r="E223" s="48"/>
      <c r="F223" s="151"/>
      <c r="G223" s="48"/>
      <c r="H223" s="48"/>
      <c r="I223" s="48"/>
      <c r="J223" s="150"/>
      <c r="K223" s="151"/>
      <c r="L223" s="48"/>
      <c r="M223" s="48"/>
      <c r="N223" s="98"/>
      <c r="O223" s="64"/>
      <c r="P223" s="152"/>
      <c r="Q223" s="48"/>
    </row>
    <row r="224" spans="1:17" ht="18.75" hidden="1" x14ac:dyDescent="0.2">
      <c r="A224" s="148" t="s">
        <v>1459</v>
      </c>
      <c r="B224" s="149"/>
      <c r="C224" s="150"/>
      <c r="D224" s="48"/>
      <c r="E224" s="48"/>
      <c r="F224" s="151"/>
      <c r="G224" s="48"/>
      <c r="H224" s="48"/>
      <c r="I224" s="48"/>
      <c r="J224" s="150"/>
      <c r="K224" s="151"/>
      <c r="L224" s="48"/>
      <c r="M224" s="48"/>
      <c r="N224" s="98"/>
      <c r="O224" s="64"/>
      <c r="P224" s="152"/>
      <c r="Q224" s="48"/>
    </row>
    <row r="225" spans="1:17" ht="18.75" hidden="1" x14ac:dyDescent="0.2">
      <c r="A225" s="148" t="s">
        <v>1460</v>
      </c>
      <c r="B225" s="149"/>
      <c r="C225" s="150"/>
      <c r="D225" s="48"/>
      <c r="E225" s="48"/>
      <c r="F225" s="151"/>
      <c r="G225" s="48"/>
      <c r="H225" s="48"/>
      <c r="I225" s="48"/>
      <c r="J225" s="150"/>
      <c r="K225" s="151"/>
      <c r="L225" s="48"/>
      <c r="M225" s="48"/>
      <c r="N225" s="98"/>
      <c r="O225" s="64"/>
      <c r="P225" s="152"/>
      <c r="Q225" s="48"/>
    </row>
    <row r="226" spans="1:17" ht="18.75" hidden="1" x14ac:dyDescent="0.2">
      <c r="A226" s="148" t="s">
        <v>1461</v>
      </c>
      <c r="B226" s="149"/>
      <c r="C226" s="150"/>
      <c r="D226" s="48"/>
      <c r="E226" s="48"/>
      <c r="F226" s="151"/>
      <c r="G226" s="48"/>
      <c r="H226" s="48"/>
      <c r="I226" s="48"/>
      <c r="J226" s="150"/>
      <c r="K226" s="151"/>
      <c r="L226" s="48"/>
      <c r="M226" s="48"/>
      <c r="N226" s="98"/>
      <c r="O226" s="64"/>
      <c r="P226" s="152"/>
      <c r="Q226" s="48"/>
    </row>
    <row r="227" spans="1:17" ht="18.75" hidden="1" x14ac:dyDescent="0.2">
      <c r="A227" s="148" t="s">
        <v>1462</v>
      </c>
      <c r="B227" s="149"/>
      <c r="C227" s="150"/>
      <c r="D227" s="48"/>
      <c r="E227" s="48"/>
      <c r="F227" s="151"/>
      <c r="G227" s="48"/>
      <c r="H227" s="48"/>
      <c r="I227" s="48"/>
      <c r="J227" s="150"/>
      <c r="K227" s="151"/>
      <c r="L227" s="48"/>
      <c r="M227" s="48"/>
      <c r="N227" s="98"/>
      <c r="O227" s="64"/>
      <c r="P227" s="152"/>
      <c r="Q227" s="48"/>
    </row>
    <row r="228" spans="1:17" ht="18.75" hidden="1" x14ac:dyDescent="0.2">
      <c r="A228" s="148" t="s">
        <v>1463</v>
      </c>
      <c r="B228" s="149"/>
      <c r="C228" s="150"/>
      <c r="D228" s="48"/>
      <c r="E228" s="48"/>
      <c r="F228" s="151"/>
      <c r="G228" s="48"/>
      <c r="H228" s="48"/>
      <c r="I228" s="48"/>
      <c r="J228" s="150"/>
      <c r="K228" s="151"/>
      <c r="L228" s="48"/>
      <c r="M228" s="48"/>
      <c r="N228" s="98"/>
      <c r="O228" s="64"/>
      <c r="P228" s="152"/>
      <c r="Q228" s="48"/>
    </row>
    <row r="229" spans="1:17" ht="18.75" hidden="1" x14ac:dyDescent="0.2">
      <c r="A229" s="148" t="s">
        <v>1464</v>
      </c>
      <c r="B229" s="149"/>
      <c r="C229" s="150"/>
      <c r="D229" s="48"/>
      <c r="E229" s="48"/>
      <c r="F229" s="151"/>
      <c r="G229" s="48"/>
      <c r="H229" s="48"/>
      <c r="I229" s="48"/>
      <c r="J229" s="150"/>
      <c r="K229" s="151"/>
      <c r="L229" s="48"/>
      <c r="M229" s="48"/>
      <c r="N229" s="98"/>
      <c r="O229" s="64"/>
      <c r="P229" s="152"/>
      <c r="Q229" s="48"/>
    </row>
    <row r="230" spans="1:17" ht="18.75" hidden="1" x14ac:dyDescent="0.2">
      <c r="A230" s="148" t="s">
        <v>1465</v>
      </c>
      <c r="B230" s="149"/>
      <c r="C230" s="150"/>
      <c r="D230" s="48"/>
      <c r="E230" s="48"/>
      <c r="F230" s="151"/>
      <c r="G230" s="48"/>
      <c r="H230" s="48"/>
      <c r="I230" s="48"/>
      <c r="J230" s="150"/>
      <c r="K230" s="151"/>
      <c r="L230" s="48"/>
      <c r="M230" s="48"/>
      <c r="N230" s="98"/>
      <c r="O230" s="64"/>
      <c r="P230" s="152"/>
      <c r="Q230" s="48"/>
    </row>
    <row r="231" spans="1:17" ht="18.75" hidden="1" x14ac:dyDescent="0.2">
      <c r="A231" s="148" t="s">
        <v>1466</v>
      </c>
      <c r="B231" s="149"/>
      <c r="C231" s="150"/>
      <c r="D231" s="48"/>
      <c r="E231" s="48"/>
      <c r="F231" s="151"/>
      <c r="G231" s="48"/>
      <c r="H231" s="48"/>
      <c r="I231" s="48"/>
      <c r="J231" s="150"/>
      <c r="K231" s="151"/>
      <c r="L231" s="48"/>
      <c r="M231" s="48"/>
      <c r="N231" s="98"/>
      <c r="O231" s="64"/>
      <c r="P231" s="152"/>
      <c r="Q231" s="48"/>
    </row>
    <row r="232" spans="1:17" ht="18.75" hidden="1" x14ac:dyDescent="0.2">
      <c r="A232" s="148" t="s">
        <v>1467</v>
      </c>
      <c r="B232" s="149"/>
      <c r="C232" s="150"/>
      <c r="D232" s="48"/>
      <c r="E232" s="48"/>
      <c r="F232" s="151"/>
      <c r="G232" s="48"/>
      <c r="H232" s="48"/>
      <c r="I232" s="48"/>
      <c r="J232" s="150"/>
      <c r="K232" s="151"/>
      <c r="L232" s="48"/>
      <c r="M232" s="48"/>
      <c r="N232" s="98"/>
      <c r="O232" s="64"/>
      <c r="P232" s="152"/>
      <c r="Q232" s="48"/>
    </row>
    <row r="233" spans="1:17" ht="18.75" hidden="1" x14ac:dyDescent="0.2">
      <c r="A233" s="148" t="s">
        <v>1468</v>
      </c>
      <c r="B233" s="149"/>
      <c r="C233" s="150"/>
      <c r="D233" s="48"/>
      <c r="E233" s="48"/>
      <c r="F233" s="151"/>
      <c r="G233" s="48"/>
      <c r="H233" s="48"/>
      <c r="I233" s="48"/>
      <c r="J233" s="150"/>
      <c r="K233" s="151"/>
      <c r="L233" s="48"/>
      <c r="M233" s="48"/>
      <c r="N233" s="98"/>
      <c r="O233" s="64"/>
      <c r="P233" s="152"/>
      <c r="Q233" s="48"/>
    </row>
    <row r="234" spans="1:17" ht="18.75" hidden="1" x14ac:dyDescent="0.2">
      <c r="A234" s="148" t="s">
        <v>1469</v>
      </c>
      <c r="B234" s="149"/>
      <c r="C234" s="150"/>
      <c r="D234" s="48"/>
      <c r="E234" s="48"/>
      <c r="F234" s="151"/>
      <c r="G234" s="48"/>
      <c r="H234" s="48"/>
      <c r="I234" s="48"/>
      <c r="J234" s="150"/>
      <c r="K234" s="151"/>
      <c r="L234" s="48"/>
      <c r="M234" s="48"/>
      <c r="N234" s="98"/>
      <c r="O234" s="64"/>
      <c r="P234" s="152"/>
      <c r="Q234" s="48"/>
    </row>
    <row r="235" spans="1:17" ht="18.75" hidden="1" x14ac:dyDescent="0.2">
      <c r="A235" s="148" t="s">
        <v>1470</v>
      </c>
      <c r="B235" s="149"/>
      <c r="C235" s="150"/>
      <c r="D235" s="48"/>
      <c r="E235" s="48"/>
      <c r="F235" s="151"/>
      <c r="G235" s="48"/>
      <c r="H235" s="48"/>
      <c r="I235" s="48"/>
      <c r="J235" s="150"/>
      <c r="K235" s="151"/>
      <c r="L235" s="48"/>
      <c r="M235" s="48"/>
      <c r="N235" s="98"/>
      <c r="O235" s="64"/>
      <c r="P235" s="152"/>
      <c r="Q235" s="48"/>
    </row>
    <row r="236" spans="1:17" ht="18.75" hidden="1" x14ac:dyDescent="0.2">
      <c r="A236" s="148" t="s">
        <v>1471</v>
      </c>
      <c r="B236" s="149"/>
      <c r="C236" s="150"/>
      <c r="D236" s="48"/>
      <c r="E236" s="48"/>
      <c r="F236" s="151"/>
      <c r="G236" s="48"/>
      <c r="H236" s="48"/>
      <c r="I236" s="48"/>
      <c r="J236" s="150"/>
      <c r="K236" s="151"/>
      <c r="L236" s="48"/>
      <c r="M236" s="48"/>
      <c r="N236" s="98"/>
      <c r="O236" s="64"/>
      <c r="P236" s="152"/>
      <c r="Q236" s="48"/>
    </row>
    <row r="237" spans="1:17" ht="18.75" hidden="1" x14ac:dyDescent="0.2">
      <c r="A237" s="148" t="s">
        <v>1472</v>
      </c>
      <c r="B237" s="149"/>
      <c r="C237" s="150"/>
      <c r="D237" s="48"/>
      <c r="E237" s="48"/>
      <c r="F237" s="151"/>
      <c r="G237" s="48"/>
      <c r="H237" s="48"/>
      <c r="I237" s="48"/>
      <c r="J237" s="150"/>
      <c r="K237" s="151"/>
      <c r="L237" s="48"/>
      <c r="M237" s="48"/>
      <c r="N237" s="98"/>
      <c r="O237" s="64"/>
      <c r="P237" s="152"/>
      <c r="Q237" s="48"/>
    </row>
    <row r="238" spans="1:17" ht="18.75" hidden="1" x14ac:dyDescent="0.2">
      <c r="A238" s="148" t="s">
        <v>1473</v>
      </c>
      <c r="B238" s="149"/>
      <c r="C238" s="150"/>
      <c r="D238" s="48"/>
      <c r="E238" s="48"/>
      <c r="F238" s="151"/>
      <c r="G238" s="48"/>
      <c r="H238" s="48"/>
      <c r="I238" s="48"/>
      <c r="J238" s="150"/>
      <c r="K238" s="151"/>
      <c r="L238" s="48"/>
      <c r="M238" s="48"/>
      <c r="N238" s="98"/>
      <c r="O238" s="64"/>
      <c r="P238" s="152"/>
      <c r="Q238" s="48"/>
    </row>
    <row r="239" spans="1:17" ht="18.75" hidden="1" x14ac:dyDescent="0.2">
      <c r="A239" s="148" t="s">
        <v>1474</v>
      </c>
      <c r="B239" s="149"/>
      <c r="C239" s="150"/>
      <c r="D239" s="48"/>
      <c r="E239" s="48"/>
      <c r="F239" s="151"/>
      <c r="G239" s="48"/>
      <c r="H239" s="48"/>
      <c r="I239" s="48"/>
      <c r="J239" s="150"/>
      <c r="K239" s="151"/>
      <c r="L239" s="48"/>
      <c r="M239" s="48"/>
      <c r="N239" s="98"/>
      <c r="O239" s="64"/>
      <c r="P239" s="152"/>
      <c r="Q239" s="48"/>
    </row>
    <row r="240" spans="1:17" ht="18.75" hidden="1" x14ac:dyDescent="0.2">
      <c r="A240" s="148" t="s">
        <v>1475</v>
      </c>
      <c r="B240" s="149"/>
      <c r="C240" s="150"/>
      <c r="D240" s="48"/>
      <c r="E240" s="48"/>
      <c r="F240" s="151"/>
      <c r="G240" s="48"/>
      <c r="H240" s="48"/>
      <c r="I240" s="48"/>
      <c r="J240" s="150"/>
      <c r="K240" s="151"/>
      <c r="L240" s="48"/>
      <c r="M240" s="48"/>
      <c r="N240" s="98"/>
      <c r="O240" s="64"/>
      <c r="P240" s="152"/>
      <c r="Q240" s="48"/>
    </row>
    <row r="241" spans="1:17" ht="18.75" hidden="1" x14ac:dyDescent="0.2">
      <c r="A241" s="148" t="s">
        <v>1476</v>
      </c>
      <c r="B241" s="149"/>
      <c r="C241" s="150"/>
      <c r="D241" s="48"/>
      <c r="E241" s="48"/>
      <c r="F241" s="151"/>
      <c r="G241" s="48"/>
      <c r="H241" s="48"/>
      <c r="I241" s="48"/>
      <c r="J241" s="150"/>
      <c r="K241" s="151"/>
      <c r="L241" s="48"/>
      <c r="M241" s="48"/>
      <c r="N241" s="98"/>
      <c r="O241" s="64"/>
      <c r="P241" s="152"/>
      <c r="Q241" s="48"/>
    </row>
    <row r="242" spans="1:17" ht="18.75" hidden="1" x14ac:dyDescent="0.2">
      <c r="A242" s="148" t="s">
        <v>1477</v>
      </c>
      <c r="B242" s="149"/>
      <c r="C242" s="150"/>
      <c r="D242" s="48"/>
      <c r="E242" s="48"/>
      <c r="F242" s="151"/>
      <c r="G242" s="48"/>
      <c r="H242" s="48"/>
      <c r="I242" s="48"/>
      <c r="J242" s="150"/>
      <c r="K242" s="151"/>
      <c r="L242" s="48"/>
      <c r="M242" s="48"/>
      <c r="N242" s="98"/>
      <c r="O242" s="64"/>
      <c r="P242" s="152"/>
      <c r="Q242" s="48"/>
    </row>
    <row r="243" spans="1:17" ht="18.75" hidden="1" x14ac:dyDescent="0.2">
      <c r="A243" s="148" t="s">
        <v>1478</v>
      </c>
      <c r="B243" s="149"/>
      <c r="C243" s="150"/>
      <c r="D243" s="48"/>
      <c r="E243" s="48"/>
      <c r="F243" s="151"/>
      <c r="G243" s="48"/>
      <c r="H243" s="48"/>
      <c r="I243" s="48"/>
      <c r="J243" s="150"/>
      <c r="K243" s="151"/>
      <c r="L243" s="48"/>
      <c r="M243" s="48"/>
      <c r="N243" s="98"/>
      <c r="O243" s="64"/>
      <c r="P243" s="152"/>
      <c r="Q243" s="48"/>
    </row>
    <row r="244" spans="1:17" ht="18.75" hidden="1" x14ac:dyDescent="0.2">
      <c r="A244" s="148" t="s">
        <v>1479</v>
      </c>
      <c r="B244" s="149"/>
      <c r="C244" s="150"/>
      <c r="D244" s="48"/>
      <c r="E244" s="48"/>
      <c r="F244" s="151"/>
      <c r="G244" s="48"/>
      <c r="H244" s="48"/>
      <c r="I244" s="48"/>
      <c r="J244" s="150"/>
      <c r="K244" s="151"/>
      <c r="L244" s="48"/>
      <c r="M244" s="48"/>
      <c r="N244" s="98"/>
      <c r="O244" s="64"/>
      <c r="P244" s="152"/>
      <c r="Q244" s="48"/>
    </row>
    <row r="245" spans="1:17" ht="18.75" hidden="1" x14ac:dyDescent="0.2">
      <c r="A245" s="148" t="s">
        <v>1480</v>
      </c>
      <c r="B245" s="149"/>
      <c r="C245" s="150"/>
      <c r="D245" s="48"/>
      <c r="E245" s="48"/>
      <c r="F245" s="151"/>
      <c r="G245" s="48"/>
      <c r="H245" s="48"/>
      <c r="I245" s="48"/>
      <c r="J245" s="150"/>
      <c r="K245" s="151"/>
      <c r="L245" s="48"/>
      <c r="M245" s="48"/>
      <c r="N245" s="98"/>
      <c r="O245" s="64"/>
      <c r="P245" s="152"/>
      <c r="Q245" s="48"/>
    </row>
    <row r="246" spans="1:17" ht="18.75" hidden="1" x14ac:dyDescent="0.2">
      <c r="A246" s="148" t="s">
        <v>1481</v>
      </c>
      <c r="B246" s="149"/>
      <c r="C246" s="150"/>
      <c r="D246" s="48"/>
      <c r="E246" s="48"/>
      <c r="F246" s="151"/>
      <c r="G246" s="48"/>
      <c r="H246" s="48"/>
      <c r="I246" s="48"/>
      <c r="J246" s="150"/>
      <c r="K246" s="151"/>
      <c r="L246" s="48"/>
      <c r="M246" s="48"/>
      <c r="N246" s="98"/>
      <c r="O246" s="64"/>
      <c r="P246" s="152"/>
      <c r="Q246" s="48"/>
    </row>
    <row r="247" spans="1:17" ht="18.75" hidden="1" x14ac:dyDescent="0.2">
      <c r="A247" s="148" t="s">
        <v>1482</v>
      </c>
      <c r="B247" s="149"/>
      <c r="C247" s="150"/>
      <c r="D247" s="48"/>
      <c r="E247" s="48"/>
      <c r="F247" s="151"/>
      <c r="G247" s="48"/>
      <c r="H247" s="48"/>
      <c r="I247" s="48"/>
      <c r="J247" s="150"/>
      <c r="K247" s="151"/>
      <c r="L247" s="48"/>
      <c r="M247" s="48"/>
      <c r="N247" s="98"/>
      <c r="O247" s="64"/>
      <c r="P247" s="152"/>
      <c r="Q247" s="48"/>
    </row>
    <row r="248" spans="1:17" ht="18.75" hidden="1" x14ac:dyDescent="0.2">
      <c r="A248" s="148" t="s">
        <v>1483</v>
      </c>
      <c r="B248" s="149"/>
      <c r="C248" s="150"/>
      <c r="D248" s="48"/>
      <c r="E248" s="48"/>
      <c r="F248" s="151"/>
      <c r="G248" s="48"/>
      <c r="H248" s="48"/>
      <c r="I248" s="48"/>
      <c r="J248" s="150"/>
      <c r="K248" s="151"/>
      <c r="L248" s="48"/>
      <c r="M248" s="48"/>
      <c r="N248" s="98"/>
      <c r="O248" s="64"/>
      <c r="P248" s="152"/>
      <c r="Q248" s="48"/>
    </row>
    <row r="249" spans="1:17" ht="18.75" hidden="1" x14ac:dyDescent="0.2">
      <c r="A249" s="148" t="s">
        <v>1484</v>
      </c>
      <c r="B249" s="149"/>
      <c r="C249" s="150"/>
      <c r="D249" s="48"/>
      <c r="E249" s="48"/>
      <c r="F249" s="151"/>
      <c r="G249" s="48"/>
      <c r="H249" s="48"/>
      <c r="I249" s="48"/>
      <c r="J249" s="150"/>
      <c r="K249" s="151"/>
      <c r="L249" s="48"/>
      <c r="M249" s="48"/>
      <c r="N249" s="98"/>
      <c r="O249" s="64"/>
      <c r="P249" s="152"/>
      <c r="Q249" s="48"/>
    </row>
    <row r="250" spans="1:17" ht="18.75" hidden="1" x14ac:dyDescent="0.2">
      <c r="A250" s="148" t="s">
        <v>1485</v>
      </c>
      <c r="B250" s="149"/>
      <c r="C250" s="150"/>
      <c r="D250" s="48"/>
      <c r="E250" s="48"/>
      <c r="F250" s="151"/>
      <c r="G250" s="48"/>
      <c r="H250" s="48"/>
      <c r="I250" s="48"/>
      <c r="J250" s="150"/>
      <c r="K250" s="151"/>
      <c r="L250" s="48"/>
      <c r="M250" s="48"/>
      <c r="N250" s="98"/>
      <c r="O250" s="64"/>
      <c r="P250" s="152"/>
      <c r="Q250" s="48"/>
    </row>
    <row r="251" spans="1:17" ht="18.75" hidden="1" x14ac:dyDescent="0.2">
      <c r="A251" s="148" t="s">
        <v>1486</v>
      </c>
      <c r="B251" s="149"/>
      <c r="C251" s="150"/>
      <c r="D251" s="48"/>
      <c r="E251" s="48"/>
      <c r="F251" s="151"/>
      <c r="G251" s="48"/>
      <c r="H251" s="48"/>
      <c r="I251" s="48"/>
      <c r="J251" s="150"/>
      <c r="K251" s="151"/>
      <c r="L251" s="48"/>
      <c r="M251" s="48"/>
      <c r="N251" s="98"/>
      <c r="O251" s="64"/>
      <c r="P251" s="152"/>
      <c r="Q251" s="48"/>
    </row>
    <row r="252" spans="1:17" ht="18.75" x14ac:dyDescent="0.2">
      <c r="A252" s="148"/>
      <c r="B252" s="149"/>
      <c r="C252" s="150"/>
      <c r="D252" s="48"/>
      <c r="E252" s="48"/>
      <c r="F252" s="151"/>
      <c r="G252" s="48"/>
      <c r="H252" s="48"/>
      <c r="I252" s="48"/>
      <c r="J252" s="150"/>
      <c r="K252" s="151"/>
      <c r="L252" s="48"/>
      <c r="M252" s="48"/>
      <c r="N252" s="98"/>
      <c r="O252" s="64"/>
      <c r="P252" s="152"/>
      <c r="Q252" s="48"/>
    </row>
    <row r="253" spans="1:17" ht="18.75" x14ac:dyDescent="0.2">
      <c r="A253" s="148"/>
      <c r="B253" s="149"/>
      <c r="C253" s="150"/>
      <c r="D253" s="48"/>
      <c r="E253" s="48"/>
      <c r="F253" s="151"/>
      <c r="G253" s="48"/>
      <c r="H253" s="48"/>
      <c r="I253" s="48"/>
      <c r="J253" s="150"/>
      <c r="K253" s="151"/>
      <c r="L253" s="48"/>
      <c r="M253" s="48"/>
      <c r="N253" s="98"/>
      <c r="O253" s="64"/>
      <c r="P253" s="152"/>
      <c r="Q253" s="48"/>
    </row>
    <row r="254" spans="1:17" ht="18.75" x14ac:dyDescent="0.2">
      <c r="A254" s="148"/>
      <c r="B254" s="149"/>
      <c r="C254" s="150"/>
      <c r="D254" s="48"/>
      <c r="E254" s="48"/>
      <c r="F254" s="151"/>
      <c r="G254" s="48"/>
      <c r="H254" s="48"/>
      <c r="I254" s="48"/>
      <c r="J254" s="150"/>
      <c r="K254" s="151"/>
      <c r="L254" s="48"/>
      <c r="M254" s="48"/>
      <c r="N254" s="98"/>
      <c r="O254" s="64"/>
      <c r="P254" s="152"/>
      <c r="Q254" s="48"/>
    </row>
    <row r="255" spans="1:17" ht="18.75" x14ac:dyDescent="0.2">
      <c r="A255" s="148"/>
      <c r="B255" s="149"/>
      <c r="C255" s="150"/>
      <c r="D255" s="48"/>
      <c r="E255" s="48"/>
      <c r="F255" s="151"/>
      <c r="G255" s="48"/>
      <c r="H255" s="48"/>
      <c r="I255" s="48"/>
      <c r="J255" s="150"/>
      <c r="K255" s="151"/>
      <c r="L255" s="48"/>
      <c r="M255" s="48"/>
      <c r="N255" s="98"/>
      <c r="O255" s="64"/>
      <c r="P255" s="152"/>
      <c r="Q255" s="48"/>
    </row>
    <row r="256" spans="1:17" ht="18.75" x14ac:dyDescent="0.2">
      <c r="A256" s="148"/>
      <c r="B256" s="149"/>
      <c r="C256" s="150"/>
      <c r="D256" s="48"/>
      <c r="E256" s="48"/>
      <c r="F256" s="151"/>
      <c r="G256" s="48"/>
      <c r="H256" s="48"/>
      <c r="I256" s="48"/>
      <c r="J256" s="150"/>
      <c r="K256" s="151"/>
      <c r="L256" s="48"/>
      <c r="M256" s="48"/>
      <c r="N256" s="98"/>
      <c r="O256" s="64"/>
      <c r="P256" s="152"/>
      <c r="Q256" s="48"/>
    </row>
    <row r="257" spans="1:17" ht="18.75" x14ac:dyDescent="0.2">
      <c r="A257" s="148"/>
      <c r="B257" s="149"/>
      <c r="C257" s="150"/>
      <c r="D257" s="48"/>
      <c r="E257" s="48"/>
      <c r="F257" s="151"/>
      <c r="G257" s="48"/>
      <c r="H257" s="48"/>
      <c r="I257" s="48"/>
      <c r="J257" s="150"/>
      <c r="K257" s="151"/>
      <c r="L257" s="48"/>
      <c r="M257" s="48"/>
      <c r="N257" s="98"/>
      <c r="O257" s="64"/>
      <c r="P257" s="152"/>
      <c r="Q257" s="48"/>
    </row>
    <row r="258" spans="1:17" ht="18.75" x14ac:dyDescent="0.2">
      <c r="A258" s="148"/>
      <c r="B258" s="149"/>
      <c r="C258" s="150"/>
      <c r="D258" s="48"/>
      <c r="E258" s="48"/>
      <c r="F258" s="151"/>
      <c r="G258" s="48"/>
      <c r="H258" s="48"/>
      <c r="I258" s="48"/>
      <c r="J258" s="150"/>
      <c r="K258" s="151"/>
      <c r="L258" s="48"/>
      <c r="M258" s="48"/>
      <c r="N258" s="98"/>
      <c r="O258" s="64"/>
      <c r="P258" s="152"/>
      <c r="Q258" s="48"/>
    </row>
    <row r="259" spans="1:17" ht="18.75" x14ac:dyDescent="0.2">
      <c r="A259" s="148"/>
      <c r="B259" s="149"/>
      <c r="C259" s="150"/>
      <c r="D259" s="48"/>
      <c r="E259" s="48"/>
      <c r="F259" s="151"/>
      <c r="G259" s="48"/>
      <c r="H259" s="48"/>
      <c r="I259" s="48"/>
      <c r="J259" s="150"/>
      <c r="K259" s="151"/>
      <c r="L259" s="48"/>
      <c r="M259" s="48"/>
      <c r="N259" s="98"/>
      <c r="O259" s="64"/>
      <c r="P259" s="152"/>
      <c r="Q259" s="48"/>
    </row>
  </sheetData>
  <autoFilter ref="A1:Q251" xr:uid="{22A6F714-B851-443C-8258-9F89595906FA}">
    <filterColumn colId="14">
      <filters>
        <filter val="Open"/>
      </filters>
    </filterColumn>
  </autoFilter>
  <phoneticPr fontId="22" type="noConversion"/>
  <pageMargins left="0.7" right="0.7" top="0.75" bottom="0.75" header="0.3" footer="0.3"/>
  <pageSetup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63"/>
  <sheetViews>
    <sheetView workbookViewId="0"/>
  </sheetViews>
  <sheetFormatPr defaultRowHeight="12.75" x14ac:dyDescent="0.2"/>
  <sheetData>
    <row r="1" spans="1:23" ht="47.25" x14ac:dyDescent="0.2">
      <c r="A1" s="113" t="s">
        <v>0</v>
      </c>
      <c r="B1" s="111" t="s">
        <v>9</v>
      </c>
      <c r="C1" s="115" t="s">
        <v>867</v>
      </c>
      <c r="D1" s="115" t="s">
        <v>2</v>
      </c>
      <c r="E1" s="113" t="s">
        <v>200</v>
      </c>
      <c r="F1" s="146" t="s">
        <v>3</v>
      </c>
      <c r="G1" s="113" t="s">
        <v>52</v>
      </c>
      <c r="H1" s="137" t="s">
        <v>4</v>
      </c>
      <c r="I1" s="137" t="s">
        <v>150</v>
      </c>
      <c r="J1" s="113" t="s">
        <v>151</v>
      </c>
      <c r="K1" s="115" t="s">
        <v>5</v>
      </c>
      <c r="L1" s="115" t="s">
        <v>1195</v>
      </c>
      <c r="M1" s="113" t="s">
        <v>20</v>
      </c>
      <c r="N1" s="113" t="s">
        <v>565</v>
      </c>
      <c r="O1" s="113" t="s">
        <v>272</v>
      </c>
      <c r="P1" s="113" t="s">
        <v>6</v>
      </c>
      <c r="Q1" s="97" t="s">
        <v>863</v>
      </c>
      <c r="R1" s="45" t="s">
        <v>864</v>
      </c>
      <c r="S1" s="45" t="s">
        <v>274</v>
      </c>
      <c r="T1" s="45" t="s">
        <v>1196</v>
      </c>
    </row>
    <row r="2" spans="1:23" ht="409.5" x14ac:dyDescent="0.2">
      <c r="A2" s="61" t="s">
        <v>511</v>
      </c>
      <c r="B2" s="72" t="s">
        <v>8</v>
      </c>
      <c r="C2" s="93">
        <v>43468</v>
      </c>
      <c r="D2" s="57"/>
      <c r="E2" s="57"/>
      <c r="F2" s="55" t="s">
        <v>534</v>
      </c>
      <c r="G2" s="101" t="s">
        <v>56</v>
      </c>
      <c r="H2" s="65"/>
      <c r="I2" s="65"/>
      <c r="J2" s="61" t="s">
        <v>161</v>
      </c>
      <c r="K2" s="93"/>
      <c r="L2" s="93"/>
      <c r="M2" s="58" t="s">
        <v>537</v>
      </c>
      <c r="N2" s="56" t="s">
        <v>579</v>
      </c>
      <c r="O2" s="56" t="s">
        <v>459</v>
      </c>
      <c r="P2" s="57" t="s">
        <v>192</v>
      </c>
      <c r="Q2" s="50">
        <v>2</v>
      </c>
      <c r="R2" s="46">
        <f>Q2*0.25</f>
        <v>0.5</v>
      </c>
      <c r="S2" s="114" t="s">
        <v>459</v>
      </c>
    </row>
    <row r="3" spans="1:23" ht="409.5" x14ac:dyDescent="0.2">
      <c r="A3" s="61" t="s">
        <v>512</v>
      </c>
      <c r="B3" s="72" t="s">
        <v>127</v>
      </c>
      <c r="C3" s="93">
        <v>43468</v>
      </c>
      <c r="D3" s="57"/>
      <c r="E3" s="57"/>
      <c r="F3" s="55" t="s">
        <v>535</v>
      </c>
      <c r="G3" s="101" t="s">
        <v>56</v>
      </c>
      <c r="H3" s="57"/>
      <c r="I3" s="57"/>
      <c r="J3" s="61" t="s">
        <v>161</v>
      </c>
      <c r="K3" s="93"/>
      <c r="L3" s="93"/>
      <c r="M3" s="58" t="s">
        <v>540</v>
      </c>
      <c r="N3" s="56" t="s">
        <v>579</v>
      </c>
      <c r="O3" s="56" t="s">
        <v>272</v>
      </c>
      <c r="P3" s="57" t="s">
        <v>192</v>
      </c>
      <c r="Q3" s="81">
        <v>1</v>
      </c>
      <c r="R3" s="47">
        <f>Q3*0.5</f>
        <v>0.5</v>
      </c>
      <c r="S3" s="116" t="s">
        <v>273</v>
      </c>
      <c r="T3" s="114"/>
      <c r="U3" s="114"/>
      <c r="V3" s="114"/>
      <c r="W3" s="114"/>
    </row>
    <row r="4" spans="1:23" ht="267.75" x14ac:dyDescent="0.2">
      <c r="A4" s="61" t="s">
        <v>513</v>
      </c>
      <c r="B4" s="72" t="s">
        <v>8</v>
      </c>
      <c r="C4" s="93">
        <v>43469</v>
      </c>
      <c r="D4" s="57"/>
      <c r="E4" s="57"/>
      <c r="F4" s="55" t="s">
        <v>536</v>
      </c>
      <c r="G4" s="101" t="s">
        <v>56</v>
      </c>
      <c r="H4" s="57"/>
      <c r="I4" s="57"/>
      <c r="J4" s="61" t="s">
        <v>931</v>
      </c>
      <c r="K4" s="93"/>
      <c r="L4" s="93"/>
      <c r="M4" s="58" t="s">
        <v>574</v>
      </c>
      <c r="N4" s="56" t="s">
        <v>566</v>
      </c>
      <c r="O4" s="56" t="s">
        <v>459</v>
      </c>
      <c r="P4" s="57" t="s">
        <v>192</v>
      </c>
      <c r="Q4" s="50">
        <v>26</v>
      </c>
      <c r="R4" s="46">
        <f t="shared" ref="R4:R5" si="0">Q4*0.25</f>
        <v>6.5</v>
      </c>
      <c r="S4" s="114" t="s">
        <v>272</v>
      </c>
    </row>
    <row r="5" spans="1:23" ht="409.5" x14ac:dyDescent="0.2">
      <c r="A5" s="61" t="s">
        <v>514</v>
      </c>
      <c r="B5" s="72" t="s">
        <v>8</v>
      </c>
      <c r="C5" s="93">
        <v>43278</v>
      </c>
      <c r="D5" s="93" t="s">
        <v>35</v>
      </c>
      <c r="E5" s="65" t="s">
        <v>199</v>
      </c>
      <c r="F5" s="55" t="s">
        <v>185</v>
      </c>
      <c r="G5" s="106" t="s">
        <v>53</v>
      </c>
      <c r="H5" s="65" t="s">
        <v>59</v>
      </c>
      <c r="I5" s="64" t="s">
        <v>139</v>
      </c>
      <c r="J5" s="61" t="s">
        <v>161</v>
      </c>
      <c r="K5" s="93">
        <v>43721</v>
      </c>
      <c r="L5" s="93"/>
      <c r="M5" s="75" t="s">
        <v>932</v>
      </c>
      <c r="N5" s="61" t="s">
        <v>566</v>
      </c>
      <c r="O5" s="61" t="s">
        <v>459</v>
      </c>
      <c r="P5" s="57" t="s">
        <v>192</v>
      </c>
      <c r="Q5" s="50">
        <f>NETWORKDAYS(C5,K5)</f>
        <v>318</v>
      </c>
      <c r="R5" s="51">
        <f t="shared" si="0"/>
        <v>79.5</v>
      </c>
      <c r="S5" s="117" t="s">
        <v>191</v>
      </c>
      <c r="T5" s="114"/>
      <c r="U5" s="114"/>
      <c r="V5" s="114"/>
      <c r="W5" s="114"/>
    </row>
    <row r="6" spans="1:23" ht="409.5" x14ac:dyDescent="0.2">
      <c r="A6" s="61" t="s">
        <v>515</v>
      </c>
      <c r="B6" s="72" t="s">
        <v>8</v>
      </c>
      <c r="C6" s="93">
        <v>43276</v>
      </c>
      <c r="D6" s="57" t="s">
        <v>61</v>
      </c>
      <c r="E6" s="57" t="s">
        <v>198</v>
      </c>
      <c r="F6" s="55" t="s">
        <v>186</v>
      </c>
      <c r="G6" s="106" t="s">
        <v>53</v>
      </c>
      <c r="H6" s="65" t="s">
        <v>60</v>
      </c>
      <c r="I6" s="65" t="s">
        <v>126</v>
      </c>
      <c r="J6" s="73" t="s">
        <v>931</v>
      </c>
      <c r="K6" s="93"/>
      <c r="L6" s="93"/>
      <c r="M6" s="58" t="s">
        <v>571</v>
      </c>
      <c r="N6" s="61" t="s">
        <v>566</v>
      </c>
      <c r="O6" s="61" t="s">
        <v>273</v>
      </c>
      <c r="P6" s="57" t="s">
        <v>192</v>
      </c>
      <c r="Q6" s="50">
        <v>162</v>
      </c>
      <c r="R6" s="48">
        <f>0.1*Q6</f>
        <v>16.2</v>
      </c>
      <c r="S6" s="118" t="s">
        <v>17</v>
      </c>
      <c r="T6" s="114"/>
      <c r="U6" s="114"/>
      <c r="V6" s="114"/>
      <c r="W6" s="114"/>
    </row>
    <row r="7" spans="1:23" ht="409.5" x14ac:dyDescent="0.2">
      <c r="A7" s="61" t="s">
        <v>516</v>
      </c>
      <c r="B7" s="72" t="s">
        <v>8</v>
      </c>
      <c r="C7" s="93">
        <v>43336</v>
      </c>
      <c r="D7" s="93" t="s">
        <v>25</v>
      </c>
      <c r="E7" s="65" t="s">
        <v>198</v>
      </c>
      <c r="F7" s="55" t="s">
        <v>570</v>
      </c>
      <c r="G7" s="106" t="s">
        <v>53</v>
      </c>
      <c r="H7" s="65" t="s">
        <v>51</v>
      </c>
      <c r="I7" s="65" t="s">
        <v>28</v>
      </c>
      <c r="J7" s="61" t="s">
        <v>931</v>
      </c>
      <c r="K7" s="93">
        <v>43790</v>
      </c>
      <c r="L7" s="93"/>
      <c r="M7" s="75" t="s">
        <v>1168</v>
      </c>
      <c r="N7" s="61" t="s">
        <v>566</v>
      </c>
      <c r="O7" s="61" t="s">
        <v>273</v>
      </c>
      <c r="P7" s="57" t="s">
        <v>192</v>
      </c>
      <c r="Q7" s="50">
        <f t="shared" ref="Q7:Q8" si="1">NETWORKDAYS(C7,K7)</f>
        <v>325</v>
      </c>
      <c r="R7" s="48">
        <f t="shared" ref="R7:R20" si="2">0.1*Q7</f>
        <v>32.5</v>
      </c>
      <c r="S7" s="117" t="s">
        <v>192</v>
      </c>
      <c r="T7" s="114"/>
      <c r="U7" s="114"/>
      <c r="V7" s="114"/>
      <c r="W7" s="114"/>
    </row>
    <row r="8" spans="1:23" ht="409.5" x14ac:dyDescent="0.2">
      <c r="A8" s="61" t="s">
        <v>517</v>
      </c>
      <c r="B8" s="72" t="s">
        <v>8</v>
      </c>
      <c r="C8" s="93">
        <v>43297</v>
      </c>
      <c r="D8" s="93" t="s">
        <v>172</v>
      </c>
      <c r="E8" s="65" t="s">
        <v>197</v>
      </c>
      <c r="F8" s="55" t="s">
        <v>173</v>
      </c>
      <c r="G8" s="106" t="s">
        <v>53</v>
      </c>
      <c r="H8" s="65" t="s">
        <v>174</v>
      </c>
      <c r="I8" s="65"/>
      <c r="J8" s="61" t="s">
        <v>33</v>
      </c>
      <c r="K8" s="93">
        <v>43753</v>
      </c>
      <c r="L8" s="93"/>
      <c r="M8" s="58" t="s">
        <v>1040</v>
      </c>
      <c r="N8" s="61" t="s">
        <v>579</v>
      </c>
      <c r="O8" s="61" t="s">
        <v>273</v>
      </c>
      <c r="P8" s="57" t="s">
        <v>192</v>
      </c>
      <c r="Q8" s="50">
        <f t="shared" si="1"/>
        <v>327</v>
      </c>
      <c r="R8" s="48">
        <f t="shared" si="2"/>
        <v>32.700000000000003</v>
      </c>
      <c r="S8" s="118" t="s">
        <v>194</v>
      </c>
      <c r="T8" s="114"/>
      <c r="U8" s="114"/>
      <c r="V8" s="114"/>
      <c r="W8" s="114"/>
    </row>
    <row r="9" spans="1:23" ht="409.5" x14ac:dyDescent="0.2">
      <c r="A9" s="61" t="s">
        <v>518</v>
      </c>
      <c r="B9" s="72" t="s">
        <v>8</v>
      </c>
      <c r="C9" s="93">
        <v>43329</v>
      </c>
      <c r="D9" s="57" t="s">
        <v>292</v>
      </c>
      <c r="E9" s="57" t="s">
        <v>197</v>
      </c>
      <c r="F9" s="55" t="s">
        <v>293</v>
      </c>
      <c r="G9" s="106" t="s">
        <v>53</v>
      </c>
      <c r="H9" s="65" t="s">
        <v>174</v>
      </c>
      <c r="I9" s="65"/>
      <c r="J9" s="61" t="s">
        <v>169</v>
      </c>
      <c r="K9" s="93"/>
      <c r="L9" s="93"/>
      <c r="M9" s="138" t="s">
        <v>822</v>
      </c>
      <c r="N9" s="119" t="s">
        <v>579</v>
      </c>
      <c r="O9" s="61" t="s">
        <v>273</v>
      </c>
      <c r="P9" s="57" t="s">
        <v>192</v>
      </c>
      <c r="Q9" s="50">
        <v>230</v>
      </c>
      <c r="R9" s="48">
        <f t="shared" si="2"/>
        <v>23</v>
      </c>
      <c r="S9" s="117" t="s">
        <v>195</v>
      </c>
      <c r="T9" s="114"/>
      <c r="U9" s="114"/>
      <c r="V9" s="114"/>
      <c r="W9" s="114"/>
    </row>
    <row r="10" spans="1:23" ht="210" x14ac:dyDescent="0.2">
      <c r="A10" s="61" t="s">
        <v>519</v>
      </c>
      <c r="B10" s="110" t="s">
        <v>127</v>
      </c>
      <c r="C10" s="84">
        <v>43356</v>
      </c>
      <c r="D10" s="84" t="s">
        <v>330</v>
      </c>
      <c r="E10" s="65" t="s">
        <v>196</v>
      </c>
      <c r="F10" s="52" t="s">
        <v>378</v>
      </c>
      <c r="G10" s="66" t="s">
        <v>56</v>
      </c>
      <c r="H10" s="65"/>
      <c r="I10" s="65"/>
      <c r="J10" s="47" t="s">
        <v>161</v>
      </c>
      <c r="K10" s="84">
        <f ca="1">TODAY()</f>
        <v>44214</v>
      </c>
      <c r="L10" s="84"/>
      <c r="M10" s="54" t="s">
        <v>431</v>
      </c>
      <c r="N10" s="67" t="s">
        <v>579</v>
      </c>
      <c r="O10" s="67" t="s">
        <v>273</v>
      </c>
      <c r="P10" s="65" t="s">
        <v>192</v>
      </c>
      <c r="Q10" s="87">
        <f ca="1">NETWORKDAYS(C10,K10)</f>
        <v>613</v>
      </c>
      <c r="R10" s="48">
        <f t="shared" ca="1" si="2"/>
        <v>61.300000000000004</v>
      </c>
      <c r="S10" s="120" t="s">
        <v>196</v>
      </c>
      <c r="T10" s="114"/>
      <c r="U10" s="114"/>
      <c r="V10" s="114"/>
      <c r="W10" s="114"/>
    </row>
    <row r="11" spans="1:23" ht="409.5" x14ac:dyDescent="0.2">
      <c r="A11" s="61" t="s">
        <v>520</v>
      </c>
      <c r="B11" s="72" t="s">
        <v>8</v>
      </c>
      <c r="C11" s="93">
        <v>43425</v>
      </c>
      <c r="D11" s="57" t="s">
        <v>452</v>
      </c>
      <c r="E11" s="57" t="s">
        <v>195</v>
      </c>
      <c r="F11" s="55" t="s">
        <v>462</v>
      </c>
      <c r="G11" s="106" t="s">
        <v>53</v>
      </c>
      <c r="H11" s="57"/>
      <c r="I11" s="57"/>
      <c r="J11" s="61" t="s">
        <v>931</v>
      </c>
      <c r="K11" s="93"/>
      <c r="L11" s="93"/>
      <c r="M11" s="58" t="s">
        <v>573</v>
      </c>
      <c r="N11" s="61" t="s">
        <v>566</v>
      </c>
      <c r="O11" s="61" t="s">
        <v>273</v>
      </c>
      <c r="P11" s="57" t="s">
        <v>192</v>
      </c>
      <c r="Q11" s="50">
        <v>56</v>
      </c>
      <c r="R11" s="48">
        <f t="shared" si="2"/>
        <v>5.6000000000000005</v>
      </c>
      <c r="S11" s="117" t="s">
        <v>197</v>
      </c>
      <c r="T11" s="114"/>
    </row>
    <row r="12" spans="1:23" ht="344.25" x14ac:dyDescent="0.2">
      <c r="A12" s="61" t="s">
        <v>521</v>
      </c>
      <c r="B12" s="72" t="s">
        <v>8</v>
      </c>
      <c r="C12" s="93">
        <v>43425</v>
      </c>
      <c r="D12" s="102" t="s">
        <v>457</v>
      </c>
      <c r="E12" s="57" t="s">
        <v>199</v>
      </c>
      <c r="F12" s="55" t="s">
        <v>458</v>
      </c>
      <c r="G12" s="106" t="s">
        <v>53</v>
      </c>
      <c r="H12" s="65"/>
      <c r="I12" s="65"/>
      <c r="J12" s="61" t="s">
        <v>931</v>
      </c>
      <c r="K12" s="93"/>
      <c r="L12" s="93"/>
      <c r="M12" s="58" t="s">
        <v>572</v>
      </c>
      <c r="N12" s="61" t="s">
        <v>566</v>
      </c>
      <c r="O12" s="61" t="s">
        <v>273</v>
      </c>
      <c r="P12" s="57" t="s">
        <v>192</v>
      </c>
      <c r="Q12" s="50">
        <v>55</v>
      </c>
      <c r="R12" s="48">
        <f t="shared" si="2"/>
        <v>5.5</v>
      </c>
      <c r="S12" s="118" t="s">
        <v>198</v>
      </c>
      <c r="T12" s="114"/>
    </row>
    <row r="13" spans="1:23" ht="285" x14ac:dyDescent="0.2">
      <c r="A13" s="61" t="s">
        <v>522</v>
      </c>
      <c r="B13" s="72" t="s">
        <v>127</v>
      </c>
      <c r="C13" s="93">
        <v>43428</v>
      </c>
      <c r="D13" s="93" t="s">
        <v>464</v>
      </c>
      <c r="E13" s="65" t="s">
        <v>199</v>
      </c>
      <c r="F13" s="55" t="s">
        <v>465</v>
      </c>
      <c r="G13" s="101" t="s">
        <v>56</v>
      </c>
      <c r="H13" s="65"/>
      <c r="I13" s="65"/>
      <c r="J13" s="61" t="s">
        <v>161</v>
      </c>
      <c r="K13" s="93">
        <v>43712</v>
      </c>
      <c r="L13" s="93"/>
      <c r="M13" s="58" t="s">
        <v>902</v>
      </c>
      <c r="N13" s="56" t="s">
        <v>579</v>
      </c>
      <c r="O13" s="56" t="s">
        <v>273</v>
      </c>
      <c r="P13" s="57" t="s">
        <v>192</v>
      </c>
      <c r="Q13" s="50">
        <f>NETWORKDAYS(C13,K13)</f>
        <v>203</v>
      </c>
      <c r="R13" s="48">
        <f t="shared" si="2"/>
        <v>20.3</v>
      </c>
      <c r="S13" s="117" t="s">
        <v>199</v>
      </c>
    </row>
    <row r="14" spans="1:23" ht="409.5" x14ac:dyDescent="0.2">
      <c r="A14" s="61" t="s">
        <v>523</v>
      </c>
      <c r="B14" s="72" t="s">
        <v>8</v>
      </c>
      <c r="C14" s="93">
        <v>43431</v>
      </c>
      <c r="D14" s="57" t="s">
        <v>432</v>
      </c>
      <c r="E14" s="57" t="s">
        <v>199</v>
      </c>
      <c r="F14" s="55" t="s">
        <v>467</v>
      </c>
      <c r="G14" s="101" t="s">
        <v>56</v>
      </c>
      <c r="H14" s="57"/>
      <c r="I14" s="57"/>
      <c r="J14" s="61" t="s">
        <v>931</v>
      </c>
      <c r="K14" s="93"/>
      <c r="L14" s="93"/>
      <c r="M14" s="58" t="s">
        <v>586</v>
      </c>
      <c r="N14" s="56" t="s">
        <v>566</v>
      </c>
      <c r="O14" s="56" t="s">
        <v>273</v>
      </c>
      <c r="P14" s="57" t="s">
        <v>192</v>
      </c>
      <c r="Q14" s="50">
        <v>49</v>
      </c>
      <c r="R14" s="48">
        <f t="shared" si="2"/>
        <v>4.9000000000000004</v>
      </c>
    </row>
    <row r="15" spans="1:23" ht="409.5" x14ac:dyDescent="0.2">
      <c r="A15" s="61" t="s">
        <v>524</v>
      </c>
      <c r="B15" s="72" t="s">
        <v>8</v>
      </c>
      <c r="C15" s="93">
        <v>43439</v>
      </c>
      <c r="D15" s="57" t="s">
        <v>138</v>
      </c>
      <c r="E15" s="57" t="s">
        <v>199</v>
      </c>
      <c r="F15" s="55" t="s">
        <v>475</v>
      </c>
      <c r="G15" s="101" t="s">
        <v>56</v>
      </c>
      <c r="H15" s="65"/>
      <c r="I15" s="65"/>
      <c r="J15" s="61" t="s">
        <v>931</v>
      </c>
      <c r="K15" s="93"/>
      <c r="L15" s="93"/>
      <c r="M15" s="58" t="s">
        <v>568</v>
      </c>
      <c r="N15" s="56" t="s">
        <v>567</v>
      </c>
      <c r="O15" s="56" t="s">
        <v>273</v>
      </c>
      <c r="P15" s="57" t="s">
        <v>192</v>
      </c>
      <c r="Q15" s="50">
        <v>5</v>
      </c>
      <c r="R15" s="48">
        <f t="shared" si="2"/>
        <v>0.5</v>
      </c>
    </row>
    <row r="16" spans="1:23" ht="409.5" x14ac:dyDescent="0.2">
      <c r="A16" s="61" t="s">
        <v>525</v>
      </c>
      <c r="B16" s="72" t="s">
        <v>8</v>
      </c>
      <c r="C16" s="93">
        <v>43439</v>
      </c>
      <c r="D16" s="57" t="s">
        <v>476</v>
      </c>
      <c r="E16" s="57" t="s">
        <v>199</v>
      </c>
      <c r="F16" s="55" t="s">
        <v>477</v>
      </c>
      <c r="G16" s="101" t="s">
        <v>56</v>
      </c>
      <c r="H16" s="65"/>
      <c r="I16" s="65"/>
      <c r="J16" s="61" t="s">
        <v>931</v>
      </c>
      <c r="K16" s="93"/>
      <c r="L16" s="93"/>
      <c r="M16" s="58" t="s">
        <v>1001</v>
      </c>
      <c r="N16" s="56" t="s">
        <v>579</v>
      </c>
      <c r="O16" s="56" t="s">
        <v>273</v>
      </c>
      <c r="P16" s="57" t="s">
        <v>192</v>
      </c>
      <c r="Q16" s="50">
        <v>5</v>
      </c>
      <c r="R16" s="48">
        <f t="shared" si="2"/>
        <v>0.5</v>
      </c>
    </row>
    <row r="17" spans="1:19" ht="409.5" x14ac:dyDescent="0.2">
      <c r="A17" s="61" t="s">
        <v>526</v>
      </c>
      <c r="B17" s="72" t="s">
        <v>8</v>
      </c>
      <c r="C17" s="93">
        <v>43439</v>
      </c>
      <c r="D17" s="57" t="s">
        <v>479</v>
      </c>
      <c r="E17" s="57" t="s">
        <v>199</v>
      </c>
      <c r="F17" s="55" t="s">
        <v>478</v>
      </c>
      <c r="G17" s="101" t="s">
        <v>56</v>
      </c>
      <c r="H17" s="65"/>
      <c r="I17" s="65"/>
      <c r="J17" s="61" t="s">
        <v>931</v>
      </c>
      <c r="K17" s="93"/>
      <c r="L17" s="93"/>
      <c r="M17" s="58" t="s">
        <v>1002</v>
      </c>
      <c r="N17" s="56" t="s">
        <v>579</v>
      </c>
      <c r="O17" s="56" t="s">
        <v>273</v>
      </c>
      <c r="P17" s="57" t="s">
        <v>192</v>
      </c>
      <c r="Q17" s="50">
        <v>5</v>
      </c>
      <c r="R17" s="48">
        <f t="shared" si="2"/>
        <v>0.5</v>
      </c>
    </row>
    <row r="18" spans="1:19" ht="409.5" x14ac:dyDescent="0.2">
      <c r="A18" s="61" t="s">
        <v>527</v>
      </c>
      <c r="B18" s="72" t="s">
        <v>8</v>
      </c>
      <c r="C18" s="93">
        <v>43439</v>
      </c>
      <c r="D18" s="57" t="s">
        <v>481</v>
      </c>
      <c r="E18" s="57" t="s">
        <v>199</v>
      </c>
      <c r="F18" s="55" t="s">
        <v>480</v>
      </c>
      <c r="G18" s="101" t="s">
        <v>56</v>
      </c>
      <c r="H18" s="65"/>
      <c r="I18" s="65"/>
      <c r="J18" s="61" t="s">
        <v>931</v>
      </c>
      <c r="K18" s="93"/>
      <c r="L18" s="93"/>
      <c r="M18" s="58" t="s">
        <v>1002</v>
      </c>
      <c r="N18" s="56" t="s">
        <v>579</v>
      </c>
      <c r="O18" s="56" t="s">
        <v>273</v>
      </c>
      <c r="P18" s="57" t="s">
        <v>192</v>
      </c>
      <c r="Q18" s="50">
        <v>5</v>
      </c>
      <c r="R18" s="48">
        <f t="shared" si="2"/>
        <v>0.5</v>
      </c>
    </row>
    <row r="19" spans="1:19" ht="409.5" x14ac:dyDescent="0.2">
      <c r="A19" s="61" t="s">
        <v>528</v>
      </c>
      <c r="B19" s="72" t="s">
        <v>8</v>
      </c>
      <c r="C19" s="93">
        <v>43439</v>
      </c>
      <c r="D19" s="57" t="s">
        <v>476</v>
      </c>
      <c r="E19" s="57" t="s">
        <v>199</v>
      </c>
      <c r="F19" s="55" t="s">
        <v>562</v>
      </c>
      <c r="G19" s="101" t="s">
        <v>56</v>
      </c>
      <c r="H19" s="65"/>
      <c r="I19" s="65"/>
      <c r="J19" s="61" t="s">
        <v>931</v>
      </c>
      <c r="K19" s="93"/>
      <c r="L19" s="93"/>
      <c r="M19" s="58" t="s">
        <v>1002</v>
      </c>
      <c r="N19" s="56" t="s">
        <v>579</v>
      </c>
      <c r="O19" s="56" t="s">
        <v>273</v>
      </c>
      <c r="P19" s="57" t="s">
        <v>192</v>
      </c>
      <c r="Q19" s="50">
        <v>5</v>
      </c>
      <c r="R19" s="48">
        <f t="shared" si="2"/>
        <v>0.5</v>
      </c>
    </row>
    <row r="20" spans="1:19" ht="409.5" x14ac:dyDescent="0.2">
      <c r="A20" s="61" t="s">
        <v>529</v>
      </c>
      <c r="B20" s="72" t="s">
        <v>8</v>
      </c>
      <c r="C20" s="93">
        <v>43430</v>
      </c>
      <c r="D20" s="57" t="s">
        <v>178</v>
      </c>
      <c r="E20" s="57" t="s">
        <v>198</v>
      </c>
      <c r="F20" s="55" t="s">
        <v>510</v>
      </c>
      <c r="G20" s="106" t="s">
        <v>53</v>
      </c>
      <c r="H20" s="65"/>
      <c r="I20" s="65"/>
      <c r="J20" s="61" t="s">
        <v>931</v>
      </c>
      <c r="K20" s="93"/>
      <c r="L20" s="93"/>
      <c r="M20" s="58" t="s">
        <v>546</v>
      </c>
      <c r="N20" s="61" t="s">
        <v>567</v>
      </c>
      <c r="O20" s="61" t="s">
        <v>273</v>
      </c>
      <c r="P20" s="57" t="s">
        <v>192</v>
      </c>
      <c r="Q20" s="50">
        <v>35</v>
      </c>
      <c r="R20" s="48">
        <f t="shared" si="2"/>
        <v>3.5</v>
      </c>
    </row>
    <row r="21" spans="1:19" ht="229.5" x14ac:dyDescent="0.2">
      <c r="A21" s="61" t="s">
        <v>530</v>
      </c>
      <c r="B21" s="72" t="s">
        <v>8</v>
      </c>
      <c r="C21" s="93">
        <v>43460</v>
      </c>
      <c r="D21" s="57" t="s">
        <v>498</v>
      </c>
      <c r="E21" s="57" t="s">
        <v>199</v>
      </c>
      <c r="F21" s="55" t="s">
        <v>499</v>
      </c>
      <c r="G21" s="101" t="s">
        <v>500</v>
      </c>
      <c r="H21" s="65"/>
      <c r="I21" s="65"/>
      <c r="J21" s="61" t="s">
        <v>931</v>
      </c>
      <c r="K21" s="93"/>
      <c r="L21" s="93"/>
      <c r="M21" s="58" t="s">
        <v>543</v>
      </c>
      <c r="N21" s="56" t="s">
        <v>567</v>
      </c>
      <c r="O21" s="56" t="s">
        <v>459</v>
      </c>
      <c r="P21" s="57" t="s">
        <v>192</v>
      </c>
      <c r="Q21" s="50">
        <v>4</v>
      </c>
      <c r="R21" s="46">
        <f t="shared" ref="R21:R23" si="3">Q21*0.25</f>
        <v>1</v>
      </c>
    </row>
    <row r="22" spans="1:19" ht="127.5" x14ac:dyDescent="0.2">
      <c r="A22" s="61" t="s">
        <v>531</v>
      </c>
      <c r="B22" s="72" t="s">
        <v>8</v>
      </c>
      <c r="C22" s="93">
        <v>43461</v>
      </c>
      <c r="D22" s="57" t="s">
        <v>503</v>
      </c>
      <c r="E22" s="57" t="s">
        <v>195</v>
      </c>
      <c r="F22" s="55" t="s">
        <v>504</v>
      </c>
      <c r="G22" s="101" t="s">
        <v>56</v>
      </c>
      <c r="H22" s="65"/>
      <c r="I22" s="65"/>
      <c r="J22" s="61" t="s">
        <v>931</v>
      </c>
      <c r="K22" s="93"/>
      <c r="L22" s="93"/>
      <c r="M22" s="58" t="s">
        <v>505</v>
      </c>
      <c r="N22" s="56" t="s">
        <v>579</v>
      </c>
      <c r="O22" s="56" t="s">
        <v>459</v>
      </c>
      <c r="P22" s="57" t="s">
        <v>192</v>
      </c>
      <c r="Q22" s="50">
        <v>1</v>
      </c>
      <c r="R22" s="46">
        <f t="shared" si="3"/>
        <v>0.25</v>
      </c>
    </row>
    <row r="23" spans="1:19" ht="409.5" x14ac:dyDescent="0.2">
      <c r="A23" s="61" t="s">
        <v>532</v>
      </c>
      <c r="B23" s="72" t="s">
        <v>8</v>
      </c>
      <c r="C23" s="93">
        <v>43474</v>
      </c>
      <c r="D23" s="57" t="s">
        <v>384</v>
      </c>
      <c r="E23" s="57" t="s">
        <v>195</v>
      </c>
      <c r="F23" s="55" t="s">
        <v>541</v>
      </c>
      <c r="G23" s="101" t="s">
        <v>66</v>
      </c>
      <c r="H23" s="65"/>
      <c r="I23" s="65"/>
      <c r="J23" s="61" t="s">
        <v>931</v>
      </c>
      <c r="K23" s="93"/>
      <c r="L23" s="93"/>
      <c r="M23" s="58" t="s">
        <v>545</v>
      </c>
      <c r="N23" s="56" t="s">
        <v>579</v>
      </c>
      <c r="O23" s="56" t="s">
        <v>459</v>
      </c>
      <c r="P23" s="57" t="s">
        <v>192</v>
      </c>
      <c r="Q23" s="50">
        <v>2</v>
      </c>
      <c r="R23" s="46">
        <f t="shared" si="3"/>
        <v>0.5</v>
      </c>
    </row>
    <row r="24" spans="1:19" ht="409.5" x14ac:dyDescent="0.2">
      <c r="A24" s="61" t="s">
        <v>533</v>
      </c>
      <c r="B24" s="72" t="s">
        <v>8</v>
      </c>
      <c r="C24" s="93">
        <v>43474</v>
      </c>
      <c r="D24" s="57" t="s">
        <v>432</v>
      </c>
      <c r="E24" s="57" t="s">
        <v>195</v>
      </c>
      <c r="F24" s="55" t="s">
        <v>542</v>
      </c>
      <c r="G24" s="101" t="s">
        <v>56</v>
      </c>
      <c r="H24" s="65"/>
      <c r="I24" s="65"/>
      <c r="J24" s="61" t="s">
        <v>931</v>
      </c>
      <c r="K24" s="93"/>
      <c r="L24" s="93"/>
      <c r="M24" s="58" t="s">
        <v>544</v>
      </c>
      <c r="N24" s="56" t="s">
        <v>566</v>
      </c>
      <c r="O24" s="56" t="s">
        <v>272</v>
      </c>
      <c r="P24" s="57" t="s">
        <v>192</v>
      </c>
      <c r="Q24" s="50">
        <v>2</v>
      </c>
      <c r="R24" s="47">
        <f>Q24*0.5</f>
        <v>1</v>
      </c>
    </row>
    <row r="25" spans="1:19" ht="409.5" x14ac:dyDescent="0.2">
      <c r="A25" s="61" t="s">
        <v>549</v>
      </c>
      <c r="B25" s="72" t="s">
        <v>8</v>
      </c>
      <c r="C25" s="93">
        <v>43476</v>
      </c>
      <c r="D25" s="57" t="s">
        <v>547</v>
      </c>
      <c r="E25" s="57" t="s">
        <v>195</v>
      </c>
      <c r="F25" s="55" t="s">
        <v>548</v>
      </c>
      <c r="G25" s="101" t="s">
        <v>56</v>
      </c>
      <c r="H25" s="57"/>
      <c r="I25" s="57"/>
      <c r="J25" s="61" t="s">
        <v>931</v>
      </c>
      <c r="K25" s="93"/>
      <c r="L25" s="93"/>
      <c r="M25" s="58" t="s">
        <v>575</v>
      </c>
      <c r="N25" s="56" t="s">
        <v>566</v>
      </c>
      <c r="O25" s="56" t="s">
        <v>459</v>
      </c>
      <c r="P25" s="57" t="s">
        <v>192</v>
      </c>
      <c r="Q25" s="50">
        <v>20</v>
      </c>
      <c r="R25" s="46">
        <f t="shared" ref="R25:R26" si="4">Q25*0.25</f>
        <v>5</v>
      </c>
      <c r="S25" s="121"/>
    </row>
    <row r="26" spans="1:19" ht="409.5" x14ac:dyDescent="0.2">
      <c r="A26" s="61" t="s">
        <v>550</v>
      </c>
      <c r="B26" s="72" t="s">
        <v>8</v>
      </c>
      <c r="C26" s="93">
        <v>43482</v>
      </c>
      <c r="D26" s="57" t="s">
        <v>551</v>
      </c>
      <c r="E26" s="57" t="s">
        <v>195</v>
      </c>
      <c r="F26" s="55" t="s">
        <v>555</v>
      </c>
      <c r="G26" s="106" t="s">
        <v>53</v>
      </c>
      <c r="H26" s="57"/>
      <c r="I26" s="57"/>
      <c r="J26" s="61" t="s">
        <v>931</v>
      </c>
      <c r="K26" s="93"/>
      <c r="L26" s="93"/>
      <c r="M26" s="58" t="s">
        <v>552</v>
      </c>
      <c r="N26" s="61" t="s">
        <v>579</v>
      </c>
      <c r="O26" s="61" t="s">
        <v>459</v>
      </c>
      <c r="P26" s="57" t="s">
        <v>192</v>
      </c>
      <c r="Q26" s="50">
        <v>1</v>
      </c>
      <c r="R26" s="46">
        <f t="shared" si="4"/>
        <v>0.25</v>
      </c>
      <c r="S26" s="121"/>
    </row>
    <row r="27" spans="1:19" ht="375" x14ac:dyDescent="0.2">
      <c r="A27" s="61" t="s">
        <v>553</v>
      </c>
      <c r="B27" s="72" t="s">
        <v>8</v>
      </c>
      <c r="C27" s="93">
        <v>43483</v>
      </c>
      <c r="D27" s="57" t="s">
        <v>384</v>
      </c>
      <c r="E27" s="122" t="s">
        <v>195</v>
      </c>
      <c r="F27" s="55" t="s">
        <v>554</v>
      </c>
      <c r="G27" s="101" t="s">
        <v>66</v>
      </c>
      <c r="H27" s="65"/>
      <c r="I27" s="65"/>
      <c r="J27" s="61" t="s">
        <v>931</v>
      </c>
      <c r="K27" s="93"/>
      <c r="L27" s="93"/>
      <c r="M27" s="139" t="s">
        <v>806</v>
      </c>
      <c r="N27" s="56" t="s">
        <v>579</v>
      </c>
      <c r="O27" s="56" t="s">
        <v>273</v>
      </c>
      <c r="P27" s="57" t="s">
        <v>192</v>
      </c>
      <c r="Q27" s="50">
        <v>1</v>
      </c>
      <c r="R27" s="48">
        <f t="shared" ref="R27:R28" si="5">0.1*Q27</f>
        <v>0.1</v>
      </c>
    </row>
    <row r="28" spans="1:19" ht="409.5" x14ac:dyDescent="0.2">
      <c r="A28" s="61" t="s">
        <v>556</v>
      </c>
      <c r="B28" s="72" t="s">
        <v>8</v>
      </c>
      <c r="C28" s="93">
        <v>43476</v>
      </c>
      <c r="D28" s="57" t="s">
        <v>557</v>
      </c>
      <c r="E28" s="57" t="s">
        <v>199</v>
      </c>
      <c r="F28" s="55" t="s">
        <v>558</v>
      </c>
      <c r="G28" s="106" t="s">
        <v>53</v>
      </c>
      <c r="H28" s="57"/>
      <c r="I28" s="57"/>
      <c r="J28" s="61" t="s">
        <v>931</v>
      </c>
      <c r="K28" s="93"/>
      <c r="L28" s="93"/>
      <c r="M28" s="58" t="s">
        <v>559</v>
      </c>
      <c r="N28" s="61" t="s">
        <v>566</v>
      </c>
      <c r="O28" s="61" t="s">
        <v>273</v>
      </c>
      <c r="P28" s="57" t="s">
        <v>192</v>
      </c>
      <c r="Q28" s="50">
        <v>8</v>
      </c>
      <c r="R28" s="48">
        <f t="shared" si="5"/>
        <v>0.8</v>
      </c>
    </row>
    <row r="29" spans="1:19" ht="409.5" x14ac:dyDescent="0.2">
      <c r="A29" s="61" t="s">
        <v>560</v>
      </c>
      <c r="B29" s="72" t="s">
        <v>127</v>
      </c>
      <c r="C29" s="93">
        <v>43487</v>
      </c>
      <c r="D29" s="57" t="s">
        <v>442</v>
      </c>
      <c r="E29" s="57" t="s">
        <v>199</v>
      </c>
      <c r="F29" s="55" t="s">
        <v>561</v>
      </c>
      <c r="G29" s="101" t="s">
        <v>56</v>
      </c>
      <c r="H29" s="57"/>
      <c r="I29" s="57"/>
      <c r="J29" s="61" t="s">
        <v>161</v>
      </c>
      <c r="K29" s="93"/>
      <c r="L29" s="93"/>
      <c r="M29" s="58"/>
      <c r="N29" s="56" t="s">
        <v>579</v>
      </c>
      <c r="O29" s="56" t="s">
        <v>459</v>
      </c>
      <c r="P29" s="57" t="s">
        <v>192</v>
      </c>
      <c r="Q29" s="50">
        <v>120</v>
      </c>
      <c r="R29" s="46">
        <f>Q29*0.25</f>
        <v>30</v>
      </c>
    </row>
    <row r="30" spans="1:19" ht="409.5" x14ac:dyDescent="0.2">
      <c r="A30" s="61" t="s">
        <v>563</v>
      </c>
      <c r="B30" s="72" t="s">
        <v>8</v>
      </c>
      <c r="C30" s="93">
        <v>43494</v>
      </c>
      <c r="D30" s="57" t="s">
        <v>557</v>
      </c>
      <c r="E30" s="57" t="s">
        <v>199</v>
      </c>
      <c r="F30" s="55" t="s">
        <v>564</v>
      </c>
      <c r="G30" s="101" t="s">
        <v>66</v>
      </c>
      <c r="H30" s="57"/>
      <c r="I30" s="57"/>
      <c r="J30" s="61" t="s">
        <v>931</v>
      </c>
      <c r="K30" s="93"/>
      <c r="L30" s="93"/>
      <c r="M30" s="58" t="s">
        <v>569</v>
      </c>
      <c r="N30" s="56" t="s">
        <v>566</v>
      </c>
      <c r="O30" s="56" t="s">
        <v>273</v>
      </c>
      <c r="P30" s="57" t="s">
        <v>192</v>
      </c>
      <c r="Q30" s="50">
        <v>2</v>
      </c>
      <c r="R30" s="48">
        <f>0.1*Q30</f>
        <v>0.2</v>
      </c>
    </row>
    <row r="31" spans="1:19" ht="409.5" x14ac:dyDescent="0.2">
      <c r="A31" s="61" t="s">
        <v>576</v>
      </c>
      <c r="B31" s="72" t="s">
        <v>8</v>
      </c>
      <c r="C31" s="93">
        <v>43504</v>
      </c>
      <c r="D31" s="57" t="s">
        <v>577</v>
      </c>
      <c r="E31" s="57" t="s">
        <v>195</v>
      </c>
      <c r="F31" s="55" t="s">
        <v>578</v>
      </c>
      <c r="G31" s="106" t="s">
        <v>53</v>
      </c>
      <c r="H31" s="65"/>
      <c r="I31" s="65"/>
      <c r="J31" s="61" t="s">
        <v>931</v>
      </c>
      <c r="K31" s="93"/>
      <c r="L31" s="93"/>
      <c r="M31" s="58" t="s">
        <v>596</v>
      </c>
      <c r="N31" s="61" t="s">
        <v>579</v>
      </c>
      <c r="O31" s="61" t="s">
        <v>459</v>
      </c>
      <c r="P31" s="57" t="s">
        <v>192</v>
      </c>
      <c r="Q31" s="50">
        <v>13</v>
      </c>
      <c r="R31" s="46">
        <f t="shared" ref="R31:R33" si="6">Q31*0.25</f>
        <v>3.25</v>
      </c>
    </row>
    <row r="32" spans="1:19" ht="409.5" x14ac:dyDescent="0.2">
      <c r="A32" s="61" t="s">
        <v>580</v>
      </c>
      <c r="B32" s="72" t="s">
        <v>127</v>
      </c>
      <c r="C32" s="93">
        <v>43507</v>
      </c>
      <c r="D32" s="57" t="s">
        <v>581</v>
      </c>
      <c r="E32" s="57" t="s">
        <v>199</v>
      </c>
      <c r="F32" s="55" t="s">
        <v>582</v>
      </c>
      <c r="G32" s="101" t="s">
        <v>56</v>
      </c>
      <c r="H32" s="65"/>
      <c r="I32" s="65"/>
      <c r="J32" s="61" t="s">
        <v>161</v>
      </c>
      <c r="K32" s="93"/>
      <c r="L32" s="93"/>
      <c r="M32" s="58" t="s">
        <v>590</v>
      </c>
      <c r="N32" s="56" t="s">
        <v>579</v>
      </c>
      <c r="O32" s="56" t="s">
        <v>459</v>
      </c>
      <c r="P32" s="57" t="s">
        <v>192</v>
      </c>
      <c r="Q32" s="50">
        <v>1</v>
      </c>
      <c r="R32" s="46">
        <f t="shared" si="6"/>
        <v>0.25</v>
      </c>
    </row>
    <row r="33" spans="1:18" ht="409.5" x14ac:dyDescent="0.2">
      <c r="A33" s="61" t="s">
        <v>583</v>
      </c>
      <c r="B33" s="72" t="s">
        <v>8</v>
      </c>
      <c r="C33" s="93">
        <v>43510</v>
      </c>
      <c r="D33" s="57" t="s">
        <v>585</v>
      </c>
      <c r="E33" s="57" t="s">
        <v>195</v>
      </c>
      <c r="F33" s="55" t="s">
        <v>584</v>
      </c>
      <c r="G33" s="101" t="s">
        <v>66</v>
      </c>
      <c r="H33" s="65"/>
      <c r="I33" s="65"/>
      <c r="J33" s="61" t="s">
        <v>931</v>
      </c>
      <c r="K33" s="93"/>
      <c r="L33" s="93"/>
      <c r="M33" s="58" t="s">
        <v>595</v>
      </c>
      <c r="N33" s="56" t="s">
        <v>579</v>
      </c>
      <c r="O33" s="56" t="s">
        <v>459</v>
      </c>
      <c r="P33" s="57" t="s">
        <v>192</v>
      </c>
      <c r="Q33" s="50">
        <v>1</v>
      </c>
      <c r="R33" s="46">
        <f t="shared" si="6"/>
        <v>0.25</v>
      </c>
    </row>
    <row r="34" spans="1:18" ht="409.5" x14ac:dyDescent="0.2">
      <c r="A34" s="61" t="s">
        <v>587</v>
      </c>
      <c r="B34" s="72" t="s">
        <v>127</v>
      </c>
      <c r="C34" s="93">
        <v>43510</v>
      </c>
      <c r="D34" s="57" t="s">
        <v>588</v>
      </c>
      <c r="E34" s="57" t="s">
        <v>199</v>
      </c>
      <c r="F34" s="55" t="s">
        <v>594</v>
      </c>
      <c r="G34" s="101" t="s">
        <v>56</v>
      </c>
      <c r="H34" s="65"/>
      <c r="I34" s="65"/>
      <c r="J34" s="61" t="s">
        <v>161</v>
      </c>
      <c r="K34" s="93"/>
      <c r="L34" s="93"/>
      <c r="M34" s="58" t="s">
        <v>589</v>
      </c>
      <c r="N34" s="56" t="s">
        <v>579</v>
      </c>
      <c r="O34" s="56" t="s">
        <v>273</v>
      </c>
      <c r="P34" s="57" t="s">
        <v>192</v>
      </c>
      <c r="Q34" s="50">
        <v>1</v>
      </c>
      <c r="R34" s="48">
        <f t="shared" ref="R34:R36" si="7">0.1*Q34</f>
        <v>0.1</v>
      </c>
    </row>
    <row r="35" spans="1:18" ht="409.5" x14ac:dyDescent="0.2">
      <c r="A35" s="61" t="s">
        <v>591</v>
      </c>
      <c r="B35" s="72" t="s">
        <v>8</v>
      </c>
      <c r="C35" s="93">
        <v>43511</v>
      </c>
      <c r="D35" s="57" t="s">
        <v>592</v>
      </c>
      <c r="E35" s="57" t="s">
        <v>199</v>
      </c>
      <c r="F35" s="55" t="s">
        <v>593</v>
      </c>
      <c r="G35" s="106" t="s">
        <v>53</v>
      </c>
      <c r="H35" s="65"/>
      <c r="I35" s="65"/>
      <c r="J35" s="61" t="s">
        <v>931</v>
      </c>
      <c r="K35" s="93"/>
      <c r="L35" s="93"/>
      <c r="M35" s="140" t="s">
        <v>597</v>
      </c>
      <c r="N35" s="123" t="s">
        <v>566</v>
      </c>
      <c r="O35" s="61" t="s">
        <v>273</v>
      </c>
      <c r="P35" s="57" t="s">
        <v>192</v>
      </c>
      <c r="Q35" s="50">
        <v>3</v>
      </c>
      <c r="R35" s="48">
        <f t="shared" si="7"/>
        <v>0.30000000000000004</v>
      </c>
    </row>
    <row r="36" spans="1:18" ht="409.5" x14ac:dyDescent="0.2">
      <c r="A36" s="61" t="s">
        <v>598</v>
      </c>
      <c r="B36" s="72" t="s">
        <v>127</v>
      </c>
      <c r="C36" s="93">
        <v>43514</v>
      </c>
      <c r="D36" s="57" t="s">
        <v>599</v>
      </c>
      <c r="E36" s="57" t="s">
        <v>199</v>
      </c>
      <c r="F36" s="55" t="s">
        <v>600</v>
      </c>
      <c r="G36" s="101" t="s">
        <v>66</v>
      </c>
      <c r="H36" s="65"/>
      <c r="I36" s="65"/>
      <c r="J36" s="61" t="s">
        <v>161</v>
      </c>
      <c r="K36" s="93"/>
      <c r="L36" s="93"/>
      <c r="M36" s="58" t="s">
        <v>603</v>
      </c>
      <c r="N36" s="56" t="s">
        <v>579</v>
      </c>
      <c r="O36" s="56" t="s">
        <v>273</v>
      </c>
      <c r="P36" s="57" t="s">
        <v>192</v>
      </c>
      <c r="Q36" s="50">
        <v>1</v>
      </c>
      <c r="R36" s="48">
        <f t="shared" si="7"/>
        <v>0.1</v>
      </c>
    </row>
    <row r="37" spans="1:18" ht="409.5" x14ac:dyDescent="0.2">
      <c r="A37" s="61" t="s">
        <v>601</v>
      </c>
      <c r="B37" s="72" t="s">
        <v>8</v>
      </c>
      <c r="C37" s="93">
        <v>43514</v>
      </c>
      <c r="D37" s="57" t="s">
        <v>163</v>
      </c>
      <c r="E37" s="57" t="s">
        <v>199</v>
      </c>
      <c r="F37" s="55" t="s">
        <v>602</v>
      </c>
      <c r="G37" s="106" t="s">
        <v>53</v>
      </c>
      <c r="H37" s="65"/>
      <c r="I37" s="65"/>
      <c r="J37" s="61" t="s">
        <v>931</v>
      </c>
      <c r="K37" s="93"/>
      <c r="L37" s="93"/>
      <c r="M37" s="58" t="s">
        <v>604</v>
      </c>
      <c r="N37" s="61" t="s">
        <v>579</v>
      </c>
      <c r="O37" s="61" t="s">
        <v>459</v>
      </c>
      <c r="P37" s="57" t="s">
        <v>192</v>
      </c>
      <c r="Q37" s="50">
        <v>1</v>
      </c>
      <c r="R37" s="46">
        <f>Q37*0.25</f>
        <v>0.25</v>
      </c>
    </row>
    <row r="38" spans="1:18" ht="409.5" x14ac:dyDescent="0.2">
      <c r="A38" s="61" t="s">
        <v>605</v>
      </c>
      <c r="B38" s="72" t="s">
        <v>8</v>
      </c>
      <c r="C38" s="93">
        <v>43515</v>
      </c>
      <c r="D38" s="57" t="s">
        <v>292</v>
      </c>
      <c r="E38" s="57" t="s">
        <v>199</v>
      </c>
      <c r="F38" s="55" t="s">
        <v>606</v>
      </c>
      <c r="G38" s="106" t="s">
        <v>53</v>
      </c>
      <c r="H38" s="65"/>
      <c r="I38" s="65"/>
      <c r="J38" s="61" t="s">
        <v>931</v>
      </c>
      <c r="K38" s="93"/>
      <c r="L38" s="93"/>
      <c r="M38" s="58" t="s">
        <v>808</v>
      </c>
      <c r="N38" s="61" t="s">
        <v>566</v>
      </c>
      <c r="O38" s="61" t="s">
        <v>273</v>
      </c>
      <c r="P38" s="57" t="s">
        <v>192</v>
      </c>
      <c r="Q38" s="50">
        <v>3</v>
      </c>
      <c r="R38" s="48">
        <f t="shared" ref="R38:R44" si="8">0.1*Q38</f>
        <v>0.30000000000000004</v>
      </c>
    </row>
    <row r="39" spans="1:18" ht="409.5" x14ac:dyDescent="0.2">
      <c r="A39" s="61" t="s">
        <v>609</v>
      </c>
      <c r="B39" s="72" t="s">
        <v>8</v>
      </c>
      <c r="C39" s="93">
        <v>43516</v>
      </c>
      <c r="D39" s="57" t="s">
        <v>607</v>
      </c>
      <c r="E39" s="57" t="s">
        <v>195</v>
      </c>
      <c r="F39" s="55" t="s">
        <v>608</v>
      </c>
      <c r="G39" s="101" t="s">
        <v>56</v>
      </c>
      <c r="H39" s="65"/>
      <c r="I39" s="65"/>
      <c r="J39" s="61" t="s">
        <v>931</v>
      </c>
      <c r="K39" s="93"/>
      <c r="L39" s="93"/>
      <c r="M39" s="58" t="s">
        <v>811</v>
      </c>
      <c r="N39" s="56" t="s">
        <v>579</v>
      </c>
      <c r="O39" s="56" t="s">
        <v>273</v>
      </c>
      <c r="P39" s="57" t="s">
        <v>192</v>
      </c>
      <c r="Q39" s="50">
        <v>92</v>
      </c>
      <c r="R39" s="48">
        <f t="shared" si="8"/>
        <v>9.2000000000000011</v>
      </c>
    </row>
    <row r="40" spans="1:18" ht="409.5" x14ac:dyDescent="0.2">
      <c r="A40" s="61" t="s">
        <v>610</v>
      </c>
      <c r="B40" s="72" t="s">
        <v>127</v>
      </c>
      <c r="C40" s="93">
        <v>43522</v>
      </c>
      <c r="D40" s="57" t="s">
        <v>588</v>
      </c>
      <c r="E40" s="57" t="s">
        <v>199</v>
      </c>
      <c r="F40" s="55" t="s">
        <v>611</v>
      </c>
      <c r="G40" s="101" t="s">
        <v>56</v>
      </c>
      <c r="H40" s="57"/>
      <c r="I40" s="57"/>
      <c r="J40" s="61" t="s">
        <v>161</v>
      </c>
      <c r="K40" s="93"/>
      <c r="L40" s="93"/>
      <c r="M40" s="58"/>
      <c r="N40" s="56" t="s">
        <v>579</v>
      </c>
      <c r="O40" s="56" t="s">
        <v>273</v>
      </c>
      <c r="P40" s="57" t="s">
        <v>192</v>
      </c>
      <c r="Q40" s="50">
        <v>2</v>
      </c>
      <c r="R40" s="48">
        <f t="shared" si="8"/>
        <v>0.2</v>
      </c>
    </row>
    <row r="41" spans="1:18" ht="409.5" x14ac:dyDescent="0.2">
      <c r="A41" s="61" t="s">
        <v>612</v>
      </c>
      <c r="B41" s="72" t="s">
        <v>127</v>
      </c>
      <c r="C41" s="93">
        <v>43528</v>
      </c>
      <c r="D41" s="57" t="s">
        <v>588</v>
      </c>
      <c r="E41" s="57" t="s">
        <v>199</v>
      </c>
      <c r="F41" s="55" t="s">
        <v>613</v>
      </c>
      <c r="G41" s="101" t="s">
        <v>56</v>
      </c>
      <c r="H41" s="57"/>
      <c r="I41" s="57"/>
      <c r="J41" s="61" t="s">
        <v>161</v>
      </c>
      <c r="K41" s="93"/>
      <c r="L41" s="93"/>
      <c r="M41" s="58" t="s">
        <v>633</v>
      </c>
      <c r="N41" s="56" t="s">
        <v>566</v>
      </c>
      <c r="O41" s="56" t="s">
        <v>273</v>
      </c>
      <c r="P41" s="57" t="s">
        <v>192</v>
      </c>
      <c r="Q41" s="50">
        <v>2</v>
      </c>
      <c r="R41" s="48">
        <f t="shared" si="8"/>
        <v>0.2</v>
      </c>
    </row>
    <row r="42" spans="1:18" ht="409.5" x14ac:dyDescent="0.2">
      <c r="A42" s="61" t="s">
        <v>614</v>
      </c>
      <c r="B42" s="72" t="s">
        <v>8</v>
      </c>
      <c r="C42" s="93">
        <v>43529</v>
      </c>
      <c r="D42" s="57" t="s">
        <v>615</v>
      </c>
      <c r="E42" s="57" t="s">
        <v>196</v>
      </c>
      <c r="F42" s="55" t="s">
        <v>616</v>
      </c>
      <c r="G42" s="101" t="s">
        <v>66</v>
      </c>
      <c r="H42" s="65"/>
      <c r="I42" s="65"/>
      <c r="J42" s="61" t="s">
        <v>931</v>
      </c>
      <c r="K42" s="93"/>
      <c r="L42" s="93"/>
      <c r="M42" s="58" t="s">
        <v>646</v>
      </c>
      <c r="N42" s="56" t="s">
        <v>579</v>
      </c>
      <c r="O42" s="56" t="s">
        <v>273</v>
      </c>
      <c r="P42" s="57" t="s">
        <v>192</v>
      </c>
      <c r="Q42" s="50">
        <v>18</v>
      </c>
      <c r="R42" s="48">
        <f t="shared" si="8"/>
        <v>1.8</v>
      </c>
    </row>
    <row r="43" spans="1:18" ht="409.5" x14ac:dyDescent="0.2">
      <c r="A43" s="61" t="s">
        <v>617</v>
      </c>
      <c r="B43" s="72" t="s">
        <v>8</v>
      </c>
      <c r="C43" s="93">
        <v>43530</v>
      </c>
      <c r="D43" s="57" t="s">
        <v>618</v>
      </c>
      <c r="E43" s="57" t="s">
        <v>199</v>
      </c>
      <c r="F43" s="55" t="s">
        <v>619</v>
      </c>
      <c r="G43" s="101" t="s">
        <v>56</v>
      </c>
      <c r="H43" s="65"/>
      <c r="I43" s="65"/>
      <c r="J43" s="61" t="s">
        <v>931</v>
      </c>
      <c r="K43" s="93"/>
      <c r="L43" s="93"/>
      <c r="M43" s="139" t="s">
        <v>812</v>
      </c>
      <c r="N43" s="56" t="s">
        <v>579</v>
      </c>
      <c r="O43" s="56" t="s">
        <v>273</v>
      </c>
      <c r="P43" s="57" t="s">
        <v>192</v>
      </c>
      <c r="Q43" s="50">
        <v>78</v>
      </c>
      <c r="R43" s="48">
        <f t="shared" si="8"/>
        <v>7.8000000000000007</v>
      </c>
    </row>
    <row r="44" spans="1:18" ht="390" x14ac:dyDescent="0.2">
      <c r="A44" s="61" t="s">
        <v>620</v>
      </c>
      <c r="B44" s="72" t="s">
        <v>8</v>
      </c>
      <c r="C44" s="93">
        <v>43531</v>
      </c>
      <c r="D44" s="57" t="s">
        <v>621</v>
      </c>
      <c r="E44" s="57" t="s">
        <v>195</v>
      </c>
      <c r="F44" s="55" t="s">
        <v>622</v>
      </c>
      <c r="G44" s="106" t="s">
        <v>53</v>
      </c>
      <c r="H44" s="57"/>
      <c r="I44" s="57"/>
      <c r="J44" s="61" t="s">
        <v>931</v>
      </c>
      <c r="K44" s="93"/>
      <c r="L44" s="93"/>
      <c r="M44" s="58" t="s">
        <v>671</v>
      </c>
      <c r="N44" s="61" t="s">
        <v>579</v>
      </c>
      <c r="O44" s="61" t="s">
        <v>273</v>
      </c>
      <c r="P44" s="57" t="s">
        <v>192</v>
      </c>
      <c r="Q44" s="50">
        <v>19</v>
      </c>
      <c r="R44" s="48">
        <f t="shared" si="8"/>
        <v>1.9000000000000001</v>
      </c>
    </row>
    <row r="45" spans="1:18" ht="409.5" x14ac:dyDescent="0.2">
      <c r="A45" s="61" t="s">
        <v>623</v>
      </c>
      <c r="B45" s="72" t="s">
        <v>8</v>
      </c>
      <c r="C45" s="93">
        <v>43531</v>
      </c>
      <c r="D45" s="57" t="s">
        <v>624</v>
      </c>
      <c r="E45" s="57" t="s">
        <v>195</v>
      </c>
      <c r="F45" s="55" t="s">
        <v>625</v>
      </c>
      <c r="G45" s="101" t="s">
        <v>56</v>
      </c>
      <c r="H45" s="57"/>
      <c r="I45" s="57"/>
      <c r="J45" s="61" t="s">
        <v>931</v>
      </c>
      <c r="K45" s="93"/>
      <c r="L45" s="93"/>
      <c r="M45" s="58" t="s">
        <v>626</v>
      </c>
      <c r="N45" s="56" t="s">
        <v>579</v>
      </c>
      <c r="O45" s="56" t="s">
        <v>459</v>
      </c>
      <c r="P45" s="57" t="s">
        <v>192</v>
      </c>
      <c r="Q45" s="50">
        <v>1</v>
      </c>
      <c r="R45" s="46">
        <f>Q45*0.25</f>
        <v>0.25</v>
      </c>
    </row>
    <row r="46" spans="1:18" ht="409.5" x14ac:dyDescent="0.2">
      <c r="A46" s="61" t="s">
        <v>627</v>
      </c>
      <c r="B46" s="72" t="s">
        <v>8</v>
      </c>
      <c r="C46" s="93">
        <v>43532</v>
      </c>
      <c r="D46" s="57" t="s">
        <v>62</v>
      </c>
      <c r="E46" s="57" t="s">
        <v>195</v>
      </c>
      <c r="F46" s="55" t="s">
        <v>628</v>
      </c>
      <c r="G46" s="106" t="s">
        <v>53</v>
      </c>
      <c r="H46" s="57"/>
      <c r="I46" s="57"/>
      <c r="J46" s="61" t="s">
        <v>931</v>
      </c>
      <c r="K46" s="93"/>
      <c r="L46" s="93"/>
      <c r="M46" s="58" t="s">
        <v>645</v>
      </c>
      <c r="N46" s="61" t="s">
        <v>566</v>
      </c>
      <c r="O46" s="61" t="s">
        <v>273</v>
      </c>
      <c r="P46" s="57" t="s">
        <v>192</v>
      </c>
      <c r="Q46" s="50">
        <v>15</v>
      </c>
      <c r="R46" s="48">
        <f>0.1*Q46</f>
        <v>1.5</v>
      </c>
    </row>
    <row r="47" spans="1:18" ht="409.5" x14ac:dyDescent="0.2">
      <c r="A47" s="61" t="s">
        <v>629</v>
      </c>
      <c r="B47" s="72" t="s">
        <v>8</v>
      </c>
      <c r="C47" s="93">
        <v>43539</v>
      </c>
      <c r="D47" s="102" t="s">
        <v>592</v>
      </c>
      <c r="E47" s="57" t="s">
        <v>195</v>
      </c>
      <c r="F47" s="55" t="s">
        <v>630</v>
      </c>
      <c r="G47" s="106" t="s">
        <v>53</v>
      </c>
      <c r="H47" s="65"/>
      <c r="I47" s="65"/>
      <c r="J47" s="61" t="s">
        <v>931</v>
      </c>
      <c r="K47" s="93"/>
      <c r="L47" s="93"/>
      <c r="M47" s="58" t="s">
        <v>640</v>
      </c>
      <c r="N47" s="61" t="s">
        <v>566</v>
      </c>
      <c r="O47" s="61" t="s">
        <v>459</v>
      </c>
      <c r="P47" s="57" t="s">
        <v>192</v>
      </c>
      <c r="Q47" s="50">
        <v>5</v>
      </c>
      <c r="R47" s="46">
        <f t="shared" ref="R47:R48" si="9">Q47*0.25</f>
        <v>1.25</v>
      </c>
    </row>
    <row r="48" spans="1:18" ht="153" x14ac:dyDescent="0.2">
      <c r="A48" s="61" t="s">
        <v>631</v>
      </c>
      <c r="B48" s="72" t="s">
        <v>8</v>
      </c>
      <c r="C48" s="93">
        <v>43539</v>
      </c>
      <c r="D48" s="57" t="s">
        <v>621</v>
      </c>
      <c r="E48" s="57" t="s">
        <v>195</v>
      </c>
      <c r="F48" s="55" t="s">
        <v>632</v>
      </c>
      <c r="G48" s="106" t="s">
        <v>53</v>
      </c>
      <c r="H48" s="65"/>
      <c r="I48" s="65"/>
      <c r="J48" s="61" t="s">
        <v>931</v>
      </c>
      <c r="K48" s="93"/>
      <c r="L48" s="93"/>
      <c r="M48" s="58" t="s">
        <v>641</v>
      </c>
      <c r="N48" s="61" t="s">
        <v>566</v>
      </c>
      <c r="O48" s="61" t="s">
        <v>459</v>
      </c>
      <c r="P48" s="57" t="s">
        <v>192</v>
      </c>
      <c r="Q48" s="50">
        <v>5</v>
      </c>
      <c r="R48" s="46">
        <f t="shared" si="9"/>
        <v>1.25</v>
      </c>
    </row>
    <row r="49" spans="1:18" ht="409.5" x14ac:dyDescent="0.2">
      <c r="A49" s="61" t="s">
        <v>634</v>
      </c>
      <c r="B49" s="72" t="s">
        <v>8</v>
      </c>
      <c r="C49" s="93">
        <v>43543</v>
      </c>
      <c r="D49" s="57" t="s">
        <v>635</v>
      </c>
      <c r="E49" s="57" t="s">
        <v>199</v>
      </c>
      <c r="F49" s="55" t="s">
        <v>636</v>
      </c>
      <c r="G49" s="101" t="s">
        <v>56</v>
      </c>
      <c r="H49" s="65"/>
      <c r="I49" s="65"/>
      <c r="J49" s="61" t="s">
        <v>931</v>
      </c>
      <c r="K49" s="93"/>
      <c r="L49" s="93"/>
      <c r="M49" s="58" t="s">
        <v>813</v>
      </c>
      <c r="N49" s="56" t="s">
        <v>579</v>
      </c>
      <c r="O49" s="56" t="s">
        <v>273</v>
      </c>
      <c r="P49" s="57" t="s">
        <v>192</v>
      </c>
      <c r="Q49" s="50">
        <v>69</v>
      </c>
      <c r="R49" s="48">
        <f t="shared" ref="R49:R51" si="10">0.1*Q49</f>
        <v>6.9</v>
      </c>
    </row>
    <row r="50" spans="1:18" ht="409.5" x14ac:dyDescent="0.2">
      <c r="A50" s="61" t="s">
        <v>637</v>
      </c>
      <c r="B50" s="110" t="s">
        <v>127</v>
      </c>
      <c r="C50" s="84">
        <v>43546</v>
      </c>
      <c r="D50" s="84" t="s">
        <v>639</v>
      </c>
      <c r="E50" s="65" t="s">
        <v>199</v>
      </c>
      <c r="F50" s="52" t="s">
        <v>638</v>
      </c>
      <c r="G50" s="66" t="s">
        <v>66</v>
      </c>
      <c r="H50" s="65"/>
      <c r="I50" s="65"/>
      <c r="J50" s="47" t="s">
        <v>161</v>
      </c>
      <c r="K50" s="84">
        <f ca="1">TODAY()</f>
        <v>44214</v>
      </c>
      <c r="L50" s="84"/>
      <c r="M50" s="54"/>
      <c r="N50" s="67" t="s">
        <v>579</v>
      </c>
      <c r="O50" s="67" t="s">
        <v>273</v>
      </c>
      <c r="P50" s="65" t="s">
        <v>192</v>
      </c>
      <c r="Q50" s="87">
        <f t="shared" ref="Q50:Q52" ca="1" si="11">NETWORKDAYS(C50,K50)</f>
        <v>477</v>
      </c>
      <c r="R50" s="48">
        <f ca="1">0.1*Q50</f>
        <v>47.7</v>
      </c>
    </row>
    <row r="51" spans="1:18" ht="409.5" x14ac:dyDescent="0.2">
      <c r="A51" s="61" t="s">
        <v>642</v>
      </c>
      <c r="B51" s="72" t="s">
        <v>127</v>
      </c>
      <c r="C51" s="93">
        <v>43549</v>
      </c>
      <c r="D51" s="93" t="s">
        <v>643</v>
      </c>
      <c r="E51" s="65" t="s">
        <v>199</v>
      </c>
      <c r="F51" s="55" t="s">
        <v>644</v>
      </c>
      <c r="G51" s="101" t="s">
        <v>56</v>
      </c>
      <c r="H51" s="65"/>
      <c r="I51" s="65"/>
      <c r="J51" s="61" t="s">
        <v>161</v>
      </c>
      <c r="K51" s="93">
        <v>43712</v>
      </c>
      <c r="L51" s="93"/>
      <c r="M51" s="58" t="s">
        <v>903</v>
      </c>
      <c r="N51" s="56" t="s">
        <v>579</v>
      </c>
      <c r="O51" s="56" t="s">
        <v>273</v>
      </c>
      <c r="P51" s="57" t="s">
        <v>192</v>
      </c>
      <c r="Q51" s="50">
        <f t="shared" si="11"/>
        <v>118</v>
      </c>
      <c r="R51" s="48">
        <f t="shared" si="10"/>
        <v>11.8</v>
      </c>
    </row>
    <row r="52" spans="1:18" ht="409.5" x14ac:dyDescent="0.2">
      <c r="A52" s="61" t="s">
        <v>647</v>
      </c>
      <c r="B52" s="72" t="s">
        <v>127</v>
      </c>
      <c r="C52" s="93">
        <v>43549</v>
      </c>
      <c r="D52" s="93" t="s">
        <v>643</v>
      </c>
      <c r="E52" s="65" t="s">
        <v>199</v>
      </c>
      <c r="F52" s="55" t="s">
        <v>644</v>
      </c>
      <c r="G52" s="101" t="s">
        <v>56</v>
      </c>
      <c r="H52" s="65"/>
      <c r="I52" s="65"/>
      <c r="J52" s="61" t="s">
        <v>161</v>
      </c>
      <c r="K52" s="93">
        <v>43712</v>
      </c>
      <c r="L52" s="93"/>
      <c r="M52" s="58" t="s">
        <v>903</v>
      </c>
      <c r="N52" s="56" t="s">
        <v>579</v>
      </c>
      <c r="O52" s="56" t="s">
        <v>459</v>
      </c>
      <c r="P52" s="57" t="s">
        <v>192</v>
      </c>
      <c r="Q52" s="50">
        <f t="shared" si="11"/>
        <v>118</v>
      </c>
      <c r="R52" s="46">
        <f>Q52*0.25</f>
        <v>29.5</v>
      </c>
    </row>
    <row r="53" spans="1:18" ht="409.5" x14ac:dyDescent="0.2">
      <c r="A53" s="61" t="s">
        <v>650</v>
      </c>
      <c r="B53" s="72" t="s">
        <v>8</v>
      </c>
      <c r="C53" s="93">
        <v>43553</v>
      </c>
      <c r="D53" s="57" t="s">
        <v>648</v>
      </c>
      <c r="E53" s="57" t="s">
        <v>195</v>
      </c>
      <c r="F53" s="55" t="s">
        <v>649</v>
      </c>
      <c r="G53" s="106" t="s">
        <v>53</v>
      </c>
      <c r="H53" s="65"/>
      <c r="I53" s="65"/>
      <c r="J53" s="61" t="s">
        <v>931</v>
      </c>
      <c r="K53" s="93"/>
      <c r="L53" s="93"/>
      <c r="M53" s="58" t="s">
        <v>672</v>
      </c>
      <c r="N53" s="61" t="s">
        <v>579</v>
      </c>
      <c r="O53" s="61" t="s">
        <v>272</v>
      </c>
      <c r="P53" s="57" t="s">
        <v>192</v>
      </c>
      <c r="Q53" s="50">
        <v>5</v>
      </c>
      <c r="R53" s="47">
        <f t="shared" ref="R53:R54" si="12">Q53*0.5</f>
        <v>2.5</v>
      </c>
    </row>
    <row r="54" spans="1:18" ht="280.5" x14ac:dyDescent="0.2">
      <c r="A54" s="61" t="s">
        <v>653</v>
      </c>
      <c r="B54" s="72" t="s">
        <v>8</v>
      </c>
      <c r="C54" s="93">
        <v>43553</v>
      </c>
      <c r="D54" s="57" t="s">
        <v>651</v>
      </c>
      <c r="E54" s="57" t="s">
        <v>195</v>
      </c>
      <c r="F54" s="55" t="s">
        <v>652</v>
      </c>
      <c r="G54" s="106" t="s">
        <v>53</v>
      </c>
      <c r="H54" s="65"/>
      <c r="I54" s="65"/>
      <c r="J54" s="61" t="s">
        <v>931</v>
      </c>
      <c r="K54" s="93"/>
      <c r="L54" s="93"/>
      <c r="M54" s="58" t="s">
        <v>696</v>
      </c>
      <c r="N54" s="61" t="s">
        <v>566</v>
      </c>
      <c r="O54" s="61" t="s">
        <v>272</v>
      </c>
      <c r="P54" s="57" t="s">
        <v>192</v>
      </c>
      <c r="Q54" s="50">
        <v>17</v>
      </c>
      <c r="R54" s="47">
        <f t="shared" si="12"/>
        <v>8.5</v>
      </c>
    </row>
    <row r="55" spans="1:18" ht="409.5" x14ac:dyDescent="0.2">
      <c r="A55" s="61" t="s">
        <v>657</v>
      </c>
      <c r="B55" s="72" t="s">
        <v>127</v>
      </c>
      <c r="C55" s="93">
        <v>43557</v>
      </c>
      <c r="D55" s="57" t="s">
        <v>654</v>
      </c>
      <c r="E55" s="57" t="s">
        <v>195</v>
      </c>
      <c r="F55" s="55" t="s">
        <v>655</v>
      </c>
      <c r="G55" s="101" t="s">
        <v>55</v>
      </c>
      <c r="H55" s="65"/>
      <c r="I55" s="65"/>
      <c r="J55" s="61" t="s">
        <v>169</v>
      </c>
      <c r="K55" s="93"/>
      <c r="L55" s="93"/>
      <c r="M55" s="140" t="s">
        <v>667</v>
      </c>
      <c r="N55" s="124" t="s">
        <v>579</v>
      </c>
      <c r="O55" s="56" t="s">
        <v>459</v>
      </c>
      <c r="P55" s="57" t="s">
        <v>192</v>
      </c>
      <c r="Q55" s="50">
        <v>1</v>
      </c>
      <c r="R55" s="46">
        <f>Q55*0.25</f>
        <v>0.25</v>
      </c>
    </row>
    <row r="56" spans="1:18" ht="409.5" x14ac:dyDescent="0.2">
      <c r="A56" s="61" t="s">
        <v>658</v>
      </c>
      <c r="B56" s="72" t="s">
        <v>8</v>
      </c>
      <c r="C56" s="93">
        <v>43557</v>
      </c>
      <c r="D56" s="102" t="s">
        <v>163</v>
      </c>
      <c r="E56" s="57" t="s">
        <v>199</v>
      </c>
      <c r="F56" s="55" t="s">
        <v>656</v>
      </c>
      <c r="G56" s="106" t="s">
        <v>53</v>
      </c>
      <c r="H56" s="65"/>
      <c r="I56" s="65"/>
      <c r="J56" s="61" t="s">
        <v>931</v>
      </c>
      <c r="K56" s="93"/>
      <c r="L56" s="93"/>
      <c r="M56" s="58" t="s">
        <v>697</v>
      </c>
      <c r="N56" s="61" t="s">
        <v>579</v>
      </c>
      <c r="O56" s="61" t="s">
        <v>273</v>
      </c>
      <c r="P56" s="57" t="s">
        <v>192</v>
      </c>
      <c r="Q56" s="50">
        <v>15</v>
      </c>
      <c r="R56" s="48">
        <f>0.1*Q56</f>
        <v>1.5</v>
      </c>
    </row>
    <row r="57" spans="1:18" ht="409.5" x14ac:dyDescent="0.2">
      <c r="A57" s="61" t="s">
        <v>660</v>
      </c>
      <c r="B57" s="72" t="s">
        <v>8</v>
      </c>
      <c r="C57" s="93">
        <v>43557</v>
      </c>
      <c r="D57" s="57" t="s">
        <v>156</v>
      </c>
      <c r="E57" s="57" t="s">
        <v>195</v>
      </c>
      <c r="F57" s="55" t="s">
        <v>659</v>
      </c>
      <c r="G57" s="106" t="s">
        <v>53</v>
      </c>
      <c r="H57" s="65"/>
      <c r="I57" s="65"/>
      <c r="J57" s="61" t="s">
        <v>931</v>
      </c>
      <c r="K57" s="93"/>
      <c r="L57" s="93"/>
      <c r="M57" s="58" t="s">
        <v>673</v>
      </c>
      <c r="N57" s="61" t="s">
        <v>579</v>
      </c>
      <c r="O57" s="61" t="s">
        <v>459</v>
      </c>
      <c r="P57" s="57" t="s">
        <v>192</v>
      </c>
      <c r="Q57" s="50">
        <v>2</v>
      </c>
      <c r="R57" s="46">
        <f t="shared" ref="R57:R59" si="13">Q57*0.25</f>
        <v>0.5</v>
      </c>
    </row>
    <row r="58" spans="1:18" ht="255" x14ac:dyDescent="0.2">
      <c r="A58" s="61" t="s">
        <v>664</v>
      </c>
      <c r="B58" s="72" t="s">
        <v>127</v>
      </c>
      <c r="C58" s="93">
        <v>43557</v>
      </c>
      <c r="D58" s="102" t="s">
        <v>661</v>
      </c>
      <c r="E58" s="65" t="s">
        <v>195</v>
      </c>
      <c r="F58" s="55" t="s">
        <v>662</v>
      </c>
      <c r="G58" s="106" t="s">
        <v>53</v>
      </c>
      <c r="H58" s="65"/>
      <c r="I58" s="65"/>
      <c r="J58" s="61" t="s">
        <v>663</v>
      </c>
      <c r="K58" s="93"/>
      <c r="L58" s="93"/>
      <c r="M58" s="58" t="s">
        <v>707</v>
      </c>
      <c r="N58" s="61" t="s">
        <v>579</v>
      </c>
      <c r="O58" s="61" t="s">
        <v>459</v>
      </c>
      <c r="P58" s="57" t="s">
        <v>192</v>
      </c>
      <c r="Q58" s="50">
        <v>26</v>
      </c>
      <c r="R58" s="46">
        <f t="shared" si="13"/>
        <v>6.5</v>
      </c>
    </row>
    <row r="59" spans="1:18" ht="409.5" x14ac:dyDescent="0.2">
      <c r="A59" s="61" t="s">
        <v>668</v>
      </c>
      <c r="B59" s="72" t="s">
        <v>127</v>
      </c>
      <c r="C59" s="93">
        <v>43558</v>
      </c>
      <c r="D59" s="57" t="s">
        <v>588</v>
      </c>
      <c r="E59" s="65" t="s">
        <v>199</v>
      </c>
      <c r="F59" s="55" t="s">
        <v>665</v>
      </c>
      <c r="G59" s="101" t="s">
        <v>56</v>
      </c>
      <c r="H59" s="65"/>
      <c r="I59" s="65"/>
      <c r="J59" s="61" t="s">
        <v>666</v>
      </c>
      <c r="K59" s="93"/>
      <c r="L59" s="93"/>
      <c r="M59" s="58"/>
      <c r="N59" s="56" t="s">
        <v>579</v>
      </c>
      <c r="O59" s="56" t="s">
        <v>459</v>
      </c>
      <c r="P59" s="57" t="s">
        <v>192</v>
      </c>
      <c r="Q59" s="50">
        <v>2</v>
      </c>
      <c r="R59" s="46">
        <f t="shared" si="13"/>
        <v>0.5</v>
      </c>
    </row>
    <row r="60" spans="1:18" ht="409.5" x14ac:dyDescent="0.2">
      <c r="A60" s="61" t="s">
        <v>675</v>
      </c>
      <c r="B60" s="72" t="s">
        <v>8</v>
      </c>
      <c r="C60" s="93">
        <v>43558</v>
      </c>
      <c r="D60" s="57" t="s">
        <v>669</v>
      </c>
      <c r="E60" s="65" t="s">
        <v>195</v>
      </c>
      <c r="F60" s="55" t="s">
        <v>670</v>
      </c>
      <c r="G60" s="101" t="s">
        <v>56</v>
      </c>
      <c r="H60" s="65"/>
      <c r="I60" s="65"/>
      <c r="J60" s="61" t="s">
        <v>931</v>
      </c>
      <c r="K60" s="93">
        <v>43578</v>
      </c>
      <c r="L60" s="93"/>
      <c r="M60" s="58" t="s">
        <v>1166</v>
      </c>
      <c r="N60" s="56" t="s">
        <v>566</v>
      </c>
      <c r="O60" s="56" t="s">
        <v>273</v>
      </c>
      <c r="P60" s="57" t="s">
        <v>192</v>
      </c>
      <c r="Q60" s="50">
        <f>NETWORKDAYS(C60,K60)</f>
        <v>15</v>
      </c>
      <c r="R60" s="48">
        <f t="shared" ref="R60:R61" si="14">0.1*Q60</f>
        <v>1.5</v>
      </c>
    </row>
    <row r="61" spans="1:18" ht="409.5" x14ac:dyDescent="0.2">
      <c r="A61" s="61" t="s">
        <v>676</v>
      </c>
      <c r="B61" s="72" t="s">
        <v>8</v>
      </c>
      <c r="C61" s="93">
        <v>43560</v>
      </c>
      <c r="D61" s="57" t="s">
        <v>674</v>
      </c>
      <c r="E61" s="57" t="s">
        <v>195</v>
      </c>
      <c r="F61" s="55" t="s">
        <v>692</v>
      </c>
      <c r="G61" s="106" t="s">
        <v>53</v>
      </c>
      <c r="H61" s="65"/>
      <c r="I61" s="65"/>
      <c r="J61" s="61" t="s">
        <v>931</v>
      </c>
      <c r="K61" s="93"/>
      <c r="L61" s="93"/>
      <c r="M61" s="58" t="s">
        <v>818</v>
      </c>
      <c r="N61" s="61" t="s">
        <v>566</v>
      </c>
      <c r="O61" s="61" t="s">
        <v>273</v>
      </c>
      <c r="P61" s="57" t="s">
        <v>192</v>
      </c>
      <c r="Q61" s="50">
        <v>67</v>
      </c>
      <c r="R61" s="48">
        <f t="shared" si="14"/>
        <v>6.7</v>
      </c>
    </row>
    <row r="62" spans="1:18" ht="405" x14ac:dyDescent="0.2">
      <c r="A62" s="61" t="s">
        <v>677</v>
      </c>
      <c r="B62" s="72" t="s">
        <v>127</v>
      </c>
      <c r="C62" s="93">
        <v>43565</v>
      </c>
      <c r="D62" s="57" t="s">
        <v>588</v>
      </c>
      <c r="E62" s="65" t="s">
        <v>199</v>
      </c>
      <c r="F62" s="55" t="s">
        <v>678</v>
      </c>
      <c r="G62" s="101" t="s">
        <v>56</v>
      </c>
      <c r="H62" s="65"/>
      <c r="I62" s="65"/>
      <c r="J62" s="61" t="s">
        <v>666</v>
      </c>
      <c r="K62" s="93"/>
      <c r="L62" s="93"/>
      <c r="M62" s="58"/>
      <c r="N62" s="56" t="s">
        <v>579</v>
      </c>
      <c r="O62" s="56" t="s">
        <v>459</v>
      </c>
      <c r="P62" s="57" t="s">
        <v>192</v>
      </c>
      <c r="Q62" s="50">
        <v>29</v>
      </c>
      <c r="R62" s="46">
        <f>Q62*0.25</f>
        <v>7.25</v>
      </c>
    </row>
    <row r="63" spans="1:18" ht="409.5" x14ac:dyDescent="0.2">
      <c r="A63" s="61" t="s">
        <v>679</v>
      </c>
      <c r="B63" s="72" t="s">
        <v>8</v>
      </c>
      <c r="C63" s="93">
        <v>43565</v>
      </c>
      <c r="D63" s="93" t="s">
        <v>253</v>
      </c>
      <c r="E63" s="57" t="s">
        <v>195</v>
      </c>
      <c r="F63" s="55" t="s">
        <v>680</v>
      </c>
      <c r="G63" s="101" t="s">
        <v>56</v>
      </c>
      <c r="H63" s="65"/>
      <c r="I63" s="65"/>
      <c r="J63" s="61" t="s">
        <v>931</v>
      </c>
      <c r="K63" s="93">
        <v>43679</v>
      </c>
      <c r="L63" s="93"/>
      <c r="M63" s="139" t="s">
        <v>859</v>
      </c>
      <c r="N63" s="56" t="s">
        <v>566</v>
      </c>
      <c r="O63" s="56" t="s">
        <v>272</v>
      </c>
      <c r="P63" s="57" t="s">
        <v>192</v>
      </c>
      <c r="Q63" s="50">
        <f>NETWORKDAYS(C63,K63)</f>
        <v>83</v>
      </c>
      <c r="R63" s="47">
        <f>Q63*0.5</f>
        <v>41.5</v>
      </c>
    </row>
    <row r="64" spans="1:18" ht="409.5" x14ac:dyDescent="0.2">
      <c r="A64" s="61" t="s">
        <v>681</v>
      </c>
      <c r="B64" s="72" t="s">
        <v>127</v>
      </c>
      <c r="C64" s="93">
        <v>43567</v>
      </c>
      <c r="D64" s="57" t="s">
        <v>210</v>
      </c>
      <c r="E64" s="65" t="s">
        <v>199</v>
      </c>
      <c r="F64" s="55" t="s">
        <v>682</v>
      </c>
      <c r="G64" s="101" t="s">
        <v>56</v>
      </c>
      <c r="H64" s="65"/>
      <c r="I64" s="65"/>
      <c r="J64" s="61" t="s">
        <v>666</v>
      </c>
      <c r="K64" s="93"/>
      <c r="L64" s="93"/>
      <c r="M64" s="58"/>
      <c r="N64" s="56" t="s">
        <v>579</v>
      </c>
      <c r="O64" s="56" t="s">
        <v>459</v>
      </c>
      <c r="P64" s="57" t="s">
        <v>192</v>
      </c>
      <c r="Q64" s="50">
        <v>2</v>
      </c>
      <c r="R64" s="46">
        <f>Q64*0.25</f>
        <v>0.5</v>
      </c>
    </row>
    <row r="65" spans="1:18" ht="180" x14ac:dyDescent="0.2">
      <c r="A65" s="61" t="s">
        <v>683</v>
      </c>
      <c r="B65" s="72" t="s">
        <v>8</v>
      </c>
      <c r="C65" s="93">
        <v>43567</v>
      </c>
      <c r="D65" s="57" t="s">
        <v>684</v>
      </c>
      <c r="E65" s="57" t="s">
        <v>195</v>
      </c>
      <c r="F65" s="55" t="s">
        <v>685</v>
      </c>
      <c r="G65" s="106" t="s">
        <v>53</v>
      </c>
      <c r="H65" s="65"/>
      <c r="I65" s="65"/>
      <c r="J65" s="61" t="s">
        <v>931</v>
      </c>
      <c r="K65" s="93"/>
      <c r="L65" s="93"/>
      <c r="M65" s="58" t="s">
        <v>686</v>
      </c>
      <c r="N65" s="61" t="s">
        <v>566</v>
      </c>
      <c r="O65" s="61" t="s">
        <v>272</v>
      </c>
      <c r="P65" s="57" t="s">
        <v>192</v>
      </c>
      <c r="Q65" s="50">
        <v>8</v>
      </c>
      <c r="R65" s="47">
        <f>Q65*0.5</f>
        <v>4</v>
      </c>
    </row>
    <row r="66" spans="1:18" ht="409.5" x14ac:dyDescent="0.2">
      <c r="A66" s="61" t="s">
        <v>687</v>
      </c>
      <c r="B66" s="72" t="s">
        <v>127</v>
      </c>
      <c r="C66" s="93">
        <v>43571</v>
      </c>
      <c r="D66" s="57" t="s">
        <v>210</v>
      </c>
      <c r="E66" s="65" t="s">
        <v>199</v>
      </c>
      <c r="F66" s="55" t="s">
        <v>688</v>
      </c>
      <c r="G66" s="101" t="s">
        <v>56</v>
      </c>
      <c r="H66" s="65"/>
      <c r="I66" s="65"/>
      <c r="J66" s="61" t="s">
        <v>666</v>
      </c>
      <c r="K66" s="93"/>
      <c r="L66" s="93"/>
      <c r="M66" s="58"/>
      <c r="N66" s="56" t="s">
        <v>579</v>
      </c>
      <c r="O66" s="56" t="s">
        <v>459</v>
      </c>
      <c r="P66" s="57" t="s">
        <v>192</v>
      </c>
      <c r="Q66" s="50">
        <v>2</v>
      </c>
      <c r="R66" s="46">
        <f t="shared" ref="R66:R68" si="15">Q66*0.25</f>
        <v>0.5</v>
      </c>
    </row>
    <row r="67" spans="1:18" ht="409.5" x14ac:dyDescent="0.2">
      <c r="A67" s="61" t="s">
        <v>689</v>
      </c>
      <c r="B67" s="72" t="s">
        <v>8</v>
      </c>
      <c r="C67" s="93">
        <v>43573</v>
      </c>
      <c r="D67" s="57" t="s">
        <v>170</v>
      </c>
      <c r="E67" s="57" t="s">
        <v>195</v>
      </c>
      <c r="F67" s="55" t="s">
        <v>690</v>
      </c>
      <c r="G67" s="101" t="s">
        <v>66</v>
      </c>
      <c r="H67" s="65"/>
      <c r="I67" s="65"/>
      <c r="J67" s="61" t="s">
        <v>931</v>
      </c>
      <c r="K67" s="93"/>
      <c r="L67" s="93"/>
      <c r="M67" s="58" t="s">
        <v>693</v>
      </c>
      <c r="N67" s="56" t="s">
        <v>579</v>
      </c>
      <c r="O67" s="56" t="s">
        <v>459</v>
      </c>
      <c r="P67" s="57" t="s">
        <v>192</v>
      </c>
      <c r="Q67" s="50">
        <v>4</v>
      </c>
      <c r="R67" s="46">
        <f t="shared" si="15"/>
        <v>1</v>
      </c>
    </row>
    <row r="68" spans="1:18" ht="409.5" x14ac:dyDescent="0.2">
      <c r="A68" s="61" t="s">
        <v>691</v>
      </c>
      <c r="B68" s="72" t="s">
        <v>127</v>
      </c>
      <c r="C68" s="93">
        <v>43577</v>
      </c>
      <c r="D68" s="57" t="s">
        <v>588</v>
      </c>
      <c r="E68" s="65" t="s">
        <v>199</v>
      </c>
      <c r="F68" s="55" t="s">
        <v>694</v>
      </c>
      <c r="G68" s="101" t="s">
        <v>56</v>
      </c>
      <c r="H68" s="65"/>
      <c r="I68" s="65"/>
      <c r="J68" s="61" t="s">
        <v>666</v>
      </c>
      <c r="K68" s="93"/>
      <c r="L68" s="93"/>
      <c r="M68" s="58"/>
      <c r="N68" s="56" t="s">
        <v>579</v>
      </c>
      <c r="O68" s="56" t="s">
        <v>459</v>
      </c>
      <c r="P68" s="57" t="s">
        <v>192</v>
      </c>
      <c r="Q68" s="50">
        <v>2</v>
      </c>
      <c r="R68" s="46">
        <f t="shared" si="15"/>
        <v>0.5</v>
      </c>
    </row>
    <row r="69" spans="1:18" ht="409.5" x14ac:dyDescent="0.2">
      <c r="A69" s="61" t="s">
        <v>698</v>
      </c>
      <c r="B69" s="72" t="s">
        <v>8</v>
      </c>
      <c r="C69" s="93">
        <v>43573</v>
      </c>
      <c r="D69" s="57" t="s">
        <v>292</v>
      </c>
      <c r="E69" s="57" t="s">
        <v>199</v>
      </c>
      <c r="F69" s="55" t="s">
        <v>699</v>
      </c>
      <c r="G69" s="106" t="s">
        <v>53</v>
      </c>
      <c r="H69" s="65"/>
      <c r="I69" s="65"/>
      <c r="J69" s="61" t="s">
        <v>931</v>
      </c>
      <c r="K69" s="93"/>
      <c r="L69" s="93"/>
      <c r="M69" s="58" t="s">
        <v>805</v>
      </c>
      <c r="N69" s="61" t="s">
        <v>579</v>
      </c>
      <c r="O69" s="61" t="s">
        <v>273</v>
      </c>
      <c r="P69" s="57" t="s">
        <v>192</v>
      </c>
      <c r="Q69" s="50">
        <v>46</v>
      </c>
      <c r="R69" s="48">
        <f>0.1*Q69</f>
        <v>4.6000000000000005</v>
      </c>
    </row>
    <row r="70" spans="1:18" ht="409.5" x14ac:dyDescent="0.2">
      <c r="A70" s="61" t="s">
        <v>700</v>
      </c>
      <c r="B70" s="72" t="s">
        <v>127</v>
      </c>
      <c r="C70" s="93">
        <v>43577</v>
      </c>
      <c r="D70" s="57" t="s">
        <v>588</v>
      </c>
      <c r="E70" s="65" t="s">
        <v>199</v>
      </c>
      <c r="F70" s="55" t="s">
        <v>694</v>
      </c>
      <c r="G70" s="101" t="s">
        <v>56</v>
      </c>
      <c r="H70" s="65"/>
      <c r="I70" s="65"/>
      <c r="J70" s="61" t="s">
        <v>666</v>
      </c>
      <c r="K70" s="93"/>
      <c r="L70" s="93"/>
      <c r="M70" s="58"/>
      <c r="N70" s="56" t="s">
        <v>579</v>
      </c>
      <c r="O70" s="56" t="s">
        <v>459</v>
      </c>
      <c r="P70" s="57" t="s">
        <v>192</v>
      </c>
      <c r="Q70" s="50">
        <v>2</v>
      </c>
      <c r="R70" s="46">
        <f>Q70*0.25</f>
        <v>0.5</v>
      </c>
    </row>
    <row r="71" spans="1:18" ht="409.5" x14ac:dyDescent="0.2">
      <c r="A71" s="61" t="s">
        <v>703</v>
      </c>
      <c r="B71" s="72" t="s">
        <v>8</v>
      </c>
      <c r="C71" s="93">
        <v>43577</v>
      </c>
      <c r="D71" s="93" t="s">
        <v>577</v>
      </c>
      <c r="E71" s="57" t="s">
        <v>199</v>
      </c>
      <c r="F71" s="55" t="s">
        <v>701</v>
      </c>
      <c r="G71" s="106" t="s">
        <v>53</v>
      </c>
      <c r="H71" s="65"/>
      <c r="I71" s="65"/>
      <c r="J71" s="61" t="s">
        <v>931</v>
      </c>
      <c r="K71" s="93">
        <v>43670</v>
      </c>
      <c r="L71" s="93"/>
      <c r="M71" s="58" t="s">
        <v>853</v>
      </c>
      <c r="N71" s="125" t="s">
        <v>566</v>
      </c>
      <c r="O71" s="61" t="s">
        <v>273</v>
      </c>
      <c r="P71" s="57" t="s">
        <v>192</v>
      </c>
      <c r="Q71" s="50">
        <f>NETWORKDAYS(C71,K71)</f>
        <v>68</v>
      </c>
      <c r="R71" s="48">
        <f>0.1*Q71</f>
        <v>6.8000000000000007</v>
      </c>
    </row>
    <row r="72" spans="1:18" ht="409.5" x14ac:dyDescent="0.2">
      <c r="A72" s="61" t="s">
        <v>704</v>
      </c>
      <c r="B72" s="72" t="s">
        <v>8</v>
      </c>
      <c r="C72" s="93">
        <v>43579</v>
      </c>
      <c r="D72" s="57" t="s">
        <v>618</v>
      </c>
      <c r="E72" s="57" t="s">
        <v>199</v>
      </c>
      <c r="F72" s="55" t="s">
        <v>702</v>
      </c>
      <c r="G72" s="101" t="s">
        <v>56</v>
      </c>
      <c r="H72" s="57"/>
      <c r="I72" s="57"/>
      <c r="J72" s="61" t="s">
        <v>666</v>
      </c>
      <c r="K72" s="93"/>
      <c r="L72" s="93"/>
      <c r="M72" s="58"/>
      <c r="N72" s="56" t="s">
        <v>579</v>
      </c>
      <c r="O72" s="56" t="s">
        <v>459</v>
      </c>
      <c r="P72" s="57" t="s">
        <v>192</v>
      </c>
      <c r="Q72" s="50">
        <v>1</v>
      </c>
      <c r="R72" s="46">
        <f t="shared" ref="R72:R79" si="16">Q72*0.25</f>
        <v>0.25</v>
      </c>
    </row>
    <row r="73" spans="1:18" ht="409.5" x14ac:dyDescent="0.2">
      <c r="A73" s="61" t="s">
        <v>708</v>
      </c>
      <c r="B73" s="72" t="s">
        <v>8</v>
      </c>
      <c r="C73" s="93">
        <v>43580</v>
      </c>
      <c r="D73" s="57" t="s">
        <v>705</v>
      </c>
      <c r="E73" s="57" t="s">
        <v>199</v>
      </c>
      <c r="F73" s="55" t="s">
        <v>706</v>
      </c>
      <c r="G73" s="106" t="s">
        <v>53</v>
      </c>
      <c r="H73" s="57"/>
      <c r="I73" s="57"/>
      <c r="J73" s="61" t="s">
        <v>663</v>
      </c>
      <c r="K73" s="93"/>
      <c r="L73" s="93"/>
      <c r="M73" s="58" t="s">
        <v>725</v>
      </c>
      <c r="N73" s="61" t="s">
        <v>579</v>
      </c>
      <c r="O73" s="61" t="s">
        <v>459</v>
      </c>
      <c r="P73" s="57" t="s">
        <v>192</v>
      </c>
      <c r="Q73" s="50">
        <v>7</v>
      </c>
      <c r="R73" s="46">
        <f t="shared" si="16"/>
        <v>1.75</v>
      </c>
    </row>
    <row r="74" spans="1:18" ht="255" x14ac:dyDescent="0.2">
      <c r="A74" s="61" t="s">
        <v>712</v>
      </c>
      <c r="B74" s="72" t="s">
        <v>8</v>
      </c>
      <c r="C74" s="93">
        <v>43584</v>
      </c>
      <c r="D74" s="57" t="s">
        <v>709</v>
      </c>
      <c r="E74" s="57" t="s">
        <v>195</v>
      </c>
      <c r="F74" s="55" t="s">
        <v>710</v>
      </c>
      <c r="G74" s="106" t="s">
        <v>53</v>
      </c>
      <c r="H74" s="57"/>
      <c r="I74" s="57"/>
      <c r="J74" s="61" t="s">
        <v>711</v>
      </c>
      <c r="K74" s="93"/>
      <c r="L74" s="93"/>
      <c r="M74" s="58"/>
      <c r="N74" s="61" t="s">
        <v>579</v>
      </c>
      <c r="O74" s="61" t="s">
        <v>459</v>
      </c>
      <c r="P74" s="57" t="s">
        <v>192</v>
      </c>
      <c r="Q74" s="50">
        <v>5</v>
      </c>
      <c r="R74" s="46">
        <f t="shared" si="16"/>
        <v>1.25</v>
      </c>
    </row>
    <row r="75" spans="1:18" ht="409.5" x14ac:dyDescent="0.2">
      <c r="A75" s="61" t="s">
        <v>714</v>
      </c>
      <c r="B75" s="72" t="s">
        <v>8</v>
      </c>
      <c r="C75" s="93">
        <v>43584</v>
      </c>
      <c r="D75" s="102" t="s">
        <v>163</v>
      </c>
      <c r="E75" s="57" t="s">
        <v>195</v>
      </c>
      <c r="F75" s="55" t="s">
        <v>713</v>
      </c>
      <c r="G75" s="106" t="s">
        <v>53</v>
      </c>
      <c r="H75" s="65"/>
      <c r="I75" s="65"/>
      <c r="J75" s="61" t="s">
        <v>931</v>
      </c>
      <c r="K75" s="93"/>
      <c r="L75" s="93"/>
      <c r="M75" s="58" t="s">
        <v>732</v>
      </c>
      <c r="N75" s="61" t="s">
        <v>579</v>
      </c>
      <c r="O75" s="61" t="s">
        <v>459</v>
      </c>
      <c r="P75" s="57" t="s">
        <v>192</v>
      </c>
      <c r="Q75" s="50">
        <v>2</v>
      </c>
      <c r="R75" s="46">
        <f t="shared" si="16"/>
        <v>0.5</v>
      </c>
    </row>
    <row r="76" spans="1:18" ht="409.5" x14ac:dyDescent="0.2">
      <c r="A76" s="61" t="s">
        <v>716</v>
      </c>
      <c r="B76" s="72" t="s">
        <v>127</v>
      </c>
      <c r="C76" s="93">
        <v>43588</v>
      </c>
      <c r="D76" s="57" t="s">
        <v>207</v>
      </c>
      <c r="E76" s="65" t="s">
        <v>199</v>
      </c>
      <c r="F76" s="55" t="s">
        <v>715</v>
      </c>
      <c r="G76" s="101" t="s">
        <v>56</v>
      </c>
      <c r="H76" s="65"/>
      <c r="I76" s="65"/>
      <c r="J76" s="61" t="s">
        <v>731</v>
      </c>
      <c r="K76" s="93"/>
      <c r="L76" s="93"/>
      <c r="M76" s="58"/>
      <c r="N76" s="56" t="s">
        <v>579</v>
      </c>
      <c r="O76" s="56" t="s">
        <v>459</v>
      </c>
      <c r="P76" s="57" t="s">
        <v>192</v>
      </c>
      <c r="Q76" s="50">
        <v>1</v>
      </c>
      <c r="R76" s="46">
        <f t="shared" si="16"/>
        <v>0.25</v>
      </c>
    </row>
    <row r="77" spans="1:18" ht="409.5" x14ac:dyDescent="0.2">
      <c r="A77" s="61" t="s">
        <v>719</v>
      </c>
      <c r="B77" s="72" t="s">
        <v>8</v>
      </c>
      <c r="C77" s="93">
        <v>43598</v>
      </c>
      <c r="D77" s="57" t="s">
        <v>156</v>
      </c>
      <c r="E77" s="57" t="s">
        <v>195</v>
      </c>
      <c r="F77" s="55" t="s">
        <v>717</v>
      </c>
      <c r="G77" s="106" t="s">
        <v>53</v>
      </c>
      <c r="H77" s="65"/>
      <c r="I77" s="65"/>
      <c r="J77" s="61" t="s">
        <v>931</v>
      </c>
      <c r="K77" s="93"/>
      <c r="L77" s="93"/>
      <c r="M77" s="58" t="s">
        <v>718</v>
      </c>
      <c r="N77" s="61" t="s">
        <v>579</v>
      </c>
      <c r="O77" s="61" t="s">
        <v>459</v>
      </c>
      <c r="P77" s="57" t="s">
        <v>192</v>
      </c>
      <c r="Q77" s="50">
        <v>2</v>
      </c>
      <c r="R77" s="46">
        <f t="shared" si="16"/>
        <v>0.5</v>
      </c>
    </row>
    <row r="78" spans="1:18" ht="409.5" x14ac:dyDescent="0.2">
      <c r="A78" s="61" t="s">
        <v>720</v>
      </c>
      <c r="B78" s="72" t="s">
        <v>8</v>
      </c>
      <c r="C78" s="93">
        <v>43599</v>
      </c>
      <c r="D78" s="57" t="s">
        <v>253</v>
      </c>
      <c r="E78" s="57" t="s">
        <v>199</v>
      </c>
      <c r="F78" s="55" t="s">
        <v>680</v>
      </c>
      <c r="G78" s="101" t="s">
        <v>56</v>
      </c>
      <c r="H78" s="65"/>
      <c r="I78" s="65"/>
      <c r="J78" s="61" t="s">
        <v>931</v>
      </c>
      <c r="K78" s="93"/>
      <c r="L78" s="93"/>
      <c r="M78" s="58" t="s">
        <v>747</v>
      </c>
      <c r="N78" s="56" t="s">
        <v>579</v>
      </c>
      <c r="O78" s="56" t="s">
        <v>459</v>
      </c>
      <c r="P78" s="57" t="s">
        <v>192</v>
      </c>
      <c r="Q78" s="50">
        <v>0</v>
      </c>
      <c r="R78" s="46">
        <f t="shared" si="16"/>
        <v>0</v>
      </c>
    </row>
    <row r="79" spans="1:18" ht="225" x14ac:dyDescent="0.2">
      <c r="A79" s="61" t="s">
        <v>723</v>
      </c>
      <c r="B79" s="72" t="s">
        <v>8</v>
      </c>
      <c r="C79" s="93">
        <v>43600</v>
      </c>
      <c r="D79" s="93" t="s">
        <v>721</v>
      </c>
      <c r="E79" s="57" t="s">
        <v>195</v>
      </c>
      <c r="F79" s="55" t="s">
        <v>722</v>
      </c>
      <c r="G79" s="101" t="s">
        <v>56</v>
      </c>
      <c r="H79" s="65"/>
      <c r="I79" s="65"/>
      <c r="J79" s="61" t="s">
        <v>931</v>
      </c>
      <c r="K79" s="93">
        <v>43745</v>
      </c>
      <c r="L79" s="93"/>
      <c r="M79" s="58" t="s">
        <v>836</v>
      </c>
      <c r="N79" s="56" t="s">
        <v>579</v>
      </c>
      <c r="O79" s="56" t="s">
        <v>459</v>
      </c>
      <c r="P79" s="57" t="s">
        <v>192</v>
      </c>
      <c r="Q79" s="50">
        <f t="shared" ref="Q79:Q80" si="17">NETWORKDAYS(C79,K79)</f>
        <v>104</v>
      </c>
      <c r="R79" s="46">
        <f t="shared" si="16"/>
        <v>26</v>
      </c>
    </row>
    <row r="80" spans="1:18" ht="409.5" x14ac:dyDescent="0.2">
      <c r="A80" s="61" t="s">
        <v>726</v>
      </c>
      <c r="B80" s="72" t="s">
        <v>8</v>
      </c>
      <c r="C80" s="93">
        <v>43600</v>
      </c>
      <c r="D80" s="93" t="s">
        <v>35</v>
      </c>
      <c r="E80" s="57" t="s">
        <v>195</v>
      </c>
      <c r="F80" s="55" t="s">
        <v>724</v>
      </c>
      <c r="G80" s="101" t="s">
        <v>56</v>
      </c>
      <c r="H80" s="57"/>
      <c r="I80" s="57"/>
      <c r="J80" s="61" t="s">
        <v>931</v>
      </c>
      <c r="K80" s="93">
        <v>43728</v>
      </c>
      <c r="L80" s="93"/>
      <c r="M80" s="58" t="s">
        <v>981</v>
      </c>
      <c r="N80" s="56" t="s">
        <v>566</v>
      </c>
      <c r="O80" s="56" t="s">
        <v>273</v>
      </c>
      <c r="P80" s="57" t="s">
        <v>192</v>
      </c>
      <c r="Q80" s="50">
        <f t="shared" si="17"/>
        <v>93</v>
      </c>
      <c r="R80" s="48">
        <f>0.1*Q80</f>
        <v>9.3000000000000007</v>
      </c>
    </row>
    <row r="81" spans="1:18" ht="409.5" x14ac:dyDescent="0.2">
      <c r="A81" s="61" t="s">
        <v>728</v>
      </c>
      <c r="B81" s="72" t="s">
        <v>127</v>
      </c>
      <c r="C81" s="93">
        <v>43601</v>
      </c>
      <c r="D81" s="102" t="s">
        <v>588</v>
      </c>
      <c r="E81" s="57" t="s">
        <v>199</v>
      </c>
      <c r="F81" s="55" t="s">
        <v>727</v>
      </c>
      <c r="G81" s="101" t="s">
        <v>56</v>
      </c>
      <c r="H81" s="57"/>
      <c r="I81" s="57"/>
      <c r="J81" s="61" t="s">
        <v>666</v>
      </c>
      <c r="K81" s="93"/>
      <c r="L81" s="93"/>
      <c r="M81" s="58"/>
      <c r="N81" s="56" t="s">
        <v>579</v>
      </c>
      <c r="O81" s="56" t="s">
        <v>459</v>
      </c>
      <c r="P81" s="57" t="s">
        <v>192</v>
      </c>
      <c r="Q81" s="50">
        <v>2</v>
      </c>
      <c r="R81" s="46">
        <f>Q81*0.25</f>
        <v>0.5</v>
      </c>
    </row>
    <row r="82" spans="1:18" ht="409.5" x14ac:dyDescent="0.2">
      <c r="A82" s="61" t="s">
        <v>733</v>
      </c>
      <c r="B82" s="72" t="s">
        <v>8</v>
      </c>
      <c r="C82" s="93">
        <v>43602</v>
      </c>
      <c r="D82" s="102" t="s">
        <v>729</v>
      </c>
      <c r="E82" s="57" t="s">
        <v>195</v>
      </c>
      <c r="F82" s="55" t="s">
        <v>730</v>
      </c>
      <c r="G82" s="106" t="s">
        <v>53</v>
      </c>
      <c r="H82" s="65"/>
      <c r="I82" s="65"/>
      <c r="J82" s="61" t="s">
        <v>931</v>
      </c>
      <c r="K82" s="93"/>
      <c r="L82" s="93"/>
      <c r="M82" s="58" t="s">
        <v>827</v>
      </c>
      <c r="N82" s="61" t="s">
        <v>566</v>
      </c>
      <c r="O82" s="61" t="s">
        <v>273</v>
      </c>
      <c r="P82" s="57" t="s">
        <v>192</v>
      </c>
      <c r="Q82" s="50">
        <v>33</v>
      </c>
      <c r="R82" s="48">
        <f>0.1*Q82</f>
        <v>3.3000000000000003</v>
      </c>
    </row>
    <row r="83" spans="1:18" ht="409.5" x14ac:dyDescent="0.2">
      <c r="A83" s="61" t="s">
        <v>736</v>
      </c>
      <c r="B83" s="72" t="s">
        <v>127</v>
      </c>
      <c r="C83" s="93">
        <v>43607</v>
      </c>
      <c r="D83" s="93" t="s">
        <v>734</v>
      </c>
      <c r="E83" s="65" t="s">
        <v>195</v>
      </c>
      <c r="F83" s="55" t="s">
        <v>735</v>
      </c>
      <c r="G83" s="106" t="s">
        <v>53</v>
      </c>
      <c r="H83" s="65"/>
      <c r="I83" s="65"/>
      <c r="J83" s="61" t="s">
        <v>663</v>
      </c>
      <c r="K83" s="93">
        <v>43638</v>
      </c>
      <c r="L83" s="93"/>
      <c r="M83" s="58" t="s">
        <v>977</v>
      </c>
      <c r="N83" s="61" t="s">
        <v>579</v>
      </c>
      <c r="O83" s="61" t="s">
        <v>459</v>
      </c>
      <c r="P83" s="57" t="s">
        <v>192</v>
      </c>
      <c r="Q83" s="50">
        <f>NETWORKDAYS(C83,K83)</f>
        <v>23</v>
      </c>
      <c r="R83" s="46">
        <f t="shared" ref="R83:R86" si="18">Q83*0.25</f>
        <v>5.75</v>
      </c>
    </row>
    <row r="84" spans="1:18" ht="409.5" x14ac:dyDescent="0.2">
      <c r="A84" s="61" t="s">
        <v>738</v>
      </c>
      <c r="B84" s="72" t="s">
        <v>127</v>
      </c>
      <c r="C84" s="93">
        <v>43614</v>
      </c>
      <c r="D84" s="57" t="s">
        <v>588</v>
      </c>
      <c r="E84" s="65" t="s">
        <v>199</v>
      </c>
      <c r="F84" s="55" t="s">
        <v>737</v>
      </c>
      <c r="G84" s="101" t="s">
        <v>56</v>
      </c>
      <c r="H84" s="65"/>
      <c r="I84" s="65"/>
      <c r="J84" s="61" t="s">
        <v>666</v>
      </c>
      <c r="K84" s="93"/>
      <c r="L84" s="93"/>
      <c r="M84" s="58"/>
      <c r="N84" s="56" t="s">
        <v>579</v>
      </c>
      <c r="O84" s="56" t="s">
        <v>459</v>
      </c>
      <c r="P84" s="57" t="s">
        <v>192</v>
      </c>
      <c r="Q84" s="50">
        <v>2</v>
      </c>
      <c r="R84" s="46">
        <f t="shared" si="18"/>
        <v>0.5</v>
      </c>
    </row>
    <row r="85" spans="1:18" ht="409.5" x14ac:dyDescent="0.2">
      <c r="A85" s="61" t="s">
        <v>741</v>
      </c>
      <c r="B85" s="72" t="s">
        <v>8</v>
      </c>
      <c r="C85" s="93">
        <v>43619</v>
      </c>
      <c r="D85" s="57" t="s">
        <v>551</v>
      </c>
      <c r="E85" s="57" t="s">
        <v>195</v>
      </c>
      <c r="F85" s="55" t="s">
        <v>739</v>
      </c>
      <c r="G85" s="106" t="s">
        <v>53</v>
      </c>
      <c r="H85" s="65"/>
      <c r="I85" s="65"/>
      <c r="J85" s="61" t="s">
        <v>931</v>
      </c>
      <c r="K85" s="93"/>
      <c r="L85" s="93"/>
      <c r="M85" s="58" t="s">
        <v>740</v>
      </c>
      <c r="N85" s="61" t="s">
        <v>579</v>
      </c>
      <c r="O85" s="61" t="s">
        <v>459</v>
      </c>
      <c r="P85" s="57" t="s">
        <v>192</v>
      </c>
      <c r="Q85" s="50">
        <v>1</v>
      </c>
      <c r="R85" s="46">
        <f t="shared" si="18"/>
        <v>0.25</v>
      </c>
    </row>
    <row r="86" spans="1:18" ht="409.5" x14ac:dyDescent="0.2">
      <c r="A86" s="61" t="s">
        <v>745</v>
      </c>
      <c r="B86" s="72" t="s">
        <v>8</v>
      </c>
      <c r="C86" s="93">
        <v>43623</v>
      </c>
      <c r="D86" s="57" t="s">
        <v>382</v>
      </c>
      <c r="E86" s="65" t="s">
        <v>195</v>
      </c>
      <c r="F86" s="55" t="s">
        <v>742</v>
      </c>
      <c r="G86" s="106" t="s">
        <v>53</v>
      </c>
      <c r="H86" s="65"/>
      <c r="I86" s="65"/>
      <c r="J86" s="61" t="s">
        <v>931</v>
      </c>
      <c r="K86" s="93"/>
      <c r="L86" s="93"/>
      <c r="M86" s="58" t="s">
        <v>823</v>
      </c>
      <c r="N86" s="61" t="s">
        <v>579</v>
      </c>
      <c r="O86" s="61" t="s">
        <v>459</v>
      </c>
      <c r="P86" s="57" t="s">
        <v>192</v>
      </c>
      <c r="Q86" s="50">
        <v>10</v>
      </c>
      <c r="R86" s="46">
        <f t="shared" si="18"/>
        <v>2.5</v>
      </c>
    </row>
    <row r="87" spans="1:18" ht="409.5" x14ac:dyDescent="0.2">
      <c r="A87" s="61" t="s">
        <v>746</v>
      </c>
      <c r="B87" s="72" t="s">
        <v>8</v>
      </c>
      <c r="C87" s="93">
        <v>43619</v>
      </c>
      <c r="D87" s="57" t="s">
        <v>743</v>
      </c>
      <c r="E87" s="57" t="s">
        <v>199</v>
      </c>
      <c r="F87" s="55" t="s">
        <v>744</v>
      </c>
      <c r="G87" s="101" t="s">
        <v>56</v>
      </c>
      <c r="H87" s="65"/>
      <c r="I87" s="65"/>
      <c r="J87" s="61" t="s">
        <v>931</v>
      </c>
      <c r="K87" s="93"/>
      <c r="L87" s="93"/>
      <c r="M87" s="139" t="s">
        <v>809</v>
      </c>
      <c r="N87" s="56" t="s">
        <v>579</v>
      </c>
      <c r="O87" s="56" t="s">
        <v>273</v>
      </c>
      <c r="P87" s="57" t="s">
        <v>192</v>
      </c>
      <c r="Q87" s="50">
        <v>11</v>
      </c>
      <c r="R87" s="48">
        <f>0.1*Q87</f>
        <v>1.1000000000000001</v>
      </c>
    </row>
    <row r="88" spans="1:18" ht="409.5" x14ac:dyDescent="0.2">
      <c r="A88" s="61" t="s">
        <v>750</v>
      </c>
      <c r="B88" s="72" t="s">
        <v>127</v>
      </c>
      <c r="C88" s="93">
        <v>43629</v>
      </c>
      <c r="D88" s="57" t="s">
        <v>748</v>
      </c>
      <c r="E88" s="65" t="s">
        <v>199</v>
      </c>
      <c r="F88" s="55" t="s">
        <v>749</v>
      </c>
      <c r="G88" s="101" t="s">
        <v>56</v>
      </c>
      <c r="H88" s="65"/>
      <c r="I88" s="65"/>
      <c r="J88" s="61" t="s">
        <v>666</v>
      </c>
      <c r="K88" s="93"/>
      <c r="L88" s="93"/>
      <c r="M88" s="58" t="s">
        <v>816</v>
      </c>
      <c r="N88" s="56" t="s">
        <v>579</v>
      </c>
      <c r="O88" s="56" t="s">
        <v>459</v>
      </c>
      <c r="P88" s="57" t="s">
        <v>192</v>
      </c>
      <c r="Q88" s="50">
        <v>1</v>
      </c>
      <c r="R88" s="46">
        <f>Q88*0.25</f>
        <v>0.25</v>
      </c>
    </row>
    <row r="89" spans="1:18" ht="409.5" x14ac:dyDescent="0.2">
      <c r="A89" s="61" t="s">
        <v>751</v>
      </c>
      <c r="B89" s="72" t="s">
        <v>8</v>
      </c>
      <c r="C89" s="93">
        <v>43633</v>
      </c>
      <c r="D89" s="57" t="s">
        <v>796</v>
      </c>
      <c r="E89" s="57" t="s">
        <v>195</v>
      </c>
      <c r="F89" s="55" t="s">
        <v>797</v>
      </c>
      <c r="G89" s="101" t="s">
        <v>56</v>
      </c>
      <c r="H89" s="57"/>
      <c r="I89" s="57"/>
      <c r="J89" s="61" t="s">
        <v>931</v>
      </c>
      <c r="K89" s="93"/>
      <c r="L89" s="93"/>
      <c r="M89" s="139" t="s">
        <v>807</v>
      </c>
      <c r="N89" s="56" t="s">
        <v>579</v>
      </c>
      <c r="O89" s="56" t="s">
        <v>272</v>
      </c>
      <c r="P89" s="57" t="s">
        <v>192</v>
      </c>
      <c r="Q89" s="50">
        <v>3</v>
      </c>
      <c r="R89" s="47">
        <f>Q89*0.5</f>
        <v>1.5</v>
      </c>
    </row>
    <row r="90" spans="1:18" ht="270" x14ac:dyDescent="0.2">
      <c r="A90" s="61" t="s">
        <v>752</v>
      </c>
      <c r="B90" s="72" t="s">
        <v>8</v>
      </c>
      <c r="C90" s="93">
        <v>43633</v>
      </c>
      <c r="D90" s="57" t="s">
        <v>798</v>
      </c>
      <c r="E90" s="57" t="s">
        <v>199</v>
      </c>
      <c r="F90" s="55" t="s">
        <v>799</v>
      </c>
      <c r="G90" s="101" t="s">
        <v>56</v>
      </c>
      <c r="H90" s="65"/>
      <c r="I90" s="65"/>
      <c r="J90" s="61" t="s">
        <v>931</v>
      </c>
      <c r="K90" s="93"/>
      <c r="L90" s="93"/>
      <c r="M90" s="139" t="s">
        <v>817</v>
      </c>
      <c r="N90" s="56" t="s">
        <v>579</v>
      </c>
      <c r="O90" s="56" t="s">
        <v>459</v>
      </c>
      <c r="P90" s="57" t="s">
        <v>192</v>
      </c>
      <c r="Q90" s="50">
        <v>5</v>
      </c>
      <c r="R90" s="46">
        <f>Q90*0.25</f>
        <v>1.25</v>
      </c>
    </row>
    <row r="91" spans="1:18" ht="409.5" x14ac:dyDescent="0.2">
      <c r="A91" s="61" t="s">
        <v>753</v>
      </c>
      <c r="B91" s="72" t="s">
        <v>8</v>
      </c>
      <c r="C91" s="93">
        <v>43633</v>
      </c>
      <c r="D91" s="57" t="s">
        <v>800</v>
      </c>
      <c r="E91" s="57" t="s">
        <v>199</v>
      </c>
      <c r="F91" s="55" t="s">
        <v>801</v>
      </c>
      <c r="G91" s="101" t="s">
        <v>56</v>
      </c>
      <c r="H91" s="65"/>
      <c r="I91" s="65"/>
      <c r="J91" s="61" t="s">
        <v>931</v>
      </c>
      <c r="K91" s="93"/>
      <c r="L91" s="93"/>
      <c r="M91" s="139" t="s">
        <v>828</v>
      </c>
      <c r="N91" s="56" t="s">
        <v>566</v>
      </c>
      <c r="O91" s="56" t="s">
        <v>273</v>
      </c>
      <c r="P91" s="57" t="s">
        <v>192</v>
      </c>
      <c r="Q91" s="50">
        <v>11</v>
      </c>
      <c r="R91" s="48">
        <f>0.1*Q91</f>
        <v>1.1000000000000001</v>
      </c>
    </row>
    <row r="92" spans="1:18" ht="409.5" x14ac:dyDescent="0.2">
      <c r="A92" s="61" t="s">
        <v>754</v>
      </c>
      <c r="B92" s="56" t="s">
        <v>8</v>
      </c>
      <c r="C92" s="93">
        <v>43628</v>
      </c>
      <c r="D92" s="61" t="s">
        <v>802</v>
      </c>
      <c r="E92" s="61" t="s">
        <v>199</v>
      </c>
      <c r="F92" s="58" t="s">
        <v>803</v>
      </c>
      <c r="G92" s="61" t="s">
        <v>53</v>
      </c>
      <c r="H92" s="61"/>
      <c r="I92" s="61"/>
      <c r="J92" s="61" t="s">
        <v>931</v>
      </c>
      <c r="K92" s="93"/>
      <c r="L92" s="93"/>
      <c r="M92" s="58" t="s">
        <v>804</v>
      </c>
      <c r="N92" s="61" t="s">
        <v>579</v>
      </c>
      <c r="O92" s="61" t="s">
        <v>459</v>
      </c>
      <c r="P92" s="61" t="s">
        <v>192</v>
      </c>
      <c r="Q92" s="50">
        <v>4</v>
      </c>
      <c r="R92" s="46">
        <f t="shared" ref="R92:R93" si="19">Q92*0.25</f>
        <v>1</v>
      </c>
    </row>
    <row r="93" spans="1:18" ht="409.5" x14ac:dyDescent="0.2">
      <c r="A93" s="61" t="s">
        <v>755</v>
      </c>
      <c r="B93" s="72" t="s">
        <v>127</v>
      </c>
      <c r="C93" s="93">
        <v>43636</v>
      </c>
      <c r="D93" s="57" t="s">
        <v>588</v>
      </c>
      <c r="E93" s="57" t="s">
        <v>199</v>
      </c>
      <c r="F93" s="55" t="s">
        <v>810</v>
      </c>
      <c r="G93" s="101" t="s">
        <v>56</v>
      </c>
      <c r="H93" s="65"/>
      <c r="I93" s="65"/>
      <c r="J93" s="61" t="s">
        <v>666</v>
      </c>
      <c r="K93" s="93"/>
      <c r="L93" s="93"/>
      <c r="M93" s="58" t="s">
        <v>815</v>
      </c>
      <c r="N93" s="56" t="s">
        <v>579</v>
      </c>
      <c r="O93" s="56" t="s">
        <v>459</v>
      </c>
      <c r="P93" s="57" t="s">
        <v>192</v>
      </c>
      <c r="Q93" s="50">
        <v>2</v>
      </c>
      <c r="R93" s="46">
        <f t="shared" si="19"/>
        <v>0.5</v>
      </c>
    </row>
    <row r="94" spans="1:18" ht="409.5" x14ac:dyDescent="0.2">
      <c r="A94" s="61" t="s">
        <v>756</v>
      </c>
      <c r="B94" s="72" t="s">
        <v>8</v>
      </c>
      <c r="C94" s="93">
        <v>43640</v>
      </c>
      <c r="D94" s="57" t="s">
        <v>292</v>
      </c>
      <c r="E94" s="65" t="s">
        <v>199</v>
      </c>
      <c r="F94" s="55" t="s">
        <v>814</v>
      </c>
      <c r="G94" s="106" t="s">
        <v>53</v>
      </c>
      <c r="H94" s="65"/>
      <c r="I94" s="65"/>
      <c r="J94" s="61" t="s">
        <v>931</v>
      </c>
      <c r="K94" s="93"/>
      <c r="L94" s="93"/>
      <c r="M94" s="58" t="s">
        <v>835</v>
      </c>
      <c r="N94" s="61" t="s">
        <v>566</v>
      </c>
      <c r="O94" s="61" t="s">
        <v>273</v>
      </c>
      <c r="P94" s="57" t="s">
        <v>192</v>
      </c>
      <c r="Q94" s="50">
        <v>12</v>
      </c>
      <c r="R94" s="51">
        <f t="shared" ref="R94:R95" si="20">0.1*Q94</f>
        <v>1.2000000000000002</v>
      </c>
    </row>
    <row r="95" spans="1:18" ht="165" x14ac:dyDescent="0.2">
      <c r="A95" s="61" t="s">
        <v>757</v>
      </c>
      <c r="B95" s="72" t="s">
        <v>8</v>
      </c>
      <c r="C95" s="93">
        <v>43641</v>
      </c>
      <c r="D95" s="57" t="s">
        <v>674</v>
      </c>
      <c r="E95" s="65" t="s">
        <v>199</v>
      </c>
      <c r="F95" s="55" t="s">
        <v>819</v>
      </c>
      <c r="G95" s="106" t="s">
        <v>53</v>
      </c>
      <c r="H95" s="47" t="s">
        <v>149</v>
      </c>
      <c r="I95" s="67" t="s">
        <v>818</v>
      </c>
      <c r="J95" s="61" t="s">
        <v>931</v>
      </c>
      <c r="K95" s="93" t="s">
        <v>273</v>
      </c>
      <c r="L95" s="93"/>
      <c r="M95" s="58" t="s">
        <v>860</v>
      </c>
      <c r="N95" s="61" t="s">
        <v>566</v>
      </c>
      <c r="O95" s="61" t="s">
        <v>273</v>
      </c>
      <c r="P95" s="57" t="s">
        <v>192</v>
      </c>
      <c r="Q95" s="50">
        <v>16</v>
      </c>
      <c r="R95" s="51">
        <f t="shared" si="20"/>
        <v>1.6</v>
      </c>
    </row>
    <row r="96" spans="1:18" ht="409.5" x14ac:dyDescent="0.2">
      <c r="A96" s="73" t="s">
        <v>758</v>
      </c>
      <c r="B96" s="95" t="s">
        <v>8</v>
      </c>
      <c r="C96" s="104">
        <v>43642</v>
      </c>
      <c r="D96" s="76" t="s">
        <v>820</v>
      </c>
      <c r="E96" s="76" t="s">
        <v>195</v>
      </c>
      <c r="F96" s="126" t="s">
        <v>821</v>
      </c>
      <c r="G96" s="127" t="s">
        <v>56</v>
      </c>
      <c r="H96" s="128"/>
      <c r="I96" s="128"/>
      <c r="J96" s="73" t="s">
        <v>931</v>
      </c>
      <c r="K96" s="129"/>
      <c r="L96" s="129"/>
      <c r="M96" s="75" t="s">
        <v>849</v>
      </c>
      <c r="N96" s="74" t="s">
        <v>566</v>
      </c>
      <c r="O96" s="74" t="s">
        <v>459</v>
      </c>
      <c r="P96" s="76" t="s">
        <v>192</v>
      </c>
      <c r="Q96" s="49">
        <v>18</v>
      </c>
      <c r="R96" s="46">
        <f t="shared" ref="R96:R102" si="21">Q96*0.25</f>
        <v>4.5</v>
      </c>
    </row>
    <row r="97" spans="1:18" ht="409.5" x14ac:dyDescent="0.2">
      <c r="A97" s="61" t="s">
        <v>759</v>
      </c>
      <c r="B97" s="72" t="s">
        <v>8</v>
      </c>
      <c r="C97" s="93">
        <v>43650</v>
      </c>
      <c r="D97" s="102" t="s">
        <v>592</v>
      </c>
      <c r="E97" s="65" t="s">
        <v>198</v>
      </c>
      <c r="F97" s="55" t="s">
        <v>824</v>
      </c>
      <c r="G97" s="106" t="s">
        <v>53</v>
      </c>
      <c r="H97" s="65"/>
      <c r="I97" s="65"/>
      <c r="J97" s="61" t="s">
        <v>931</v>
      </c>
      <c r="K97" s="93"/>
      <c r="L97" s="93"/>
      <c r="M97" s="58" t="s">
        <v>927</v>
      </c>
      <c r="N97" s="61" t="s">
        <v>579</v>
      </c>
      <c r="O97" s="61" t="s">
        <v>459</v>
      </c>
      <c r="P97" s="57" t="s">
        <v>192</v>
      </c>
      <c r="Q97" s="50">
        <v>1</v>
      </c>
      <c r="R97" s="51">
        <f t="shared" si="21"/>
        <v>0.25</v>
      </c>
    </row>
    <row r="98" spans="1:18" ht="409.5" x14ac:dyDescent="0.2">
      <c r="A98" s="61" t="s">
        <v>760</v>
      </c>
      <c r="B98" s="72" t="s">
        <v>8</v>
      </c>
      <c r="C98" s="93">
        <v>43650</v>
      </c>
      <c r="D98" s="102" t="s">
        <v>382</v>
      </c>
      <c r="E98" s="57" t="s">
        <v>195</v>
      </c>
      <c r="F98" s="55" t="s">
        <v>825</v>
      </c>
      <c r="G98" s="106" t="s">
        <v>53</v>
      </c>
      <c r="H98" s="57"/>
      <c r="I98" s="57"/>
      <c r="J98" s="61" t="s">
        <v>931</v>
      </c>
      <c r="K98" s="93"/>
      <c r="L98" s="93"/>
      <c r="M98" s="58" t="s">
        <v>826</v>
      </c>
      <c r="N98" s="61" t="s">
        <v>579</v>
      </c>
      <c r="O98" s="61" t="s">
        <v>459</v>
      </c>
      <c r="P98" s="57" t="s">
        <v>192</v>
      </c>
      <c r="Q98" s="50">
        <v>1</v>
      </c>
      <c r="R98" s="46">
        <f t="shared" si="21"/>
        <v>0.25</v>
      </c>
    </row>
    <row r="99" spans="1:18" ht="409.5" x14ac:dyDescent="0.2">
      <c r="A99" s="61" t="s">
        <v>761</v>
      </c>
      <c r="B99" s="72" t="s">
        <v>8</v>
      </c>
      <c r="C99" s="93">
        <v>43654</v>
      </c>
      <c r="D99" s="102" t="s">
        <v>131</v>
      </c>
      <c r="E99" s="57" t="s">
        <v>195</v>
      </c>
      <c r="F99" s="55" t="s">
        <v>829</v>
      </c>
      <c r="G99" s="101" t="s">
        <v>830</v>
      </c>
      <c r="H99" s="65"/>
      <c r="I99" s="65"/>
      <c r="J99" s="61" t="s">
        <v>663</v>
      </c>
      <c r="K99" s="93"/>
      <c r="L99" s="93"/>
      <c r="M99" s="58" t="s">
        <v>840</v>
      </c>
      <c r="N99" s="56" t="s">
        <v>579</v>
      </c>
      <c r="O99" s="56" t="s">
        <v>459</v>
      </c>
      <c r="P99" s="57" t="s">
        <v>192</v>
      </c>
      <c r="Q99" s="50">
        <v>2</v>
      </c>
      <c r="R99" s="46">
        <f t="shared" si="21"/>
        <v>0.5</v>
      </c>
    </row>
    <row r="100" spans="1:18" ht="409.5" x14ac:dyDescent="0.2">
      <c r="A100" s="61" t="s">
        <v>762</v>
      </c>
      <c r="B100" s="72" t="s">
        <v>8</v>
      </c>
      <c r="C100" s="93">
        <v>43655</v>
      </c>
      <c r="D100" s="57" t="s">
        <v>832</v>
      </c>
      <c r="E100" s="57" t="s">
        <v>195</v>
      </c>
      <c r="F100" s="55" t="s">
        <v>831</v>
      </c>
      <c r="G100" s="106" t="s">
        <v>53</v>
      </c>
      <c r="H100" s="130"/>
      <c r="I100" s="131"/>
      <c r="J100" s="61" t="s">
        <v>931</v>
      </c>
      <c r="K100" s="132"/>
      <c r="L100" s="132"/>
      <c r="M100" s="58" t="s">
        <v>834</v>
      </c>
      <c r="N100" s="61" t="s">
        <v>579</v>
      </c>
      <c r="O100" s="61" t="s">
        <v>459</v>
      </c>
      <c r="P100" s="57" t="s">
        <v>192</v>
      </c>
      <c r="Q100" s="50">
        <v>1</v>
      </c>
      <c r="R100" s="46">
        <f t="shared" si="21"/>
        <v>0.25</v>
      </c>
    </row>
    <row r="101" spans="1:18" ht="409.5" x14ac:dyDescent="0.2">
      <c r="A101" s="61" t="s">
        <v>763</v>
      </c>
      <c r="B101" s="72" t="s">
        <v>8</v>
      </c>
      <c r="C101" s="93">
        <v>43655</v>
      </c>
      <c r="D101" s="57" t="s">
        <v>297</v>
      </c>
      <c r="E101" s="57" t="s">
        <v>195</v>
      </c>
      <c r="F101" s="55" t="s">
        <v>833</v>
      </c>
      <c r="G101" s="106" t="s">
        <v>53</v>
      </c>
      <c r="H101" s="133"/>
      <c r="I101" s="134"/>
      <c r="J101" s="61" t="s">
        <v>931</v>
      </c>
      <c r="K101" s="132"/>
      <c r="L101" s="132"/>
      <c r="M101" s="63" t="s">
        <v>837</v>
      </c>
      <c r="N101" s="51" t="s">
        <v>579</v>
      </c>
      <c r="O101" s="51" t="s">
        <v>459</v>
      </c>
      <c r="P101" s="51" t="s">
        <v>192</v>
      </c>
      <c r="Q101" s="50">
        <v>1</v>
      </c>
      <c r="R101" s="46">
        <f t="shared" si="21"/>
        <v>0.25</v>
      </c>
    </row>
    <row r="102" spans="1:18" ht="409.5" x14ac:dyDescent="0.2">
      <c r="A102" s="61" t="s">
        <v>764</v>
      </c>
      <c r="B102" s="72" t="s">
        <v>8</v>
      </c>
      <c r="C102" s="93">
        <v>43656</v>
      </c>
      <c r="D102" s="57" t="s">
        <v>264</v>
      </c>
      <c r="E102" s="57" t="s">
        <v>195</v>
      </c>
      <c r="F102" s="55" t="s">
        <v>838</v>
      </c>
      <c r="G102" s="106" t="s">
        <v>53</v>
      </c>
      <c r="H102" s="133"/>
      <c r="I102" s="134"/>
      <c r="J102" s="61" t="s">
        <v>931</v>
      </c>
      <c r="K102" s="132"/>
      <c r="L102" s="132"/>
      <c r="M102" s="63" t="s">
        <v>839</v>
      </c>
      <c r="N102" s="51" t="s">
        <v>579</v>
      </c>
      <c r="O102" s="51" t="s">
        <v>459</v>
      </c>
      <c r="P102" s="51" t="s">
        <v>192</v>
      </c>
      <c r="Q102" s="50">
        <v>2</v>
      </c>
      <c r="R102" s="46">
        <f t="shared" si="21"/>
        <v>0.5</v>
      </c>
    </row>
    <row r="103" spans="1:18" ht="409.5" x14ac:dyDescent="0.2">
      <c r="A103" s="61" t="s">
        <v>765</v>
      </c>
      <c r="B103" s="72" t="s">
        <v>8</v>
      </c>
      <c r="C103" s="93">
        <v>43664</v>
      </c>
      <c r="D103" s="57" t="s">
        <v>844</v>
      </c>
      <c r="E103" s="57" t="s">
        <v>195</v>
      </c>
      <c r="F103" s="55" t="s">
        <v>845</v>
      </c>
      <c r="G103" s="101" t="s">
        <v>56</v>
      </c>
      <c r="H103" s="57"/>
      <c r="I103" s="57"/>
      <c r="J103" s="61" t="s">
        <v>931</v>
      </c>
      <c r="K103" s="93">
        <v>43679</v>
      </c>
      <c r="L103" s="93"/>
      <c r="M103" s="58" t="s">
        <v>1135</v>
      </c>
      <c r="N103" s="56" t="s">
        <v>566</v>
      </c>
      <c r="O103" s="56" t="s">
        <v>273</v>
      </c>
      <c r="P103" s="57" t="s">
        <v>192</v>
      </c>
      <c r="Q103" s="50">
        <f>NETWORKDAYS(C103,K103)</f>
        <v>12</v>
      </c>
      <c r="R103" s="47">
        <f>Q103*0.5</f>
        <v>6</v>
      </c>
    </row>
    <row r="104" spans="1:18" ht="409.5" x14ac:dyDescent="0.2">
      <c r="A104" s="61" t="s">
        <v>766</v>
      </c>
      <c r="B104" s="72" t="s">
        <v>8</v>
      </c>
      <c r="C104" s="93">
        <v>43665</v>
      </c>
      <c r="D104" s="57" t="s">
        <v>846</v>
      </c>
      <c r="E104" s="57" t="s">
        <v>195</v>
      </c>
      <c r="F104" s="55" t="s">
        <v>847</v>
      </c>
      <c r="G104" s="101" t="s">
        <v>56</v>
      </c>
      <c r="H104" s="65"/>
      <c r="I104" s="65"/>
      <c r="J104" s="61" t="s">
        <v>931</v>
      </c>
      <c r="K104" s="93"/>
      <c r="L104" s="93"/>
      <c r="M104" s="58" t="s">
        <v>870</v>
      </c>
      <c r="N104" s="56" t="s">
        <v>579</v>
      </c>
      <c r="O104" s="56" t="s">
        <v>459</v>
      </c>
      <c r="P104" s="57" t="s">
        <v>192</v>
      </c>
      <c r="Q104" s="50">
        <v>10</v>
      </c>
      <c r="R104" s="51">
        <f>Q104*0.25</f>
        <v>2.5</v>
      </c>
    </row>
    <row r="105" spans="1:18" ht="409.5" x14ac:dyDescent="0.2">
      <c r="A105" s="61" t="s">
        <v>767</v>
      </c>
      <c r="B105" s="72" t="s">
        <v>8</v>
      </c>
      <c r="C105" s="93">
        <v>43665</v>
      </c>
      <c r="D105" s="57" t="s">
        <v>432</v>
      </c>
      <c r="E105" s="57" t="s">
        <v>195</v>
      </c>
      <c r="F105" s="55" t="s">
        <v>848</v>
      </c>
      <c r="G105" s="101" t="s">
        <v>56</v>
      </c>
      <c r="H105" s="57"/>
      <c r="I105" s="57"/>
      <c r="J105" s="61" t="s">
        <v>931</v>
      </c>
      <c r="K105" s="93"/>
      <c r="L105" s="93"/>
      <c r="M105" s="58" t="s">
        <v>978</v>
      </c>
      <c r="N105" s="56" t="s">
        <v>579</v>
      </c>
      <c r="O105" s="56" t="s">
        <v>459</v>
      </c>
      <c r="P105" s="57" t="s">
        <v>192</v>
      </c>
      <c r="Q105" s="50">
        <v>1</v>
      </c>
      <c r="R105" s="46">
        <f>Q105*0.25</f>
        <v>0.25</v>
      </c>
    </row>
    <row r="106" spans="1:18" ht="409.5" x14ac:dyDescent="0.2">
      <c r="A106" s="61" t="s">
        <v>768</v>
      </c>
      <c r="B106" s="72" t="s">
        <v>8</v>
      </c>
      <c r="C106" s="93">
        <v>43670</v>
      </c>
      <c r="D106" s="102" t="s">
        <v>468</v>
      </c>
      <c r="E106" s="57" t="s">
        <v>195</v>
      </c>
      <c r="F106" s="55" t="s">
        <v>850</v>
      </c>
      <c r="G106" s="106" t="s">
        <v>53</v>
      </c>
      <c r="H106" s="57"/>
      <c r="I106" s="57"/>
      <c r="J106" s="61" t="s">
        <v>931</v>
      </c>
      <c r="K106" s="93"/>
      <c r="L106" s="93"/>
      <c r="M106" s="58" t="s">
        <v>1019</v>
      </c>
      <c r="N106" s="61" t="s">
        <v>566</v>
      </c>
      <c r="O106" s="61" t="s">
        <v>273</v>
      </c>
      <c r="P106" s="57" t="s">
        <v>192</v>
      </c>
      <c r="Q106" s="51">
        <v>30</v>
      </c>
      <c r="R106" s="46"/>
    </row>
    <row r="107" spans="1:18" ht="330" x14ac:dyDescent="0.2">
      <c r="A107" s="61" t="s">
        <v>769</v>
      </c>
      <c r="B107" s="72" t="s">
        <v>8</v>
      </c>
      <c r="C107" s="93">
        <v>43670</v>
      </c>
      <c r="D107" s="57" t="s">
        <v>851</v>
      </c>
      <c r="E107" s="65" t="s">
        <v>195</v>
      </c>
      <c r="F107" s="55" t="s">
        <v>852</v>
      </c>
      <c r="G107" s="106" t="s">
        <v>53</v>
      </c>
      <c r="H107" s="65"/>
      <c r="I107" s="65"/>
      <c r="J107" s="61" t="s">
        <v>931</v>
      </c>
      <c r="K107" s="93"/>
      <c r="L107" s="93"/>
      <c r="M107" s="58" t="s">
        <v>1026</v>
      </c>
      <c r="N107" s="61" t="s">
        <v>579</v>
      </c>
      <c r="O107" s="61" t="s">
        <v>459</v>
      </c>
      <c r="P107" s="57" t="s">
        <v>192</v>
      </c>
      <c r="Q107" s="51">
        <v>17</v>
      </c>
      <c r="R107" s="46"/>
    </row>
    <row r="108" spans="1:18" ht="285" x14ac:dyDescent="0.2">
      <c r="A108" s="61" t="s">
        <v>770</v>
      </c>
      <c r="B108" s="72" t="s">
        <v>127</v>
      </c>
      <c r="C108" s="93">
        <v>43670</v>
      </c>
      <c r="D108" s="57" t="s">
        <v>588</v>
      </c>
      <c r="E108" s="57" t="s">
        <v>199</v>
      </c>
      <c r="F108" s="55" t="s">
        <v>854</v>
      </c>
      <c r="G108" s="101" t="s">
        <v>56</v>
      </c>
      <c r="H108" s="57"/>
      <c r="I108" s="57"/>
      <c r="J108" s="61" t="s">
        <v>711</v>
      </c>
      <c r="K108" s="93"/>
      <c r="L108" s="93"/>
      <c r="M108" s="58" t="s">
        <v>855</v>
      </c>
      <c r="N108" s="56" t="s">
        <v>579</v>
      </c>
      <c r="O108" s="56" t="s">
        <v>459</v>
      </c>
      <c r="P108" s="57" t="s">
        <v>192</v>
      </c>
      <c r="Q108" s="51">
        <v>1</v>
      </c>
      <c r="R108" s="46"/>
    </row>
    <row r="109" spans="1:18" ht="409.5" x14ac:dyDescent="0.2">
      <c r="A109" s="61" t="s">
        <v>771</v>
      </c>
      <c r="B109" s="72" t="s">
        <v>8</v>
      </c>
      <c r="C109" s="93">
        <v>43678</v>
      </c>
      <c r="D109" s="102" t="s">
        <v>432</v>
      </c>
      <c r="E109" s="65" t="s">
        <v>199</v>
      </c>
      <c r="F109" s="55" t="s">
        <v>856</v>
      </c>
      <c r="G109" s="101" t="s">
        <v>56</v>
      </c>
      <c r="H109" s="65"/>
      <c r="I109" s="65"/>
      <c r="J109" s="61" t="s">
        <v>929</v>
      </c>
      <c r="K109" s="93"/>
      <c r="L109" s="93"/>
      <c r="M109" s="58" t="s">
        <v>1199</v>
      </c>
      <c r="N109" s="56" t="s">
        <v>579</v>
      </c>
      <c r="O109" s="56" t="s">
        <v>273</v>
      </c>
      <c r="P109" s="57" t="s">
        <v>192</v>
      </c>
      <c r="Q109" s="51">
        <v>26</v>
      </c>
      <c r="R109" s="46"/>
    </row>
    <row r="110" spans="1:18" ht="409.5" x14ac:dyDescent="0.2">
      <c r="A110" s="61" t="s">
        <v>772</v>
      </c>
      <c r="B110" s="72" t="s">
        <v>8</v>
      </c>
      <c r="C110" s="93">
        <v>43679</v>
      </c>
      <c r="D110" s="57" t="s">
        <v>857</v>
      </c>
      <c r="E110" s="65" t="s">
        <v>195</v>
      </c>
      <c r="F110" s="55" t="s">
        <v>858</v>
      </c>
      <c r="G110" s="101" t="s">
        <v>56</v>
      </c>
      <c r="H110" s="65"/>
      <c r="I110" s="65"/>
      <c r="J110" s="61" t="s">
        <v>931</v>
      </c>
      <c r="K110" s="93">
        <v>43769</v>
      </c>
      <c r="L110" s="93"/>
      <c r="M110" s="58" t="s">
        <v>1037</v>
      </c>
      <c r="N110" s="56" t="s">
        <v>566</v>
      </c>
      <c r="O110" s="56" t="s">
        <v>273</v>
      </c>
      <c r="P110" s="57" t="s">
        <v>192</v>
      </c>
      <c r="Q110" s="51">
        <f>NETWORKDAYS(C110,K110)</f>
        <v>65</v>
      </c>
      <c r="R110" s="46"/>
    </row>
    <row r="111" spans="1:18" ht="409.5" x14ac:dyDescent="0.2">
      <c r="A111" s="61" t="s">
        <v>773</v>
      </c>
      <c r="B111" s="72" t="s">
        <v>8</v>
      </c>
      <c r="C111" s="93">
        <v>43679</v>
      </c>
      <c r="D111" s="57" t="s">
        <v>729</v>
      </c>
      <c r="E111" s="57" t="s">
        <v>195</v>
      </c>
      <c r="F111" s="55" t="s">
        <v>1180</v>
      </c>
      <c r="G111" s="106" t="s">
        <v>53</v>
      </c>
      <c r="H111" s="57"/>
      <c r="I111" s="57"/>
      <c r="J111" s="61" t="s">
        <v>33</v>
      </c>
      <c r="K111" s="93">
        <v>43789</v>
      </c>
      <c r="L111" s="93"/>
      <c r="M111" s="58" t="s">
        <v>1136</v>
      </c>
      <c r="N111" s="61" t="s">
        <v>566</v>
      </c>
      <c r="O111" s="61" t="s">
        <v>273</v>
      </c>
      <c r="P111" s="57" t="s">
        <v>192</v>
      </c>
      <c r="Q111" s="51">
        <f>NETWORKDAYS(C111,K111)</f>
        <v>79</v>
      </c>
      <c r="R111" s="46"/>
    </row>
    <row r="112" spans="1:18" ht="409.5" x14ac:dyDescent="0.2">
      <c r="A112" s="61" t="s">
        <v>774</v>
      </c>
      <c r="B112" s="72" t="s">
        <v>127</v>
      </c>
      <c r="C112" s="93">
        <v>43679</v>
      </c>
      <c r="D112" s="57" t="s">
        <v>861</v>
      </c>
      <c r="E112" s="65" t="s">
        <v>199</v>
      </c>
      <c r="F112" s="55" t="s">
        <v>862</v>
      </c>
      <c r="G112" s="106" t="s">
        <v>53</v>
      </c>
      <c r="H112" s="65"/>
      <c r="I112" s="65"/>
      <c r="J112" s="61" t="s">
        <v>731</v>
      </c>
      <c r="K112" s="93"/>
      <c r="L112" s="93"/>
      <c r="M112" s="58"/>
      <c r="N112" s="61" t="s">
        <v>579</v>
      </c>
      <c r="O112" s="61" t="s">
        <v>459</v>
      </c>
      <c r="P112" s="57" t="s">
        <v>192</v>
      </c>
      <c r="Q112" s="51">
        <v>1</v>
      </c>
      <c r="R112" s="46"/>
    </row>
    <row r="113" spans="1:18" ht="409.5" x14ac:dyDescent="0.2">
      <c r="A113" s="61" t="s">
        <v>775</v>
      </c>
      <c r="B113" s="62" t="s">
        <v>8</v>
      </c>
      <c r="C113" s="71">
        <v>43683</v>
      </c>
      <c r="D113" s="57" t="s">
        <v>393</v>
      </c>
      <c r="E113" s="57" t="s">
        <v>199</v>
      </c>
      <c r="F113" s="55" t="s">
        <v>868</v>
      </c>
      <c r="G113" s="101" t="s">
        <v>56</v>
      </c>
      <c r="H113" s="65"/>
      <c r="I113" s="65"/>
      <c r="J113" s="61" t="s">
        <v>931</v>
      </c>
      <c r="K113" s="93">
        <v>43692</v>
      </c>
      <c r="L113" s="93"/>
      <c r="M113" s="58" t="s">
        <v>871</v>
      </c>
      <c r="N113" s="56" t="s">
        <v>566</v>
      </c>
      <c r="O113" s="56" t="s">
        <v>272</v>
      </c>
      <c r="P113" s="57" t="s">
        <v>192</v>
      </c>
      <c r="Q113" s="77">
        <f>NETWORKDAYS(C113,K113)</f>
        <v>8</v>
      </c>
      <c r="R113" s="51"/>
    </row>
    <row r="114" spans="1:18" ht="330" x14ac:dyDescent="0.2">
      <c r="A114" s="61" t="s">
        <v>776</v>
      </c>
      <c r="B114" s="72" t="s">
        <v>127</v>
      </c>
      <c r="C114" s="93">
        <v>43684</v>
      </c>
      <c r="D114" s="57" t="s">
        <v>131</v>
      </c>
      <c r="E114" s="65" t="s">
        <v>199</v>
      </c>
      <c r="F114" s="55" t="s">
        <v>869</v>
      </c>
      <c r="G114" s="101" t="s">
        <v>56</v>
      </c>
      <c r="H114" s="65"/>
      <c r="I114" s="65"/>
      <c r="J114" s="61" t="s">
        <v>251</v>
      </c>
      <c r="K114" s="93"/>
      <c r="L114" s="93"/>
      <c r="M114" s="58"/>
      <c r="N114" s="56" t="s">
        <v>579</v>
      </c>
      <c r="O114" s="56" t="s">
        <v>459</v>
      </c>
      <c r="P114" s="57" t="s">
        <v>192</v>
      </c>
      <c r="Q114" s="51">
        <v>1</v>
      </c>
      <c r="R114" s="46"/>
    </row>
    <row r="115" spans="1:18" ht="300" x14ac:dyDescent="0.2">
      <c r="A115" s="61" t="s">
        <v>777</v>
      </c>
      <c r="B115" s="72" t="s">
        <v>127</v>
      </c>
      <c r="C115" s="93">
        <v>43692</v>
      </c>
      <c r="D115" s="57" t="s">
        <v>207</v>
      </c>
      <c r="E115" s="57" t="s">
        <v>199</v>
      </c>
      <c r="F115" s="55" t="s">
        <v>872</v>
      </c>
      <c r="G115" s="106" t="s">
        <v>53</v>
      </c>
      <c r="H115" s="57"/>
      <c r="I115" s="57"/>
      <c r="J115" s="61" t="s">
        <v>251</v>
      </c>
      <c r="K115" s="93">
        <v>43731</v>
      </c>
      <c r="L115" s="93"/>
      <c r="M115" s="58" t="s">
        <v>985</v>
      </c>
      <c r="N115" s="61" t="s">
        <v>579</v>
      </c>
      <c r="O115" s="61" t="s">
        <v>459</v>
      </c>
      <c r="P115" s="57" t="s">
        <v>192</v>
      </c>
      <c r="Q115" s="51">
        <f>NETWORKDAYS(C115,K115)</f>
        <v>28</v>
      </c>
      <c r="R115" s="46"/>
    </row>
    <row r="116" spans="1:18" ht="300" x14ac:dyDescent="0.2">
      <c r="A116" s="61" t="s">
        <v>778</v>
      </c>
      <c r="B116" s="72" t="s">
        <v>127</v>
      </c>
      <c r="C116" s="93">
        <v>43692</v>
      </c>
      <c r="D116" s="57" t="s">
        <v>207</v>
      </c>
      <c r="E116" s="57" t="s">
        <v>199</v>
      </c>
      <c r="F116" s="55" t="s">
        <v>873</v>
      </c>
      <c r="G116" s="106" t="s">
        <v>53</v>
      </c>
      <c r="H116" s="57"/>
      <c r="I116" s="57"/>
      <c r="J116" s="61" t="s">
        <v>251</v>
      </c>
      <c r="K116" s="93">
        <v>43731</v>
      </c>
      <c r="L116" s="93"/>
      <c r="M116" s="58"/>
      <c r="N116" s="61" t="s">
        <v>579</v>
      </c>
      <c r="O116" s="61" t="s">
        <v>459</v>
      </c>
      <c r="P116" s="57" t="s">
        <v>192</v>
      </c>
      <c r="Q116" s="51">
        <f>NETWORKDAYS(C116,K116)</f>
        <v>28</v>
      </c>
      <c r="R116" s="46"/>
    </row>
    <row r="117" spans="1:18" ht="409.5" x14ac:dyDescent="0.2">
      <c r="A117" s="61" t="s">
        <v>779</v>
      </c>
      <c r="B117" s="72" t="s">
        <v>8</v>
      </c>
      <c r="C117" s="93">
        <v>43696</v>
      </c>
      <c r="D117" s="100" t="s">
        <v>874</v>
      </c>
      <c r="E117" s="108" t="s">
        <v>195</v>
      </c>
      <c r="F117" s="55" t="s">
        <v>875</v>
      </c>
      <c r="G117" s="101" t="s">
        <v>56</v>
      </c>
      <c r="H117" s="65"/>
      <c r="I117" s="65"/>
      <c r="J117" s="61" t="s">
        <v>931</v>
      </c>
      <c r="K117" s="93">
        <v>43698</v>
      </c>
      <c r="L117" s="93"/>
      <c r="M117" s="58" t="s">
        <v>882</v>
      </c>
      <c r="N117" s="56" t="s">
        <v>566</v>
      </c>
      <c r="O117" s="56" t="s">
        <v>459</v>
      </c>
      <c r="P117" s="57" t="s">
        <v>192</v>
      </c>
      <c r="Q117" s="51">
        <v>2</v>
      </c>
      <c r="R117" s="46"/>
    </row>
    <row r="118" spans="1:18" ht="409.5" x14ac:dyDescent="0.2">
      <c r="A118" s="61" t="s">
        <v>780</v>
      </c>
      <c r="B118" s="72" t="s">
        <v>8</v>
      </c>
      <c r="C118" s="93">
        <v>43696</v>
      </c>
      <c r="D118" s="101" t="s">
        <v>844</v>
      </c>
      <c r="E118" s="109" t="s">
        <v>198</v>
      </c>
      <c r="F118" s="55" t="s">
        <v>876</v>
      </c>
      <c r="G118" s="101" t="s">
        <v>56</v>
      </c>
      <c r="H118" s="65"/>
      <c r="I118" s="65"/>
      <c r="J118" s="61" t="s">
        <v>931</v>
      </c>
      <c r="K118" s="93">
        <v>43712</v>
      </c>
      <c r="L118" s="93"/>
      <c r="M118" s="58" t="s">
        <v>904</v>
      </c>
      <c r="N118" s="56" t="s">
        <v>579</v>
      </c>
      <c r="O118" s="56" t="s">
        <v>459</v>
      </c>
      <c r="P118" s="57" t="s">
        <v>192</v>
      </c>
      <c r="Q118" s="51">
        <f>NETWORKDAYS(C118,K118)</f>
        <v>13</v>
      </c>
      <c r="R118" s="46"/>
    </row>
    <row r="119" spans="1:18" ht="409.5" x14ac:dyDescent="0.2">
      <c r="A119" s="61" t="s">
        <v>781</v>
      </c>
      <c r="B119" s="72" t="s">
        <v>127</v>
      </c>
      <c r="C119" s="93">
        <v>43696</v>
      </c>
      <c r="D119" s="102">
        <v>999120000</v>
      </c>
      <c r="E119" s="108" t="s">
        <v>195</v>
      </c>
      <c r="F119" s="55" t="s">
        <v>877</v>
      </c>
      <c r="G119" s="101" t="s">
        <v>56</v>
      </c>
      <c r="H119" s="65"/>
      <c r="I119" s="65"/>
      <c r="J119" s="61" t="s">
        <v>251</v>
      </c>
      <c r="K119" s="93">
        <v>43782</v>
      </c>
      <c r="L119" s="93"/>
      <c r="M119" s="58" t="s">
        <v>1126</v>
      </c>
      <c r="N119" s="56" t="s">
        <v>579</v>
      </c>
      <c r="O119" s="56" t="s">
        <v>459</v>
      </c>
      <c r="P119" s="57" t="s">
        <v>192</v>
      </c>
      <c r="Q119" s="51">
        <f>NETWORKDAYS(C119,K119)</f>
        <v>63</v>
      </c>
      <c r="R119" s="46"/>
    </row>
    <row r="120" spans="1:18" ht="409.5" x14ac:dyDescent="0.2">
      <c r="A120" s="61" t="s">
        <v>782</v>
      </c>
      <c r="B120" s="72" t="s">
        <v>127</v>
      </c>
      <c r="C120" s="93">
        <v>43696</v>
      </c>
      <c r="D120" s="103">
        <v>999026619</v>
      </c>
      <c r="E120" s="108" t="s">
        <v>195</v>
      </c>
      <c r="F120" s="55" t="s">
        <v>878</v>
      </c>
      <c r="G120" s="101" t="s">
        <v>56</v>
      </c>
      <c r="H120" s="65"/>
      <c r="I120" s="65"/>
      <c r="J120" s="61" t="s">
        <v>251</v>
      </c>
      <c r="K120" s="93">
        <v>43782</v>
      </c>
      <c r="L120" s="93"/>
      <c r="M120" s="58" t="s">
        <v>1126</v>
      </c>
      <c r="N120" s="56" t="s">
        <v>579</v>
      </c>
      <c r="O120" s="56" t="s">
        <v>459</v>
      </c>
      <c r="P120" s="57" t="s">
        <v>192</v>
      </c>
      <c r="Q120" s="51">
        <f>NETWORKDAYS(C120,K120)</f>
        <v>63</v>
      </c>
      <c r="R120" s="46"/>
    </row>
    <row r="121" spans="1:18" ht="409.5" x14ac:dyDescent="0.2">
      <c r="A121" s="61" t="s">
        <v>783</v>
      </c>
      <c r="B121" s="72" t="s">
        <v>8</v>
      </c>
      <c r="C121" s="93">
        <v>43693</v>
      </c>
      <c r="D121" s="103" t="s">
        <v>880</v>
      </c>
      <c r="E121" s="57" t="s">
        <v>199</v>
      </c>
      <c r="F121" s="55" t="s">
        <v>879</v>
      </c>
      <c r="G121" s="106" t="s">
        <v>53</v>
      </c>
      <c r="H121" s="65"/>
      <c r="I121" s="65"/>
      <c r="J121" s="61" t="s">
        <v>931</v>
      </c>
      <c r="K121" s="93">
        <v>43700</v>
      </c>
      <c r="L121" s="93"/>
      <c r="M121" s="58" t="s">
        <v>883</v>
      </c>
      <c r="N121" s="61" t="s">
        <v>579</v>
      </c>
      <c r="O121" s="61" t="s">
        <v>272</v>
      </c>
      <c r="P121" s="57" t="s">
        <v>192</v>
      </c>
      <c r="Q121" s="51">
        <v>5</v>
      </c>
      <c r="R121" s="46"/>
    </row>
    <row r="122" spans="1:18" ht="409.5" x14ac:dyDescent="0.2">
      <c r="A122" s="61" t="s">
        <v>784</v>
      </c>
      <c r="B122" s="72" t="s">
        <v>8</v>
      </c>
      <c r="C122" s="93">
        <v>43698</v>
      </c>
      <c r="D122" s="57" t="s">
        <v>884</v>
      </c>
      <c r="E122" s="57" t="s">
        <v>199</v>
      </c>
      <c r="F122" s="55" t="s">
        <v>885</v>
      </c>
      <c r="G122" s="101" t="s">
        <v>56</v>
      </c>
      <c r="H122" s="65"/>
      <c r="I122" s="65"/>
      <c r="J122" s="61" t="s">
        <v>931</v>
      </c>
      <c r="K122" s="93">
        <v>43703</v>
      </c>
      <c r="L122" s="93"/>
      <c r="M122" s="58" t="s">
        <v>888</v>
      </c>
      <c r="N122" s="56" t="s">
        <v>579</v>
      </c>
      <c r="O122" s="56" t="s">
        <v>459</v>
      </c>
      <c r="P122" s="57" t="s">
        <v>192</v>
      </c>
      <c r="Q122" s="51">
        <v>3</v>
      </c>
      <c r="R122" s="51"/>
    </row>
    <row r="123" spans="1:18" ht="409.5" x14ac:dyDescent="0.2">
      <c r="A123" s="61" t="s">
        <v>785</v>
      </c>
      <c r="B123" s="72" t="s">
        <v>8</v>
      </c>
      <c r="C123" s="93">
        <v>43700</v>
      </c>
      <c r="D123" s="57" t="s">
        <v>393</v>
      </c>
      <c r="E123" s="65" t="s">
        <v>199</v>
      </c>
      <c r="F123" s="55" t="s">
        <v>886</v>
      </c>
      <c r="G123" s="101" t="s">
        <v>56</v>
      </c>
      <c r="H123" s="65"/>
      <c r="I123" s="65"/>
      <c r="J123" s="61" t="s">
        <v>931</v>
      </c>
      <c r="K123" s="93">
        <v>43749</v>
      </c>
      <c r="L123" s="93"/>
      <c r="M123" s="58" t="s">
        <v>1013</v>
      </c>
      <c r="N123" s="56" t="s">
        <v>579</v>
      </c>
      <c r="O123" s="56" t="s">
        <v>273</v>
      </c>
      <c r="P123" s="57" t="s">
        <v>192</v>
      </c>
      <c r="Q123" s="51">
        <v>28</v>
      </c>
      <c r="R123" s="46"/>
    </row>
    <row r="124" spans="1:18" ht="409.5" x14ac:dyDescent="0.2">
      <c r="A124" s="61" t="s">
        <v>786</v>
      </c>
      <c r="B124" s="56" t="s">
        <v>127</v>
      </c>
      <c r="C124" s="93">
        <v>43700</v>
      </c>
      <c r="D124" s="61" t="s">
        <v>131</v>
      </c>
      <c r="E124" s="61" t="s">
        <v>199</v>
      </c>
      <c r="F124" s="58" t="s">
        <v>887</v>
      </c>
      <c r="G124" s="61" t="s">
        <v>53</v>
      </c>
      <c r="H124" s="61"/>
      <c r="I124" s="61"/>
      <c r="J124" s="61" t="s">
        <v>251</v>
      </c>
      <c r="K124" s="93">
        <v>43794</v>
      </c>
      <c r="L124" s="93"/>
      <c r="M124" s="58" t="s">
        <v>1175</v>
      </c>
      <c r="N124" s="61" t="s">
        <v>579</v>
      </c>
      <c r="O124" s="61" t="s">
        <v>273</v>
      </c>
      <c r="P124" s="61" t="s">
        <v>192</v>
      </c>
      <c r="Q124" s="61">
        <f>NETWORKDAYS(C124,K124)</f>
        <v>67</v>
      </c>
      <c r="R124" s="46"/>
    </row>
    <row r="125" spans="1:18" ht="165" x14ac:dyDescent="0.2">
      <c r="A125" s="61" t="s">
        <v>787</v>
      </c>
      <c r="B125" s="72" t="s">
        <v>8</v>
      </c>
      <c r="C125" s="93">
        <v>43704</v>
      </c>
      <c r="D125" s="57" t="s">
        <v>131</v>
      </c>
      <c r="E125" s="65" t="s">
        <v>199</v>
      </c>
      <c r="F125" s="55" t="s">
        <v>889</v>
      </c>
      <c r="G125" s="101" t="s">
        <v>56</v>
      </c>
      <c r="H125" s="65"/>
      <c r="I125" s="65"/>
      <c r="J125" s="61" t="s">
        <v>931</v>
      </c>
      <c r="K125" s="93">
        <v>43721</v>
      </c>
      <c r="L125" s="93"/>
      <c r="M125" s="58" t="s">
        <v>1137</v>
      </c>
      <c r="N125" s="56" t="s">
        <v>566</v>
      </c>
      <c r="O125" s="56" t="s">
        <v>459</v>
      </c>
      <c r="P125" s="57" t="s">
        <v>192</v>
      </c>
      <c r="Q125" s="51">
        <f>NETWORKDAYS(C125,K125)</f>
        <v>14</v>
      </c>
      <c r="R125" s="51"/>
    </row>
    <row r="126" spans="1:18" ht="409.5" x14ac:dyDescent="0.2">
      <c r="A126" s="61" t="s">
        <v>788</v>
      </c>
      <c r="B126" s="72" t="s">
        <v>8</v>
      </c>
      <c r="C126" s="93">
        <v>43706</v>
      </c>
      <c r="D126" s="57" t="s">
        <v>890</v>
      </c>
      <c r="E126" s="57" t="s">
        <v>196</v>
      </c>
      <c r="F126" s="55" t="s">
        <v>891</v>
      </c>
      <c r="G126" s="106" t="s">
        <v>53</v>
      </c>
      <c r="H126" s="57"/>
      <c r="I126" s="57"/>
      <c r="J126" s="61" t="s">
        <v>931</v>
      </c>
      <c r="K126" s="93"/>
      <c r="L126" s="93"/>
      <c r="M126" s="58" t="s">
        <v>979</v>
      </c>
      <c r="N126" s="61" t="s">
        <v>566</v>
      </c>
      <c r="O126" s="61" t="s">
        <v>459</v>
      </c>
      <c r="P126" s="57" t="s">
        <v>192</v>
      </c>
      <c r="Q126" s="51">
        <v>16</v>
      </c>
      <c r="R126" s="46"/>
    </row>
    <row r="127" spans="1:18" ht="409.5" x14ac:dyDescent="0.2">
      <c r="A127" s="61" t="s">
        <v>789</v>
      </c>
      <c r="B127" s="72" t="s">
        <v>8</v>
      </c>
      <c r="C127" s="93">
        <v>43706</v>
      </c>
      <c r="D127" s="57" t="s">
        <v>892</v>
      </c>
      <c r="E127" s="65" t="s">
        <v>199</v>
      </c>
      <c r="F127" s="55" t="s">
        <v>893</v>
      </c>
      <c r="G127" s="106" t="s">
        <v>53</v>
      </c>
      <c r="H127" s="65"/>
      <c r="I127" s="65"/>
      <c r="J127" s="61" t="s">
        <v>931</v>
      </c>
      <c r="K127" s="93">
        <v>43755</v>
      </c>
      <c r="L127" s="93"/>
      <c r="M127" s="58" t="s">
        <v>1036</v>
      </c>
      <c r="N127" s="61" t="s">
        <v>566</v>
      </c>
      <c r="O127" s="61" t="s">
        <v>273</v>
      </c>
      <c r="P127" s="57" t="s">
        <v>192</v>
      </c>
      <c r="Q127" s="82">
        <f>NETWORKDAYS(C127,K127)</f>
        <v>36</v>
      </c>
      <c r="R127" s="46"/>
    </row>
    <row r="128" spans="1:18" ht="409.5" x14ac:dyDescent="0.2">
      <c r="A128" s="61" t="s">
        <v>790</v>
      </c>
      <c r="B128" s="72" t="s">
        <v>8</v>
      </c>
      <c r="C128" s="93">
        <v>43706</v>
      </c>
      <c r="D128" s="57" t="s">
        <v>288</v>
      </c>
      <c r="E128" s="57" t="s">
        <v>199</v>
      </c>
      <c r="F128" s="55" t="s">
        <v>894</v>
      </c>
      <c r="G128" s="101" t="s">
        <v>56</v>
      </c>
      <c r="H128" s="57"/>
      <c r="I128" s="57"/>
      <c r="J128" s="61" t="s">
        <v>931</v>
      </c>
      <c r="K128" s="93"/>
      <c r="L128" s="93"/>
      <c r="M128" s="58" t="s">
        <v>895</v>
      </c>
      <c r="N128" s="56" t="s">
        <v>579</v>
      </c>
      <c r="O128" s="56" t="s">
        <v>272</v>
      </c>
      <c r="P128" s="57" t="s">
        <v>192</v>
      </c>
      <c r="Q128" s="51">
        <v>1</v>
      </c>
      <c r="R128" s="51"/>
    </row>
    <row r="129" spans="1:18" ht="409.5" x14ac:dyDescent="0.2">
      <c r="A129" s="61" t="s">
        <v>791</v>
      </c>
      <c r="B129" s="72" t="s">
        <v>127</v>
      </c>
      <c r="C129" s="93">
        <v>43707</v>
      </c>
      <c r="D129" s="57" t="s">
        <v>131</v>
      </c>
      <c r="E129" s="65" t="s">
        <v>199</v>
      </c>
      <c r="F129" s="55" t="s">
        <v>1181</v>
      </c>
      <c r="G129" s="106" t="s">
        <v>53</v>
      </c>
      <c r="H129" s="65"/>
      <c r="I129" s="65"/>
      <c r="J129" s="61" t="s">
        <v>169</v>
      </c>
      <c r="K129" s="93"/>
      <c r="L129" s="93"/>
      <c r="M129" s="58" t="s">
        <v>1182</v>
      </c>
      <c r="N129" s="61" t="s">
        <v>579</v>
      </c>
      <c r="O129" s="61" t="s">
        <v>272</v>
      </c>
      <c r="P129" s="57" t="s">
        <v>192</v>
      </c>
      <c r="Q129" s="51">
        <v>8</v>
      </c>
      <c r="R129" s="46"/>
    </row>
    <row r="130" spans="1:18" ht="409.5" x14ac:dyDescent="0.2">
      <c r="A130" s="61" t="s">
        <v>792</v>
      </c>
      <c r="B130" s="72" t="s">
        <v>8</v>
      </c>
      <c r="C130" s="93">
        <v>43710</v>
      </c>
      <c r="D130" s="57" t="s">
        <v>163</v>
      </c>
      <c r="E130" s="65" t="s">
        <v>199</v>
      </c>
      <c r="F130" s="55" t="s">
        <v>896</v>
      </c>
      <c r="G130" s="106" t="s">
        <v>53</v>
      </c>
      <c r="H130" s="65"/>
      <c r="I130" s="65"/>
      <c r="J130" s="61" t="s">
        <v>931</v>
      </c>
      <c r="K130" s="93"/>
      <c r="L130" s="93"/>
      <c r="M130" s="58" t="s">
        <v>922</v>
      </c>
      <c r="N130" s="61" t="s">
        <v>579</v>
      </c>
      <c r="O130" s="61" t="s">
        <v>272</v>
      </c>
      <c r="P130" s="57" t="s">
        <v>192</v>
      </c>
      <c r="Q130" s="51">
        <v>1</v>
      </c>
      <c r="R130" s="59"/>
    </row>
    <row r="131" spans="1:18" ht="409.5" x14ac:dyDescent="0.2">
      <c r="A131" s="61" t="s">
        <v>793</v>
      </c>
      <c r="B131" s="72" t="s">
        <v>8</v>
      </c>
      <c r="C131" s="93">
        <v>43710</v>
      </c>
      <c r="D131" s="57" t="s">
        <v>253</v>
      </c>
      <c r="E131" s="65" t="s">
        <v>199</v>
      </c>
      <c r="F131" s="55" t="s">
        <v>897</v>
      </c>
      <c r="G131" s="101" t="s">
        <v>56</v>
      </c>
      <c r="H131" s="65"/>
      <c r="I131" s="65"/>
      <c r="J131" s="61" t="s">
        <v>931</v>
      </c>
      <c r="K131" s="93">
        <v>43733</v>
      </c>
      <c r="L131" s="93"/>
      <c r="M131" s="58" t="s">
        <v>989</v>
      </c>
      <c r="N131" s="56" t="s">
        <v>566</v>
      </c>
      <c r="O131" s="56" t="s">
        <v>272</v>
      </c>
      <c r="P131" s="57" t="s">
        <v>192</v>
      </c>
      <c r="Q131" s="51">
        <f>NETWORKDAYS(C131,K131)</f>
        <v>18</v>
      </c>
      <c r="R131" s="46"/>
    </row>
    <row r="132" spans="1:18" ht="409.5" x14ac:dyDescent="0.2">
      <c r="A132" s="61" t="s">
        <v>794</v>
      </c>
      <c r="B132" s="72" t="s">
        <v>8</v>
      </c>
      <c r="C132" s="93">
        <v>43710</v>
      </c>
      <c r="D132" s="57" t="s">
        <v>163</v>
      </c>
      <c r="E132" s="65" t="s">
        <v>199</v>
      </c>
      <c r="F132" s="55" t="s">
        <v>898</v>
      </c>
      <c r="G132" s="106" t="s">
        <v>53</v>
      </c>
      <c r="H132" s="65"/>
      <c r="I132" s="65"/>
      <c r="J132" s="61" t="s">
        <v>931</v>
      </c>
      <c r="K132" s="93"/>
      <c r="L132" s="93"/>
      <c r="M132" s="58" t="s">
        <v>926</v>
      </c>
      <c r="N132" s="61" t="s">
        <v>579</v>
      </c>
      <c r="O132" s="61" t="s">
        <v>272</v>
      </c>
      <c r="P132" s="57" t="s">
        <v>192</v>
      </c>
      <c r="Q132" s="51">
        <v>5</v>
      </c>
      <c r="R132" s="51"/>
    </row>
    <row r="133" spans="1:18" ht="409.5" x14ac:dyDescent="0.2">
      <c r="A133" s="61" t="s">
        <v>795</v>
      </c>
      <c r="B133" s="72" t="s">
        <v>8</v>
      </c>
      <c r="C133" s="93">
        <v>43711</v>
      </c>
      <c r="D133" s="57" t="s">
        <v>899</v>
      </c>
      <c r="E133" s="65" t="s">
        <v>199</v>
      </c>
      <c r="F133" s="55" t="s">
        <v>900</v>
      </c>
      <c r="G133" s="101" t="s">
        <v>56</v>
      </c>
      <c r="H133" s="65"/>
      <c r="I133" s="65"/>
      <c r="J133" s="61" t="s">
        <v>931</v>
      </c>
      <c r="K133" s="93">
        <v>43769</v>
      </c>
      <c r="L133" s="93"/>
      <c r="M133" s="58" t="s">
        <v>1038</v>
      </c>
      <c r="N133" s="56" t="s">
        <v>579</v>
      </c>
      <c r="O133" s="56" t="s">
        <v>273</v>
      </c>
      <c r="P133" s="57" t="s">
        <v>192</v>
      </c>
      <c r="Q133" s="51">
        <f>NETWORKDAYS(C133,K133)</f>
        <v>43</v>
      </c>
      <c r="R133" s="46"/>
    </row>
    <row r="134" spans="1:18" ht="375" x14ac:dyDescent="0.2">
      <c r="A134" s="61" t="s">
        <v>841</v>
      </c>
      <c r="B134" s="72" t="s">
        <v>127</v>
      </c>
      <c r="C134" s="93">
        <v>43711</v>
      </c>
      <c r="D134" s="57" t="s">
        <v>207</v>
      </c>
      <c r="E134" s="57" t="s">
        <v>199</v>
      </c>
      <c r="F134" s="55" t="s">
        <v>901</v>
      </c>
      <c r="G134" s="101" t="s">
        <v>56</v>
      </c>
      <c r="H134" s="57"/>
      <c r="I134" s="57"/>
      <c r="J134" s="61" t="s">
        <v>711</v>
      </c>
      <c r="K134" s="93"/>
      <c r="L134" s="93"/>
      <c r="M134" s="58" t="s">
        <v>986</v>
      </c>
      <c r="N134" s="56" t="s">
        <v>579</v>
      </c>
      <c r="O134" s="56" t="s">
        <v>459</v>
      </c>
      <c r="P134" s="57" t="s">
        <v>192</v>
      </c>
      <c r="Q134" s="51">
        <v>5</v>
      </c>
      <c r="R134" s="46"/>
    </row>
    <row r="135" spans="1:18" ht="409.5" x14ac:dyDescent="0.2">
      <c r="A135" s="61" t="s">
        <v>842</v>
      </c>
      <c r="B135" s="72" t="s">
        <v>8</v>
      </c>
      <c r="C135" s="93">
        <v>43713</v>
      </c>
      <c r="D135" s="57" t="s">
        <v>35</v>
      </c>
      <c r="E135" s="57"/>
      <c r="F135" s="55" t="s">
        <v>905</v>
      </c>
      <c r="G135" s="106" t="s">
        <v>53</v>
      </c>
      <c r="H135" s="57"/>
      <c r="I135" s="57"/>
      <c r="J135" s="61" t="s">
        <v>931</v>
      </c>
      <c r="K135" s="93"/>
      <c r="L135" s="93"/>
      <c r="M135" s="58" t="s">
        <v>982</v>
      </c>
      <c r="N135" s="61" t="s">
        <v>579</v>
      </c>
      <c r="O135" s="61" t="s">
        <v>459</v>
      </c>
      <c r="P135" s="57" t="s">
        <v>192</v>
      </c>
      <c r="Q135" s="51">
        <v>11</v>
      </c>
      <c r="R135" s="46"/>
    </row>
    <row r="136" spans="1:18" ht="409.5" x14ac:dyDescent="0.2">
      <c r="A136" s="60" t="s">
        <v>843</v>
      </c>
      <c r="B136" s="72" t="s">
        <v>8</v>
      </c>
      <c r="C136" s="93">
        <v>43713</v>
      </c>
      <c r="D136" s="57" t="s">
        <v>917</v>
      </c>
      <c r="E136" s="65"/>
      <c r="F136" s="55" t="s">
        <v>918</v>
      </c>
      <c r="G136" s="106" t="s">
        <v>53</v>
      </c>
      <c r="H136" s="65"/>
      <c r="I136" s="65"/>
      <c r="J136" s="61" t="s">
        <v>931</v>
      </c>
      <c r="K136" s="93">
        <v>43777</v>
      </c>
      <c r="L136" s="93"/>
      <c r="M136" s="58" t="s">
        <v>1048</v>
      </c>
      <c r="N136" s="61" t="s">
        <v>579</v>
      </c>
      <c r="O136" s="61" t="s">
        <v>273</v>
      </c>
      <c r="P136" s="57" t="s">
        <v>192</v>
      </c>
      <c r="Q136" s="51">
        <f>NETWORKDAYS(C136,K136)</f>
        <v>47</v>
      </c>
      <c r="R136" s="46"/>
    </row>
    <row r="137" spans="1:18" ht="408" x14ac:dyDescent="0.2">
      <c r="A137" s="61" t="s">
        <v>906</v>
      </c>
      <c r="B137" s="72" t="s">
        <v>8</v>
      </c>
      <c r="C137" s="93">
        <v>43713</v>
      </c>
      <c r="D137" s="57" t="s">
        <v>919</v>
      </c>
      <c r="E137" s="65"/>
      <c r="F137" s="55" t="s">
        <v>920</v>
      </c>
      <c r="G137" s="106" t="s">
        <v>53</v>
      </c>
      <c r="H137" s="65"/>
      <c r="I137" s="65"/>
      <c r="J137" s="61" t="s">
        <v>931</v>
      </c>
      <c r="K137" s="93"/>
      <c r="L137" s="93"/>
      <c r="M137" s="58" t="s">
        <v>1007</v>
      </c>
      <c r="N137" s="61" t="s">
        <v>566</v>
      </c>
      <c r="O137" s="61" t="s">
        <v>273</v>
      </c>
      <c r="P137" s="57" t="s">
        <v>192</v>
      </c>
      <c r="Q137" s="51">
        <v>20</v>
      </c>
      <c r="R137" s="46"/>
    </row>
    <row r="138" spans="1:18" ht="409.5" x14ac:dyDescent="0.2">
      <c r="A138" s="60" t="s">
        <v>907</v>
      </c>
      <c r="B138" s="72" t="s">
        <v>127</v>
      </c>
      <c r="C138" s="93">
        <v>43714</v>
      </c>
      <c r="D138" s="57" t="s">
        <v>207</v>
      </c>
      <c r="E138" s="65"/>
      <c r="F138" s="55" t="s">
        <v>921</v>
      </c>
      <c r="G138" s="101" t="s">
        <v>56</v>
      </c>
      <c r="H138" s="65"/>
      <c r="I138" s="65"/>
      <c r="J138" s="61" t="s">
        <v>711</v>
      </c>
      <c r="K138" s="93"/>
      <c r="L138" s="93"/>
      <c r="M138" s="58"/>
      <c r="N138" s="56" t="s">
        <v>579</v>
      </c>
      <c r="O138" s="56" t="s">
        <v>272</v>
      </c>
      <c r="P138" s="57" t="s">
        <v>192</v>
      </c>
      <c r="Q138" s="51">
        <v>1</v>
      </c>
      <c r="R138" s="46"/>
    </row>
    <row r="139" spans="1:18" ht="409.5" x14ac:dyDescent="0.2">
      <c r="A139" s="61" t="s">
        <v>908</v>
      </c>
      <c r="B139" s="72" t="s">
        <v>8</v>
      </c>
      <c r="C139" s="93">
        <v>43718</v>
      </c>
      <c r="D139" s="57" t="s">
        <v>923</v>
      </c>
      <c r="E139" s="65"/>
      <c r="F139" s="55" t="s">
        <v>924</v>
      </c>
      <c r="G139" s="106" t="s">
        <v>53</v>
      </c>
      <c r="H139" s="65"/>
      <c r="I139" s="65"/>
      <c r="J139" s="61" t="s">
        <v>931</v>
      </c>
      <c r="K139" s="93">
        <v>43735</v>
      </c>
      <c r="L139" s="93"/>
      <c r="M139" s="58" t="s">
        <v>998</v>
      </c>
      <c r="N139" s="61" t="s">
        <v>566</v>
      </c>
      <c r="O139" s="61" t="s">
        <v>272</v>
      </c>
      <c r="P139" s="57" t="s">
        <v>192</v>
      </c>
      <c r="Q139" s="51">
        <f>NETWORKDAYS(C139,K139)</f>
        <v>14</v>
      </c>
      <c r="R139" s="46"/>
    </row>
    <row r="140" spans="1:18" ht="409.5" x14ac:dyDescent="0.2">
      <c r="A140" s="60" t="s">
        <v>909</v>
      </c>
      <c r="B140" s="72" t="s">
        <v>8</v>
      </c>
      <c r="C140" s="93">
        <v>43718</v>
      </c>
      <c r="D140" s="57" t="s">
        <v>146</v>
      </c>
      <c r="E140" s="65"/>
      <c r="F140" s="55" t="s">
        <v>925</v>
      </c>
      <c r="G140" s="101" t="s">
        <v>56</v>
      </c>
      <c r="H140" s="65"/>
      <c r="I140" s="65"/>
      <c r="J140" s="61" t="s">
        <v>931</v>
      </c>
      <c r="K140" s="93">
        <v>43755</v>
      </c>
      <c r="L140" s="93"/>
      <c r="M140" s="58" t="s">
        <v>1025</v>
      </c>
      <c r="N140" s="56" t="s">
        <v>579</v>
      </c>
      <c r="O140" s="56" t="s">
        <v>273</v>
      </c>
      <c r="P140" s="57" t="s">
        <v>192</v>
      </c>
      <c r="Q140" s="51">
        <f>NETWORKDAYS(C140,K140)</f>
        <v>28</v>
      </c>
      <c r="R140" s="46"/>
    </row>
    <row r="141" spans="1:18" ht="409.5" x14ac:dyDescent="0.2">
      <c r="A141" s="61" t="s">
        <v>910</v>
      </c>
      <c r="B141" s="72" t="s">
        <v>8</v>
      </c>
      <c r="C141" s="93">
        <v>43719</v>
      </c>
      <c r="D141" s="57" t="s">
        <v>798</v>
      </c>
      <c r="E141" s="65"/>
      <c r="F141" s="55" t="s">
        <v>928</v>
      </c>
      <c r="G141" s="101" t="s">
        <v>56</v>
      </c>
      <c r="H141" s="65"/>
      <c r="I141" s="65"/>
      <c r="J141" s="61" t="s">
        <v>931</v>
      </c>
      <c r="K141" s="93"/>
      <c r="L141" s="93"/>
      <c r="M141" s="58" t="s">
        <v>996</v>
      </c>
      <c r="N141" s="56" t="s">
        <v>579</v>
      </c>
      <c r="O141" s="56" t="s">
        <v>459</v>
      </c>
      <c r="P141" s="57" t="s">
        <v>192</v>
      </c>
      <c r="Q141" s="51">
        <v>12</v>
      </c>
      <c r="R141" s="46"/>
    </row>
    <row r="142" spans="1:18" ht="409.5" x14ac:dyDescent="0.2">
      <c r="A142" s="60" t="s">
        <v>911</v>
      </c>
      <c r="B142" s="72" t="s">
        <v>127</v>
      </c>
      <c r="C142" s="93">
        <v>43719</v>
      </c>
      <c r="D142" s="57" t="s">
        <v>207</v>
      </c>
      <c r="E142" s="57"/>
      <c r="F142" s="55" t="s">
        <v>930</v>
      </c>
      <c r="G142" s="101" t="s">
        <v>56</v>
      </c>
      <c r="H142" s="57"/>
      <c r="I142" s="57"/>
      <c r="J142" s="61" t="s">
        <v>711</v>
      </c>
      <c r="K142" s="93"/>
      <c r="L142" s="93"/>
      <c r="M142" s="58" t="s">
        <v>933</v>
      </c>
      <c r="N142" s="56" t="s">
        <v>579</v>
      </c>
      <c r="O142" s="56" t="s">
        <v>459</v>
      </c>
      <c r="P142" s="57" t="s">
        <v>192</v>
      </c>
      <c r="Q142" s="51">
        <v>1</v>
      </c>
      <c r="R142" s="51"/>
    </row>
    <row r="143" spans="1:18" ht="409.5" x14ac:dyDescent="0.2">
      <c r="A143" s="61" t="s">
        <v>912</v>
      </c>
      <c r="B143" s="72" t="s">
        <v>8</v>
      </c>
      <c r="C143" s="93">
        <v>43725</v>
      </c>
      <c r="D143" s="72" t="s">
        <v>938</v>
      </c>
      <c r="E143" s="65"/>
      <c r="F143" s="55" t="s">
        <v>937</v>
      </c>
      <c r="G143" s="101" t="s">
        <v>66</v>
      </c>
      <c r="H143" s="65"/>
      <c r="I143" s="65"/>
      <c r="J143" s="61" t="s">
        <v>931</v>
      </c>
      <c r="K143" s="93">
        <v>43728</v>
      </c>
      <c r="L143" s="93"/>
      <c r="M143" s="58" t="s">
        <v>980</v>
      </c>
      <c r="N143" s="56" t="s">
        <v>566</v>
      </c>
      <c r="O143" s="56" t="s">
        <v>459</v>
      </c>
      <c r="P143" s="57" t="s">
        <v>192</v>
      </c>
      <c r="Q143" s="51">
        <f>NETWORKDAYS(C143,K143)</f>
        <v>4</v>
      </c>
      <c r="R143" s="46"/>
    </row>
    <row r="144" spans="1:18" ht="409.5" x14ac:dyDescent="0.2">
      <c r="A144" s="60" t="s">
        <v>913</v>
      </c>
      <c r="B144" s="72" t="s">
        <v>8</v>
      </c>
      <c r="C144" s="93">
        <v>43724</v>
      </c>
      <c r="D144" s="57" t="s">
        <v>935</v>
      </c>
      <c r="E144" s="65"/>
      <c r="F144" s="55" t="s">
        <v>934</v>
      </c>
      <c r="G144" s="106" t="s">
        <v>53</v>
      </c>
      <c r="H144" s="65"/>
      <c r="I144" s="65"/>
      <c r="J144" s="61" t="s">
        <v>931</v>
      </c>
      <c r="K144" s="93">
        <v>43735</v>
      </c>
      <c r="L144" s="93"/>
      <c r="M144" s="58" t="s">
        <v>993</v>
      </c>
      <c r="N144" s="61" t="s">
        <v>579</v>
      </c>
      <c r="O144" s="61" t="s">
        <v>272</v>
      </c>
      <c r="P144" s="57" t="s">
        <v>192</v>
      </c>
      <c r="Q144" s="51">
        <f>NETWORKDAYS(C144,K144)</f>
        <v>10</v>
      </c>
      <c r="R144" s="46"/>
    </row>
    <row r="145" spans="1:18" ht="409.5" x14ac:dyDescent="0.2">
      <c r="A145" s="61" t="s">
        <v>914</v>
      </c>
      <c r="B145" s="72" t="s">
        <v>127</v>
      </c>
      <c r="C145" s="93">
        <v>43726</v>
      </c>
      <c r="D145" s="57" t="s">
        <v>207</v>
      </c>
      <c r="E145" s="57"/>
      <c r="F145" s="55" t="s">
        <v>936</v>
      </c>
      <c r="G145" s="101" t="s">
        <v>56</v>
      </c>
      <c r="H145" s="57"/>
      <c r="I145" s="57"/>
      <c r="J145" s="61" t="s">
        <v>711</v>
      </c>
      <c r="K145" s="93"/>
      <c r="L145" s="93"/>
      <c r="M145" s="58" t="s">
        <v>939</v>
      </c>
      <c r="N145" s="56" t="s">
        <v>579</v>
      </c>
      <c r="O145" s="56" t="s">
        <v>272</v>
      </c>
      <c r="P145" s="57" t="s">
        <v>192</v>
      </c>
      <c r="Q145" s="51">
        <v>1</v>
      </c>
      <c r="R145" s="51"/>
    </row>
    <row r="146" spans="1:18" ht="409.5" x14ac:dyDescent="0.2">
      <c r="A146" s="60" t="s">
        <v>915</v>
      </c>
      <c r="B146" s="72" t="s">
        <v>8</v>
      </c>
      <c r="C146" s="93">
        <v>43726</v>
      </c>
      <c r="D146" s="57" t="s">
        <v>940</v>
      </c>
      <c r="E146" s="57"/>
      <c r="F146" s="55" t="s">
        <v>941</v>
      </c>
      <c r="G146" s="101" t="s">
        <v>66</v>
      </c>
      <c r="H146" s="57"/>
      <c r="I146" s="57"/>
      <c r="J146" s="61" t="s">
        <v>931</v>
      </c>
      <c r="K146" s="93">
        <v>43728</v>
      </c>
      <c r="L146" s="93"/>
      <c r="M146" s="58" t="s">
        <v>980</v>
      </c>
      <c r="N146" s="56" t="s">
        <v>566</v>
      </c>
      <c r="O146" s="56" t="s">
        <v>459</v>
      </c>
      <c r="P146" s="57" t="s">
        <v>192</v>
      </c>
      <c r="Q146" s="51">
        <f>NETWORKDAYS(C146,K146)</f>
        <v>3</v>
      </c>
      <c r="R146" s="46"/>
    </row>
    <row r="147" spans="1:18" ht="409.5" x14ac:dyDescent="0.2">
      <c r="A147" s="61" t="s">
        <v>916</v>
      </c>
      <c r="B147" s="72" t="s">
        <v>8</v>
      </c>
      <c r="C147" s="93">
        <v>43726</v>
      </c>
      <c r="D147" s="57" t="s">
        <v>551</v>
      </c>
      <c r="E147" s="64"/>
      <c r="F147" s="55" t="s">
        <v>975</v>
      </c>
      <c r="G147" s="106" t="s">
        <v>53</v>
      </c>
      <c r="H147" s="64"/>
      <c r="I147" s="64"/>
      <c r="J147" s="61" t="s">
        <v>931</v>
      </c>
      <c r="K147" s="93">
        <v>43777</v>
      </c>
      <c r="L147" s="93"/>
      <c r="M147" s="58" t="s">
        <v>1048</v>
      </c>
      <c r="N147" s="61" t="s">
        <v>579</v>
      </c>
      <c r="O147" s="61" t="s">
        <v>273</v>
      </c>
      <c r="P147" s="57" t="s">
        <v>192</v>
      </c>
      <c r="Q147" s="51">
        <f>NETWORKDAYS(C147,K147)</f>
        <v>38</v>
      </c>
      <c r="R147" s="46"/>
    </row>
    <row r="148" spans="1:18" ht="369.75" x14ac:dyDescent="0.2">
      <c r="A148" s="60" t="s">
        <v>942</v>
      </c>
      <c r="B148" s="72" t="s">
        <v>8</v>
      </c>
      <c r="C148" s="93">
        <v>43726</v>
      </c>
      <c r="D148" s="57" t="s">
        <v>299</v>
      </c>
      <c r="E148" s="64"/>
      <c r="F148" s="55" t="s">
        <v>976</v>
      </c>
      <c r="G148" s="106" t="s">
        <v>53</v>
      </c>
      <c r="H148" s="64"/>
      <c r="I148" s="64"/>
      <c r="J148" s="61" t="s">
        <v>931</v>
      </c>
      <c r="K148" s="93">
        <v>43777</v>
      </c>
      <c r="L148" s="93"/>
      <c r="M148" s="58" t="s">
        <v>1014</v>
      </c>
      <c r="N148" s="61" t="s">
        <v>579</v>
      </c>
      <c r="O148" s="61" t="s">
        <v>273</v>
      </c>
      <c r="P148" s="57" t="s">
        <v>192</v>
      </c>
      <c r="Q148" s="51">
        <f>NETWORKDAYS(C148,K148)</f>
        <v>38</v>
      </c>
      <c r="R148" s="46"/>
    </row>
    <row r="149" spans="1:18" ht="409.5" x14ac:dyDescent="0.2">
      <c r="A149" s="61" t="s">
        <v>943</v>
      </c>
      <c r="B149" s="62" t="s">
        <v>8</v>
      </c>
      <c r="C149" s="93">
        <v>43726</v>
      </c>
      <c r="D149" s="57" t="s">
        <v>303</v>
      </c>
      <c r="E149" s="48"/>
      <c r="F149" s="63" t="s">
        <v>976</v>
      </c>
      <c r="G149" s="51" t="s">
        <v>53</v>
      </c>
      <c r="H149" s="48"/>
      <c r="I149" s="48"/>
      <c r="J149" s="61" t="s">
        <v>931</v>
      </c>
      <c r="K149" s="71">
        <v>43777</v>
      </c>
      <c r="L149" s="71"/>
      <c r="M149" s="58" t="s">
        <v>1048</v>
      </c>
      <c r="N149" s="51" t="s">
        <v>566</v>
      </c>
      <c r="O149" s="61" t="s">
        <v>273</v>
      </c>
      <c r="P149" s="57" t="s">
        <v>192</v>
      </c>
      <c r="Q149" s="50">
        <f>NETWORKDAYS(C149,K149)</f>
        <v>38</v>
      </c>
      <c r="R149" s="46"/>
    </row>
    <row r="150" spans="1:18" ht="409.5" x14ac:dyDescent="0.2">
      <c r="A150" s="60" t="s">
        <v>944</v>
      </c>
      <c r="B150" s="62" t="s">
        <v>8</v>
      </c>
      <c r="C150" s="71">
        <v>43728</v>
      </c>
      <c r="D150" s="51" t="s">
        <v>983</v>
      </c>
      <c r="E150" s="48"/>
      <c r="F150" s="63" t="s">
        <v>984</v>
      </c>
      <c r="G150" s="51" t="s">
        <v>66</v>
      </c>
      <c r="H150" s="48"/>
      <c r="I150" s="48"/>
      <c r="J150" s="51" t="s">
        <v>931</v>
      </c>
      <c r="K150" s="71"/>
      <c r="L150" s="71"/>
      <c r="M150" s="63" t="s">
        <v>995</v>
      </c>
      <c r="N150" s="62" t="s">
        <v>579</v>
      </c>
      <c r="O150" s="56" t="s">
        <v>272</v>
      </c>
      <c r="P150" s="57" t="s">
        <v>192</v>
      </c>
      <c r="Q150" s="50">
        <v>5</v>
      </c>
      <c r="R150" s="46"/>
    </row>
    <row r="151" spans="1:18" ht="409.5" x14ac:dyDescent="0.2">
      <c r="A151" s="61" t="s">
        <v>945</v>
      </c>
      <c r="B151" s="62" t="s">
        <v>8</v>
      </c>
      <c r="C151" s="71">
        <v>43732</v>
      </c>
      <c r="D151" s="51" t="s">
        <v>987</v>
      </c>
      <c r="E151" s="46"/>
      <c r="F151" s="63" t="s">
        <v>988</v>
      </c>
      <c r="G151" s="51" t="s">
        <v>56</v>
      </c>
      <c r="H151" s="46"/>
      <c r="I151" s="46"/>
      <c r="J151" s="51" t="s">
        <v>931</v>
      </c>
      <c r="K151" s="71"/>
      <c r="L151" s="71"/>
      <c r="M151" s="63" t="s">
        <v>997</v>
      </c>
      <c r="N151" s="62" t="s">
        <v>579</v>
      </c>
      <c r="O151" s="56" t="s">
        <v>272</v>
      </c>
      <c r="P151" s="57" t="s">
        <v>192</v>
      </c>
      <c r="Q151" s="50">
        <v>3</v>
      </c>
      <c r="R151" s="46"/>
    </row>
    <row r="152" spans="1:18" ht="409.5" x14ac:dyDescent="0.2">
      <c r="A152" s="60" t="s">
        <v>946</v>
      </c>
      <c r="B152" s="62" t="s">
        <v>8</v>
      </c>
      <c r="C152" s="71">
        <v>43734</v>
      </c>
      <c r="D152" s="51" t="s">
        <v>990</v>
      </c>
      <c r="E152" s="46"/>
      <c r="F152" s="63" t="s">
        <v>991</v>
      </c>
      <c r="G152" s="51" t="s">
        <v>66</v>
      </c>
      <c r="H152" s="46"/>
      <c r="I152" s="46"/>
      <c r="J152" s="51" t="s">
        <v>931</v>
      </c>
      <c r="K152" s="71"/>
      <c r="L152" s="71"/>
      <c r="M152" s="63" t="s">
        <v>994</v>
      </c>
      <c r="N152" s="62" t="s">
        <v>579</v>
      </c>
      <c r="O152" s="56" t="s">
        <v>272</v>
      </c>
      <c r="P152" s="57" t="s">
        <v>192</v>
      </c>
      <c r="Q152" s="50">
        <v>1</v>
      </c>
      <c r="R152" s="46"/>
    </row>
    <row r="153" spans="1:18" ht="180" x14ac:dyDescent="0.2">
      <c r="A153" s="61" t="s">
        <v>947</v>
      </c>
      <c r="B153" s="72" t="s">
        <v>127</v>
      </c>
      <c r="C153" s="93">
        <v>43734</v>
      </c>
      <c r="D153" s="57" t="s">
        <v>131</v>
      </c>
      <c r="E153" s="66"/>
      <c r="F153" s="55" t="s">
        <v>992</v>
      </c>
      <c r="G153" s="61" t="s">
        <v>53</v>
      </c>
      <c r="H153" s="67"/>
      <c r="I153" s="67"/>
      <c r="J153" s="61" t="s">
        <v>731</v>
      </c>
      <c r="K153" s="93">
        <v>43754</v>
      </c>
      <c r="L153" s="93"/>
      <c r="M153" s="63" t="s">
        <v>1022</v>
      </c>
      <c r="N153" s="51" t="s">
        <v>1016</v>
      </c>
      <c r="O153" s="61" t="s">
        <v>459</v>
      </c>
      <c r="P153" s="57" t="s">
        <v>192</v>
      </c>
      <c r="Q153" s="50">
        <v>12</v>
      </c>
      <c r="R153" s="46"/>
    </row>
    <row r="154" spans="1:18" ht="318.75" x14ac:dyDescent="0.2">
      <c r="A154" s="60" t="s">
        <v>948</v>
      </c>
      <c r="B154" s="62" t="s">
        <v>127</v>
      </c>
      <c r="C154" s="71">
        <v>43738</v>
      </c>
      <c r="D154" s="51" t="s">
        <v>131</v>
      </c>
      <c r="E154" s="46"/>
      <c r="F154" s="63" t="s">
        <v>999</v>
      </c>
      <c r="G154" s="51" t="s">
        <v>53</v>
      </c>
      <c r="H154" s="46"/>
      <c r="I154" s="46"/>
      <c r="J154" s="51" t="s">
        <v>731</v>
      </c>
      <c r="K154" s="71">
        <v>43739</v>
      </c>
      <c r="L154" s="71"/>
      <c r="M154" s="63" t="s">
        <v>1000</v>
      </c>
      <c r="N154" s="51" t="s">
        <v>579</v>
      </c>
      <c r="O154" s="61" t="s">
        <v>459</v>
      </c>
      <c r="P154" s="57" t="s">
        <v>192</v>
      </c>
      <c r="Q154" s="50">
        <v>1</v>
      </c>
      <c r="R154" s="46"/>
    </row>
    <row r="155" spans="1:18" ht="409.5" x14ac:dyDescent="0.2">
      <c r="A155" s="61" t="s">
        <v>949</v>
      </c>
      <c r="B155" s="62" t="s">
        <v>8</v>
      </c>
      <c r="C155" s="71">
        <v>43740</v>
      </c>
      <c r="D155" s="51" t="s">
        <v>796</v>
      </c>
      <c r="E155" s="46"/>
      <c r="F155" s="63" t="s">
        <v>1003</v>
      </c>
      <c r="G155" s="51" t="s">
        <v>56</v>
      </c>
      <c r="H155" s="46"/>
      <c r="I155" s="46"/>
      <c r="J155" s="51" t="s">
        <v>931</v>
      </c>
      <c r="K155" s="71">
        <v>43784</v>
      </c>
      <c r="L155" s="71"/>
      <c r="M155" s="63" t="s">
        <v>1130</v>
      </c>
      <c r="N155" s="62" t="s">
        <v>579</v>
      </c>
      <c r="O155" s="56" t="s">
        <v>273</v>
      </c>
      <c r="P155" s="57" t="s">
        <v>192</v>
      </c>
      <c r="Q155" s="50">
        <f>NETWORKDAYS(C155,K155)</f>
        <v>33</v>
      </c>
      <c r="R155" s="46"/>
    </row>
    <row r="156" spans="1:18" ht="409.5" x14ac:dyDescent="0.2">
      <c r="A156" s="60" t="s">
        <v>950</v>
      </c>
      <c r="B156" s="62" t="s">
        <v>8</v>
      </c>
      <c r="C156" s="71">
        <v>43742</v>
      </c>
      <c r="D156" s="51" t="s">
        <v>919</v>
      </c>
      <c r="E156" s="46"/>
      <c r="F156" s="63" t="s">
        <v>1004</v>
      </c>
      <c r="G156" s="51" t="s">
        <v>53</v>
      </c>
      <c r="H156" s="46"/>
      <c r="I156" s="46"/>
      <c r="J156" s="51" t="s">
        <v>931</v>
      </c>
      <c r="K156" s="71">
        <v>43790</v>
      </c>
      <c r="L156" s="71"/>
      <c r="M156" s="63" t="s">
        <v>1162</v>
      </c>
      <c r="N156" s="51" t="s">
        <v>579</v>
      </c>
      <c r="O156" s="61" t="s">
        <v>273</v>
      </c>
      <c r="P156" s="57" t="s">
        <v>192</v>
      </c>
      <c r="Q156" s="50">
        <f>NETWORKDAYS(C156,K156)</f>
        <v>35</v>
      </c>
      <c r="R156" s="46"/>
    </row>
    <row r="157" spans="1:18" ht="409.5" x14ac:dyDescent="0.2">
      <c r="A157" s="61" t="s">
        <v>951</v>
      </c>
      <c r="B157" s="62" t="s">
        <v>8</v>
      </c>
      <c r="C157" s="71">
        <v>43742</v>
      </c>
      <c r="D157" s="51" t="s">
        <v>1006</v>
      </c>
      <c r="E157" s="46"/>
      <c r="F157" s="63" t="s">
        <v>1005</v>
      </c>
      <c r="G157" s="51" t="s">
        <v>56</v>
      </c>
      <c r="H157" s="46"/>
      <c r="I157" s="46"/>
      <c r="J157" s="51" t="s">
        <v>931</v>
      </c>
      <c r="K157" s="71">
        <v>43756</v>
      </c>
      <c r="L157" s="71"/>
      <c r="M157" s="63" t="s">
        <v>1023</v>
      </c>
      <c r="N157" s="62" t="s">
        <v>566</v>
      </c>
      <c r="O157" s="56" t="s">
        <v>459</v>
      </c>
      <c r="P157" s="57" t="s">
        <v>192</v>
      </c>
      <c r="Q157" s="50">
        <f>NETWORKDAYS(C157,K157)</f>
        <v>11</v>
      </c>
      <c r="R157" s="46"/>
    </row>
    <row r="158" spans="1:18" ht="409.5" x14ac:dyDescent="0.2">
      <c r="A158" s="60" t="s">
        <v>952</v>
      </c>
      <c r="B158" s="74" t="s">
        <v>8</v>
      </c>
      <c r="C158" s="104">
        <v>43745</v>
      </c>
      <c r="D158" s="73" t="s">
        <v>382</v>
      </c>
      <c r="E158" s="46"/>
      <c r="F158" s="75" t="s">
        <v>1008</v>
      </c>
      <c r="G158" s="73" t="s">
        <v>53</v>
      </c>
      <c r="H158" s="46"/>
      <c r="I158" s="46"/>
      <c r="J158" s="73" t="s">
        <v>931</v>
      </c>
      <c r="K158" s="104">
        <v>43755</v>
      </c>
      <c r="L158" s="104"/>
      <c r="M158" s="75" t="s">
        <v>1049</v>
      </c>
      <c r="N158" s="73" t="s">
        <v>579</v>
      </c>
      <c r="O158" s="73" t="s">
        <v>273</v>
      </c>
      <c r="P158" s="76" t="s">
        <v>192</v>
      </c>
      <c r="Q158" s="50">
        <f>NETWORKDAYS(C158,K158)</f>
        <v>9</v>
      </c>
      <c r="R158" s="46"/>
    </row>
    <row r="159" spans="1:18" ht="409.5" x14ac:dyDescent="0.2">
      <c r="A159" s="61" t="s">
        <v>953</v>
      </c>
      <c r="B159" s="62" t="s">
        <v>8</v>
      </c>
      <c r="C159" s="71">
        <v>43745</v>
      </c>
      <c r="D159" s="51" t="s">
        <v>1010</v>
      </c>
      <c r="E159" s="46"/>
      <c r="F159" s="63" t="s">
        <v>1009</v>
      </c>
      <c r="G159" s="51" t="s">
        <v>53</v>
      </c>
      <c r="H159" s="46"/>
      <c r="I159" s="46"/>
      <c r="J159" s="51" t="s">
        <v>931</v>
      </c>
      <c r="K159" s="71"/>
      <c r="L159" s="71"/>
      <c r="M159" s="63" t="s">
        <v>1015</v>
      </c>
      <c r="N159" s="51" t="s">
        <v>579</v>
      </c>
      <c r="O159" s="61" t="s">
        <v>459</v>
      </c>
      <c r="P159" s="57" t="s">
        <v>192</v>
      </c>
      <c r="Q159" s="50">
        <v>4</v>
      </c>
      <c r="R159" s="46"/>
    </row>
    <row r="160" spans="1:18" ht="318.75" x14ac:dyDescent="0.2">
      <c r="A160" s="60" t="s">
        <v>954</v>
      </c>
      <c r="B160" s="62" t="s">
        <v>127</v>
      </c>
      <c r="C160" s="105">
        <v>43746</v>
      </c>
      <c r="D160" s="71" t="s">
        <v>207</v>
      </c>
      <c r="E160" s="46"/>
      <c r="F160" s="63" t="s">
        <v>1011</v>
      </c>
      <c r="G160" s="51" t="s">
        <v>56</v>
      </c>
      <c r="H160" s="46"/>
      <c r="I160" s="46"/>
      <c r="J160" s="51" t="s">
        <v>711</v>
      </c>
      <c r="K160" s="71">
        <v>43747</v>
      </c>
      <c r="L160" s="142"/>
      <c r="M160" s="85" t="s">
        <v>1018</v>
      </c>
      <c r="N160" s="62" t="s">
        <v>579</v>
      </c>
      <c r="O160" s="56" t="s">
        <v>272</v>
      </c>
      <c r="P160" s="57" t="s">
        <v>192</v>
      </c>
      <c r="Q160" s="50">
        <f t="shared" ref="Q160:Q165" si="22">NETWORKDAYS(C160,K160)</f>
        <v>2</v>
      </c>
      <c r="R160" s="46"/>
    </row>
    <row r="161" spans="1:20" ht="409.5" x14ac:dyDescent="0.2">
      <c r="A161" s="61" t="s">
        <v>955</v>
      </c>
      <c r="B161" s="62" t="s">
        <v>127</v>
      </c>
      <c r="C161" s="71">
        <v>43746</v>
      </c>
      <c r="D161" s="51" t="s">
        <v>207</v>
      </c>
      <c r="E161" s="46"/>
      <c r="F161" s="63" t="s">
        <v>1012</v>
      </c>
      <c r="G161" s="51" t="s">
        <v>66</v>
      </c>
      <c r="H161" s="46"/>
      <c r="I161" s="46"/>
      <c r="J161" s="51" t="s">
        <v>931</v>
      </c>
      <c r="K161" s="71">
        <v>43774</v>
      </c>
      <c r="L161" s="71"/>
      <c r="M161" s="63" t="s">
        <v>1129</v>
      </c>
      <c r="N161" s="62" t="s">
        <v>579</v>
      </c>
      <c r="O161" s="56" t="s">
        <v>459</v>
      </c>
      <c r="P161" s="57" t="s">
        <v>192</v>
      </c>
      <c r="Q161" s="50">
        <f t="shared" si="22"/>
        <v>21</v>
      </c>
      <c r="R161" s="46"/>
    </row>
    <row r="162" spans="1:20" ht="409.5" x14ac:dyDescent="0.2">
      <c r="A162" s="60" t="s">
        <v>956</v>
      </c>
      <c r="B162" s="62" t="s">
        <v>8</v>
      </c>
      <c r="C162" s="71">
        <v>43749</v>
      </c>
      <c r="D162" s="51" t="s">
        <v>432</v>
      </c>
      <c r="E162" s="46"/>
      <c r="F162" s="63" t="s">
        <v>1017</v>
      </c>
      <c r="G162" s="51" t="s">
        <v>56</v>
      </c>
      <c r="H162" s="46"/>
      <c r="I162" s="46"/>
      <c r="J162" s="51" t="s">
        <v>931</v>
      </c>
      <c r="K162" s="71">
        <f ca="1">TODAY()</f>
        <v>44214</v>
      </c>
      <c r="L162" s="71"/>
      <c r="M162" s="63" t="s">
        <v>1039</v>
      </c>
      <c r="N162" s="62" t="s">
        <v>579</v>
      </c>
      <c r="O162" s="56" t="s">
        <v>273</v>
      </c>
      <c r="P162" s="57" t="s">
        <v>192</v>
      </c>
      <c r="Q162" s="50">
        <f t="shared" ca="1" si="22"/>
        <v>332</v>
      </c>
      <c r="R162" s="46"/>
    </row>
    <row r="163" spans="1:20" ht="409.5" x14ac:dyDescent="0.2">
      <c r="A163" s="61" t="s">
        <v>957</v>
      </c>
      <c r="B163" s="62" t="s">
        <v>127</v>
      </c>
      <c r="C163" s="71">
        <v>43754</v>
      </c>
      <c r="D163" s="51" t="s">
        <v>207</v>
      </c>
      <c r="E163" s="46"/>
      <c r="F163" s="63" t="s">
        <v>1020</v>
      </c>
      <c r="G163" s="51" t="s">
        <v>56</v>
      </c>
      <c r="H163" s="46"/>
      <c r="I163" s="46"/>
      <c r="J163" s="51" t="s">
        <v>711</v>
      </c>
      <c r="K163" s="71">
        <v>43754</v>
      </c>
      <c r="L163" s="71"/>
      <c r="M163" s="63"/>
      <c r="N163" s="62" t="s">
        <v>579</v>
      </c>
      <c r="O163" s="56" t="s">
        <v>459</v>
      </c>
      <c r="P163" s="57" t="s">
        <v>192</v>
      </c>
      <c r="Q163" s="50">
        <f t="shared" si="22"/>
        <v>1</v>
      </c>
      <c r="R163" s="46"/>
    </row>
    <row r="164" spans="1:20" ht="409.5" x14ac:dyDescent="0.2">
      <c r="A164" s="60" t="s">
        <v>958</v>
      </c>
      <c r="B164" s="62" t="s">
        <v>8</v>
      </c>
      <c r="C164" s="71">
        <v>43754</v>
      </c>
      <c r="D164" s="51" t="s">
        <v>935</v>
      </c>
      <c r="E164" s="46"/>
      <c r="F164" s="63" t="s">
        <v>1021</v>
      </c>
      <c r="G164" s="51" t="s">
        <v>53</v>
      </c>
      <c r="H164" s="46"/>
      <c r="I164" s="46"/>
      <c r="J164" s="51" t="s">
        <v>931</v>
      </c>
      <c r="K164" s="71">
        <v>43763</v>
      </c>
      <c r="L164" s="71"/>
      <c r="M164" s="63" t="s">
        <v>1024</v>
      </c>
      <c r="N164" s="51" t="s">
        <v>579</v>
      </c>
      <c r="O164" s="61" t="s">
        <v>459</v>
      </c>
      <c r="P164" s="57" t="s">
        <v>192</v>
      </c>
      <c r="Q164" s="50">
        <f t="shared" si="22"/>
        <v>8</v>
      </c>
      <c r="R164" s="46"/>
    </row>
    <row r="165" spans="1:20" ht="409.5" x14ac:dyDescent="0.2">
      <c r="A165" s="61" t="s">
        <v>959</v>
      </c>
      <c r="B165" s="62" t="s">
        <v>8</v>
      </c>
      <c r="C165" s="71">
        <v>43756</v>
      </c>
      <c r="D165" s="51" t="s">
        <v>1028</v>
      </c>
      <c r="E165" s="46"/>
      <c r="F165" s="63" t="s">
        <v>1027</v>
      </c>
      <c r="G165" s="51" t="s">
        <v>56</v>
      </c>
      <c r="H165" s="46"/>
      <c r="I165" s="46"/>
      <c r="J165" s="51" t="s">
        <v>931</v>
      </c>
      <c r="K165" s="71">
        <v>43763</v>
      </c>
      <c r="L165" s="71"/>
      <c r="M165" s="63" t="s">
        <v>1035</v>
      </c>
      <c r="N165" s="62" t="s">
        <v>566</v>
      </c>
      <c r="O165" s="56" t="s">
        <v>272</v>
      </c>
      <c r="P165" s="57" t="s">
        <v>192</v>
      </c>
      <c r="Q165" s="135">
        <f t="shared" si="22"/>
        <v>6</v>
      </c>
      <c r="R165" s="46"/>
    </row>
    <row r="166" spans="1:20" ht="409.5" x14ac:dyDescent="0.2">
      <c r="A166" s="60" t="s">
        <v>960</v>
      </c>
      <c r="B166" s="62" t="s">
        <v>8</v>
      </c>
      <c r="C166" s="71">
        <v>43756</v>
      </c>
      <c r="D166" s="51" t="s">
        <v>1030</v>
      </c>
      <c r="E166" s="46"/>
      <c r="F166" s="63" t="s">
        <v>1029</v>
      </c>
      <c r="G166" s="51" t="s">
        <v>56</v>
      </c>
      <c r="H166" s="46"/>
      <c r="I166" s="46"/>
      <c r="J166" s="51" t="s">
        <v>931</v>
      </c>
      <c r="K166" s="71">
        <v>43756</v>
      </c>
      <c r="L166" s="71"/>
      <c r="M166" s="63" t="s">
        <v>1032</v>
      </c>
      <c r="N166" s="62" t="s">
        <v>579</v>
      </c>
      <c r="O166" s="56" t="s">
        <v>272</v>
      </c>
      <c r="P166" s="57" t="s">
        <v>192</v>
      </c>
      <c r="Q166" s="50">
        <v>1</v>
      </c>
      <c r="R166" s="46"/>
    </row>
    <row r="167" spans="1:20" ht="255" x14ac:dyDescent="0.2">
      <c r="A167" s="61" t="s">
        <v>961</v>
      </c>
      <c r="B167" s="62" t="s">
        <v>127</v>
      </c>
      <c r="C167" s="71">
        <v>43756</v>
      </c>
      <c r="D167" s="51" t="s">
        <v>207</v>
      </c>
      <c r="E167" s="46"/>
      <c r="F167" s="63" t="s">
        <v>1031</v>
      </c>
      <c r="G167" s="51" t="s">
        <v>56</v>
      </c>
      <c r="H167" s="46"/>
      <c r="I167" s="46"/>
      <c r="J167" s="51" t="s">
        <v>711</v>
      </c>
      <c r="K167" s="71">
        <v>43756</v>
      </c>
      <c r="L167" s="71"/>
      <c r="M167" s="63" t="s">
        <v>1033</v>
      </c>
      <c r="N167" s="62" t="s">
        <v>579</v>
      </c>
      <c r="O167" s="56" t="s">
        <v>272</v>
      </c>
      <c r="P167" s="57" t="s">
        <v>192</v>
      </c>
      <c r="Q167" s="50">
        <v>1</v>
      </c>
      <c r="R167" s="46"/>
    </row>
    <row r="168" spans="1:20" ht="242.25" x14ac:dyDescent="0.2">
      <c r="A168" s="69" t="s">
        <v>962</v>
      </c>
      <c r="B168" s="62" t="s">
        <v>127</v>
      </c>
      <c r="C168" s="96">
        <v>43762</v>
      </c>
      <c r="D168" s="62" t="s">
        <v>207</v>
      </c>
      <c r="E168" s="62"/>
      <c r="F168" s="63" t="s">
        <v>1034</v>
      </c>
      <c r="G168" s="62" t="s">
        <v>56</v>
      </c>
      <c r="H168" s="62"/>
      <c r="I168" s="62"/>
      <c r="J168" s="62" t="s">
        <v>711</v>
      </c>
      <c r="K168" s="96">
        <v>43762</v>
      </c>
      <c r="L168" s="96"/>
      <c r="M168" s="63"/>
      <c r="N168" s="62" t="s">
        <v>579</v>
      </c>
      <c r="O168" s="56" t="s">
        <v>272</v>
      </c>
      <c r="P168" s="72" t="s">
        <v>192</v>
      </c>
      <c r="Q168" s="83">
        <f t="shared" ref="Q168:Q178" si="23">NETWORKDAYS(C168,K168)</f>
        <v>1</v>
      </c>
      <c r="R168" s="46"/>
    </row>
    <row r="169" spans="1:20" ht="409.5" x14ac:dyDescent="0.2">
      <c r="A169" s="61" t="s">
        <v>963</v>
      </c>
      <c r="B169" s="62" t="s">
        <v>8</v>
      </c>
      <c r="C169" s="96">
        <v>43770</v>
      </c>
      <c r="D169" s="51" t="s">
        <v>940</v>
      </c>
      <c r="E169" s="46"/>
      <c r="F169" s="63" t="s">
        <v>1041</v>
      </c>
      <c r="G169" s="51" t="s">
        <v>66</v>
      </c>
      <c r="H169" s="46"/>
      <c r="I169" s="46"/>
      <c r="J169" s="51" t="s">
        <v>931</v>
      </c>
      <c r="K169" s="71">
        <v>43817</v>
      </c>
      <c r="L169" s="71"/>
      <c r="M169" s="63" t="s">
        <v>1198</v>
      </c>
      <c r="N169" s="62" t="s">
        <v>566</v>
      </c>
      <c r="O169" s="56" t="s">
        <v>459</v>
      </c>
      <c r="P169" s="57" t="s">
        <v>192</v>
      </c>
      <c r="Q169" s="136">
        <f t="shared" si="23"/>
        <v>34</v>
      </c>
      <c r="R169" s="46"/>
    </row>
    <row r="170" spans="1:20" ht="280.5" x14ac:dyDescent="0.2">
      <c r="A170" s="60" t="s">
        <v>964</v>
      </c>
      <c r="B170" s="62" t="s">
        <v>127</v>
      </c>
      <c r="C170" s="96">
        <v>43770</v>
      </c>
      <c r="D170" s="51" t="s">
        <v>207</v>
      </c>
      <c r="E170" s="51"/>
      <c r="F170" s="63" t="s">
        <v>1043</v>
      </c>
      <c r="G170" s="51" t="s">
        <v>56</v>
      </c>
      <c r="H170" s="51"/>
      <c r="I170" s="51"/>
      <c r="J170" s="51" t="s">
        <v>711</v>
      </c>
      <c r="K170" s="96">
        <v>43770</v>
      </c>
      <c r="L170" s="96"/>
      <c r="M170" s="63" t="s">
        <v>1042</v>
      </c>
      <c r="N170" s="62" t="s">
        <v>579</v>
      </c>
      <c r="O170" s="56" t="s">
        <v>272</v>
      </c>
      <c r="P170" s="72" t="s">
        <v>192</v>
      </c>
      <c r="Q170" s="50">
        <f t="shared" si="23"/>
        <v>1</v>
      </c>
      <c r="R170" s="46"/>
    </row>
    <row r="171" spans="1:20" ht="255" x14ac:dyDescent="0.2">
      <c r="A171" s="61" t="s">
        <v>965</v>
      </c>
      <c r="B171" s="62" t="s">
        <v>127</v>
      </c>
      <c r="C171" s="96">
        <v>43773</v>
      </c>
      <c r="D171" s="51" t="s">
        <v>207</v>
      </c>
      <c r="E171" s="51"/>
      <c r="F171" s="63" t="s">
        <v>1031</v>
      </c>
      <c r="G171" s="51" t="s">
        <v>56</v>
      </c>
      <c r="H171" s="51"/>
      <c r="I171" s="51"/>
      <c r="J171" s="51" t="s">
        <v>251</v>
      </c>
      <c r="K171" s="96">
        <v>43773</v>
      </c>
      <c r="L171" s="96"/>
      <c r="M171" s="63" t="s">
        <v>1046</v>
      </c>
      <c r="N171" s="62" t="s">
        <v>579</v>
      </c>
      <c r="O171" s="56" t="s">
        <v>272</v>
      </c>
      <c r="P171" s="57" t="s">
        <v>192</v>
      </c>
      <c r="Q171" s="50">
        <f t="shared" si="23"/>
        <v>1</v>
      </c>
      <c r="R171" s="143"/>
    </row>
    <row r="172" spans="1:20" ht="409.5" x14ac:dyDescent="0.2">
      <c r="A172" s="60" t="s">
        <v>966</v>
      </c>
      <c r="B172" s="62" t="s">
        <v>8</v>
      </c>
      <c r="C172" s="71">
        <v>43773</v>
      </c>
      <c r="D172" s="51" t="s">
        <v>1044</v>
      </c>
      <c r="E172" s="46"/>
      <c r="F172" s="63" t="s">
        <v>1045</v>
      </c>
      <c r="G172" s="51" t="s">
        <v>53</v>
      </c>
      <c r="H172" s="46"/>
      <c r="I172" s="46"/>
      <c r="J172" s="51" t="s">
        <v>931</v>
      </c>
      <c r="K172" s="71">
        <v>43815</v>
      </c>
      <c r="L172" s="71"/>
      <c r="M172" s="63" t="s">
        <v>1206</v>
      </c>
      <c r="N172" s="51" t="s">
        <v>566</v>
      </c>
      <c r="O172" s="61" t="s">
        <v>459</v>
      </c>
      <c r="P172" s="57" t="s">
        <v>192</v>
      </c>
      <c r="Q172" s="50">
        <f t="shared" si="23"/>
        <v>31</v>
      </c>
      <c r="R172" s="46"/>
      <c r="S172" s="46"/>
      <c r="T172" s="46"/>
    </row>
    <row r="173" spans="1:20" ht="127.5" x14ac:dyDescent="0.2">
      <c r="A173" s="61" t="s">
        <v>967</v>
      </c>
      <c r="B173" s="62" t="s">
        <v>127</v>
      </c>
      <c r="C173" s="71">
        <v>43774</v>
      </c>
      <c r="D173" s="51" t="s">
        <v>207</v>
      </c>
      <c r="E173" s="62"/>
      <c r="F173" s="63" t="s">
        <v>1047</v>
      </c>
      <c r="G173" s="51" t="s">
        <v>53</v>
      </c>
      <c r="H173" s="62"/>
      <c r="I173" s="62"/>
      <c r="J173" s="51" t="s">
        <v>731</v>
      </c>
      <c r="K173" s="107">
        <v>43775</v>
      </c>
      <c r="L173" s="107"/>
      <c r="M173" s="63" t="s">
        <v>1127</v>
      </c>
      <c r="N173" s="51" t="s">
        <v>579</v>
      </c>
      <c r="O173" s="51" t="s">
        <v>272</v>
      </c>
      <c r="P173" s="51" t="s">
        <v>192</v>
      </c>
      <c r="Q173" s="50">
        <f t="shared" si="23"/>
        <v>2</v>
      </c>
      <c r="R173" s="144"/>
    </row>
    <row r="174" spans="1:20" ht="409.5" x14ac:dyDescent="0.2">
      <c r="A174" s="60" t="s">
        <v>968</v>
      </c>
      <c r="B174" s="62" t="s">
        <v>8</v>
      </c>
      <c r="C174" s="96">
        <v>43781</v>
      </c>
      <c r="D174" s="51" t="s">
        <v>1123</v>
      </c>
      <c r="E174" s="46"/>
      <c r="F174" s="63" t="s">
        <v>1124</v>
      </c>
      <c r="G174" s="51" t="s">
        <v>56</v>
      </c>
      <c r="H174" s="46"/>
      <c r="I174" s="46"/>
      <c r="J174" s="51" t="s">
        <v>931</v>
      </c>
      <c r="K174" s="71">
        <v>43782</v>
      </c>
      <c r="L174" s="71"/>
      <c r="M174" s="63" t="s">
        <v>1131</v>
      </c>
      <c r="N174" s="62" t="s">
        <v>579</v>
      </c>
      <c r="O174" s="56" t="s">
        <v>459</v>
      </c>
      <c r="P174" s="57" t="s">
        <v>192</v>
      </c>
      <c r="Q174" s="50">
        <f t="shared" si="23"/>
        <v>2</v>
      </c>
      <c r="R174" s="46"/>
    </row>
    <row r="175" spans="1:20" ht="409.5" x14ac:dyDescent="0.2">
      <c r="A175" s="61" t="s">
        <v>969</v>
      </c>
      <c r="B175" s="62" t="s">
        <v>8</v>
      </c>
      <c r="C175" s="71">
        <v>43781</v>
      </c>
      <c r="D175" s="51" t="s">
        <v>172</v>
      </c>
      <c r="E175" s="46"/>
      <c r="F175" s="63" t="s">
        <v>1125</v>
      </c>
      <c r="G175" s="51" t="s">
        <v>53</v>
      </c>
      <c r="H175" s="46"/>
      <c r="I175" s="46"/>
      <c r="J175" s="51" t="s">
        <v>931</v>
      </c>
      <c r="K175" s="71">
        <v>43789</v>
      </c>
      <c r="L175" s="71"/>
      <c r="M175" s="63" t="s">
        <v>1143</v>
      </c>
      <c r="N175" s="51" t="s">
        <v>579</v>
      </c>
      <c r="O175" s="61" t="s">
        <v>459</v>
      </c>
      <c r="P175" s="57" t="s">
        <v>192</v>
      </c>
      <c r="Q175" s="50">
        <f t="shared" si="23"/>
        <v>7</v>
      </c>
      <c r="R175" s="46"/>
    </row>
    <row r="176" spans="1:20" ht="318.75" x14ac:dyDescent="0.2">
      <c r="A176" s="60" t="s">
        <v>970</v>
      </c>
      <c r="B176" s="62" t="s">
        <v>127</v>
      </c>
      <c r="C176" s="71">
        <v>43783</v>
      </c>
      <c r="D176" s="102">
        <v>999038868</v>
      </c>
      <c r="E176" s="51"/>
      <c r="F176" s="63" t="s">
        <v>1128</v>
      </c>
      <c r="G176" s="51" t="s">
        <v>53</v>
      </c>
      <c r="H176" s="51"/>
      <c r="I176" s="51"/>
      <c r="J176" s="51" t="s">
        <v>731</v>
      </c>
      <c r="K176" s="71">
        <v>43789</v>
      </c>
      <c r="L176" s="71"/>
      <c r="M176" s="63" t="s">
        <v>1144</v>
      </c>
      <c r="N176" s="51" t="s">
        <v>579</v>
      </c>
      <c r="O176" s="61" t="s">
        <v>459</v>
      </c>
      <c r="P176" s="57" t="s">
        <v>192</v>
      </c>
      <c r="Q176" s="50">
        <f t="shared" si="23"/>
        <v>5</v>
      </c>
      <c r="R176" s="46"/>
    </row>
    <row r="177" spans="1:20" ht="409.5" x14ac:dyDescent="0.2">
      <c r="A177" s="61" t="s">
        <v>971</v>
      </c>
      <c r="B177" s="62" t="s">
        <v>8</v>
      </c>
      <c r="C177" s="96">
        <v>43787</v>
      </c>
      <c r="D177" s="51" t="s">
        <v>1133</v>
      </c>
      <c r="E177" s="46"/>
      <c r="F177" s="63" t="s">
        <v>1132</v>
      </c>
      <c r="G177" s="51" t="s">
        <v>56</v>
      </c>
      <c r="H177" s="46"/>
      <c r="I177" s="46"/>
      <c r="J177" s="51" t="s">
        <v>931</v>
      </c>
      <c r="K177" s="71">
        <v>43790</v>
      </c>
      <c r="L177" s="71"/>
      <c r="M177" s="63" t="s">
        <v>1167</v>
      </c>
      <c r="N177" s="62" t="s">
        <v>579</v>
      </c>
      <c r="O177" s="56" t="s">
        <v>459</v>
      </c>
      <c r="P177" s="57" t="s">
        <v>192</v>
      </c>
      <c r="Q177" s="50">
        <f t="shared" si="23"/>
        <v>4</v>
      </c>
      <c r="R177" s="46"/>
    </row>
    <row r="178" spans="1:20" ht="409.5" x14ac:dyDescent="0.2">
      <c r="A178" s="60" t="s">
        <v>972</v>
      </c>
      <c r="B178" s="62" t="s">
        <v>8</v>
      </c>
      <c r="C178" s="71">
        <v>43788</v>
      </c>
      <c r="D178" s="51" t="s">
        <v>729</v>
      </c>
      <c r="E178" s="46"/>
      <c r="F178" s="63" t="s">
        <v>1134</v>
      </c>
      <c r="G178" s="51" t="s">
        <v>53</v>
      </c>
      <c r="H178" s="46"/>
      <c r="I178" s="46"/>
      <c r="J178" s="51" t="s">
        <v>931</v>
      </c>
      <c r="K178" s="71">
        <f t="shared" ref="K178:K179" ca="1" si="24">TODAY()</f>
        <v>44214</v>
      </c>
      <c r="L178" s="71"/>
      <c r="M178" s="63" t="s">
        <v>1149</v>
      </c>
      <c r="N178" s="51" t="s">
        <v>579</v>
      </c>
      <c r="O178" s="61" t="s">
        <v>459</v>
      </c>
      <c r="P178" s="57" t="s">
        <v>192</v>
      </c>
      <c r="Q178" s="50">
        <f t="shared" ca="1" si="23"/>
        <v>305</v>
      </c>
      <c r="R178" s="46"/>
    </row>
    <row r="179" spans="1:20" ht="242.25" x14ac:dyDescent="0.2">
      <c r="A179" s="61" t="s">
        <v>973</v>
      </c>
      <c r="B179" s="62" t="s">
        <v>127</v>
      </c>
      <c r="C179" s="96">
        <v>43789</v>
      </c>
      <c r="D179" s="51" t="s">
        <v>207</v>
      </c>
      <c r="E179" s="51"/>
      <c r="F179" s="63" t="s">
        <v>1145</v>
      </c>
      <c r="G179" s="51" t="s">
        <v>56</v>
      </c>
      <c r="H179" s="51"/>
      <c r="I179" s="51"/>
      <c r="J179" s="51" t="s">
        <v>1146</v>
      </c>
      <c r="K179" s="71">
        <f t="shared" ca="1" si="24"/>
        <v>44214</v>
      </c>
      <c r="L179" s="71"/>
      <c r="M179" s="63" t="s">
        <v>1147</v>
      </c>
      <c r="N179" s="62" t="s">
        <v>579</v>
      </c>
      <c r="O179" s="56" t="s">
        <v>272</v>
      </c>
      <c r="P179" s="57" t="s">
        <v>192</v>
      </c>
      <c r="Q179" s="50">
        <v>1</v>
      </c>
    </row>
    <row r="180" spans="1:20" ht="409.5" x14ac:dyDescent="0.2">
      <c r="A180" s="60" t="s">
        <v>974</v>
      </c>
      <c r="B180" s="62" t="s">
        <v>8</v>
      </c>
      <c r="C180" s="71">
        <v>43789</v>
      </c>
      <c r="D180" s="51" t="s">
        <v>172</v>
      </c>
      <c r="E180" s="46"/>
      <c r="F180" s="63" t="s">
        <v>1148</v>
      </c>
      <c r="G180" s="51" t="s">
        <v>53</v>
      </c>
      <c r="H180" s="46"/>
      <c r="I180" s="46"/>
      <c r="J180" s="51" t="s">
        <v>931</v>
      </c>
      <c r="K180" s="71">
        <v>43789</v>
      </c>
      <c r="L180" s="71"/>
      <c r="M180" s="63" t="s">
        <v>1150</v>
      </c>
      <c r="N180" s="51" t="s">
        <v>579</v>
      </c>
      <c r="O180" s="61" t="s">
        <v>272</v>
      </c>
      <c r="P180" s="57" t="s">
        <v>192</v>
      </c>
      <c r="Q180" s="50">
        <f t="shared" ref="Q180:Q185" si="25">NETWORKDAYS(C180,K180)</f>
        <v>1</v>
      </c>
    </row>
    <row r="181" spans="1:20" ht="409.5" x14ac:dyDescent="0.2">
      <c r="A181" s="61" t="s">
        <v>1050</v>
      </c>
      <c r="B181" s="62" t="s">
        <v>8</v>
      </c>
      <c r="C181" s="71">
        <v>43789</v>
      </c>
      <c r="D181" s="51" t="s">
        <v>172</v>
      </c>
      <c r="E181" s="46"/>
      <c r="F181" s="63" t="s">
        <v>1161</v>
      </c>
      <c r="G181" s="51" t="s">
        <v>53</v>
      </c>
      <c r="H181" s="46"/>
      <c r="I181" s="46"/>
      <c r="J181" s="51" t="s">
        <v>931</v>
      </c>
      <c r="K181" s="71">
        <v>43790</v>
      </c>
      <c r="L181" s="71"/>
      <c r="M181" s="63" t="s">
        <v>1163</v>
      </c>
      <c r="N181" s="51" t="s">
        <v>579</v>
      </c>
      <c r="O181" s="61" t="s">
        <v>459</v>
      </c>
      <c r="P181" s="57" t="s">
        <v>192</v>
      </c>
      <c r="Q181" s="50">
        <f t="shared" si="25"/>
        <v>2</v>
      </c>
    </row>
    <row r="182" spans="1:20" ht="409.5" x14ac:dyDescent="0.2">
      <c r="A182" s="60" t="s">
        <v>1151</v>
      </c>
      <c r="B182" s="62" t="s">
        <v>8</v>
      </c>
      <c r="C182" s="71">
        <v>43789</v>
      </c>
      <c r="D182" s="51" t="s">
        <v>382</v>
      </c>
      <c r="E182" s="46"/>
      <c r="F182" s="63" t="s">
        <v>1160</v>
      </c>
      <c r="G182" s="51" t="s">
        <v>53</v>
      </c>
      <c r="H182" s="46"/>
      <c r="I182" s="46"/>
      <c r="J182" s="51" t="s">
        <v>931</v>
      </c>
      <c r="K182" s="71">
        <v>43790</v>
      </c>
      <c r="L182" s="71"/>
      <c r="M182" s="63" t="s">
        <v>1164</v>
      </c>
      <c r="N182" s="51" t="s">
        <v>579</v>
      </c>
      <c r="O182" s="61" t="s">
        <v>272</v>
      </c>
      <c r="P182" s="57" t="s">
        <v>192</v>
      </c>
      <c r="Q182" s="50">
        <f t="shared" si="25"/>
        <v>2</v>
      </c>
    </row>
    <row r="183" spans="1:20" ht="408" x14ac:dyDescent="0.2">
      <c r="A183" s="61" t="s">
        <v>1152</v>
      </c>
      <c r="B183" s="62" t="s">
        <v>127</v>
      </c>
      <c r="C183" s="71">
        <v>43790</v>
      </c>
      <c r="D183" s="51" t="s">
        <v>207</v>
      </c>
      <c r="E183" s="46"/>
      <c r="F183" s="63" t="s">
        <v>1165</v>
      </c>
      <c r="G183" s="51" t="s">
        <v>53</v>
      </c>
      <c r="H183" s="46"/>
      <c r="I183" s="46"/>
      <c r="J183" s="51" t="s">
        <v>931</v>
      </c>
      <c r="K183" s="71">
        <f ca="1">TODAY()</f>
        <v>44214</v>
      </c>
      <c r="L183" s="71"/>
      <c r="M183" s="63" t="s">
        <v>1170</v>
      </c>
      <c r="N183" s="51" t="s">
        <v>579</v>
      </c>
      <c r="O183" s="61" t="s">
        <v>272</v>
      </c>
      <c r="P183" s="57" t="s">
        <v>192</v>
      </c>
      <c r="Q183" s="50">
        <f t="shared" ca="1" si="25"/>
        <v>303</v>
      </c>
    </row>
    <row r="184" spans="1:20" ht="255" x14ac:dyDescent="0.2">
      <c r="A184" s="60" t="s">
        <v>1153</v>
      </c>
      <c r="B184" s="62" t="s">
        <v>127</v>
      </c>
      <c r="C184" s="71">
        <v>43790</v>
      </c>
      <c r="D184" s="51" t="s">
        <v>207</v>
      </c>
      <c r="E184" s="46"/>
      <c r="F184" s="63" t="s">
        <v>1031</v>
      </c>
      <c r="G184" s="51" t="s">
        <v>56</v>
      </c>
      <c r="H184" s="46"/>
      <c r="I184" s="46"/>
      <c r="J184" s="51" t="s">
        <v>931</v>
      </c>
      <c r="K184" s="71">
        <f ca="1">TODAY()</f>
        <v>44214</v>
      </c>
      <c r="L184" s="71"/>
      <c r="M184" s="63" t="s">
        <v>1170</v>
      </c>
      <c r="N184" s="62" t="s">
        <v>579</v>
      </c>
      <c r="O184" s="56" t="s">
        <v>272</v>
      </c>
      <c r="P184" s="57" t="s">
        <v>192</v>
      </c>
      <c r="Q184" s="50">
        <f t="shared" ca="1" si="25"/>
        <v>303</v>
      </c>
    </row>
    <row r="185" spans="1:20" ht="409.5" x14ac:dyDescent="0.2">
      <c r="A185" s="61" t="s">
        <v>1154</v>
      </c>
      <c r="B185" s="62" t="s">
        <v>8</v>
      </c>
      <c r="C185" s="71">
        <v>43791</v>
      </c>
      <c r="D185" s="71" t="s">
        <v>923</v>
      </c>
      <c r="E185" s="51"/>
      <c r="F185" s="63" t="s">
        <v>1171</v>
      </c>
      <c r="G185" s="51" t="s">
        <v>53</v>
      </c>
      <c r="H185" s="51"/>
      <c r="I185" s="51"/>
      <c r="J185" s="51" t="s">
        <v>931</v>
      </c>
      <c r="K185" s="71">
        <v>43798</v>
      </c>
      <c r="L185" s="71"/>
      <c r="M185" s="63" t="s">
        <v>1178</v>
      </c>
      <c r="N185" s="51" t="s">
        <v>566</v>
      </c>
      <c r="O185" s="61" t="s">
        <v>272</v>
      </c>
      <c r="P185" s="57" t="s">
        <v>192</v>
      </c>
      <c r="Q185" s="50">
        <f t="shared" si="25"/>
        <v>6</v>
      </c>
      <c r="R185" s="46"/>
    </row>
    <row r="186" spans="1:20" ht="409.5" x14ac:dyDescent="0.2">
      <c r="A186" s="60" t="s">
        <v>1155</v>
      </c>
      <c r="B186" s="62" t="s">
        <v>8</v>
      </c>
      <c r="C186" s="71">
        <v>43794</v>
      </c>
      <c r="D186" s="51" t="s">
        <v>207</v>
      </c>
      <c r="E186" s="46"/>
      <c r="F186" s="63" t="s">
        <v>1173</v>
      </c>
      <c r="G186" s="51" t="s">
        <v>56</v>
      </c>
      <c r="H186" s="46"/>
      <c r="I186" s="46"/>
      <c r="J186" s="51" t="s">
        <v>931</v>
      </c>
      <c r="K186" s="71">
        <v>43795</v>
      </c>
      <c r="L186" s="71"/>
      <c r="M186" s="63" t="s">
        <v>1176</v>
      </c>
      <c r="N186" s="62" t="s">
        <v>579</v>
      </c>
      <c r="O186" s="56" t="s">
        <v>272</v>
      </c>
      <c r="P186" s="57" t="s">
        <v>192</v>
      </c>
      <c r="Q186" s="50">
        <f>NETWORKDAYS(C186,K186)</f>
        <v>2</v>
      </c>
    </row>
    <row r="187" spans="1:20" ht="409.5" x14ac:dyDescent="0.2">
      <c r="A187" s="61" t="s">
        <v>1156</v>
      </c>
      <c r="B187" s="62" t="s">
        <v>8</v>
      </c>
      <c r="C187" s="71">
        <v>43795</v>
      </c>
      <c r="D187" s="51" t="s">
        <v>163</v>
      </c>
      <c r="E187" s="46"/>
      <c r="F187" s="63" t="s">
        <v>1174</v>
      </c>
      <c r="G187" s="51" t="s">
        <v>53</v>
      </c>
      <c r="H187" s="46"/>
      <c r="I187" s="46"/>
      <c r="J187" s="51" t="s">
        <v>931</v>
      </c>
      <c r="K187" s="71">
        <v>43796</v>
      </c>
      <c r="L187" s="71"/>
      <c r="M187" s="63" t="s">
        <v>1177</v>
      </c>
      <c r="N187" s="51" t="s">
        <v>579</v>
      </c>
      <c r="O187" s="61" t="s">
        <v>459</v>
      </c>
      <c r="P187" s="57" t="s">
        <v>192</v>
      </c>
      <c r="Q187" s="50">
        <f>NETWORKDAYS(C187,K187)</f>
        <v>2</v>
      </c>
    </row>
    <row r="188" spans="1:20" ht="409.5" x14ac:dyDescent="0.2">
      <c r="A188" s="60" t="s">
        <v>1157</v>
      </c>
      <c r="B188" s="62" t="s">
        <v>127</v>
      </c>
      <c r="C188" s="71">
        <v>43801</v>
      </c>
      <c r="D188" s="51" t="s">
        <v>207</v>
      </c>
      <c r="E188" s="46"/>
      <c r="F188" s="63" t="s">
        <v>1179</v>
      </c>
      <c r="G188" s="51" t="s">
        <v>53</v>
      </c>
      <c r="H188" s="46"/>
      <c r="I188" s="46"/>
      <c r="J188" s="51" t="s">
        <v>731</v>
      </c>
      <c r="K188" s="71">
        <v>43804</v>
      </c>
      <c r="L188" s="71">
        <f ca="1">TODAY()</f>
        <v>44214</v>
      </c>
      <c r="M188" s="63"/>
      <c r="N188" s="51" t="s">
        <v>579</v>
      </c>
      <c r="O188" s="73" t="s">
        <v>459</v>
      </c>
      <c r="P188" s="57" t="s">
        <v>192</v>
      </c>
      <c r="Q188" s="135"/>
      <c r="R188" s="46"/>
      <c r="S188" s="46"/>
      <c r="T188" s="46">
        <f ca="1">NETWORKDAYS(C188,L188)</f>
        <v>296</v>
      </c>
    </row>
    <row r="189" spans="1:20" ht="409.5" x14ac:dyDescent="0.2">
      <c r="A189" s="61" t="s">
        <v>1158</v>
      </c>
      <c r="B189" s="62" t="s">
        <v>8</v>
      </c>
      <c r="C189" s="71">
        <v>43801</v>
      </c>
      <c r="D189" s="51" t="s">
        <v>10</v>
      </c>
      <c r="E189" s="51"/>
      <c r="F189" s="63" t="s">
        <v>1183</v>
      </c>
      <c r="G189" s="51" t="s">
        <v>53</v>
      </c>
      <c r="H189" s="51"/>
      <c r="I189" s="51"/>
      <c r="J189" s="51" t="s">
        <v>931</v>
      </c>
      <c r="K189" s="71">
        <v>43809</v>
      </c>
      <c r="L189" s="71"/>
      <c r="M189" s="63" t="s">
        <v>1187</v>
      </c>
      <c r="N189" s="51" t="s">
        <v>579</v>
      </c>
      <c r="O189" s="73" t="s">
        <v>459</v>
      </c>
      <c r="P189" s="57" t="s">
        <v>192</v>
      </c>
      <c r="Q189" s="141">
        <f t="shared" ref="Q189:Q202" si="26">NETWORKDAYS(C189,K189)</f>
        <v>7</v>
      </c>
    </row>
    <row r="190" spans="1:20" ht="409.5" x14ac:dyDescent="0.2">
      <c r="A190" s="60" t="s">
        <v>1159</v>
      </c>
      <c r="B190" s="62" t="s">
        <v>8</v>
      </c>
      <c r="C190" s="71">
        <v>43803</v>
      </c>
      <c r="D190" s="51" t="s">
        <v>432</v>
      </c>
      <c r="E190" s="51"/>
      <c r="F190" s="63" t="s">
        <v>1184</v>
      </c>
      <c r="G190" s="51" t="s">
        <v>56</v>
      </c>
      <c r="H190" s="51"/>
      <c r="I190" s="51"/>
      <c r="J190" s="51" t="s">
        <v>931</v>
      </c>
      <c r="K190" s="71">
        <v>43810</v>
      </c>
      <c r="L190" s="71"/>
      <c r="M190" s="145" t="s">
        <v>1204</v>
      </c>
      <c r="N190" s="62" t="s">
        <v>579</v>
      </c>
      <c r="O190" s="73" t="s">
        <v>459</v>
      </c>
      <c r="P190" s="57" t="s">
        <v>192</v>
      </c>
      <c r="Q190" s="141">
        <f t="shared" si="26"/>
        <v>6</v>
      </c>
      <c r="R190" s="46"/>
      <c r="S190" s="46"/>
      <c r="T190" s="46"/>
    </row>
    <row r="191" spans="1:20" ht="127.5" x14ac:dyDescent="0.2">
      <c r="A191" s="61" t="s">
        <v>1051</v>
      </c>
      <c r="B191" s="62" t="s">
        <v>8</v>
      </c>
      <c r="C191" s="71">
        <v>43803</v>
      </c>
      <c r="D191" s="51" t="s">
        <v>207</v>
      </c>
      <c r="E191" s="51"/>
      <c r="F191" s="63" t="s">
        <v>1185</v>
      </c>
      <c r="G191" s="51" t="s">
        <v>56</v>
      </c>
      <c r="H191" s="51"/>
      <c r="I191" s="51"/>
      <c r="J191" s="51" t="s">
        <v>931</v>
      </c>
      <c r="K191" s="71">
        <v>43809</v>
      </c>
      <c r="L191" s="71"/>
      <c r="M191" s="63" t="s">
        <v>1186</v>
      </c>
      <c r="N191" s="62" t="s">
        <v>579</v>
      </c>
      <c r="O191" s="73" t="s">
        <v>459</v>
      </c>
      <c r="P191" s="57" t="s">
        <v>192</v>
      </c>
      <c r="Q191" s="141">
        <f t="shared" si="26"/>
        <v>5</v>
      </c>
    </row>
    <row r="192" spans="1:20" ht="409.5" x14ac:dyDescent="0.2">
      <c r="A192" s="60" t="s">
        <v>1052</v>
      </c>
      <c r="B192" s="62" t="s">
        <v>127</v>
      </c>
      <c r="C192" s="71">
        <v>43809</v>
      </c>
      <c r="D192" s="51" t="s">
        <v>207</v>
      </c>
      <c r="E192" s="46"/>
      <c r="F192" s="63" t="s">
        <v>1188</v>
      </c>
      <c r="G192" s="51" t="s">
        <v>53</v>
      </c>
      <c r="H192" s="46"/>
      <c r="I192" s="46"/>
      <c r="J192" s="51" t="s">
        <v>731</v>
      </c>
      <c r="K192" s="71">
        <v>43816</v>
      </c>
      <c r="L192" s="71"/>
      <c r="M192" s="63"/>
      <c r="N192" s="62" t="s">
        <v>579</v>
      </c>
      <c r="O192" s="73" t="s">
        <v>459</v>
      </c>
      <c r="P192" s="57" t="s">
        <v>192</v>
      </c>
      <c r="Q192" s="141">
        <f t="shared" si="26"/>
        <v>6</v>
      </c>
      <c r="R192" s="46"/>
      <c r="S192" s="46"/>
      <c r="T192" s="46"/>
    </row>
    <row r="193" spans="1:20" ht="409.5" x14ac:dyDescent="0.2">
      <c r="A193" s="61" t="s">
        <v>1053</v>
      </c>
      <c r="B193" s="62" t="s">
        <v>8</v>
      </c>
      <c r="C193" s="71">
        <v>43809</v>
      </c>
      <c r="D193" s="51" t="s">
        <v>62</v>
      </c>
      <c r="E193" s="46"/>
      <c r="F193" s="63" t="s">
        <v>1189</v>
      </c>
      <c r="G193" s="51" t="s">
        <v>53</v>
      </c>
      <c r="H193" s="46"/>
      <c r="I193" s="46"/>
      <c r="J193" s="51" t="s">
        <v>931</v>
      </c>
      <c r="K193" s="71">
        <v>43811</v>
      </c>
      <c r="L193" s="71"/>
      <c r="M193" s="63" t="s">
        <v>1191</v>
      </c>
      <c r="N193" s="51" t="s">
        <v>579</v>
      </c>
      <c r="O193" s="61" t="s">
        <v>272</v>
      </c>
      <c r="P193" s="57" t="s">
        <v>192</v>
      </c>
      <c r="Q193" s="135">
        <f t="shared" si="26"/>
        <v>3</v>
      </c>
    </row>
    <row r="194" spans="1:20" ht="409.5" x14ac:dyDescent="0.2">
      <c r="A194" s="60" t="s">
        <v>1054</v>
      </c>
      <c r="B194" s="62" t="s">
        <v>8</v>
      </c>
      <c r="C194" s="71">
        <v>43809</v>
      </c>
      <c r="D194" s="51" t="s">
        <v>297</v>
      </c>
      <c r="E194" s="46"/>
      <c r="F194" s="63" t="s">
        <v>1190</v>
      </c>
      <c r="G194" s="51" t="s">
        <v>53</v>
      </c>
      <c r="H194" s="46"/>
      <c r="I194" s="46"/>
      <c r="J194" s="51" t="s">
        <v>931</v>
      </c>
      <c r="K194" s="71">
        <v>43811</v>
      </c>
      <c r="L194" s="71"/>
      <c r="M194" s="62" t="s">
        <v>1192</v>
      </c>
      <c r="N194" s="51" t="s">
        <v>579</v>
      </c>
      <c r="O194" s="61" t="s">
        <v>272</v>
      </c>
      <c r="P194" s="57" t="s">
        <v>192</v>
      </c>
      <c r="Q194" s="135">
        <f t="shared" si="26"/>
        <v>3</v>
      </c>
    </row>
    <row r="195" spans="1:20" ht="409.5" x14ac:dyDescent="0.2">
      <c r="A195" s="61" t="s">
        <v>1055</v>
      </c>
      <c r="B195" s="62" t="s">
        <v>8</v>
      </c>
      <c r="C195" s="71">
        <v>43815</v>
      </c>
      <c r="D195" s="51" t="s">
        <v>35</v>
      </c>
      <c r="E195" s="46"/>
      <c r="F195" s="63" t="s">
        <v>1193</v>
      </c>
      <c r="G195" s="51" t="s">
        <v>56</v>
      </c>
      <c r="H195" s="46"/>
      <c r="I195" s="46"/>
      <c r="J195" s="51" t="s">
        <v>931</v>
      </c>
      <c r="K195" s="71">
        <v>43819</v>
      </c>
      <c r="L195" s="71">
        <f t="shared" ref="L195:L216" ca="1" si="27">TODAY()</f>
        <v>44214</v>
      </c>
      <c r="M195" s="62" t="s">
        <v>1207</v>
      </c>
      <c r="N195" s="51" t="s">
        <v>566</v>
      </c>
      <c r="O195" s="73" t="s">
        <v>459</v>
      </c>
      <c r="P195" s="57" t="s">
        <v>192</v>
      </c>
      <c r="Q195" s="135">
        <f t="shared" si="26"/>
        <v>5</v>
      </c>
      <c r="R195" s="46"/>
      <c r="S195" s="46"/>
      <c r="T195" s="46">
        <f t="shared" ref="T195:T196" ca="1" si="28">NETWORKDAYS(C195,L195)</f>
        <v>286</v>
      </c>
    </row>
    <row r="196" spans="1:20" ht="409.5" x14ac:dyDescent="0.2">
      <c r="A196" s="60" t="s">
        <v>1056</v>
      </c>
      <c r="B196" s="62" t="s">
        <v>8</v>
      </c>
      <c r="C196" s="71">
        <v>43815</v>
      </c>
      <c r="D196" s="51" t="s">
        <v>253</v>
      </c>
      <c r="E196" s="46"/>
      <c r="F196" s="63" t="s">
        <v>1194</v>
      </c>
      <c r="G196" s="51" t="s">
        <v>56</v>
      </c>
      <c r="H196" s="46"/>
      <c r="I196" s="46"/>
      <c r="J196" s="51" t="s">
        <v>931</v>
      </c>
      <c r="K196" s="71">
        <v>43819</v>
      </c>
      <c r="L196" s="71">
        <f t="shared" ca="1" si="27"/>
        <v>44214</v>
      </c>
      <c r="M196" s="62" t="s">
        <v>1208</v>
      </c>
      <c r="N196" s="51" t="s">
        <v>566</v>
      </c>
      <c r="O196" s="73" t="s">
        <v>459</v>
      </c>
      <c r="P196" s="57" t="s">
        <v>192</v>
      </c>
      <c r="Q196" s="135">
        <f t="shared" si="26"/>
        <v>5</v>
      </c>
      <c r="R196" s="46"/>
      <c r="S196" s="46"/>
      <c r="T196" s="46">
        <f t="shared" ca="1" si="28"/>
        <v>286</v>
      </c>
    </row>
    <row r="197" spans="1:20" ht="409.5" x14ac:dyDescent="0.2">
      <c r="A197" s="61" t="s">
        <v>1057</v>
      </c>
      <c r="B197" s="68" t="s">
        <v>8</v>
      </c>
      <c r="C197" s="70">
        <v>43816</v>
      </c>
      <c r="D197" s="46" t="s">
        <v>577</v>
      </c>
      <c r="E197" s="46"/>
      <c r="F197" s="86" t="s">
        <v>1197</v>
      </c>
      <c r="G197" s="46" t="s">
        <v>53</v>
      </c>
      <c r="H197" s="46"/>
      <c r="I197" s="46"/>
      <c r="J197" s="46" t="s">
        <v>931</v>
      </c>
      <c r="K197" s="94">
        <v>43818</v>
      </c>
      <c r="L197" s="94"/>
      <c r="M197" s="68" t="s">
        <v>1203</v>
      </c>
      <c r="N197" s="46" t="s">
        <v>579</v>
      </c>
      <c r="O197" s="98" t="s">
        <v>272</v>
      </c>
      <c r="P197" s="64" t="s">
        <v>192</v>
      </c>
      <c r="Q197" s="135">
        <f t="shared" si="26"/>
        <v>3</v>
      </c>
      <c r="R197" s="46"/>
      <c r="S197" s="46"/>
      <c r="T197" s="46">
        <f t="shared" ref="T197:T199" si="29">NETWORKDAYS(C197,L197)</f>
        <v>-31297</v>
      </c>
    </row>
    <row r="198" spans="1:20" ht="409.5" x14ac:dyDescent="0.2">
      <c r="A198" s="60" t="s">
        <v>1058</v>
      </c>
      <c r="B198" s="68" t="s">
        <v>127</v>
      </c>
      <c r="C198" s="70">
        <v>43817</v>
      </c>
      <c r="D198" s="46" t="s">
        <v>207</v>
      </c>
      <c r="E198" s="46"/>
      <c r="F198" s="86" t="s">
        <v>1209</v>
      </c>
      <c r="G198" s="46" t="s">
        <v>53</v>
      </c>
      <c r="H198" s="46"/>
      <c r="I198" s="46"/>
      <c r="J198" s="46" t="s">
        <v>1200</v>
      </c>
      <c r="K198" s="94">
        <v>43823</v>
      </c>
      <c r="L198" s="94"/>
      <c r="M198" s="68"/>
      <c r="N198" s="46" t="s">
        <v>579</v>
      </c>
      <c r="O198" s="98" t="s">
        <v>272</v>
      </c>
      <c r="P198" s="64" t="s">
        <v>192</v>
      </c>
      <c r="Q198" s="135">
        <f t="shared" si="26"/>
        <v>5</v>
      </c>
      <c r="R198" s="46"/>
      <c r="S198" s="46"/>
      <c r="T198" s="46">
        <f t="shared" si="29"/>
        <v>-31298</v>
      </c>
    </row>
    <row r="199" spans="1:20" ht="409.5" x14ac:dyDescent="0.2">
      <c r="A199" s="61" t="s">
        <v>1059</v>
      </c>
      <c r="B199" s="62" t="s">
        <v>8</v>
      </c>
      <c r="C199" s="71">
        <v>43817</v>
      </c>
      <c r="D199" s="51" t="s">
        <v>1201</v>
      </c>
      <c r="E199" s="51"/>
      <c r="F199" s="63" t="s">
        <v>1202</v>
      </c>
      <c r="G199" s="51" t="s">
        <v>56</v>
      </c>
      <c r="H199" s="51"/>
      <c r="I199" s="51"/>
      <c r="J199" s="51" t="s">
        <v>931</v>
      </c>
      <c r="K199" s="71">
        <v>43819</v>
      </c>
      <c r="L199" s="71">
        <f t="shared" ca="1" si="27"/>
        <v>44214</v>
      </c>
      <c r="M199" s="62" t="s">
        <v>1205</v>
      </c>
      <c r="N199" s="51" t="s">
        <v>579</v>
      </c>
      <c r="O199" s="73" t="s">
        <v>459</v>
      </c>
      <c r="P199" s="57" t="s">
        <v>192</v>
      </c>
      <c r="Q199" s="135">
        <f t="shared" si="26"/>
        <v>3</v>
      </c>
      <c r="R199" s="46"/>
      <c r="S199" s="46"/>
      <c r="T199" s="46">
        <f t="shared" ca="1" si="29"/>
        <v>284</v>
      </c>
    </row>
    <row r="200" spans="1:20" ht="409.5" x14ac:dyDescent="0.2">
      <c r="A200" s="60" t="s">
        <v>1060</v>
      </c>
      <c r="B200" s="68" t="s">
        <v>127</v>
      </c>
      <c r="C200" s="70">
        <v>43818</v>
      </c>
      <c r="D200" s="46" t="s">
        <v>207</v>
      </c>
      <c r="E200" s="46"/>
      <c r="F200" s="86" t="s">
        <v>1210</v>
      </c>
      <c r="G200" s="46" t="s">
        <v>56</v>
      </c>
      <c r="H200" s="46"/>
      <c r="I200" s="46"/>
      <c r="J200" s="46" t="s">
        <v>1146</v>
      </c>
      <c r="K200" s="94">
        <v>43819</v>
      </c>
      <c r="L200" s="94">
        <f t="shared" ca="1" si="27"/>
        <v>44214</v>
      </c>
      <c r="M200" s="68" t="s">
        <v>1212</v>
      </c>
      <c r="N200" s="46" t="s">
        <v>579</v>
      </c>
      <c r="O200" s="98" t="s">
        <v>272</v>
      </c>
      <c r="P200" s="64" t="s">
        <v>192</v>
      </c>
      <c r="Q200" s="135">
        <f t="shared" si="26"/>
        <v>2</v>
      </c>
      <c r="R200" s="46"/>
      <c r="S200" s="46"/>
      <c r="T200" s="46">
        <f>NETWORKDAYS(C200,K200)</f>
        <v>2</v>
      </c>
    </row>
    <row r="201" spans="1:20" ht="409.5" x14ac:dyDescent="0.2">
      <c r="A201" s="61" t="s">
        <v>1061</v>
      </c>
      <c r="B201" s="68" t="s">
        <v>127</v>
      </c>
      <c r="C201" s="70">
        <v>43818</v>
      </c>
      <c r="D201" s="46" t="s">
        <v>207</v>
      </c>
      <c r="E201" s="46"/>
      <c r="F201" s="86" t="s">
        <v>1211</v>
      </c>
      <c r="G201" s="46" t="s">
        <v>53</v>
      </c>
      <c r="H201" s="46"/>
      <c r="I201" s="46"/>
      <c r="J201" s="46" t="s">
        <v>711</v>
      </c>
      <c r="K201" s="94">
        <v>43823</v>
      </c>
      <c r="L201" s="94"/>
      <c r="M201" s="68"/>
      <c r="N201" s="46" t="s">
        <v>579</v>
      </c>
      <c r="O201" s="99" t="s">
        <v>459</v>
      </c>
      <c r="P201" s="64" t="s">
        <v>192</v>
      </c>
      <c r="Q201" s="135">
        <f t="shared" si="26"/>
        <v>4</v>
      </c>
      <c r="R201" s="46"/>
      <c r="S201" s="46"/>
      <c r="T201" s="46">
        <f t="shared" ref="T201" si="30">NETWORKDAYS(C201,L201)</f>
        <v>-31299</v>
      </c>
    </row>
    <row r="202" spans="1:20" ht="409.5" x14ac:dyDescent="0.2">
      <c r="A202" s="60" t="s">
        <v>1062</v>
      </c>
      <c r="B202" s="62" t="s">
        <v>8</v>
      </c>
      <c r="C202" s="71">
        <v>43823</v>
      </c>
      <c r="D202" s="51"/>
      <c r="E202" s="51"/>
      <c r="F202" s="63" t="s">
        <v>1213</v>
      </c>
      <c r="G202" s="51" t="s">
        <v>56</v>
      </c>
      <c r="H202" s="51"/>
      <c r="I202" s="51"/>
      <c r="J202" s="51" t="s">
        <v>931</v>
      </c>
      <c r="K202" s="71">
        <v>43823</v>
      </c>
      <c r="L202" s="71"/>
      <c r="M202" s="62" t="s">
        <v>1214</v>
      </c>
      <c r="N202" s="51" t="s">
        <v>579</v>
      </c>
      <c r="O202" s="51" t="s">
        <v>273</v>
      </c>
      <c r="P202" s="51" t="s">
        <v>192</v>
      </c>
      <c r="Q202" s="135">
        <f t="shared" si="26"/>
        <v>1</v>
      </c>
      <c r="R202" s="46"/>
      <c r="S202" s="46"/>
      <c r="T202" s="46"/>
    </row>
    <row r="203" spans="1:20" x14ac:dyDescent="0.2">
      <c r="A203" s="61" t="s">
        <v>1063</v>
      </c>
      <c r="B203" s="68"/>
      <c r="C203" s="70"/>
      <c r="D203" s="46"/>
      <c r="E203" s="46"/>
      <c r="F203" s="86"/>
      <c r="G203" s="46"/>
      <c r="H203" s="46"/>
      <c r="I203" s="46"/>
      <c r="J203" s="46"/>
      <c r="K203" s="94"/>
      <c r="L203" s="94">
        <f t="shared" ca="1" si="27"/>
        <v>44214</v>
      </c>
      <c r="M203" s="68"/>
      <c r="N203" s="46"/>
      <c r="O203" s="46"/>
      <c r="P203" s="46"/>
      <c r="Q203" s="46"/>
      <c r="R203" s="46"/>
      <c r="S203" s="46"/>
      <c r="T203" s="46">
        <f t="shared" ref="T203:T216" ca="1" si="31">NETWORKDAYS(C203,L203)</f>
        <v>31581</v>
      </c>
    </row>
    <row r="204" spans="1:20" x14ac:dyDescent="0.2">
      <c r="A204" s="60" t="s">
        <v>1064</v>
      </c>
      <c r="B204" s="68"/>
      <c r="C204" s="70"/>
      <c r="D204" s="46"/>
      <c r="E204" s="46"/>
      <c r="F204" s="86"/>
      <c r="G204" s="46"/>
      <c r="H204" s="46"/>
      <c r="I204" s="46"/>
      <c r="J204" s="46"/>
      <c r="K204" s="94"/>
      <c r="L204" s="94">
        <f t="shared" ca="1" si="27"/>
        <v>44214</v>
      </c>
      <c r="M204" s="68"/>
      <c r="N204" s="46"/>
      <c r="O204" s="46"/>
      <c r="P204" s="46"/>
      <c r="Q204" s="46"/>
      <c r="R204" s="46"/>
      <c r="S204" s="46"/>
      <c r="T204" s="46">
        <f t="shared" ca="1" si="31"/>
        <v>31581</v>
      </c>
    </row>
    <row r="205" spans="1:20" x14ac:dyDescent="0.2">
      <c r="A205" s="61" t="s">
        <v>1065</v>
      </c>
      <c r="B205" s="68"/>
      <c r="C205" s="70"/>
      <c r="D205" s="46"/>
      <c r="E205" s="46"/>
      <c r="F205" s="86"/>
      <c r="G205" s="46"/>
      <c r="H205" s="46"/>
      <c r="I205" s="46"/>
      <c r="J205" s="46"/>
      <c r="K205" s="94"/>
      <c r="L205" s="94">
        <f t="shared" ca="1" si="27"/>
        <v>44214</v>
      </c>
      <c r="M205" s="68"/>
      <c r="N205" s="46"/>
      <c r="O205" s="46"/>
      <c r="P205" s="46"/>
      <c r="Q205" s="46"/>
      <c r="R205" s="46"/>
      <c r="S205" s="46"/>
      <c r="T205" s="46">
        <f t="shared" ca="1" si="31"/>
        <v>31581</v>
      </c>
    </row>
    <row r="206" spans="1:20" x14ac:dyDescent="0.2">
      <c r="A206" s="60" t="s">
        <v>1066</v>
      </c>
      <c r="B206" s="68"/>
      <c r="C206" s="70"/>
      <c r="D206" s="46"/>
      <c r="E206" s="46"/>
      <c r="F206" s="86"/>
      <c r="G206" s="46"/>
      <c r="H206" s="46"/>
      <c r="I206" s="46"/>
      <c r="J206" s="46"/>
      <c r="K206" s="94"/>
      <c r="L206" s="94">
        <f t="shared" ca="1" si="27"/>
        <v>44214</v>
      </c>
      <c r="M206" s="68"/>
      <c r="N206" s="46"/>
      <c r="O206" s="46"/>
      <c r="P206" s="46"/>
      <c r="Q206" s="46"/>
      <c r="R206" s="46"/>
      <c r="S206" s="46"/>
      <c r="T206" s="46">
        <f t="shared" ca="1" si="31"/>
        <v>31581</v>
      </c>
    </row>
    <row r="207" spans="1:20" x14ac:dyDescent="0.2">
      <c r="A207" s="61" t="s">
        <v>1067</v>
      </c>
      <c r="B207" s="68"/>
      <c r="C207" s="70"/>
      <c r="D207" s="46"/>
      <c r="E207" s="46"/>
      <c r="F207" s="86"/>
      <c r="G207" s="46"/>
      <c r="H207" s="46"/>
      <c r="I207" s="46"/>
      <c r="J207" s="46"/>
      <c r="K207" s="94"/>
      <c r="L207" s="94">
        <f t="shared" ca="1" si="27"/>
        <v>44214</v>
      </c>
      <c r="M207" s="68"/>
      <c r="N207" s="46"/>
      <c r="O207" s="46"/>
      <c r="P207" s="46"/>
      <c r="Q207" s="46"/>
      <c r="R207" s="46"/>
      <c r="S207" s="46"/>
      <c r="T207" s="46">
        <f t="shared" ca="1" si="31"/>
        <v>31581</v>
      </c>
    </row>
    <row r="208" spans="1:20" x14ac:dyDescent="0.2">
      <c r="A208" s="60" t="s">
        <v>1068</v>
      </c>
      <c r="B208" s="68"/>
      <c r="C208" s="70"/>
      <c r="D208" s="46"/>
      <c r="E208" s="46"/>
      <c r="F208" s="86"/>
      <c r="G208" s="46"/>
      <c r="H208" s="46"/>
      <c r="I208" s="46"/>
      <c r="J208" s="46"/>
      <c r="K208" s="94"/>
      <c r="L208" s="94">
        <f t="shared" ca="1" si="27"/>
        <v>44214</v>
      </c>
      <c r="M208" s="68"/>
      <c r="N208" s="46"/>
      <c r="O208" s="46"/>
      <c r="P208" s="46"/>
      <c r="Q208" s="46"/>
      <c r="R208" s="46"/>
      <c r="S208" s="46"/>
      <c r="T208" s="46">
        <f t="shared" ca="1" si="31"/>
        <v>31581</v>
      </c>
    </row>
    <row r="209" spans="1:20" x14ac:dyDescent="0.2">
      <c r="A209" s="61" t="s">
        <v>1069</v>
      </c>
      <c r="B209" s="68"/>
      <c r="C209" s="70"/>
      <c r="D209" s="46"/>
      <c r="E209" s="46"/>
      <c r="F209" s="86"/>
      <c r="G209" s="46"/>
      <c r="H209" s="46"/>
      <c r="I209" s="46"/>
      <c r="J209" s="46"/>
      <c r="K209" s="94"/>
      <c r="L209" s="94">
        <f t="shared" ca="1" si="27"/>
        <v>44214</v>
      </c>
      <c r="M209" s="68"/>
      <c r="N209" s="46"/>
      <c r="O209" s="46"/>
      <c r="P209" s="46"/>
      <c r="Q209" s="46"/>
      <c r="R209" s="46"/>
      <c r="S209" s="46"/>
      <c r="T209" s="46">
        <f t="shared" ca="1" si="31"/>
        <v>31581</v>
      </c>
    </row>
    <row r="210" spans="1:20" x14ac:dyDescent="0.2">
      <c r="A210" s="60" t="s">
        <v>1070</v>
      </c>
      <c r="B210" s="68"/>
      <c r="C210" s="70"/>
      <c r="D210" s="46"/>
      <c r="E210" s="46"/>
      <c r="F210" s="86"/>
      <c r="G210" s="46"/>
      <c r="H210" s="46"/>
      <c r="I210" s="46"/>
      <c r="J210" s="46"/>
      <c r="K210" s="94"/>
      <c r="L210" s="94">
        <f t="shared" ca="1" si="27"/>
        <v>44214</v>
      </c>
      <c r="M210" s="68"/>
      <c r="N210" s="46"/>
      <c r="O210" s="46"/>
      <c r="P210" s="46"/>
      <c r="Q210" s="46"/>
      <c r="R210" s="46"/>
      <c r="S210" s="46"/>
      <c r="T210" s="46">
        <f t="shared" ca="1" si="31"/>
        <v>31581</v>
      </c>
    </row>
    <row r="211" spans="1:20" x14ac:dyDescent="0.2">
      <c r="A211" s="61" t="s">
        <v>1071</v>
      </c>
      <c r="B211" s="68"/>
      <c r="C211" s="70"/>
      <c r="D211" s="46"/>
      <c r="E211" s="46"/>
      <c r="F211" s="86"/>
      <c r="G211" s="46"/>
      <c r="H211" s="46"/>
      <c r="I211" s="46"/>
      <c r="J211" s="46"/>
      <c r="K211" s="94"/>
      <c r="L211" s="94">
        <f t="shared" ca="1" si="27"/>
        <v>44214</v>
      </c>
      <c r="M211" s="68"/>
      <c r="N211" s="46"/>
      <c r="O211" s="46"/>
      <c r="P211" s="46"/>
      <c r="Q211" s="46"/>
      <c r="R211" s="46"/>
      <c r="S211" s="46"/>
      <c r="T211" s="46">
        <f t="shared" ca="1" si="31"/>
        <v>31581</v>
      </c>
    </row>
    <row r="212" spans="1:20" x14ac:dyDescent="0.2">
      <c r="A212" s="60" t="s">
        <v>1072</v>
      </c>
      <c r="B212" s="68"/>
      <c r="C212" s="70"/>
      <c r="D212" s="46"/>
      <c r="E212" s="46"/>
      <c r="F212" s="86"/>
      <c r="G212" s="46"/>
      <c r="H212" s="46"/>
      <c r="I212" s="46"/>
      <c r="J212" s="46"/>
      <c r="K212" s="94"/>
      <c r="L212" s="94">
        <f t="shared" ca="1" si="27"/>
        <v>44214</v>
      </c>
      <c r="M212" s="68"/>
      <c r="N212" s="46"/>
      <c r="O212" s="46"/>
      <c r="P212" s="46"/>
      <c r="Q212" s="46"/>
      <c r="R212" s="46"/>
      <c r="S212" s="46"/>
      <c r="T212" s="46">
        <f t="shared" ca="1" si="31"/>
        <v>31581</v>
      </c>
    </row>
    <row r="213" spans="1:20" x14ac:dyDescent="0.2">
      <c r="A213" s="61" t="s">
        <v>1073</v>
      </c>
      <c r="B213" s="68"/>
      <c r="C213" s="70"/>
      <c r="D213" s="46"/>
      <c r="E213" s="46"/>
      <c r="F213" s="86"/>
      <c r="G213" s="46"/>
      <c r="H213" s="46"/>
      <c r="I213" s="46"/>
      <c r="J213" s="46"/>
      <c r="K213" s="94"/>
      <c r="L213" s="94">
        <f t="shared" ca="1" si="27"/>
        <v>44214</v>
      </c>
      <c r="M213" s="68"/>
      <c r="N213" s="46"/>
      <c r="O213" s="46"/>
      <c r="P213" s="46"/>
      <c r="Q213" s="46"/>
      <c r="R213" s="46"/>
      <c r="S213" s="46"/>
      <c r="T213" s="46">
        <f t="shared" ca="1" si="31"/>
        <v>31581</v>
      </c>
    </row>
    <row r="214" spans="1:20" x14ac:dyDescent="0.2">
      <c r="A214" s="60" t="s">
        <v>1074</v>
      </c>
      <c r="B214" s="68"/>
      <c r="C214" s="70"/>
      <c r="D214" s="46"/>
      <c r="E214" s="46"/>
      <c r="F214" s="86"/>
      <c r="G214" s="46"/>
      <c r="H214" s="46"/>
      <c r="I214" s="46"/>
      <c r="J214" s="46"/>
      <c r="K214" s="94"/>
      <c r="L214" s="94">
        <f t="shared" ca="1" si="27"/>
        <v>44214</v>
      </c>
      <c r="M214" s="68"/>
      <c r="N214" s="46"/>
      <c r="O214" s="46"/>
      <c r="P214" s="46"/>
      <c r="Q214" s="46"/>
      <c r="R214" s="46"/>
      <c r="S214" s="46"/>
      <c r="T214" s="46">
        <f t="shared" ca="1" si="31"/>
        <v>31581</v>
      </c>
    </row>
    <row r="215" spans="1:20" x14ac:dyDescent="0.2">
      <c r="A215" s="61" t="s">
        <v>1075</v>
      </c>
      <c r="B215" s="68"/>
      <c r="C215" s="70"/>
      <c r="D215" s="46"/>
      <c r="E215" s="46"/>
      <c r="F215" s="86"/>
      <c r="G215" s="46"/>
      <c r="H215" s="46"/>
      <c r="I215" s="46"/>
      <c r="J215" s="46"/>
      <c r="K215" s="94"/>
      <c r="L215" s="94">
        <f t="shared" ca="1" si="27"/>
        <v>44214</v>
      </c>
      <c r="M215" s="68"/>
      <c r="N215" s="46"/>
      <c r="O215" s="46"/>
      <c r="P215" s="46"/>
      <c r="Q215" s="46"/>
      <c r="R215" s="46"/>
      <c r="S215" s="46"/>
      <c r="T215" s="46">
        <f t="shared" ca="1" si="31"/>
        <v>31581</v>
      </c>
    </row>
    <row r="216" spans="1:20" x14ac:dyDescent="0.2">
      <c r="A216" s="60" t="s">
        <v>1076</v>
      </c>
      <c r="B216" s="68"/>
      <c r="C216" s="70"/>
      <c r="D216" s="46"/>
      <c r="E216" s="46"/>
      <c r="F216" s="86"/>
      <c r="G216" s="46"/>
      <c r="H216" s="46"/>
      <c r="I216" s="46"/>
      <c r="J216" s="46"/>
      <c r="K216" s="94"/>
      <c r="L216" s="94">
        <f t="shared" ca="1" si="27"/>
        <v>44214</v>
      </c>
      <c r="M216" s="68"/>
      <c r="N216" s="46"/>
      <c r="O216" s="46"/>
      <c r="P216" s="46"/>
      <c r="Q216" s="46"/>
      <c r="R216" s="46"/>
      <c r="S216" s="46"/>
      <c r="T216" s="46">
        <f t="shared" ca="1" si="31"/>
        <v>31581</v>
      </c>
    </row>
    <row r="217" spans="1:20" x14ac:dyDescent="0.2">
      <c r="A217" s="61" t="s">
        <v>1077</v>
      </c>
      <c r="D217" s="114"/>
      <c r="K217" s="117"/>
      <c r="L217" s="117"/>
      <c r="M217" s="112"/>
      <c r="Q217" s="114"/>
    </row>
    <row r="218" spans="1:20" x14ac:dyDescent="0.2">
      <c r="A218" s="60" t="s">
        <v>1078</v>
      </c>
      <c r="D218" s="114"/>
      <c r="K218" s="114"/>
      <c r="L218" s="114"/>
      <c r="Q218" s="114"/>
    </row>
    <row r="219" spans="1:20" x14ac:dyDescent="0.2">
      <c r="A219" s="61" t="s">
        <v>1079</v>
      </c>
      <c r="D219" s="114"/>
      <c r="K219" s="114"/>
      <c r="L219" s="114"/>
      <c r="Q219" s="114"/>
    </row>
    <row r="220" spans="1:20" x14ac:dyDescent="0.2">
      <c r="A220" s="60" t="s">
        <v>1080</v>
      </c>
      <c r="D220" s="114"/>
      <c r="K220" s="114"/>
      <c r="L220" s="114"/>
      <c r="Q220" s="114"/>
    </row>
    <row r="221" spans="1:20" x14ac:dyDescent="0.2">
      <c r="A221" s="61" t="s">
        <v>1081</v>
      </c>
      <c r="D221" s="114"/>
      <c r="K221" s="114"/>
      <c r="L221" s="114"/>
      <c r="Q221" s="114"/>
    </row>
    <row r="222" spans="1:20" x14ac:dyDescent="0.2">
      <c r="A222" s="60" t="s">
        <v>1082</v>
      </c>
      <c r="D222" s="114"/>
      <c r="K222" s="114"/>
      <c r="L222" s="114"/>
      <c r="Q222" s="114"/>
    </row>
    <row r="223" spans="1:20" x14ac:dyDescent="0.2">
      <c r="A223" s="61" t="s">
        <v>1083</v>
      </c>
      <c r="D223" s="114"/>
      <c r="K223" s="114"/>
      <c r="L223" s="114"/>
      <c r="Q223" s="114"/>
    </row>
    <row r="224" spans="1:20" x14ac:dyDescent="0.2">
      <c r="A224" s="60" t="s">
        <v>1084</v>
      </c>
      <c r="D224" s="114"/>
      <c r="K224" s="114"/>
      <c r="L224" s="114"/>
      <c r="Q224" s="114"/>
    </row>
    <row r="225" spans="1:17" x14ac:dyDescent="0.2">
      <c r="A225" s="61" t="s">
        <v>1085</v>
      </c>
      <c r="D225" s="114"/>
      <c r="K225" s="114"/>
      <c r="L225" s="114"/>
      <c r="Q225" s="114"/>
    </row>
    <row r="226" spans="1:17" x14ac:dyDescent="0.2">
      <c r="A226" s="60" t="s">
        <v>1086</v>
      </c>
      <c r="D226" s="114"/>
      <c r="K226" s="114"/>
      <c r="L226" s="114"/>
      <c r="Q226" s="114"/>
    </row>
    <row r="227" spans="1:17" x14ac:dyDescent="0.2">
      <c r="A227" s="61" t="s">
        <v>1087</v>
      </c>
      <c r="D227" s="114"/>
      <c r="K227" s="114"/>
      <c r="L227" s="114"/>
      <c r="Q227" s="114"/>
    </row>
    <row r="228" spans="1:17" x14ac:dyDescent="0.2">
      <c r="A228" s="60" t="s">
        <v>1088</v>
      </c>
      <c r="D228" s="114"/>
      <c r="K228" s="114"/>
      <c r="L228" s="114"/>
      <c r="Q228" s="114"/>
    </row>
    <row r="229" spans="1:17" x14ac:dyDescent="0.2">
      <c r="A229" s="61" t="s">
        <v>1089</v>
      </c>
      <c r="D229" s="114"/>
      <c r="K229" s="114"/>
      <c r="L229" s="114"/>
      <c r="Q229" s="114"/>
    </row>
    <row r="230" spans="1:17" x14ac:dyDescent="0.2">
      <c r="A230" s="60" t="s">
        <v>1090</v>
      </c>
      <c r="D230" s="114"/>
      <c r="K230" s="114"/>
      <c r="L230" s="114"/>
      <c r="Q230" s="114"/>
    </row>
    <row r="231" spans="1:17" x14ac:dyDescent="0.2">
      <c r="A231" s="61" t="s">
        <v>1091</v>
      </c>
      <c r="D231" s="114"/>
      <c r="K231" s="114"/>
      <c r="L231" s="114"/>
      <c r="Q231" s="114"/>
    </row>
    <row r="232" spans="1:17" x14ac:dyDescent="0.2">
      <c r="A232" s="60" t="s">
        <v>1092</v>
      </c>
      <c r="D232" s="114"/>
      <c r="K232" s="114"/>
      <c r="L232" s="114"/>
      <c r="Q232" s="114"/>
    </row>
    <row r="233" spans="1:17" x14ac:dyDescent="0.2">
      <c r="A233" s="61" t="s">
        <v>1093</v>
      </c>
      <c r="D233" s="114"/>
      <c r="K233" s="114"/>
      <c r="L233" s="114"/>
      <c r="Q233" s="114"/>
    </row>
    <row r="234" spans="1:17" x14ac:dyDescent="0.2">
      <c r="A234" s="60" t="s">
        <v>1094</v>
      </c>
      <c r="D234" s="114"/>
      <c r="K234" s="114"/>
      <c r="L234" s="114"/>
      <c r="Q234" s="114"/>
    </row>
    <row r="235" spans="1:17" x14ac:dyDescent="0.2">
      <c r="A235" s="61" t="s">
        <v>1095</v>
      </c>
      <c r="D235" s="114"/>
      <c r="K235" s="114"/>
      <c r="L235" s="114"/>
      <c r="Q235" s="114"/>
    </row>
    <row r="236" spans="1:17" x14ac:dyDescent="0.2">
      <c r="A236" s="60" t="s">
        <v>1096</v>
      </c>
      <c r="D236" s="114"/>
      <c r="K236" s="114"/>
      <c r="L236" s="114"/>
      <c r="Q236" s="114"/>
    </row>
    <row r="237" spans="1:17" x14ac:dyDescent="0.2">
      <c r="A237" s="61" t="s">
        <v>1097</v>
      </c>
      <c r="D237" s="114"/>
      <c r="K237" s="114"/>
      <c r="L237" s="114"/>
      <c r="Q237" s="114"/>
    </row>
    <row r="238" spans="1:17" x14ac:dyDescent="0.2">
      <c r="A238" s="60" t="s">
        <v>1098</v>
      </c>
      <c r="D238" s="114"/>
      <c r="K238" s="114"/>
      <c r="L238" s="114"/>
      <c r="Q238" s="114"/>
    </row>
    <row r="239" spans="1:17" x14ac:dyDescent="0.2">
      <c r="A239" s="61" t="s">
        <v>1099</v>
      </c>
      <c r="D239" s="114"/>
      <c r="K239" s="114"/>
      <c r="L239" s="114"/>
      <c r="Q239" s="114"/>
    </row>
    <row r="240" spans="1:17" x14ac:dyDescent="0.2">
      <c r="A240" s="60" t="s">
        <v>1100</v>
      </c>
      <c r="D240" s="114"/>
      <c r="K240" s="114"/>
      <c r="L240" s="114"/>
      <c r="Q240" s="114"/>
    </row>
    <row r="241" spans="1:17" x14ac:dyDescent="0.2">
      <c r="A241" s="61" t="s">
        <v>1101</v>
      </c>
      <c r="D241" s="114"/>
      <c r="K241" s="114"/>
      <c r="L241" s="114"/>
      <c r="Q241" s="114"/>
    </row>
    <row r="242" spans="1:17" x14ac:dyDescent="0.2">
      <c r="A242" s="60" t="s">
        <v>1102</v>
      </c>
      <c r="D242" s="114"/>
      <c r="K242" s="114"/>
      <c r="L242" s="114"/>
      <c r="Q242" s="114"/>
    </row>
    <row r="243" spans="1:17" x14ac:dyDescent="0.2">
      <c r="A243" s="61" t="s">
        <v>1103</v>
      </c>
      <c r="D243" s="114"/>
      <c r="K243" s="114"/>
      <c r="L243" s="114"/>
      <c r="Q243" s="114"/>
    </row>
    <row r="244" spans="1:17" x14ac:dyDescent="0.2">
      <c r="A244" s="60" t="s">
        <v>1104</v>
      </c>
      <c r="D244" s="114"/>
      <c r="K244" s="114"/>
      <c r="L244" s="114"/>
      <c r="Q244" s="114"/>
    </row>
    <row r="245" spans="1:17" x14ac:dyDescent="0.2">
      <c r="A245" s="61" t="s">
        <v>1105</v>
      </c>
      <c r="D245" s="114"/>
      <c r="K245" s="114"/>
      <c r="L245" s="114"/>
      <c r="Q245" s="114"/>
    </row>
    <row r="246" spans="1:17" x14ac:dyDescent="0.2">
      <c r="A246" s="60" t="s">
        <v>1106</v>
      </c>
      <c r="D246" s="114"/>
      <c r="K246" s="114"/>
      <c r="L246" s="114"/>
      <c r="Q246" s="114"/>
    </row>
    <row r="247" spans="1:17" x14ac:dyDescent="0.2">
      <c r="A247" s="61" t="s">
        <v>1107</v>
      </c>
      <c r="D247" s="114"/>
      <c r="K247" s="114"/>
      <c r="L247" s="114"/>
      <c r="Q247" s="114"/>
    </row>
    <row r="248" spans="1:17" x14ac:dyDescent="0.2">
      <c r="A248" s="60" t="s">
        <v>1108</v>
      </c>
      <c r="D248" s="114"/>
      <c r="K248" s="114"/>
      <c r="L248" s="114"/>
      <c r="Q248" s="114"/>
    </row>
    <row r="249" spans="1:17" x14ac:dyDescent="0.2">
      <c r="A249" s="61" t="s">
        <v>1109</v>
      </c>
      <c r="D249" s="114"/>
      <c r="K249" s="114"/>
      <c r="L249" s="114"/>
      <c r="Q249" s="114"/>
    </row>
    <row r="250" spans="1:17" x14ac:dyDescent="0.2">
      <c r="A250" s="60" t="s">
        <v>1110</v>
      </c>
      <c r="D250" s="114"/>
      <c r="K250" s="114"/>
      <c r="L250" s="114"/>
      <c r="Q250" s="114"/>
    </row>
    <row r="251" spans="1:17" x14ac:dyDescent="0.2">
      <c r="A251" s="61" t="s">
        <v>1111</v>
      </c>
      <c r="D251" s="114"/>
      <c r="K251" s="114"/>
      <c r="L251" s="114"/>
      <c r="Q251" s="114"/>
    </row>
    <row r="252" spans="1:17" x14ac:dyDescent="0.2">
      <c r="A252" s="60" t="s">
        <v>1112</v>
      </c>
      <c r="D252" s="114"/>
      <c r="K252" s="114"/>
      <c r="L252" s="114"/>
      <c r="Q252" s="114"/>
    </row>
    <row r="253" spans="1:17" x14ac:dyDescent="0.2">
      <c r="A253" s="61" t="s">
        <v>1113</v>
      </c>
      <c r="D253" s="114"/>
      <c r="K253" s="114"/>
      <c r="L253" s="114"/>
      <c r="Q253" s="114"/>
    </row>
    <row r="254" spans="1:17" x14ac:dyDescent="0.2">
      <c r="A254" s="60" t="s">
        <v>1114</v>
      </c>
      <c r="D254" s="114"/>
      <c r="K254" s="114"/>
      <c r="L254" s="114"/>
      <c r="Q254" s="114"/>
    </row>
    <row r="255" spans="1:17" x14ac:dyDescent="0.2">
      <c r="A255" s="61" t="s">
        <v>1115</v>
      </c>
      <c r="D255" s="114"/>
      <c r="K255" s="114"/>
      <c r="L255" s="114"/>
      <c r="Q255" s="114"/>
    </row>
    <row r="256" spans="1:17" x14ac:dyDescent="0.2">
      <c r="A256" s="60" t="s">
        <v>1116</v>
      </c>
      <c r="D256" s="114"/>
      <c r="K256" s="114"/>
      <c r="L256" s="114"/>
      <c r="Q256" s="114"/>
    </row>
    <row r="257" spans="1:20" x14ac:dyDescent="0.2">
      <c r="A257" s="61" t="s">
        <v>1117</v>
      </c>
      <c r="D257" s="114"/>
      <c r="K257" s="114"/>
      <c r="L257" s="114"/>
      <c r="Q257" s="114"/>
    </row>
    <row r="258" spans="1:20" x14ac:dyDescent="0.2">
      <c r="A258" s="60" t="s">
        <v>1118</v>
      </c>
      <c r="D258" s="114"/>
      <c r="K258" s="114"/>
      <c r="L258" s="114"/>
      <c r="Q258" s="114"/>
    </row>
    <row r="259" spans="1:20" x14ac:dyDescent="0.2">
      <c r="A259" s="61" t="s">
        <v>1119</v>
      </c>
      <c r="D259" s="114"/>
      <c r="K259" s="114"/>
      <c r="L259" s="114"/>
      <c r="Q259" s="114"/>
    </row>
    <row r="260" spans="1:20" x14ac:dyDescent="0.2">
      <c r="A260" s="60" t="s">
        <v>1120</v>
      </c>
      <c r="D260" s="114"/>
      <c r="K260" s="114"/>
      <c r="L260" s="114"/>
      <c r="Q260" s="114"/>
    </row>
    <row r="261" spans="1:20" x14ac:dyDescent="0.2">
      <c r="A261" s="61" t="s">
        <v>1121</v>
      </c>
      <c r="D261" s="114"/>
      <c r="K261" s="114"/>
      <c r="L261" s="114"/>
      <c r="Q261" s="114"/>
    </row>
    <row r="262" spans="1:20" x14ac:dyDescent="0.2">
      <c r="A262" s="60" t="s">
        <v>1122</v>
      </c>
      <c r="D262" s="114"/>
      <c r="K262" s="114"/>
      <c r="L262" s="114"/>
      <c r="Q262" s="114"/>
    </row>
    <row r="263" spans="1:20" ht="409.5" x14ac:dyDescent="0.2">
      <c r="A263" s="61" t="s">
        <v>1063</v>
      </c>
      <c r="B263" s="68" t="s">
        <v>8</v>
      </c>
      <c r="C263" s="70">
        <v>43823</v>
      </c>
      <c r="F263" s="86" t="s">
        <v>1215</v>
      </c>
      <c r="G263" s="46" t="s">
        <v>53</v>
      </c>
      <c r="J263" s="46" t="s">
        <v>931</v>
      </c>
      <c r="K263" s="70">
        <v>43830</v>
      </c>
      <c r="L263" s="70"/>
      <c r="M263" s="86" t="s">
        <v>1216</v>
      </c>
      <c r="N263" s="46" t="s">
        <v>579</v>
      </c>
      <c r="O263" s="46" t="s">
        <v>272</v>
      </c>
      <c r="P263" s="46" t="s">
        <v>192</v>
      </c>
      <c r="Q263" s="135">
        <f t="shared" ref="Q263" si="32">NETWORKDAYS(C263,K263)</f>
        <v>6</v>
      </c>
      <c r="R263" s="46"/>
      <c r="S263" s="46"/>
      <c r="T263" s="4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0:H15"/>
  <sheetViews>
    <sheetView tabSelected="1" workbookViewId="0">
      <selection activeCell="F14" sqref="F14"/>
    </sheetView>
  </sheetViews>
  <sheetFormatPr defaultRowHeight="12.75" x14ac:dyDescent="0.2"/>
  <cols>
    <col min="2" max="2" width="12.5703125" bestFit="1" customWidth="1"/>
    <col min="8" max="8" width="12.140625" hidden="1" customWidth="1"/>
  </cols>
  <sheetData>
    <row r="10" spans="2:8" x14ac:dyDescent="0.2">
      <c r="B10" t="s">
        <v>1172</v>
      </c>
    </row>
    <row r="12" spans="2:8" ht="40.5" customHeight="1" x14ac:dyDescent="0.2">
      <c r="B12" s="92"/>
      <c r="C12" s="88" t="s">
        <v>1138</v>
      </c>
      <c r="D12" s="88" t="s">
        <v>1139</v>
      </c>
      <c r="E12" s="88" t="s">
        <v>1140</v>
      </c>
      <c r="F12" s="89" t="s">
        <v>1141</v>
      </c>
      <c r="G12" s="89" t="s">
        <v>1142</v>
      </c>
      <c r="H12" s="88" t="s">
        <v>1217</v>
      </c>
    </row>
    <row r="13" spans="2:8" ht="15.75" x14ac:dyDescent="0.25">
      <c r="B13" s="90" t="s">
        <v>1169</v>
      </c>
      <c r="C13" s="30">
        <f>SUM(D13:E13)</f>
        <v>7</v>
      </c>
      <c r="D13" s="147">
        <f>COUNTIFS('2021'!L:L,"No",'2021'!O:O,"Close")</f>
        <v>5</v>
      </c>
      <c r="E13" s="30">
        <f>COUNTIFS('2021'!L:L,"No",'2021'!O:O,"Open")</f>
        <v>2</v>
      </c>
      <c r="F13" s="78">
        <f>AVERAGEIFS('2021'!P:P,'2021'!L:L,"No",'2021'!O:O,"Close")</f>
        <v>5.666666666666667</v>
      </c>
      <c r="G13" s="78">
        <f ca="1">AVERAGEIFS('2021'!Q:Q,'2021'!L:L,"No",'2021'!O:O,"Open")</f>
        <v>2.5</v>
      </c>
      <c r="H13" s="147">
        <f>COUNTIFS(Monitoring!J:J,"No",Monitoring!L:L,"Monitoring")</f>
        <v>0</v>
      </c>
    </row>
    <row r="14" spans="2:8" ht="15.75" x14ac:dyDescent="0.25">
      <c r="B14" s="90" t="s">
        <v>54</v>
      </c>
      <c r="C14" s="30">
        <f>SUM(D14:E14)</f>
        <v>1</v>
      </c>
      <c r="D14" s="147">
        <f>COUNTIFS('2021'!L:L,"Yes",'2021'!O:O,"Close")</f>
        <v>0</v>
      </c>
      <c r="E14" s="30">
        <f>COUNTIFS('2021'!L:L,"Yes",'2021'!O:O,"Open")</f>
        <v>1</v>
      </c>
      <c r="F14" s="78" t="e">
        <f>AVERAGEIFS('2021'!P:P,'2021'!L:L,"Yes",'2021'!O:O,"Close")</f>
        <v>#DIV/0!</v>
      </c>
      <c r="G14" s="78">
        <f ca="1">AVERAGEIFS('2021'!Q:Q,'2021'!L:L,"Yes",'2021'!O:O,"Open")</f>
        <v>3</v>
      </c>
      <c r="H14" s="147">
        <f>COUNTIFS(Monitoring!J:J,"Yes",Monitoring!L:L,"Monitoring")</f>
        <v>0</v>
      </c>
    </row>
    <row r="15" spans="2:8" ht="15.75" x14ac:dyDescent="0.25">
      <c r="B15" s="91" t="s">
        <v>154</v>
      </c>
      <c r="C15" s="79">
        <f>SUM(D15:E15)</f>
        <v>8</v>
      </c>
      <c r="D15" s="79">
        <f t="shared" ref="D15:E15" si="0">SUM(D13:D14)</f>
        <v>5</v>
      </c>
      <c r="E15" s="79">
        <f t="shared" si="0"/>
        <v>3</v>
      </c>
      <c r="F15" s="80" t="e">
        <f>AVERAGE(F13:F14)</f>
        <v>#DIV/0!</v>
      </c>
      <c r="G15" s="80">
        <f ca="1">AVERAGE(G13:G14)</f>
        <v>2.75</v>
      </c>
      <c r="H15" s="147">
        <f>SUM(H13:H14)</f>
        <v>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3"/>
  <sheetViews>
    <sheetView workbookViewId="0"/>
  </sheetViews>
  <sheetFormatPr defaultRowHeight="12.75" x14ac:dyDescent="0.2"/>
  <cols>
    <col min="1" max="1" width="18.28515625" customWidth="1"/>
  </cols>
  <sheetData>
    <row r="1" spans="1:5" x14ac:dyDescent="0.2">
      <c r="A1" s="42" t="s">
        <v>6</v>
      </c>
      <c r="B1" t="s">
        <v>287</v>
      </c>
    </row>
    <row r="3" spans="1:5" x14ac:dyDescent="0.2">
      <c r="A3" s="42" t="s">
        <v>881</v>
      </c>
      <c r="B3" s="42" t="s">
        <v>538</v>
      </c>
    </row>
    <row r="4" spans="1:5" x14ac:dyDescent="0.2">
      <c r="A4" s="42" t="s">
        <v>539</v>
      </c>
      <c r="B4" t="s">
        <v>272</v>
      </c>
      <c r="C4" t="s">
        <v>459</v>
      </c>
      <c r="D4" t="s">
        <v>273</v>
      </c>
      <c r="E4" t="s">
        <v>154</v>
      </c>
    </row>
    <row r="5" spans="1:5" x14ac:dyDescent="0.2">
      <c r="A5" s="43" t="s">
        <v>711</v>
      </c>
      <c r="B5" s="53">
        <v>2</v>
      </c>
      <c r="C5" s="53">
        <v>4</v>
      </c>
      <c r="D5" s="53"/>
      <c r="E5" s="53">
        <v>6</v>
      </c>
    </row>
    <row r="6" spans="1:5" x14ac:dyDescent="0.2">
      <c r="A6" s="43" t="s">
        <v>169</v>
      </c>
      <c r="B6" s="53">
        <v>1</v>
      </c>
      <c r="C6" s="53">
        <v>1</v>
      </c>
      <c r="D6" s="53">
        <v>1</v>
      </c>
      <c r="E6" s="53">
        <v>3</v>
      </c>
    </row>
    <row r="7" spans="1:5" x14ac:dyDescent="0.2">
      <c r="A7" s="43" t="s">
        <v>931</v>
      </c>
      <c r="B7" s="53">
        <v>14</v>
      </c>
      <c r="C7" s="53">
        <v>40</v>
      </c>
      <c r="D7" s="53">
        <v>46</v>
      </c>
      <c r="E7" s="53">
        <v>100</v>
      </c>
    </row>
    <row r="8" spans="1:5" x14ac:dyDescent="0.2">
      <c r="A8" s="43" t="s">
        <v>666</v>
      </c>
      <c r="B8" s="53"/>
      <c r="C8" s="53">
        <v>11</v>
      </c>
      <c r="D8" s="53"/>
      <c r="E8" s="53">
        <v>11</v>
      </c>
    </row>
    <row r="9" spans="1:5" x14ac:dyDescent="0.2">
      <c r="A9" s="43" t="s">
        <v>33</v>
      </c>
      <c r="B9" s="53"/>
      <c r="C9" s="53"/>
      <c r="D9" s="53">
        <v>2</v>
      </c>
      <c r="E9" s="53">
        <v>2</v>
      </c>
    </row>
    <row r="10" spans="1:5" x14ac:dyDescent="0.2">
      <c r="A10" s="43" t="s">
        <v>663</v>
      </c>
      <c r="B10" s="53"/>
      <c r="C10" s="53">
        <v>4</v>
      </c>
      <c r="D10" s="53"/>
      <c r="E10" s="53">
        <v>4</v>
      </c>
    </row>
    <row r="11" spans="1:5" x14ac:dyDescent="0.2">
      <c r="A11" s="43" t="s">
        <v>731</v>
      </c>
      <c r="B11" s="53"/>
      <c r="C11" s="53">
        <v>7</v>
      </c>
      <c r="D11" s="53">
        <v>1</v>
      </c>
      <c r="E11" s="53">
        <v>8</v>
      </c>
    </row>
    <row r="12" spans="1:5" x14ac:dyDescent="0.2">
      <c r="A12" s="43" t="s">
        <v>161</v>
      </c>
      <c r="B12" s="53">
        <v>1</v>
      </c>
      <c r="C12" s="53">
        <v>5</v>
      </c>
      <c r="D12" s="53">
        <v>8</v>
      </c>
      <c r="E12" s="53">
        <v>14</v>
      </c>
    </row>
    <row r="13" spans="1:5" x14ac:dyDescent="0.2">
      <c r="A13" s="43" t="s">
        <v>154</v>
      </c>
      <c r="B13" s="53">
        <v>18</v>
      </c>
      <c r="C13" s="53">
        <v>72</v>
      </c>
      <c r="D13" s="53">
        <v>58</v>
      </c>
      <c r="E13" s="53">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C12"/>
  <sheetViews>
    <sheetView workbookViewId="0"/>
  </sheetViews>
  <sheetFormatPr defaultRowHeight="12.75" x14ac:dyDescent="0.2"/>
  <sheetData>
    <row r="3" spans="1:3" x14ac:dyDescent="0.2">
      <c r="A3" s="42" t="s">
        <v>695</v>
      </c>
      <c r="B3" t="s">
        <v>866</v>
      </c>
      <c r="C3" t="s">
        <v>865</v>
      </c>
    </row>
    <row r="4" spans="1:3" x14ac:dyDescent="0.2">
      <c r="A4" s="43" t="s">
        <v>169</v>
      </c>
      <c r="B4" s="44">
        <v>23.25</v>
      </c>
      <c r="C4" s="44">
        <v>231</v>
      </c>
    </row>
    <row r="5" spans="1:3" x14ac:dyDescent="0.2">
      <c r="A5" s="43" t="s">
        <v>149</v>
      </c>
      <c r="B5" s="44">
        <v>138.29999999999998</v>
      </c>
      <c r="C5" s="44">
        <v>1042</v>
      </c>
    </row>
    <row r="6" spans="1:3" x14ac:dyDescent="0.2">
      <c r="A6" s="43" t="s">
        <v>666</v>
      </c>
      <c r="B6" s="44">
        <v>11.75</v>
      </c>
      <c r="C6" s="44">
        <v>47</v>
      </c>
    </row>
    <row r="7" spans="1:3" x14ac:dyDescent="0.2">
      <c r="A7" s="43" t="s">
        <v>33</v>
      </c>
      <c r="B7" s="44">
        <v>0</v>
      </c>
      <c r="C7" s="44"/>
    </row>
    <row r="8" spans="1:3" x14ac:dyDescent="0.2">
      <c r="A8" s="43" t="s">
        <v>663</v>
      </c>
      <c r="B8" s="44">
        <v>8.75</v>
      </c>
      <c r="C8" s="44">
        <v>35</v>
      </c>
    </row>
    <row r="9" spans="1:3" x14ac:dyDescent="0.2">
      <c r="A9" s="43" t="s">
        <v>161</v>
      </c>
      <c r="B9" s="44">
        <v>31.85</v>
      </c>
      <c r="C9" s="44">
        <v>130</v>
      </c>
    </row>
    <row r="10" spans="1:3" x14ac:dyDescent="0.2">
      <c r="A10" s="43" t="s">
        <v>711</v>
      </c>
      <c r="B10" s="44">
        <v>1.25</v>
      </c>
      <c r="C10" s="44">
        <v>5</v>
      </c>
    </row>
    <row r="11" spans="1:3" x14ac:dyDescent="0.2">
      <c r="A11" s="43" t="s">
        <v>731</v>
      </c>
      <c r="B11" s="44">
        <v>0.25</v>
      </c>
      <c r="C11" s="44">
        <v>1</v>
      </c>
    </row>
    <row r="12" spans="1:3" x14ac:dyDescent="0.2">
      <c r="A12" s="43" t="s">
        <v>154</v>
      </c>
      <c r="B12" s="44">
        <v>215.39999999999998</v>
      </c>
      <c r="C12" s="44">
        <v>1491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
  <sheetViews>
    <sheetView zoomScale="60" zoomScaleNormal="60" workbookViewId="0">
      <selection activeCell="C20" sqref="C20"/>
    </sheetView>
  </sheetViews>
  <sheetFormatPr defaultRowHeight="12.75" x14ac:dyDescent="0.2"/>
  <cols>
    <col min="2" max="2" width="22.7109375" bestFit="1" customWidth="1"/>
    <col min="3" max="3" width="23" bestFit="1" customWidth="1"/>
    <col min="4" max="4" width="18.7109375" bestFit="1" customWidth="1"/>
    <col min="5" max="5" width="28.28515625" bestFit="1" customWidth="1"/>
    <col min="6" max="6" width="8.28515625" bestFit="1" customWidth="1"/>
    <col min="8" max="8" width="13" customWidth="1"/>
    <col min="9" max="9" width="35.42578125" customWidth="1"/>
    <col min="13" max="13" width="24.140625" bestFit="1" customWidth="1"/>
    <col min="14" max="14" width="22.28515625" bestFit="1" customWidth="1"/>
  </cols>
  <sheetData>
    <row r="1" spans="1:17" ht="60" x14ac:dyDescent="0.2">
      <c r="A1" s="113" t="s">
        <v>0</v>
      </c>
      <c r="B1" s="111" t="s">
        <v>9</v>
      </c>
      <c r="C1" s="115" t="s">
        <v>867</v>
      </c>
      <c r="D1" s="113" t="s">
        <v>1236</v>
      </c>
      <c r="E1" s="115" t="s">
        <v>2</v>
      </c>
      <c r="F1" s="146" t="s">
        <v>3</v>
      </c>
      <c r="G1" s="113" t="s">
        <v>52</v>
      </c>
      <c r="H1" s="137" t="s">
        <v>4</v>
      </c>
      <c r="I1" s="113" t="s">
        <v>1223</v>
      </c>
      <c r="J1" s="115" t="s">
        <v>5</v>
      </c>
      <c r="K1" s="137" t="s">
        <v>20</v>
      </c>
      <c r="L1" s="113" t="s">
        <v>565</v>
      </c>
      <c r="M1" s="113" t="s">
        <v>1218</v>
      </c>
      <c r="N1" s="113" t="s">
        <v>272</v>
      </c>
      <c r="O1" s="113" t="s">
        <v>6</v>
      </c>
      <c r="P1" s="97" t="s">
        <v>863</v>
      </c>
      <c r="Q1" s="45" t="s">
        <v>1196</v>
      </c>
    </row>
    <row r="2" spans="1:17" ht="18.75" x14ac:dyDescent="0.2">
      <c r="A2" s="98"/>
      <c r="B2" s="149"/>
      <c r="C2" s="150"/>
      <c r="D2" s="154"/>
      <c r="E2" s="48"/>
      <c r="F2" s="149"/>
      <c r="G2" s="48"/>
      <c r="H2" s="48"/>
      <c r="I2" s="48"/>
      <c r="J2" s="150"/>
      <c r="K2" s="151"/>
      <c r="L2" s="48"/>
      <c r="M2" s="48"/>
      <c r="N2" s="98"/>
      <c r="O2" s="64"/>
      <c r="P2" s="152"/>
      <c r="Q2" s="48"/>
    </row>
  </sheetData>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2018</vt:lpstr>
      <vt:lpstr>2021</vt:lpstr>
      <vt:lpstr>2019</vt:lpstr>
      <vt:lpstr>Slide</vt:lpstr>
      <vt:lpstr>Summary</vt:lpstr>
      <vt:lpstr>Closure Time</vt:lpstr>
      <vt:lpstr>Monitoring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2021-01-18T00:55:33Z</dcterms:modified>
</cp:coreProperties>
</file>