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ghzluo\Documents\OSER\2021\"/>
    </mc:Choice>
  </mc:AlternateContent>
  <xr:revisionPtr revIDLastSave="0" documentId="13_ncr:1_{4052A7D5-F67B-4373-BC9B-4758FEB2DB3E}" xr6:coauthVersionLast="45" xr6:coauthVersionMax="45" xr10:uidLastSave="{00000000-0000-0000-0000-000000000000}"/>
  <bookViews>
    <workbookView xWindow="-120" yWindow="-120" windowWidth="20730" windowHeight="11160" firstSheet="1" activeTab="3" xr2:uid="{00000000-000D-0000-FFFF-FFFF00000000}"/>
  </bookViews>
  <sheets>
    <sheet name="2018" sheetId="12" state="hidden" r:id="rId1"/>
    <sheet name="2021" sheetId="23" r:id="rId2"/>
    <sheet name="2019" sheetId="14" state="hidden" r:id="rId3"/>
    <sheet name="Slide" sheetId="22" r:id="rId4"/>
    <sheet name="Summary" sheetId="20" state="hidden" r:id="rId5"/>
    <sheet name="Closure Time" sheetId="18" state="hidden" r:id="rId6"/>
    <sheet name="Monitoring" sheetId="13" r:id="rId7"/>
  </sheets>
  <definedNames>
    <definedName name="_xlnm._FilterDatabase" localSheetId="1" hidden="1">'2021'!$A$1:$Q$251</definedName>
    <definedName name="_xlnm._FilterDatabase" localSheetId="6" hidden="1">Monitoring!$A$1:$L$2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5" i="22" l="1"/>
  <c r="P17" i="23" l="1"/>
  <c r="Q13" i="23" l="1"/>
  <c r="P14" i="23" l="1"/>
  <c r="P6" i="23"/>
  <c r="Q12" i="23" l="1"/>
  <c r="Q10" i="23" l="1"/>
  <c r="Q3" i="23" l="1"/>
  <c r="J3" i="23"/>
  <c r="J5" i="23"/>
  <c r="F14" i="22" l="1"/>
  <c r="E14" i="22"/>
  <c r="D14" i="22" l="1"/>
  <c r="P4" i="23"/>
  <c r="P2" i="23"/>
  <c r="Q9" i="23" l="1"/>
  <c r="Q5" i="23" l="1"/>
  <c r="I14" i="22" l="1"/>
  <c r="I13" i="22"/>
  <c r="D13" i="22"/>
  <c r="G14" i="22" l="1"/>
  <c r="G13" i="22"/>
  <c r="F13" i="22" l="1"/>
  <c r="E13" i="22"/>
  <c r="I15" i="22" l="1"/>
  <c r="G15" i="22" l="1"/>
  <c r="F15" i="22"/>
  <c r="E15" i="22"/>
  <c r="D15" i="22"/>
  <c r="C14" i="22"/>
  <c r="C13" i="22"/>
  <c r="Q263" i="14"/>
  <c r="L216" i="14"/>
  <c r="T216" i="14" s="1"/>
  <c r="L215" i="14"/>
  <c r="T215" i="14" s="1"/>
  <c r="L214" i="14"/>
  <c r="T214" i="14" s="1"/>
  <c r="L213" i="14"/>
  <c r="T213" i="14" s="1"/>
  <c r="L212" i="14"/>
  <c r="T212" i="14" s="1"/>
  <c r="L211" i="14"/>
  <c r="T211" i="14" s="1"/>
  <c r="L210" i="14"/>
  <c r="T210" i="14" s="1"/>
  <c r="L209" i="14"/>
  <c r="T209" i="14" s="1"/>
  <c r="L208" i="14"/>
  <c r="T208" i="14" s="1"/>
  <c r="L207" i="14"/>
  <c r="T207" i="14" s="1"/>
  <c r="L206" i="14"/>
  <c r="T206" i="14" s="1"/>
  <c r="L205" i="14"/>
  <c r="T205" i="14" s="1"/>
  <c r="L204" i="14"/>
  <c r="T204" i="14" s="1"/>
  <c r="L203" i="14"/>
  <c r="T203" i="14" s="1"/>
  <c r="Q202" i="14"/>
  <c r="T201" i="14"/>
  <c r="Q201" i="14"/>
  <c r="T200" i="14"/>
  <c r="Q200" i="14"/>
  <c r="L200" i="14"/>
  <c r="Q199" i="14"/>
  <c r="L199" i="14"/>
  <c r="T199" i="14" s="1"/>
  <c r="T198" i="14"/>
  <c r="Q198" i="14"/>
  <c r="T197" i="14"/>
  <c r="Q197" i="14"/>
  <c r="Q196" i="14"/>
  <c r="L196" i="14"/>
  <c r="T196" i="14" s="1"/>
  <c r="Q195" i="14"/>
  <c r="L195" i="14"/>
  <c r="T195" i="14" s="1"/>
  <c r="Q194" i="14"/>
  <c r="Q193" i="14"/>
  <c r="Q192" i="14"/>
  <c r="Q191" i="14"/>
  <c r="Q190" i="14"/>
  <c r="Q189" i="14"/>
  <c r="L188" i="14"/>
  <c r="T188" i="14" s="1"/>
  <c r="Q187" i="14"/>
  <c r="Q186" i="14"/>
  <c r="Q185" i="14"/>
  <c r="K184" i="14"/>
  <c r="Q184" i="14" s="1"/>
  <c r="K183" i="14"/>
  <c r="Q183" i="14" s="1"/>
  <c r="Q182" i="14"/>
  <c r="Q181" i="14"/>
  <c r="Q180" i="14"/>
  <c r="K179" i="14"/>
  <c r="K178" i="14"/>
  <c r="Q178" i="14" s="1"/>
  <c r="Q177" i="14"/>
  <c r="Q176" i="14"/>
  <c r="Q175" i="14"/>
  <c r="Q174" i="14"/>
  <c r="Q173" i="14"/>
  <c r="Q172" i="14"/>
  <c r="Q171" i="14"/>
  <c r="Q170" i="14"/>
  <c r="Q169" i="14"/>
  <c r="Q168" i="14"/>
  <c r="Q165" i="14"/>
  <c r="Q164" i="14"/>
  <c r="Q163" i="14"/>
  <c r="K162" i="14"/>
  <c r="Q162" i="14" s="1"/>
  <c r="Q161" i="14"/>
  <c r="Q160" i="14"/>
  <c r="Q158" i="14"/>
  <c r="Q157" i="14"/>
  <c r="Q156" i="14"/>
  <c r="Q155" i="14"/>
  <c r="Q149" i="14"/>
  <c r="Q148" i="14"/>
  <c r="Q147" i="14"/>
  <c r="Q146" i="14"/>
  <c r="Q144" i="14"/>
  <c r="Q143" i="14"/>
  <c r="Q140" i="14"/>
  <c r="Q139" i="14"/>
  <c r="Q136" i="14"/>
  <c r="Q133" i="14"/>
  <c r="Q131" i="14"/>
  <c r="Q127" i="14"/>
  <c r="Q125" i="14"/>
  <c r="Q124" i="14"/>
  <c r="Q120" i="14"/>
  <c r="Q119" i="14"/>
  <c r="Q118" i="14"/>
  <c r="Q116" i="14"/>
  <c r="Q115" i="14"/>
  <c r="Q113" i="14"/>
  <c r="Q111" i="14"/>
  <c r="Q110" i="14"/>
  <c r="R105" i="14"/>
  <c r="R104" i="14"/>
  <c r="Q103" i="14"/>
  <c r="R103" i="14" s="1"/>
  <c r="R102" i="14"/>
  <c r="R101" i="14"/>
  <c r="R100" i="14"/>
  <c r="R99" i="14"/>
  <c r="R98" i="14"/>
  <c r="R97" i="14"/>
  <c r="R96" i="14"/>
  <c r="R95" i="14"/>
  <c r="R94" i="14"/>
  <c r="R93" i="14"/>
  <c r="R92" i="14"/>
  <c r="R91" i="14"/>
  <c r="R90" i="14"/>
  <c r="R89" i="14"/>
  <c r="R88" i="14"/>
  <c r="R87" i="14"/>
  <c r="R86" i="14"/>
  <c r="R85" i="14"/>
  <c r="R84" i="14"/>
  <c r="Q83" i="14"/>
  <c r="R83" i="14" s="1"/>
  <c r="R82" i="14"/>
  <c r="R81" i="14"/>
  <c r="Q80" i="14"/>
  <c r="R80" i="14" s="1"/>
  <c r="R79" i="14"/>
  <c r="Q79" i="14"/>
  <c r="R78" i="14"/>
  <c r="R77" i="14"/>
  <c r="R76" i="14"/>
  <c r="R75" i="14"/>
  <c r="R74" i="14"/>
  <c r="R73" i="14"/>
  <c r="R72" i="14"/>
  <c r="Q71" i="14"/>
  <c r="R71" i="14" s="1"/>
  <c r="R70" i="14"/>
  <c r="R69" i="14"/>
  <c r="R68" i="14"/>
  <c r="R67" i="14"/>
  <c r="R66" i="14"/>
  <c r="R65" i="14"/>
  <c r="R64" i="14"/>
  <c r="Q63" i="14"/>
  <c r="R63" i="14" s="1"/>
  <c r="R62" i="14"/>
  <c r="R61" i="14"/>
  <c r="Q60" i="14"/>
  <c r="R60" i="14" s="1"/>
  <c r="R59" i="14"/>
  <c r="R58" i="14"/>
  <c r="R57" i="14"/>
  <c r="R56" i="14"/>
  <c r="R55" i="14"/>
  <c r="R54" i="14"/>
  <c r="R53" i="14"/>
  <c r="R52" i="14"/>
  <c r="Q52" i="14"/>
  <c r="Q51" i="14"/>
  <c r="R51" i="14" s="1"/>
  <c r="K50" i="14"/>
  <c r="Q50" i="14" s="1"/>
  <c r="R50" i="14" s="1"/>
  <c r="R49" i="14"/>
  <c r="R48" i="14"/>
  <c r="R47" i="14"/>
  <c r="R46" i="14"/>
  <c r="R45" i="14"/>
  <c r="R44" i="14"/>
  <c r="R43" i="14"/>
  <c r="R42" i="14"/>
  <c r="R41" i="14"/>
  <c r="R40" i="14"/>
  <c r="R39" i="14"/>
  <c r="R38" i="14"/>
  <c r="R37" i="14"/>
  <c r="R36" i="14"/>
  <c r="R35" i="14"/>
  <c r="R34" i="14"/>
  <c r="R33" i="14"/>
  <c r="R32" i="14"/>
  <c r="R31" i="14"/>
  <c r="R30" i="14"/>
  <c r="R29" i="14"/>
  <c r="R28" i="14"/>
  <c r="R27" i="14"/>
  <c r="R26" i="14"/>
  <c r="R25" i="14"/>
  <c r="R24" i="14"/>
  <c r="R23" i="14"/>
  <c r="R22" i="14"/>
  <c r="R21" i="14"/>
  <c r="R20" i="14"/>
  <c r="R19" i="14"/>
  <c r="R18" i="14"/>
  <c r="R17" i="14"/>
  <c r="R16" i="14"/>
  <c r="R15" i="14"/>
  <c r="R14" i="14"/>
  <c r="Q13" i="14"/>
  <c r="R13" i="14" s="1"/>
  <c r="R12" i="14"/>
  <c r="R11" i="14"/>
  <c r="K10" i="14"/>
  <c r="Q10" i="14" s="1"/>
  <c r="R10" i="14" s="1"/>
  <c r="R9" i="14"/>
  <c r="Q8" i="14"/>
  <c r="R8" i="14" s="1"/>
  <c r="Q7" i="14"/>
  <c r="R7" i="14" s="1"/>
  <c r="R6" i="14"/>
  <c r="R5" i="14"/>
  <c r="Q5" i="14"/>
  <c r="R4" i="14"/>
  <c r="R3" i="14"/>
  <c r="R2" i="14"/>
  <c r="C15" i="2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HuaZhen Luo</author>
  </authors>
  <commentList>
    <comment ref="H12" authorId="0" shapeId="0" xr:uid="{EB6FB294-3E48-4ED7-917A-D1CE2945AC17}">
      <text>
        <r>
          <rPr>
            <b/>
            <sz val="9"/>
            <color indexed="81"/>
            <rFont val="Tahoma"/>
            <charset val="1"/>
          </rPr>
          <t>HuaZhen Luo:</t>
        </r>
        <r>
          <rPr>
            <sz val="9"/>
            <color indexed="81"/>
            <rFont val="Tahoma"/>
            <charset val="1"/>
          </rPr>
          <t xml:space="preserve">
Based on 2020 Avg close days</t>
        </r>
      </text>
    </comment>
  </commentList>
</comments>
</file>

<file path=xl/sharedStrings.xml><?xml version="1.0" encoding="utf-8"?>
<sst xmlns="http://schemas.openxmlformats.org/spreadsheetml/2006/main" count="3993" uniqueCount="1520">
  <si>
    <t>Log Number</t>
  </si>
  <si>
    <t>Date</t>
  </si>
  <si>
    <t>TE Tool No</t>
  </si>
  <si>
    <t>Problem Summary</t>
  </si>
  <si>
    <t>Originator</t>
  </si>
  <si>
    <t>Date Completed</t>
  </si>
  <si>
    <t>STATUS</t>
  </si>
  <si>
    <t>CLOSED</t>
  </si>
  <si>
    <t>Test Engineering</t>
  </si>
  <si>
    <t>Engineering Group</t>
  </si>
  <si>
    <t>TE82995-2</t>
  </si>
  <si>
    <t>Known good UUT use to test on TE82995-2 show "Pierce Test Failed" see attached print screen capture.</t>
  </si>
  <si>
    <t>Replace the Control Board (P/N: 210000367) inside the test box, problem never resurface.</t>
  </si>
  <si>
    <t>Shuttle Press with Punch Station cannot power on. Open casing found Y3 alarm on. Perform check on all wire connection no loose connection found. Use multi-meter to measure the 24 VDC Output connector found no output. Suspect power supply is faulty or other issue cause Y3  alarm on.</t>
  </si>
  <si>
    <t>04.26.2018</t>
  </si>
  <si>
    <t>QDa Pumping Block Removal Tool</t>
  </si>
  <si>
    <t>When the UUT test failed, it is nessessary to verify with Gold Brick parts fo find the failure. Because of the vacuum sucking pressure during the UUT is operating, the pumping block is always difficult to remove from the analyzer housing.</t>
  </si>
  <si>
    <t>Open</t>
  </si>
  <si>
    <t>Venture found an alternate 24 PWS and fixed. 2 spare oringal part number of power supplies received for Milford for future use</t>
  </si>
  <si>
    <t>06.25.2018</t>
  </si>
  <si>
    <t>Remark/Closure</t>
  </si>
  <si>
    <t>05.29.2018</t>
  </si>
  <si>
    <t>TE82736</t>
  </si>
  <si>
    <t>Milford requests to have test data for Alliance Display, Degasser and Heater/Cooler test in the past 2 years.</t>
  </si>
  <si>
    <t>Milford-Mike</t>
  </si>
  <si>
    <t>TE83013</t>
  </si>
  <si>
    <t>08.24.2018</t>
  </si>
  <si>
    <t>E cord interface test failure</t>
  </si>
  <si>
    <t>Milford-Matt</t>
  </si>
  <si>
    <t>Leak detector used in QDa and Beacon about to due for calibration. Please define the PM requirement and calibration requirement.</t>
  </si>
  <si>
    <t>The request has been fulfilled.</t>
  </si>
  <si>
    <t xml:space="preserve">TE82525-2 Pump Tray Tester is keep on failing on Ripple Test \ Flow Test.
Action taken to verify the failure:
1. Pin Plug FV2 during Ripple Test - Test Result PASS
2. Pin Plug FV2 during Flow Test -    Test Resut PASS
3. Removed the Pin Plug during Ripple Test - Test Result FAIL and observed small amount of leak solvent during test.
4. Removed the Pin Plug during Flow Test - Test Result FAIL and observed small amount of leak solvent during test.
5. Therefore I conclude that the rootcause is leaky ASFVO Flow Valve. 
</t>
  </si>
  <si>
    <t>Joel</t>
  </si>
  <si>
    <t>Mandy</t>
  </si>
  <si>
    <t xml:space="preserve">We would like to request download the test record from Sigmasure 7 for the following Serial Numbers:
 PN : 186015080
SN E18QSP539A
      E18QSP536A
      E18QSP540A
      E18QSP542A
      E18QSP541A
</t>
  </si>
  <si>
    <t>TE82943</t>
  </si>
  <si>
    <t>S180001</t>
  </si>
  <si>
    <t>S180002</t>
  </si>
  <si>
    <t>S180003</t>
  </si>
  <si>
    <t>S180004</t>
  </si>
  <si>
    <t>S180005</t>
  </si>
  <si>
    <t>S180006</t>
  </si>
  <si>
    <t>S180007</t>
  </si>
  <si>
    <t>S180008</t>
  </si>
  <si>
    <t>S180009</t>
  </si>
  <si>
    <t>S180010</t>
  </si>
  <si>
    <t>S180011</t>
  </si>
  <si>
    <t>S180012</t>
  </si>
  <si>
    <t>S180013</t>
  </si>
  <si>
    <t>S180014</t>
  </si>
  <si>
    <t>S180015</t>
  </si>
  <si>
    <t>WPPL - Siew Yee</t>
  </si>
  <si>
    <t>Site</t>
  </si>
  <si>
    <t>Venture</t>
  </si>
  <si>
    <t>Milford</t>
  </si>
  <si>
    <t>WPPL</t>
  </si>
  <si>
    <t>Flex</t>
  </si>
  <si>
    <t>Tan Hong Cheng</t>
  </si>
  <si>
    <t>Alan Oh</t>
  </si>
  <si>
    <t>Chan Myae Soe</t>
  </si>
  <si>
    <t xml:space="preserve"> Eilwin</t>
  </si>
  <si>
    <t>TE83064-All</t>
  </si>
  <si>
    <t>TE83064-16</t>
  </si>
  <si>
    <t>EiLwin</t>
  </si>
  <si>
    <t>Fixed by replacing parts from Venture production and billed to WPPL</t>
  </si>
  <si>
    <t>83086-2</t>
  </si>
  <si>
    <t>CEI</t>
  </si>
  <si>
    <t>CA Tan</t>
  </si>
  <si>
    <t>2 PCB from Milford were collected by CA for this repair</t>
  </si>
  <si>
    <t>S180016</t>
  </si>
  <si>
    <t>S180017</t>
  </si>
  <si>
    <t>S180018</t>
  </si>
  <si>
    <t>S180019</t>
  </si>
  <si>
    <t>S180020</t>
  </si>
  <si>
    <t>S180021</t>
  </si>
  <si>
    <t>S180022</t>
  </si>
  <si>
    <t>S180023</t>
  </si>
  <si>
    <t>S180024</t>
  </si>
  <si>
    <t>S180025</t>
  </si>
  <si>
    <t>S180026</t>
  </si>
  <si>
    <t>S180027</t>
  </si>
  <si>
    <t>S180028</t>
  </si>
  <si>
    <t>TE82943-13</t>
  </si>
  <si>
    <t xml:space="preserve">TE82943 - 13 - Weighing balance hr-200 (s/n:12326184) showing unstable reading.(unable to get the zero reading)
Action Taken : 
1) Ensure that the bubble spirit level is center of balance.
2) Re-Zero the weighing balance but to no avail.
3) Ensure that balance stability is not influence by breeze or vibration.
4) Remove weighing pan,re insert the pan and Re-zero but no avail.
5) Press and hold the Re-Zero key until balance display CAL.Release the RE-Zero Key.Display shows 
"Error 1".  
</t>
  </si>
  <si>
    <t>S180029</t>
  </si>
  <si>
    <t>S180030</t>
  </si>
  <si>
    <t>S180031</t>
  </si>
  <si>
    <t>S180032</t>
  </si>
  <si>
    <t>S180033</t>
  </si>
  <si>
    <t>S180034</t>
  </si>
  <si>
    <t>S180035</t>
  </si>
  <si>
    <t>S180036</t>
  </si>
  <si>
    <t>S180037</t>
  </si>
  <si>
    <t>S180038</t>
  </si>
  <si>
    <t>S180039</t>
  </si>
  <si>
    <t>S180040</t>
  </si>
  <si>
    <t>S180041</t>
  </si>
  <si>
    <t>S180042</t>
  </si>
  <si>
    <t>S180043</t>
  </si>
  <si>
    <t>S180044</t>
  </si>
  <si>
    <t>S180045</t>
  </si>
  <si>
    <t>S180046</t>
  </si>
  <si>
    <t>S180047</t>
  </si>
  <si>
    <t>S180048</t>
  </si>
  <si>
    <t>S180049</t>
  </si>
  <si>
    <t>S180050</t>
  </si>
  <si>
    <t>S180051</t>
  </si>
  <si>
    <t>S180052</t>
  </si>
  <si>
    <t>S180053</t>
  </si>
  <si>
    <t>S180054</t>
  </si>
  <si>
    <t>S180055</t>
  </si>
  <si>
    <t>S180056</t>
  </si>
  <si>
    <t>S180057</t>
  </si>
  <si>
    <t>S180058</t>
  </si>
  <si>
    <t>S180059</t>
  </si>
  <si>
    <t>S180060</t>
  </si>
  <si>
    <t>S180061</t>
  </si>
  <si>
    <t>S180062</t>
  </si>
  <si>
    <t>S180063</t>
  </si>
  <si>
    <t>S180064</t>
  </si>
  <si>
    <t>S180065</t>
  </si>
  <si>
    <t>TE82943-17</t>
  </si>
  <si>
    <t>TE82943 - 17 - Weighing balance hr-200 (s/n:12326279) has no display.(Faulty display)</t>
  </si>
  <si>
    <t>999027952-2</t>
  </si>
  <si>
    <t xml:space="preserve">Tooling 999027652-2 pin broken when use on Actuator Assembly for iBSM&amp;QSM. There is no spare pin at Venture GES.(Need 4 pcs) </t>
  </si>
  <si>
    <t>Chua Chong Keong</t>
  </si>
  <si>
    <t>Milford-Rick</t>
  </si>
  <si>
    <t>Manufacturing Engineering</t>
  </si>
  <si>
    <t>Milford-Roland</t>
  </si>
  <si>
    <t>[27Jun18] Data entered into Sigmasure cannot be adjusted. Amend on hardcopy of Sigmasure data.</t>
  </si>
  <si>
    <t>OESR: 182580. 
[26Jun18] Discussed with Flex, they will feedback about the feasibility and time required for this job done. 
[28Jun18] Sent the data to Mike.</t>
  </si>
  <si>
    <t>N/A</t>
  </si>
  <si>
    <t>06.27.2018</t>
  </si>
  <si>
    <t>Leak Detector</t>
  </si>
  <si>
    <t>TE82525-2</t>
  </si>
  <si>
    <t>06.29.2018</t>
  </si>
  <si>
    <t xml:space="preserve">Flex requests printer replacement, wait for Flex to get back latest status about this printer replacement
Information provided to Flex
</t>
  </si>
  <si>
    <t xml:space="preserve">Please provide a summary of the following tubing used on the ACQUITY column manager test station:
For this request, I am interested in the ID and length of each tube, including:
1. Pump Outlet tubing (BSM-SM)
2. UUT interconnect tube1 (SM-UUT)
3. UUT interconnect tube 2 (UUT-Detector)
Also the detector/flowcell outlet Back Pressure Regulator (what is the pressure rating - 250 PSI, 500 PSI, other?)
It would be good to have this information relatively quickly, so try to determine the tubing details as quickly as possible.
Thanks,
Mike
</t>
  </si>
  <si>
    <t>TE82475</t>
  </si>
  <si>
    <t xml:space="preserve">Milford - Ed Jackson
</t>
  </si>
  <si>
    <t xml:space="preserve">1. Analog board 210000399 in GTS test fixture was burnt during testing of Aquity RI Persoanality board 210000699.
2. Request for replacement for 210000339 Analog board
</t>
  </si>
  <si>
    <t>TE82943-1</t>
  </si>
  <si>
    <t>Production is seeing a spike of 0.3ml/min flow rate accuracy failures (lower spec limit – 0.297ml/min) on QSM (186017000) in Apr . Please kindly refer to the "Brainstorming for 0 3ml flowrate test failure-29 Jun.pptx" for detail study.</t>
  </si>
  <si>
    <t>TE82988-12</t>
  </si>
  <si>
    <t>Priority</t>
  </si>
  <si>
    <t>[09Jul18] Venture have received this removal tool - updated by Mandy</t>
  </si>
  <si>
    <t>TE82882-9</t>
  </si>
  <si>
    <t xml:space="preserve">TE82882-9 and TE82882-14 Footer Mismatch with Serial Number.
 Action Taken:
1. Stop using TE82882-9 amd 14
2. Retest UUT affected to other station
3. Refer to attached print-sample
</t>
  </si>
  <si>
    <t>[04Jul2018] Sent kit PN to Jie Hui for purchasing of this PCB -; 
[06Jul2018] Christine received MRO
[10Jul2018] Only 1 PCB was received, CA from CEI will collect it on 11 Jul 2018</t>
  </si>
  <si>
    <t>Hua Zhen</t>
  </si>
  <si>
    <t>Assignee 1 (UK/ US)</t>
  </si>
  <si>
    <t>Assignee 2 (WPPL)</t>
  </si>
  <si>
    <t xml:space="preserve">Desmond </t>
  </si>
  <si>
    <t>Siddharth</t>
  </si>
  <si>
    <t>Grand Total</t>
  </si>
  <si>
    <t/>
  </si>
  <si>
    <t>TE83064-13</t>
  </si>
  <si>
    <t xml:space="preserve">TE83064-13 is having system over pressure due to Column 4 (P/N:186002350) blockage. The column has been flushed in both direction to purge out the blockage but still causing system over pressure.
Therefore, request column P/N:186002350 (Qty 1) for TE83064-13. Attached is a reference screen shot of system over pressure for reference.
</t>
  </si>
  <si>
    <t>Label Printer</t>
  </si>
  <si>
    <t xml:space="preserve">Found WAT024406 (Label, Serial Shipping Label) content is illegible during packing.
 Serial Number: G18SM4001A 
Request Waters personnel to assist to re-print Shipping label at Flex site. Qty: 1pc
Root Cause: Mis-handling of Label
</t>
  </si>
  <si>
    <t>CK Tan</t>
  </si>
  <si>
    <t>Yee Hwa</t>
  </si>
  <si>
    <t>[12Jul18] Case closed. This OESR is for record purpose</t>
  </si>
  <si>
    <t>TE83064</t>
  </si>
  <si>
    <t xml:space="preserve">Please send in the Test Equipment Qualification Report
S/No Document Number Document Title 
1 TE83064-10-TEQR_LTERATION 00 Test Equipment Qualification Report for TE83064-10
2 TE83064-11-TEQR_LTERATION 00 Test Equipment Qualification Report for TE83064-11
3 TE83064-12-TEQR_LTERATION 01 Test Equipment Qualification Report for TE83064-12
4 TE83064-13-TEQR_LTERATION 01 Test Equipment Qualification Report for TE83064-13
5 TE83064-14-TEQR_LTERATION 02 Test Equipment Qualification Report for TE83064-14
6 TE83064-15-TEQR_LTERATION 02 Test Equipment Qualification Report for TE83064-15
7 TE83064-16-TEQR_LTERATION 03 Test Equipment Qualification Report for TE83064-16
8 TE83064-17-TEQR_LTERATION 03 Test Equipment Qualification Report for TE83064-17 
</t>
  </si>
  <si>
    <t xml:space="preserve">The CPU board at the 210000345 GTS fixture (TE#83001-3) suspected not working.
To replace with a new board, we will require the CPU firmware. 
Attached is a request for  CPU firmware for GTS FCT fixtures..
The firmware is required if the CPU board at the fixture need to be replace.
</t>
  </si>
  <si>
    <t>TE82988-3</t>
  </si>
  <si>
    <t xml:space="preserve">Tester was failing test " Serial Communication " and Suspected that the CPU is faulty or not able to booth up. Pass board have been tested too but also failing.Screenshot of the failure are attached in the email for reference. 
</t>
  </si>
  <si>
    <t>[12Jul18] Hong Cheng come WPPL to collect Column for repair
[13Jul18] The overpressure issue was fixed by replacing column 4</t>
  </si>
  <si>
    <t>Edwin</t>
  </si>
  <si>
    <t>TE82998-1</t>
  </si>
  <si>
    <t xml:space="preserve"> 1.Testing for 210000422 Vista Pump PCBA at GTS was down due to bad Degasser board in test fixture.
   2. Request for one (1) replacement and two (2) spare degasser boards, p/n.725000459 Waters QPSI Degasser PCBA.</t>
  </si>
  <si>
    <t>TE83031-1</t>
  </si>
  <si>
    <t>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Milford Engineer agreed Venture should have one back up golden flow cell in any case of flow cell degrading over a few years of usage and for not interrupting production while it waiting Milford to send over new Golden flow cell. 
Request to send over new Golden Flow cells for Optics Alignment Test Stations.
Please share with us how to perform the measurement and any specification threshold for replacement. 
Refer to attached photos of Ref photo diode flow cell.</t>
  </si>
  <si>
    <t>MiMi</t>
  </si>
  <si>
    <t>[13Jul18] This GTS Degasser is frquently breakdown, further investiagetion is required.
[16Jul18] The board was passed to CA and monitoring the issue now</t>
  </si>
  <si>
    <t>TE82774</t>
  </si>
  <si>
    <t>Redline TSP 735000698 add Install Dust Cover, Part Number: xxx into the 26 pin D-Sub connector on page 14 of 36.</t>
  </si>
  <si>
    <t>TE82817</t>
  </si>
  <si>
    <t>Please help to down down TSP 735000887 in word format for Venture GES to mark up.14 of 36.</t>
  </si>
  <si>
    <t>TE83026 Column Manager</t>
  </si>
  <si>
    <t>Sigmasure6 could not be reached. "Problem Loading Page - Unable to connect"  message is returned eventhough sigmasure7 is working.</t>
  </si>
  <si>
    <t>CHAN MYAE SOE</t>
  </si>
  <si>
    <t>TE82995-All</t>
  </si>
  <si>
    <t xml:space="preserve">In Signmasure 7, we cannot access the test data of sub-assembly testers TE82995 -2 and TE82995 -3. 
Please refers to screen shot attached which shows what we could access at Sigmasure 7.
Please help to provide test data for TE82995-2 &amp; TE82995-3 from Jan 2017 to till todate.
The purpose of this request is to check Needle Seal Force test data trend by sub-assembly testers. </t>
  </si>
  <si>
    <t>Missing serial number at the bottom of the test report (Ser.No) of Acquity BSM 18K PLUS test in some Test record and it is encountered across all test stations TE82943 #1,#19,#20,#21,#22 and #24. 
Please kindly refer to the "BSM Test Record.JPG"</t>
  </si>
  <si>
    <t xml:space="preserve">Starting from end of April (mainly after software &amp; firmware updates) till now, we are observing high Needle Seal Force failures for all FTN models at all testers.
Please refers to attached ppt files for information that we observed about this failure.
The purpose of this OESR is to request help from Waters' Test engineer for Needle Seal Force failure and to prequest  direction to prevent/reduce this failure. </t>
  </si>
  <si>
    <t xml:space="preserve">[05Jul18] Quotation in progress
Similar as item S180017
[10Jul18] ITS-ZiLun collected 2 balance from Flex on 09Jul18. To get status from Zilun on quotation and lead time
[20Jul18] Repaired and received on 18Jul18.
</t>
  </si>
  <si>
    <t>[17Jul18] Edwin to advise if should send word format TSP to Venture?
[20Jul18] Venture will redline on PDF.</t>
  </si>
  <si>
    <t xml:space="preserve">[06Jul18] OSER received
[10Jul18] To confirm the failure and meanwhile for arrival of repaired Power box from Milford
[13Jul18] Email from Paul asked to inspect the power plug for distribution box, Jason at Venture was informed
[16Jul18] GES was informed to collect repaired power distribution box from WPPL and verify on new GTS see if the arching is caused by 3-phase power line capacity/stablity.
[20Jul18] The issue is fixed by tightening power connector screws and case closed
</t>
  </si>
  <si>
    <t>[19Jul18] Confirmed with Bill the server is down and no solution for time being</t>
  </si>
  <si>
    <t>Status</t>
  </si>
  <si>
    <t>Closed</t>
  </si>
  <si>
    <t>Count of Assignee 2 (WPPL)</t>
  </si>
  <si>
    <t>category</t>
  </si>
  <si>
    <t>Repair</t>
  </si>
  <si>
    <t>Duplicate</t>
  </si>
  <si>
    <t>New</t>
  </si>
  <si>
    <t xml:space="preserve">Upgrade </t>
  </si>
  <si>
    <t>Others</t>
  </si>
  <si>
    <t>Category</t>
  </si>
  <si>
    <t>On 13 Jun 2018, Part Number: 186015085. Instrument serial number  F18FTP669G barcode label sheet generate by GES system is incorrect.
Production operators failed to detect it and scan into Genealogy System. 
When this error was detected later, production operators try to correct the error and re-entry the correct data result in multiple entry was enter.</t>
  </si>
  <si>
    <t>TE82882-14</t>
  </si>
  <si>
    <t xml:space="preserve">1. TE82882-14 Shunt \ Cell Energy 6ms reading is (0) and Outcome FAIL, the 2998 Refresh Final Test    
       Overall Result - PASS , Eric Turner mentioned that "That particular test is not an official spec"
      2. TE82882-14 Noise Run result is FAIL and but the result 2998 Referesh Final Test Overall Result - PASS.
Flex Acton Taken : Restest UUT and if pass release for shipment
Pls. refer to attached file for test reult. </t>
  </si>
  <si>
    <t>[13Jul18] Already sent IQ report of 2 Testers, will send the rest to Hong Cheng
[16Jul18] Hong Cheng will check with their quality department and advise if can close this request after explaining to him about TEQR.
[23Jul18] Qualification report was accepted by Venture quality and case closed</t>
  </si>
  <si>
    <t xml:space="preserve">"Valve Jumper" test step did not stated in Appendix of TSP 735002056. Jumper setting of 186015008 is different from others. Would like to request to add valve jumper step in TSP.
Attached graphical user interface in .bmp format.
</t>
  </si>
  <si>
    <t>TE82984-01</t>
  </si>
  <si>
    <t>NA</t>
  </si>
  <si>
    <t>TE82987-01</t>
  </si>
  <si>
    <t xml:space="preserve">No power on Ethernet adapter. Confirmed that ethernet adapter is faulty. </t>
  </si>
  <si>
    <t>Certificate Print</t>
  </si>
  <si>
    <t xml:space="preserve">Waters Corporation Instrument Certificate Printing  WATERSCOFP1 HP Laser Jet Enterprise M604 
    Encounter Run-time error '68' Device unavailable, Cannot link to Server.
 Flex try out below step :-
1.Re-start the system &gt;&gt;Still unable to print and occur the same error .  </t>
  </si>
  <si>
    <t>Gary</t>
  </si>
  <si>
    <t xml:space="preserve">On 5th od March 2018 Venture sent 4 pcs of Gratings P/N 4020000130 to Milford Enginner (Attn: Nicholas Szwaja) for evaluation purpose. Refer to attached Invoice attached and email chain.
We would like to know the disposition of this 4 pcs of gratings. </t>
  </si>
  <si>
    <t>Request to download test data from 1st Jul 2018 to 24th Jul 2018 (or until the day of download) of 186015042, 186015043, 18601545, 186015007, 186015008 and 186015009. 
Time zone is China Time</t>
  </si>
  <si>
    <t>S180066</t>
  </si>
  <si>
    <t>S180067</t>
  </si>
  <si>
    <t>S180068</t>
  </si>
  <si>
    <t>S180069</t>
  </si>
  <si>
    <t>S180070</t>
  </si>
  <si>
    <t>S180071</t>
  </si>
  <si>
    <t>S180072</t>
  </si>
  <si>
    <t>S180073</t>
  </si>
  <si>
    <t>S180074</t>
  </si>
  <si>
    <t>S180075</t>
  </si>
  <si>
    <t>S180076</t>
  </si>
  <si>
    <t>S180077</t>
  </si>
  <si>
    <t>S180078</t>
  </si>
  <si>
    <t>S180079</t>
  </si>
  <si>
    <t>S180080</t>
  </si>
  <si>
    <t>S180081</t>
  </si>
  <si>
    <t>S180082</t>
  </si>
  <si>
    <t>S180083</t>
  </si>
  <si>
    <t>S180084</t>
  </si>
  <si>
    <t>S180085</t>
  </si>
  <si>
    <t>S180086</t>
  </si>
  <si>
    <t>S180087</t>
  </si>
  <si>
    <t>S180088</t>
  </si>
  <si>
    <t>S180089</t>
  </si>
  <si>
    <t>S180090</t>
  </si>
  <si>
    <t>S180091</t>
  </si>
  <si>
    <t>Server and 3x printer</t>
  </si>
  <si>
    <t xml:space="preserve">Insert Tape Media and observed that Waters Server IP 10.249.26.1 showing "There are offline or missing
       virtual drive with preserved cache. Please check th ecable and ensure that all drives are present. Refer to
       attached photo (a), the lower drived SAS 600GB 15k, the LED is blinking green orange.(b)
   2  After the server down, the 3 printer is also not able to work:
       2.1 Ceritificate of Functional Performance - Run-Time error ‘68’: Device unavailable
       2.2 WATERSSPNL1-The drive or network connection that the shortcut refer to is unavailable
       2.3 WATERSISNL1 - The drive or network connection that the shortcut refer to is unavailable
</t>
  </si>
  <si>
    <t xml:space="preserve">BSM of TE13 had high leak rate 6169 nL/min at pump A accumulator testing with 17k psi and leak rate 4613 nL/min at pump B primary when testing with 15k psi.
Troubleshooting Summary:
- Changed each pump seals set for pump A accumulator and pump B primary.
- After seals are changed, pump B has no more leakage. But pump A cannot compress pressure up to 17k psi. To solve this problem, changed new assy vent valve 279002426.
- After vent valve is replaced, pump A can compress up to 17k psi, but there is still leakage at pump A accumulator so that check valve 289003360 is changed.Then,there is no more leakage at pumpA accumulator.
- Re-verification is done by installing back old vent valve 279002426 and pump A cannot compress to 17k psi.
</t>
  </si>
  <si>
    <t>Milford - Mark Jussaume</t>
  </si>
  <si>
    <t>Milford-Edward Jackson</t>
  </si>
  <si>
    <t>[19Jul18] Venture found a replacement CPU from the other fixture and GTS is working with this replacement now, but still need to get a permanent replacement from Milford
[23Jul18] Mark will ship 2x cpu with firmware loaded to WPPL
[26Jul18] PCBA pass to Jason.</t>
  </si>
  <si>
    <t>[23Jul18] Data sent to Lwin.</t>
  </si>
  <si>
    <t>[24Jul18] Data provided to Chan.</t>
  </si>
  <si>
    <t>[05Jul18] GES Chong Keong to advise the reason for damage as the pins are recently changed in Apr 2018.
[10Jul18] Chong Keong to follow up with supplier about material quality as all pins broken in 3 months.
[26Jul18] Chong Keong received the part replacement - 10pcs.</t>
  </si>
  <si>
    <t xml:space="preserve">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Would like you review and change the ASP to place the info set on top of the instrument.hankyou.
</t>
  </si>
  <si>
    <t>SuFern</t>
  </si>
  <si>
    <t>Jason Wang</t>
  </si>
  <si>
    <t>TE82882</t>
  </si>
  <si>
    <t xml:space="preserve">TE82882-8 and TE82882-10 Footer Mismatch with Serial Number.
 Action Taken: 1.TE82882- PN :18600XXXX
SN : G18998922A , G18998919A , G18998895A
</t>
  </si>
  <si>
    <t>Jason GES</t>
  </si>
  <si>
    <t>Loo Kok Leong</t>
  </si>
  <si>
    <t>[31Jul18] Data sent to Joel</t>
  </si>
  <si>
    <t>999028067</t>
  </si>
  <si>
    <t xml:space="preserve">During the assembly of Housing Check Valve (405004106) and Holder Cartridge (405004105) as per ASP  289001458 REV C, the swage fixture bushing break and unable to perform the press operation.
This is affecting production line down for 186269505 &amp; 186269506 models. 
</t>
  </si>
  <si>
    <t>TE82882-8</t>
  </si>
  <si>
    <t xml:space="preserve">TE82882-8 test result mismatch footer: Request to download from server:
PN : 186299800
SN : H18998927A
</t>
  </si>
  <si>
    <t>TE82999-1</t>
  </si>
  <si>
    <t>Bill has reconfigure the server. The error due to file tranferring by Dave Moss.</t>
  </si>
  <si>
    <t>TE83064-14</t>
  </si>
  <si>
    <t>TE83064-14 is having system over pressure due to Column 4 (P/N:186002350) blockage. The column has been flushed in both direction to purge out the blockage but still causing system over pressure.
Therefore, request column P/N:186002350 (Qty 1) for TE83064-14. Attached is a reference screen shot of system over pressure for reference.</t>
  </si>
  <si>
    <t>[06Aug18] Passed the column to Venture</t>
  </si>
  <si>
    <t xml:space="preserve">On 02-July-2018, Pump B of BSM of TE83064-16 has high leakage and cannot continue testing anymore .
Both seals of primary and accumulator of pump B are required to be changed due to wear and tear.
Affected part numbers to be changed are
WAT076152(CRC O-ring 2.016)
W1425000930-R (Seal Wash .0787 ID)
W1425001037-R (Seal Wash Press Dual Supply) 
Since we are using these parts at Venture GES production, we replaced them for TE16. </t>
  </si>
  <si>
    <t xml:space="preserve">TE82882-8 test result mismatch footer:
Requst to pull-out from server:
PN : 186299800
SN : H18998939A
        H18998940A
TE82882-9 test result mismatch footer
PN:  186015033
SN:  H18UPL128A
        H18UPL126A           </t>
  </si>
  <si>
    <t>WatersPNL1</t>
  </si>
  <si>
    <t xml:space="preserve">ASP 735003655 Instrument Serial Number Printing -STD
 Encounter Quantity Barcode with white line .(Cause by printer head)
 Has swap with another printer head still having same issue white line at Description 
 This is affecting to all Waters Instrument model. </t>
  </si>
  <si>
    <t>[27Jul18] Venture has been asked to provide the repair parts price
[10Aug18] The repair was done by Venture and claimed repair cost quaterly</t>
  </si>
  <si>
    <t>1- High(&lt; 1 week)</t>
  </si>
  <si>
    <t>3- Low (&gt;  4 weeks &amp; above)</t>
  </si>
  <si>
    <t xml:space="preserve">Priority </t>
  </si>
  <si>
    <t>[10Aug18] Printhead replaced and printer resumed operation on 10th Aug.</t>
  </si>
  <si>
    <t>TE82546</t>
  </si>
  <si>
    <t>TE82546 2690 Display/Keypad Test fail as per below :
Diag: Modle:display Test DisplayMemoryCheck…DisplayMemoryCheck: Fail, Address 4606CF Val: ff
Its is due to Pin 1 broken at PN 270084 Rev 0, ATX 09/03</t>
  </si>
  <si>
    <t xml:space="preserve">[27Jul18] Request Redline TSP from Chan
[10Aug18] The word format of TSP sent to Chan as per request, waiting her reply with Redline TSP
[14Aug18] Chan in Venture update the latest TSP has covered the change and case closed
</t>
  </si>
  <si>
    <t>[27Jul18] Email approval given to Chan to purchase an off the shelf ethernet switch.
[14Aug18] The switch has been purchased. Case closed</t>
  </si>
  <si>
    <t xml:space="preserve">ECO 9222683 Life cycle change on Hamamatsu and Optic Bench with new project number .
   SigmaSure show old Optic Bench project number.(Please refer to attachment)
1) ASP 279002224 Assy Detector ,2998 SFC 
    Del 279002225  , Add 279003843
2) ASP 279002897 Assy, Detector, PDA
    Del 279002903 ,Add 279003842
3) ASP 279000805 Assy, Detector 2998 Classic
    Del 279000647 ,Add 279003841 </t>
  </si>
  <si>
    <t>[14Aug18] Tool have been fabricated and used in production.
[15 Aug 18] Original part has passed to Gary and to be installed same day.</t>
  </si>
  <si>
    <t>[13Aug2018] Flex directly mount the cable 270084 to test board as temp solution while sourcing a replacement connector
[15 Aug 18] Joel replaced cable and verified working.</t>
  </si>
  <si>
    <t>Matt Franklin</t>
  </si>
  <si>
    <t>TE82705-2</t>
  </si>
  <si>
    <t xml:space="preserve">Unable to flow out solvent at PUMP A when running 1525 unit due to faulty valve(FV6).
   Need to replaced BSDA025T-NC PV valve (FV6) which control the flow of solvent to PUMP A.
</t>
  </si>
  <si>
    <t>Flex collected Valve from Yee Hwa and the problem was fixed after replacing valve</t>
  </si>
  <si>
    <t>(All)</t>
  </si>
  <si>
    <t>TE82503-4</t>
  </si>
  <si>
    <t>TE82503-4 Injector Seal Pack Not able to hold pressure.
1. Ramp and Decay Failed - able to ramp pressure to 5000 PSI but not able to hold-off pressure for the last 
    3 mins.
2. Action Taken :
    Verify Calibration : OK, able to calibrate
    Verify Fittings / tubing : No visible leak from fittings / tubing. 
    Verify Filters : No visible dirt on filters / replaced filters
    Repair in-progress</t>
  </si>
  <si>
    <t>Wat271987</t>
  </si>
  <si>
    <t xml:space="preserve">ECO 9221408  Update Degasser Vent 
   WAT271087 Assy, Vacuum Degasser Vent 2690 . Rev T
   Encounter sheet 4 of 8 item 19 Part Number WAT271157 without part drawing show.
</t>
  </si>
  <si>
    <t>TE82760</t>
  </si>
  <si>
    <t xml:space="preserve">On the month of Jun &amp; July, Venture production found some failures in Ram-Ray Valley Energy during FLR detectors final test for 5029 models. 
The UUTs were passed when they replaced with new PMTs. The failed PMTs were used in 2475 models detectors, passed the test. 
Venture requested Hamamatsu to provide the failed PMTs test data and performed some data analysis and some evaluation to find the correlation between Hamamatsu test data and our test based on our knowledge. Refer to attached slides for details. 
OESR is requested to be raised to follow up and get some advices from Milford Engineer to look into the possible root causes if this failure occur in future.
</t>
  </si>
  <si>
    <t>Fixed by replacing air switch and valve</t>
  </si>
  <si>
    <t>Request to download test report of S/N: H18CMP578G (P/N: 186015043).
Reason: One test report could not be printed out due to connector from printer to PC.</t>
  </si>
  <si>
    <t>[23Aug18] sent test record to Chan</t>
  </si>
  <si>
    <t>TE83064-15</t>
  </si>
  <si>
    <t xml:space="preserve">TE83064-15 was having system pressure unstable. Please refers to attached photo.
It was required to change I2V check valve for BSM system of tester.
Part number required to change is P/N:205001669 (289003706) ASSY, CARTRIDGE, I2V, HEXANE/THF, 1PC .
</t>
  </si>
  <si>
    <t>TE83064-11</t>
  </si>
  <si>
    <t>E83064-11 was severe leakage at pum B primary. Please refers attached screen shot.
It required to be changed one seal set of BSM for Pump B primary.</t>
  </si>
  <si>
    <t>[23Aug18] After changing  BSM seals 
WAT076152(CRC O-ring 2.016)- Qty 1
W1425000930-R (Seal Wash .0787 ID)- Qty 1 and 
W1425001037-R (Seal Wash Press Dual Supply) – Qty 1, tester can resume testing.</t>
  </si>
  <si>
    <t xml:space="preserve">[23Aug18] After changing 205001669 (289003706) CARTRIDGE I2V HEXANE/THF KIT (Qty 1) tester can resume testing.
</t>
  </si>
  <si>
    <t>TE83064-12</t>
  </si>
  <si>
    <t xml:space="preserve">TE83064-12 is having 1) blockage at right inlet valve, P/N:289006760 of column manager. 2) leakage at right valve inlet tubing P/N:430003154.
Please refers to attached photos for reference.
We'd like to request P/N:289006760 (Qty 1) and P/N:430003154 (Qty 1) for replacement.
</t>
  </si>
  <si>
    <t>COFP</t>
  </si>
  <si>
    <t xml:space="preserve">UUT Serial Number H18TUV969A Certificate of Functional Performance printed WRONG Model Description 
5844441 instead of ACQUITY UPLC TUV DETECTOR.
Flex would like to request to amend the COFP from 5844441 to ACQUITY UPLC TUV DETECTOR. (refer to scan sample) </t>
  </si>
  <si>
    <t>OESR 182748
[28Aug18] Bill Iron Inactivated the record and can reprint now</t>
  </si>
  <si>
    <t>[24Aug18] Repair Parts MRO was raised, waiting for delivery.
[29Aug18] Faulity parts are replaced.</t>
  </si>
  <si>
    <t/>
  </si>
  <si>
    <t xml:space="preserve">raised PO.
16-Jul-18: The leak bottle has been replaced with a leak bottle from the demo unit so that the calibration status of the instrument is not affected. The leak bottle that was ordered will be installed in the end of July. Servicing to be done  in August, when there is no production.
30-Aug-18: The new calibrated leak bottle has been installed in the HLD. The calibration certificate has been given to Su Fern. Since we have not used the HLD a lot in the last year, after speaking with Paul, we have decided that the PM will be done next year after we buy the new HLD.  
</t>
  </si>
  <si>
    <t>TE82720-2</t>
  </si>
  <si>
    <t>The tester PC always keep rebooting when PC is power on so not able to use for testing. Currently there are boards W1210000814 for testing. 
The following are the other PCBA list qualified to test using the tester ( W1210000423-R, W1210000399-R, W1279000592/Z, W1279001098, W1081318 )</t>
  </si>
  <si>
    <t>TE82903</t>
  </si>
  <si>
    <t>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t>
  </si>
  <si>
    <t/>
  </si>
  <si>
    <t>[27Jul18] Edwin to check with Milford for cross charged
[3thSep18] To issue PO to Venture on 4 grating - Edwin; Jie Hui has issued PO 2018-326 on 07 Aug 2018 - HZ.</t>
  </si>
  <si>
    <t>TE82526-2</t>
  </si>
  <si>
    <t>TE82525-2 Pump Tray Tester  filter detected the presence of oil and may pose risk to operation of pumptray as per assessment with Mandy Stewart (WPPL).
    Action Taken :
    - Flex installed another compress air filter before going to pump-trays.
      Recommendation from Mandy: 
    - To request and replace 3x filters Model : F504-01AH \ SN 9512
      - Vendor: Watts Fluidair, Inc Kitter, Maine 0394</t>
  </si>
  <si>
    <t>TE83064-12 was having severe leakage and cannot pass dynamic leak test 06-Sep-18.
Please refers to attached screen shot for reference.
ASSY VALVE VENT 18 K, P/N:279002426 was required to be changed at BSM of tester.</t>
  </si>
  <si>
    <t xml:space="preserve">1.Testing for 210000422 Vista Pump PCBA at GTS was down due to bad Degasser board in test fixture.   2. Request for replacemnt and spare degasser board, p/n.725000459 Qaters QPSI Degasser. </t>
  </si>
  <si>
    <t xml:space="preserve">Tester or system not able to power on. This is due to the " AC Power distribution box " not working.It has been noticed that when the AC switch in the front panel of the tester is switch on there was an arching like sound generated in the AC Power distribution box. 
   The arching sounds like behaviorally the same with the old GTS previously before we have replaced with new power distribution box. </t>
  </si>
  <si>
    <t>Request to download test data from 1st Aug 2018 to 07 Sep 2018 of 186015043. 
Time zone is China Time</t>
  </si>
  <si>
    <t>[07Sep18] The data has been supplied to Chan</t>
  </si>
  <si>
    <t xml:space="preserve">11th Sep Edwin: 
Action to be closed. Flex should be using the new Water serial no# format per confirmation. 
Joel has confirmed he is able to proceed with testing using new serial no# format. No further action required. </t>
  </si>
  <si>
    <t>TE83086-2</t>
  </si>
  <si>
    <t>Analog board 210000399 in GTS test fixture was burnt during testing of Aquity RI Persoanality board 210000699.2. Request for replacement and spare 210000339 Analog board</t>
  </si>
  <si>
    <t xml:space="preserve"> 1.   The 210000412 pcba in the TE82999  CPSM Control GTS fixture found shorted causing test failurefpr 210000367 and 210000903 boards.
   2. Request for repalcement board for repair.</t>
  </si>
  <si>
    <t>[17Sep18] CEI collected the PCBA from WPPL on 14Sep18</t>
  </si>
  <si>
    <t>TE83064-15 was having system over pressure blockage at column 4 of Column Manager. Please refers to attached photo.
Tried to purge out blockage in both directions of column 4 but blockage still remained.
Column 4 part number 186002350 (qty 1) is required to changed. Please provide it since we don't have spare stock in hand.</t>
  </si>
  <si>
    <t>999028048</t>
  </si>
  <si>
    <t xml:space="preserve"> 1. Gasket for the GTS test fixture torn, causieng vacuum leakage .
 2. To replace the gasket.              
</t>
  </si>
  <si>
    <t>S180092</t>
  </si>
  <si>
    <t>S180093</t>
  </si>
  <si>
    <t>S180094</t>
  </si>
  <si>
    <t>S180095</t>
  </si>
  <si>
    <t>S180096</t>
  </si>
  <si>
    <t>S180097</t>
  </si>
  <si>
    <t>S180098</t>
  </si>
  <si>
    <t>S180099</t>
  </si>
  <si>
    <t>S180100</t>
  </si>
  <si>
    <t>S180101</t>
  </si>
  <si>
    <t>S180102</t>
  </si>
  <si>
    <t>S180103</t>
  </si>
  <si>
    <t>S180104</t>
  </si>
  <si>
    <t>S180105</t>
  </si>
  <si>
    <t>S180106</t>
  </si>
  <si>
    <t>S180107</t>
  </si>
  <si>
    <t>S180108</t>
  </si>
  <si>
    <t>S180109</t>
  </si>
  <si>
    <t>S180110</t>
  </si>
  <si>
    <t>S180111</t>
  </si>
  <si>
    <t>S180112</t>
  </si>
  <si>
    <t>S180113</t>
  </si>
  <si>
    <t>S180114</t>
  </si>
  <si>
    <t>S180115</t>
  </si>
  <si>
    <t>S180116</t>
  </si>
  <si>
    <t>S180117</t>
  </si>
  <si>
    <t>S180118</t>
  </si>
  <si>
    <t>S180119</t>
  </si>
  <si>
    <t>S180120</t>
  </si>
  <si>
    <t>S180121</t>
  </si>
  <si>
    <t>S180122</t>
  </si>
  <si>
    <t>S180123</t>
  </si>
  <si>
    <t>S180124</t>
  </si>
  <si>
    <t>S180125</t>
  </si>
  <si>
    <t>S180126</t>
  </si>
  <si>
    <t>S180127</t>
  </si>
  <si>
    <t>S180128</t>
  </si>
  <si>
    <t>S180129</t>
  </si>
  <si>
    <t>S180130</t>
  </si>
  <si>
    <t>S180131</t>
  </si>
  <si>
    <t>S180132</t>
  </si>
  <si>
    <t>S180133</t>
  </si>
  <si>
    <t>S180134</t>
  </si>
  <si>
    <t xml:space="preserve">OESR 182647
[10Jul18] Joel will update OESR to reflect the all testers were affected by this issue
[17Jul18] Create Sigmasure 7 access for Phani, Joel, Gary and CK. 
[20Jul18] Sigmasure 7 access have been created but Milford advise detector test data will not be able to share with Flex due to security reasons. 
TMD to be raise by Yee Hwa for the interim period till the tester is resolved by Eric.
[14Aug18] TMD is not required per discussed with WPPL Quality team. Pending Eric to resolve the issue.
[12Sep18] Bug fiexed in ECO9224731.
</t>
  </si>
  <si>
    <t>Feedback to Milford Eng. Team, New drawing revV will be release.
ECR9224681</t>
  </si>
  <si>
    <t>[15 Aug 18] Raised OESR-182727 to Chau to add in new PN to SS7.
[19Sep] Added by Matt on 19Sep; Gary to verify 3+3</t>
  </si>
  <si>
    <t>Wear and tear of tool. Require replacement. 
[19Sep] Flex to source spare; no impact to production</t>
  </si>
  <si>
    <t>[17Sep18] MRO was raised on 14 Sep 18;
[20Sep18] CA collected the PCB from WPPL on 20sep18;</t>
  </si>
  <si>
    <t>[20Sep18] The issue is fixed by replacing column</t>
  </si>
  <si>
    <t/>
  </si>
  <si>
    <t>TE83064-17</t>
  </si>
  <si>
    <t xml:space="preserve">TE83064-17 was having high leakage at pump B primary. Please refers to attached photo for reference.
Pump B primary of BSM of TE17 was required to change BSM seal so that we have changed seals as per below seal list. WAT076152 (CRC O-ring 2.016) ;W1425000930-R (Seal Wash .0787 ID); W1425001037-R (Seal Wash Press Dual Supply)  </t>
  </si>
  <si>
    <t>TE82988-9</t>
  </si>
  <si>
    <t>1. One power supply at GEOTEST chassis GX7310 having intermittently on-off problem.
        The Geotest chassis is in GTS tester TE82988-9.
    2. Power Supply part number is PRM560. Requesting a replacement unit.
    3. This GTS tester is mainly for testing PCBA for Waters UK (Micromass).</t>
  </si>
  <si>
    <t>[17Jul18] check with Hong Cheng to further understand ther request
[27Jul18] Edwin to review redline for change to sent to Milford.
[20Sep18] Engineering felt this is an isolated case so they do not wish to proceed with new part number unless there is more cases. Recommend to close</t>
  </si>
  <si>
    <t/>
  </si>
  <si>
    <t/>
  </si>
  <si>
    <t>[21Sep18] Case closed by replacement seals</t>
  </si>
  <si>
    <t/>
  </si>
  <si>
    <t>TE82882-13</t>
  </si>
  <si>
    <t>TE82882-13 Test station test software version 4.1 completed test but not able to print report. 
   IP ADDRESS : 10.249.26.
1. Verify network connectivity and able to ping server
2. Verify test print using the computer and is able to print the report
3. Suspect is due to access by tester account is block
4. Flex to leave UUT for Eric to access tonight
5. Raise OESR for support</t>
  </si>
  <si>
    <t>TE82969-1</t>
  </si>
  <si>
    <t>TE82969-1 Not able to do the linearity Test for 186015032
IP Address : 10.249.26.75
Test Result as below:
% RSD    Measurement    1.#QNAN    Outcome   FAIL
Mean       Measurement    1.#INF        Outcome   PASS
Std Dev   Measurement    1.#QNAN    Outcome   PASS
We will leave one unit for Eric for Eric configuration.</t>
  </si>
  <si>
    <t>[21Sep18] OESR182806 was sent to Eric for this urgent case on 21Sep18; 
[24Sep18] The workaround is print it out from Sigmasure</t>
  </si>
  <si>
    <t xml:space="preserve">[21Sep18] OESR182805 was sent to Eric for this urgent case on 21Sep18
[24Sep18] The problem is fixed by upgrading software to 2.1, an IQ is required for this tester </t>
  </si>
  <si>
    <t>Pending Desmond guidance on submitting ECR. 
[21Sep18] The ECR is submitted.
[25Sep18] ECR closed</t>
  </si>
  <si>
    <t>[13Sep18] Discussed with Phani to deliver expectation (applicale to all input):
- Tidy up external filter, with labeling of service," where use"
- Find out source of oil mist,any way to prevent or reduce
- Imporve PM to make sure no oil mist
[26 Sep] Develop a project plan on inprovement and PM. To be track in Eng Meeting weekly.</t>
  </si>
  <si>
    <t>Load Box S14-03 SN 14354681 able to pass calibration.
   - Hipot Testreading on the instrument is OK but failed Hipot Test
   - Suspect to be Hipot cabe S02 ,   HV Lead Set, high &amp; low, 1m     , pls. send replacement cable</t>
  </si>
  <si>
    <t xml:space="preserve">Load Box S14-03 SN 14354695 able to pass calibration.
   - using Resitance test, no reading and observed loose component when shake.
   - Reapir in-progreass </t>
  </si>
  <si>
    <t>[02Oct18] Load Box S14-03 SN 14354681 able to pass from other station, but failed at Alliance Hipot at 400Kohm, Need to replace S02 Cable</t>
  </si>
  <si>
    <t>[02Oct18]Load Box S14-03 SN 14354695 have loose connection. Resolder back and its able to pass testing. Verify at Detector Hi-pot, passed all 3 tests.</t>
  </si>
  <si>
    <t xml:space="preserve">Request to download test data from 1st Sep 2018 to 30 Sep 2018 of 186015043. 
Time zone is China Time
</t>
  </si>
  <si>
    <t>Column Manager</t>
  </si>
  <si>
    <t>Hipot Tester/Load</t>
  </si>
  <si>
    <t>[02Oct18] Sent data to Chan</t>
  </si>
  <si>
    <t>[05Jul18] Quotation in progress
[10Jul18] ITS-ZiLun collected 2 balance from Flex on 09Jul18. To get status from Zilun on quotation and lead time
[10Aug18] PO issued. Lead time 3 week. ETA:early Oct
[3.Oct] ETA: WW41</t>
  </si>
  <si>
    <t>TE83064-15 has leakage and it is confirmed that cannot pass dynamic leak test.
Based on checking, we propose to change pump B primary seal set and vent valve 205001476.
Please refers to attached file for BSM leak test result.
Please acknowledge for the proposed changes.</t>
  </si>
  <si>
    <t xml:space="preserve">Load Box S14-03 SN 14354681 able to pass calibration.
   - Hipot Testreading on the instrument is OK but failed Hipot Test
   - S02 ,   HV Lead Set, high &amp; low, 1m     , pls. send replacement cable / or approval 2 buy 2 cable, 1 for replacement and 1 for Spare.
</t>
  </si>
  <si>
    <t xml:space="preserve">Production encountered one missing label in the label roll which need to reprint the serial number for 186015201 K18UPP007H. I have checked the printer internally and could not find the missing label. Has confirmed this label has missing sticker on it. 
   We need your support to come to CEI to re-print this label. 
</t>
  </si>
  <si>
    <t>Reprinted on 5.Oct.</t>
  </si>
  <si>
    <t xml:space="preserve">Found the sleeve of the Power entry adapt cable for Electrical Safety Analyzer Chroma 19032 is loose and because of high voltage testing. The cable has been using for almost 5 years plus. 
Would like to request for replacement for this cable. </t>
  </si>
  <si>
    <t xml:space="preserve">BSM TSP: 735002010 Rev L, Software version: 2.2 
QSM TSP: 735002155 Rev H, Software version: 1.7
User not able to sign in to test program at QSM &amp; BSM station. Error message indicates valid ID must be included in Operators.txt file located on PC's Desktop. Verify Operators .txt file, user ID is in the file.
1. Mohd Redzuan; ID: 1074371. Unable to access Tester 17 
2. Syed Shamsudin; ID 847838. Unable to access Tester 11 to Tester 18 </t>
  </si>
  <si>
    <t>[12Oct18] PO  sent to CEI</t>
  </si>
  <si>
    <t/>
  </si>
  <si>
    <t>TE82519</t>
  </si>
  <si>
    <t>TE82519 2690 Pump Mechanics Tester failing on Ramp and Decay test.
Action taken to verify the failure:
1)Replaced external interface tubing p/n:WAT024024-07
2)Retightened all internal interface tubing and ensure no leaking in any of them. 
3)Replaced inline filter p/n:WAT035190
4)Ensure that Flow valve p/n:AFSVO for FV1 and FV2 has no leakage
5)Replaced Mirco Solenoid valve p/n:M401-37 for Flow Valve 1 due to air leakage at the end of poly tubing going to flow valve 1.
6)Unit Pass after replacing micro solenoid valve p/n:M402-37 for Flow valve 1.
Conslusion: We need to have spares of micro solenoid valve p/n:M402-37 in order to refrain from downtime.</t>
  </si>
  <si>
    <t>[12Oct18] Tester is fixed by Flex</t>
  </si>
  <si>
    <t/>
  </si>
  <si>
    <t>TE82998</t>
  </si>
  <si>
    <t xml:space="preserve">During the ASP and TSP review for 2nd half yearly, i am not able to open all the TSP for CPSO and ASO model in Waters Portal. It show that 'No authority for this Material' . Please see attached pictures.
Please advice. Thanks
</t>
  </si>
  <si>
    <t>Waters Portal</t>
  </si>
  <si>
    <t xml:space="preserve">1.Due to frequent failure of 725000459 Degasser board in GTS fixture for 210000422 pcba testing, we will like to request one or two spare boards.
2. This is to expedite repair of the fixture when need to prevent downtime to production testing.
</t>
  </si>
  <si>
    <t>TE82998-12</t>
  </si>
  <si>
    <t>When loading the test software for W1210000478 &amp; W1210000400 both are for USA PCBA , there is an error loading pop up when executing or clik the " Test UUT " button after selecting PCBA number to test. Please refer to the error screenshot attached in other page.</t>
  </si>
  <si>
    <t>[18 Oct 18] The PCB is ready for collection</t>
  </si>
  <si>
    <t/>
  </si>
  <si>
    <t/>
  </si>
  <si>
    <t/>
  </si>
  <si>
    <t xml:space="preserve">[18Oct18] sent email to CEI to have details about this request.
[19Oct18] OESR 182865 was raised
[23Oct18] Asked Wang to list all affected TSP and persons. OESR was raised to Milford. Monitor the status; Milford TE group advised to have BT to support this issue. BT Request ID: B5S4RG </t>
  </si>
  <si>
    <t>Flex to source replacement quotation. 999042121.
Quatation provided,  decided Yuan Heng on 28Sep
ETA: end Oct</t>
  </si>
  <si>
    <t>TE82988-2</t>
  </si>
  <si>
    <t>1. The model 210000345 not be able to pass the testing. Error message prompted "Test +5V VCC Voltage Monitor Readback".
Note : Currently we have 86 pcs boards pending for test and shipment will be on risk .</t>
  </si>
  <si>
    <t>[26Oct18] A CPU board was loaded with firmware 1.46 and it's fixed by 25 Oct 2018</t>
  </si>
  <si>
    <t>TE82720-1</t>
  </si>
  <si>
    <t>Waters Universal Front End Test Platform TE82720-1 down not able to initialize the ATE when continue to the diagnostic it shows the “SYSTEM POWER SUPPLIES” Is failing at +5V  . We measure the power module there is no +5V from the output . Please advice is it the +5V power module is bad ?</t>
  </si>
  <si>
    <t>TE82895</t>
  </si>
  <si>
    <t xml:space="preserve">. The model 404 not able to continue testing. Fail at "Voltages test".
Note : shipment will be at risk .
</t>
  </si>
  <si>
    <t xml:space="preserve">[30Oct18] Advised Flex Senai to check power supply
[07Nov18] Tester was fixed by checking the test fixutre as per advised. </t>
  </si>
  <si>
    <t>[30Oct18] Advised Flex Senai to check power supply
[07Nov18] Tester was fixed by reconnecting the USB cables after tryied with CPU &amp; Charge Board</t>
  </si>
  <si>
    <t>[07Nov2018] Management decided the new GTS will be used for MS boards testing only. So this request will be closed with KIV. Re-opne again if the direciton was changed.</t>
  </si>
  <si>
    <t>SigmaSure</t>
  </si>
  <si>
    <t>Request to download test data from 1st Oct 2018 to 31 Oct 2018 of 186015043. 
Time zone is China Time</t>
  </si>
  <si>
    <t>[21Sep18]  CEI should provide the clear spec of the power supply and the repair cost arrangement between CEI and Waters UK.
[24Sep18] CEI will check with Waters UK about the repair cost
[02Oct18] Written to Raymond Cribbin on 24 Sep 18. No reply yet. Updated by CA
[09Nov18] No update from CA, case closed</t>
  </si>
  <si>
    <t>TE82883-13/14</t>
  </si>
  <si>
    <t>TE82882-13 and TE82882- 14 have following issue on the Empower:
1. PDA - one position only
2. ELambda - Not availalble from the Tester 13 and 14
Pls. activate the remaining position or be able to improve the capacity.</t>
  </si>
  <si>
    <t>[14Nov18] Desmond emailed to Eric for the support
[15Nov18] Eric required instrument connected to PC for the configuration</t>
  </si>
  <si>
    <t xml:space="preserve">Tubing P/N:430003154, Assy Welded Tube, SS,.003 IDx14.5LG which is an inlet tubing to right column valve of Column Manager.It is having bloackge.
It caused priming pressure high &amp; system overpressure during Dynamic Leak test and chemistry tests.
We did purge out the blockage and continued running the test. Now, failures due to this tubing bloackage become higher. Therefore, I'd like to request tubing P/N:430003154, Assy Welded Tube, SS,.003 IDx14.5LG (Qty 1). </t>
  </si>
  <si>
    <t>TE82943-14</t>
  </si>
  <si>
    <t>TE82943-14 No able to Boot-Up
  IP Address : 10.249.26. 14
1. Off the CPU and restart.
2. Not able to boot-up to Windows OS
3. Display can reach until Bios only
4. Suspect to be Motherboarr or HDD.
5. Request for replacment Workstation PC and reconfiguration.
Risk; DAily build and Test for 2 weeks. 15 units per day of mix model</t>
  </si>
  <si>
    <t>Looking at the SigmaSure data for FTN autosamplers (186015046 and 186015088), it looks as if we have replaced the occasional needle, and it's unclear if we ever replace any stationary side tubes.  Based on this, there are three possibilities: 
This part is not selectable in the replacement part drop-down
Is replaced with the wash block assembly
It is never replaced
I imagine that we do replace stationary tubes occasionally, but perhaps I'm mistaken.  
What I'm wondering is: on these small diameter tubes (and on the inject valve, with small passages), do we replace many parts for a blockage/high backpressure condition?  If so, then how often/how many?
Thanks,
Mike</t>
  </si>
  <si>
    <t>TE82743-03</t>
  </si>
  <si>
    <t>[16Nov18] OESR 182917 
[23Nov18] Reply to Mike and Chau on the answers.</t>
  </si>
  <si>
    <t>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t>
  </si>
  <si>
    <t xml:space="preserve">TE82943 </t>
  </si>
  <si>
    <t>[23Nov18] Advised Chan to carry out the evaluation during engineering meeting</t>
  </si>
  <si>
    <t>TE82943 </t>
  </si>
  <si>
    <t>Production is seeing high failure of 0.3ml flow rate accuracy failure at TE#1. Please kindly refer to the "TE82943_1 High Failure.pptx"</t>
  </si>
  <si>
    <t>2- Medium(&lt;4 weeks)</t>
  </si>
  <si>
    <t>2-Medium (&lt;4 weeks)</t>
  </si>
  <si>
    <t xml:space="preserve">TE82475 - Pressure Decay Tester is not able to hold off pressure for position 1.
Action Taken : 
Verified System Transducer during calibration to 1000 PSI - OK
Verified Position 1 : during calibration to 1000 PSI - OK
Verified Position 2 : during calibration 10 1000 PSI - OK
Perform testing as per WAT025373 - to each position and result failed.
Position 1 Pneumatic Valve 1 exhibit abMedium temperature during operation compare to other valve . 
Suspect to have issue with Valve Number 71216SN1BL00N0L111Q3  
</t>
  </si>
  <si>
    <t>Racal Functional Tester vacuum always turn on.
A Medium operation of the tester is the vaccum only on at the start of the test of any UUT and off when the test stop. But currently the situation is the vaccum always on.</t>
  </si>
  <si>
    <t>2-Medium (&lt;4 weeks)2</t>
  </si>
  <si>
    <t>999045819</t>
  </si>
  <si>
    <t xml:space="preserve">Tooling 999045819 Spiral Wrap 3 , Both roller unable to hold tubing due to wear n tear . 
Affecting for both models 186269505 &amp; 186269506. </t>
  </si>
  <si>
    <t>Tubing P/N:430003154, Assy Welded Tube, SS,.003 IDx14.5LG which is an inlet tubing to right column valve of Column Manager was broken at joint between tubing and compression screw due to wear &amp; tear.
Please refers to attached photo for reference.
Tester 13 cannot performing testing since we have no spare for P/N:430003154.
Request to provide a replacement tubing.</t>
  </si>
  <si>
    <t>1. Model 210000384 boards failing at TE82988-2 GTS Tester but when test at 2690 TE 82510
Tester the boards able to passed.
Failed Test UUT Power : (GTS TE82988-2)
 1.Power Supply Status - Failed
 2.Test 3.3V Supply - marginal failure
Note : shipment will be at risk .</t>
  </si>
  <si>
    <t>TE82943-21</t>
  </si>
  <si>
    <t xml:space="preserve">The screw head is broken and stuck inside the connector of TE82943-21 Tester box during test tube PM.
Need to replace the connector at TE#21 as broken part is unable to remove from the connector.
Please kindly refer to the attached photo "Connector head at tester.JPG".
</t>
  </si>
  <si>
    <t>[23Nov18] OESR 182936
[07Dec18] contacted the local supplier for the valve, wait for quotation</t>
  </si>
  <si>
    <t>[23Nov18] OESR#182935
[07Dec18] Received tubings and start evaluation in Jan 2019</t>
  </si>
  <si>
    <t>[07Dec18] Milford is evaluating if need to change the spec or not</t>
  </si>
  <si>
    <t>[07Dec18] Repaired by replacing the parts</t>
  </si>
  <si>
    <t xml:space="preserve">Request to download test data from 1st Nov 2018 to 30 Nov 2018 of 186015043. 
Time zone is China Time
</t>
  </si>
  <si>
    <t xml:space="preserve">1. PCBA Controller  PN Not Available                                                Qty:     1 pc.
2. Transducer (Range 2000 PSI) - PN not available                           Qty:    1 pc 
Note: 
1. Need to get advise from Mlford as mention parts are Waters customised board
2. Not able to open  the flow cell tester as Flowcell running everyday. 
</t>
  </si>
  <si>
    <t>TE82534</t>
  </si>
  <si>
    <t xml:space="preserve">SPARE PARTS REQUEST : 
DESCRIPTION                                                                                               Qty Required:    
1. PCBA Controller  PN SC2072 ASSY181310-02 National Instruments      1 pc.
2. Waters Pump Conctrol Module - PN not available from Front/Back View  1 pc
Note:
Above parts not able to source by Flex.
Refer to Attach TE 82534 515 Final Tester
</t>
  </si>
  <si>
    <t xml:space="preserve">SPARE PARTS REQUEST : 
DESCRIPTION                                                                                               Qty Required:    
1. TE82613 Pump Mechanic Run In Modeule PCBA PA not available
Note: 
Pls. refer to attach TE 82613-2 Pump Mechanic Run In Module file
</t>
  </si>
  <si>
    <t xml:space="preserve">TE82613 </t>
  </si>
  <si>
    <t xml:space="preserve">SPARE PARTS REQUEST : 
DESCRIPTION                                                                   Qty Required:    
1. Interface Card                                                                        1 set
2. Controller Card                                                                       1 set
Note:
PCBA Controller No Part Number on the surface
Refer to Attach TE 82705 1500 Series Pump Final Test Sation 
</t>
  </si>
  <si>
    <t>TE82705</t>
  </si>
  <si>
    <t xml:space="preserve">SPARE PARTS REQUEST : 
DESCRIPTION                                                                                               Qty Required:    
1. 515 Bezel Assembly Tester                                                                        1 set
Note:
PCBA Controller No Part Number on the surface
Refer to Attach TE 82581 Bezel Assembly Tester 
</t>
  </si>
  <si>
    <t>PC</t>
  </si>
  <si>
    <t>Please see attached picture for the error and unable to run the application. Please help to provide a new installation CD. Thankyou.</t>
  </si>
  <si>
    <t xml:space="preserve">When TCM and PCM testing, not able to run "Auto test". Show message "Error-1073807343 occurred at VISA Write in WakeSerial.vi&gt;tester.vi".
Please refers to attached photo for reference. We checked that RS232 and IEEE cables are woking fine.
</t>
  </si>
  <si>
    <t>OESR: 182975</t>
  </si>
  <si>
    <t>Data sent</t>
  </si>
  <si>
    <t>OESR 182996</t>
  </si>
  <si>
    <t>OESR was raised</t>
  </si>
  <si>
    <t>Fiexed by replacing inline filter</t>
  </si>
  <si>
    <t>Sourcing in progress.</t>
  </si>
  <si>
    <t>TE83064-17_18</t>
  </si>
  <si>
    <t xml:space="preserve">Blockage at 289006760 Assy Right Column Inlet Valve caused system over pressure twice in Dec.
Therefore, request to provide a new piece of  289006760 (Qty1) for TE 17 to change during PM.
</t>
  </si>
  <si>
    <t>Request to change Assy, APH SS 12.5LG (PN: 279002769) at test station TE83064-17 due to the leakage.</t>
  </si>
  <si>
    <t>[19Dec18]OESR 183008
[20ec18] Jaaffar said it's not high on piority list and asking if WPPL can build a new tester</t>
  </si>
  <si>
    <t>[21Dec18] The requested valve passed to Kok Leong</t>
  </si>
  <si>
    <t>Wednesday. 26 December, 2018</t>
  </si>
  <si>
    <t>TE82900-2</t>
  </si>
  <si>
    <t>Request for functional tester wiring diagram to aid in troubleshooting.</t>
  </si>
  <si>
    <t xml:space="preserve">Flex </t>
  </si>
  <si>
    <t>[26th Dec 18] Senai's ST Ng raised a request for schematics on wiring diagram of functional testers</t>
  </si>
  <si>
    <t>Friday. 27 December, 2018</t>
  </si>
  <si>
    <t>TE9046-11</t>
  </si>
  <si>
    <t xml:space="preserve">To repair the testware frequency board. </t>
  </si>
  <si>
    <t>[28th Dec 18] Senai's Sua raised a request for ICT test fixture repair</t>
  </si>
  <si>
    <t>Alliance FT-3</t>
  </si>
  <si>
    <t xml:space="preserve">Request column Xbridge C18 3.5um (PN 188003031)replacment </t>
  </si>
  <si>
    <t>[02Jan18] Column was collected by Joel</t>
  </si>
  <si>
    <t/>
  </si>
  <si>
    <t>During business review, it is found that TE82817 is at high risk and it could be down any time. 
This tester down can cause production line of PCM to be stopped.
This test station has IBM M50 PC and test box which are very old.
 Upon checking, IBM M50 pc was manufactured in 2003 and its OS is window XP.
Test box for PCM is also an old test box. Please refers to attached photos for reference.
Therefore, request to upgrade PC and test box for TE82817.</t>
  </si>
  <si>
    <t>S190001</t>
  </si>
  <si>
    <t>S190002</t>
  </si>
  <si>
    <t>S190003</t>
  </si>
  <si>
    <t>S190004</t>
  </si>
  <si>
    <t>S190005</t>
  </si>
  <si>
    <t>S190006</t>
  </si>
  <si>
    <t>S190007</t>
  </si>
  <si>
    <t>S190008</t>
  </si>
  <si>
    <t>S190009</t>
  </si>
  <si>
    <t>S190010</t>
  </si>
  <si>
    <t>S190011</t>
  </si>
  <si>
    <t>S190012</t>
  </si>
  <si>
    <t>S190013</t>
  </si>
  <si>
    <t>S190014</t>
  </si>
  <si>
    <t>S190015</t>
  </si>
  <si>
    <t>S190016</t>
  </si>
  <si>
    <t>S190017</t>
  </si>
  <si>
    <t>S190018</t>
  </si>
  <si>
    <t>S190019</t>
  </si>
  <si>
    <t>S190020</t>
  </si>
  <si>
    <t>S190021</t>
  </si>
  <si>
    <t>S190022</t>
  </si>
  <si>
    <t>S190023</t>
  </si>
  <si>
    <t xml:space="preserve">PDA FINAL TEST EQUIPMENT at Flex currently have 6 pcs of PDA Medium Shunt PN # 289002226, 
Last Q4'2018 Weekly ave. build and test is 40 units, moving forward next week  PDA shall require weekly ave. of 54 units.of build and test. 
Therefore, Flex would like to request for add'l 3 units of shunts 289002226 to cope up with  production. 
</t>
  </si>
  <si>
    <t xml:space="preserve">MPMV Station Assy on motor 999027590  Motor to Housing Assy Fixture can tighten one cycle of screw and stop unble to tighten in second cycle.
Note : Without load motor able to run full cycle and with load with motor unable complete full cycle. 
</t>
  </si>
  <si>
    <t>Request PM procedure for TCM II with PN 186002441</t>
  </si>
  <si>
    <t>Loaned 2 PDA Medium Shunt and 3 TUV Shunt to Flex, to be return if shipment reduce.</t>
  </si>
  <si>
    <t>Column Labels</t>
  </si>
  <si>
    <t>Row Labels</t>
  </si>
  <si>
    <t>Adjusted "Torque driver swtich pressure"- solved</t>
  </si>
  <si>
    <t>1. GEOTEST chassis in GTS tester TE#82988-9 randomly shuts down.
2. Found cause of shutdown due to one DC power supply module in the GEOTEST chassis.
3. Power supply  module was check and cleaned. No visible defect found.
4. The unit may run Ok for many days, then suddenly shutdown by it self.
5. A replcement power power supply module is required. See attaached.
6. This GTS tester is mainly for testing PCBA for Waters UK (Micromass).</t>
  </si>
  <si>
    <t xml:space="preserve"> Model 2100001203 &amp; 2100001164 tested using same FT Fixture TE0084037-2 failure FT Test with Error message prompted "Is Scope Triggered?" . Retest 5 boards each model also failure above similar failure mode. Senai engineer was try to change cable from TE82888 card to UUT but still having similar failure.  
I also change spare cable from TE82888 card to 210000415 cards in fixture but still same failure. </t>
  </si>
  <si>
    <t>OESR183012
[26th Dec 18] Senai's ST Ng raised a request for schematics on wiring diagram of functional testers
[01Jan19] Received Diagram</t>
  </si>
  <si>
    <t>[10Jan19] OESR 193041
[11Jan19] Test Sequence online debug option was enabled. Richard deselected the option as Administrator</t>
  </si>
  <si>
    <t>[10Jan19] Edwin checked with Ray to proceed with parts purchasing and replacement, Crosscharge to UK;
[11Jan19] GeoTest Chassis was loan to CEI; Asked to either repair their existing chassis or return the bad chassis if they're not able to source PSU replacment</t>
  </si>
  <si>
    <t>[19Dec18]OESR 183008
[20ec18] Jaaffar said it's not high on piority list and asking if WPPL can build a new tester;
[11Jan19] Mandy was identified as POC to follow up this new tester moderize project.</t>
  </si>
  <si>
    <t>TE82510</t>
  </si>
  <si>
    <t xml:space="preserve">1. 210000411 board were tested on the Alliance tester with the fixture (Job#  3011206), the test output a corrupted display on the backlit LCD along the test and failed at the test sequence "FLOPPY INTERFACE TEST, TESTING FLOPPY ON J-27 **** ACCESSING FILE ****
2. For the display output corruption issue, display were swapped with another assembly with the display producing very dim output, we were able to see that the output was still corrupted as in the sample image attached together in email.
3. For "FLOPPY INTERFACE TEST, TESTING FLOPPY ON J-27 **** ACCESSING FILE **** , we've swapped the floppy disk along with the IDE cable. The floppy drive were able to be turned on and were actuating the floppy disk for reading.
4. All probes changed.
</t>
  </si>
  <si>
    <t>S190024</t>
  </si>
  <si>
    <t>S190025</t>
  </si>
  <si>
    <t>TE83064-10</t>
  </si>
  <si>
    <t xml:space="preserve">[18Jan19]  The tester is fixed and a MRO needs to be raised for Vent Valve </t>
  </si>
  <si>
    <t>S190026</t>
  </si>
  <si>
    <t>1. Pickering 40-139-201 52-SPDT Relay Card at Geotest Chaasis Slot 19 having some bad relays causing test failures to PCBA testing.
2. Request a replacement card.</t>
  </si>
  <si>
    <t>There was leakge at BSM of TE83064 -10 during dynamic leak test.
After checking BSM dynamic test through console, there were minor leakage found on Accumulator of Pump A and Pump B.
After changing these seals, there was still leakge at dynamic leak test (by pass) more than 1000nL caused by BSM vent valve. 
After changing BSM vent valve, resolved leakage issue.
Here is request for replacement of (x2) set of BSM seal and BSM vent valve.</t>
  </si>
  <si>
    <t>S190027</t>
  </si>
  <si>
    <t>tester PC</t>
  </si>
  <si>
    <t>During PM for tester PCs in Venture, they identified the following tester PCs have the unsent test documents in 'SendBuffer' folder.
Please kindly help to resubmission as per requirement in TSP 735003678 Generic PC Maintenance Procedure.
Below is the list of PCs,
1.       TE83013-2
2.       TE83006
3.       TE83013-1
4.       TE83032-1
5.       TE83031
6.       TE82995-3
7.       TE82995-2</t>
  </si>
  <si>
    <t>[21Jan19] OESR 193064</t>
  </si>
  <si>
    <t>S190028</t>
  </si>
  <si>
    <t xml:space="preserve">ECO 9221720 &amp; 9221721 Life cycle change on SL Power Supply 279000852 to Delta Power Supply 279003675 for Detectors.
Sigmasure need change power supply part number from 27900852 to 279003675
1.Singapore Kallang date build on 23 Jan 2019              2. Singapore Kallang date build on 24 Jan 2019      
WAT-186002487                                                              WAT-186248900
WAT-186017002                                                              WAT-186017003
WAT-186015034                                                              WAT-186015032
WAT-186017012                                                              WAT-186015033
WAT-186017013
WAT-186002998
WAT-186015053
WAT-186299800
WAT-186015031
</t>
  </si>
  <si>
    <t xml:space="preserve">SPARE PARTS REQUEST : 
DESCRIPTION                                                                                               Qty Required:    
1. 515 Bezel Assembly Tester                                                                        1 set
Note:
PCBA Controller No Part Number on the surface
Refer to Attach TE 82581 Bezel Assembly Tester 
</t>
  </si>
  <si>
    <t>S190029</t>
  </si>
  <si>
    <t xml:space="preserve">Below testers have unsent files under 'Sendbuffer' folder.  IP address and tester name as shown below:
 10.249.55.15 TE82865-5 CPSO Final Test Station
  10.249.55.16 TE82865-6 CPSO Final Test Station
  10.249.55.17 TE82865-2 ASO Final Test Station
</t>
  </si>
  <si>
    <t>OESR to Milford</t>
  </si>
  <si>
    <t>Yes</t>
  </si>
  <si>
    <t>YES</t>
  </si>
  <si>
    <t>OESR: 182975
OFI</t>
  </si>
  <si>
    <t>OESR193081
[31Jan2019]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"SENDBUFFER Archive" in case this comes back as a problem.
The SENDBUFFER is now clear, notified Rick of disposition.
No qualification required, just some moving of files.</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</si>
  <si>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</si>
  <si>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
  </si>
  <si>
    <t>[23Nov18] OESR#182935
[07Dec18] Received tubings and start evaluation in Jan 2019
[11Jan18] Installed tubing on TE1, The test result shows positive, it's under monitoring with more test data
[31Jan19] Test result shows improvement of FPY</t>
  </si>
  <si>
    <t>[23Nov18] OESR 182936
[07Dec18] contacted the local supplier for the valve, wait for quotation
[10Jan19] PO was issued and asked ETA today
[01FEB19] Part ETA early Mar;</t>
  </si>
  <si>
    <t>[04Jan2019] Sent PM procedure to Joel
[11Jan19] OESR 193050
[08Feb19] The updated PM procedure was received by ECO. Flex was informed and started with PM</t>
  </si>
  <si>
    <t>[11Jan19] OESR 193051
[15Jan19] Received a text file from Edward  Jackson and asked Flex to rerun the test with file from Milford 
[31Jan19] Flex KP sent 411 fixture to Flex Senai and ETA to Flex Senai on 4th Feb 2019
[08Feb19] Ed has confirmed the fixture was verified in Milford and Flex Senai did verification of fucationality too. Both verification shows the fixture is in good working and fit for prodution test.</t>
  </si>
  <si>
    <t>S190030</t>
  </si>
  <si>
    <t>TE82987-1</t>
  </si>
  <si>
    <t xml:space="preserve">In tester TE82987-1, observed that leakage in part number: 410001901 ( GES part number: W1205001926-R,  Description: Fitting, one-piece, 10-32, Black.
Thus, the whole set of the above mentioned part number is required to replace in tester.
Required quantity to replace: 15 pieces
</t>
  </si>
  <si>
    <t>No</t>
  </si>
  <si>
    <t>S190031</t>
  </si>
  <si>
    <t>Sigmasure</t>
  </si>
  <si>
    <t>Sigmasure in Detector 186015034 Acquity UPC2 PDA
On 02/08/2019 Sigmasure show 5 part number and 02/10/2019 Sigmasure show extra 6 part number      (Additional of 279002225) request to remove.
Please refer to attachment</t>
  </si>
  <si>
    <t>S190032</t>
  </si>
  <si>
    <t xml:space="preserve">Part Number label Printer was unable to power up after shutdown when i was cloning of the harddisk. I have check there was no power and the fan was not working. Suspect the power supply failure and i have checked with my MIS we did not have any similar power supply. Pls advice.   
Please see attached picture of the power supply. 
  </t>
  </si>
  <si>
    <t>CEIPNL1</t>
  </si>
  <si>
    <t>[07Dec18] Milford is evaluating if need to change the spec or not
[11Jan19] OESR 182950 : 28-Nov-2018: The failure has been assessed.  A VAF has been created, reviewed and approved.  
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[08Feb19] Sent the schematic to Flex and asked them to focus on troubleshooting of 'Test UUT Power' as it's the majority of failures.
[14Feb19] Test program was upgraded to version 0.1. Waiting for validation from Milford</t>
  </si>
  <si>
    <t>S190033</t>
  </si>
  <si>
    <t>Label Print</t>
  </si>
  <si>
    <t>Action completed.</t>
  </si>
  <si>
    <t>SS7 Corrected by Matt F on 12 Feb</t>
  </si>
  <si>
    <t>S190034</t>
  </si>
  <si>
    <t xml:space="preserve">TE83026 </t>
  </si>
  <si>
    <t>At the test step of Column LEDs, the frequency of color changing on both button LEDs is very fast and both inner LEDs color (red and green) are running parallel. Is it posssible to check color LEDs status one by one?
Please help to evaluate it.  Please kindly refer to the attached photo named "5049 Column LED test" for your reference.</t>
  </si>
  <si>
    <t>ASP 279003278
Found WAT024406 (Label, Serial Shipping Label) content is illegible during assembly.
Serial Number: A19998252A 
Root Cause: Mis-handling of Label
ASP 279001743
Serial Number: A19TUV463A
Found WAT024406 (Label, Serial Shipping Label) content is illegible after printing.
Root Cause: Label printing defect.
Request Waters personnel to assist to re-print label at Flex site. Qty: 2pcs</t>
  </si>
  <si>
    <t>[14Feb19] Informed Wang from CEI to collect power supply from Jie Hui and updatet the status
[15Feb19] The PC is reovered after replacing PSU</t>
  </si>
  <si>
    <t>[08Feb19] Requested Chan to resend OESR with item price and state the reason to replace all 15 pcs together.
[25Feb19] Replacing 12 pcs of fitting and noted it down as a Preventive Maintanance for replacing every 2 years</t>
  </si>
  <si>
    <t>[18Feb19]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
In the meantime, it is important that the operator observes each LED lit both red and green as instructed prior to continuing the test.</t>
  </si>
  <si>
    <t>S190035</t>
  </si>
  <si>
    <t>418000219</t>
  </si>
  <si>
    <t>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t>
  </si>
  <si>
    <t>S190036</t>
  </si>
  <si>
    <t xml:space="preserve">For all FTN units which were tested starting from 16-Feb-2019, "location" on test records shows as "CleanRoom, Milford,US" instead of "GES/Venture, SG". This happended on all FTN testers at Venture,GES.
Please refers to attached pictures and attached file for affected unit serial numbers. </t>
  </si>
  <si>
    <t xml:space="preserve">Notification from CEI on Shelf replacement due to wear and tear.
Requested CEI to update PM proc to include critical dimention check quarterly.
No action require from WPPL. </t>
  </si>
  <si>
    <t>[19Feb2019]  The address is updated.</t>
  </si>
  <si>
    <t>S190037</t>
  </si>
  <si>
    <t>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"zero".
 As such, we would like to know what could be the root cause of this failure as it is beyond our knowledge and how to prevent this failure to improve our FPY. 
Refer to attachement for details.</t>
  </si>
  <si>
    <t>TE82943-18</t>
  </si>
  <si>
    <t xml:space="preserve">Electronics Weigh Balance AND-HR200 SN 12326186 showing unstable reading during calibration on 100g and 200g and not able to perform calibration.   
   The usage range requires only 60 to 85 grams. It does not affect the final result due to instability occur 
   only above 100gram onwards.  
   The AND-HR200 SN 1236186 has been taken-oy from the line and put to not in use </t>
  </si>
  <si>
    <t>S190038</t>
  </si>
  <si>
    <t>S190039</t>
  </si>
  <si>
    <t xml:space="preserve">Certification of Functional Performance print error:
Under the "Model" section, printed wording is showing "ACQUITY UPL8N9TUV DETECTOR"
We tried re-printing it again but the problem persist.
Refer to attached photo. </t>
  </si>
  <si>
    <t>S190040</t>
  </si>
  <si>
    <t xml:space="preserve">Certification of Functional Performance scan-print error:
Under the description section, technician scan in the serial number instead of the description, causing the certification print-out is showing chassis serial number in the "Model" section. 
Root cause: Human-caused error
Refer to attached photo. </t>
  </si>
  <si>
    <t>S190041</t>
  </si>
  <si>
    <t>TE82996</t>
  </si>
  <si>
    <t xml:space="preserve">1. TE82996 -Driver Rev.A  adapter is used at the GTS1 test fixture TE82994-2, for the tesing of 210000368 and 210000904 CPSM Driver boards.
2.Total monthly production quantity was about 660 boards.
3. Base on manufacturer speciifcation for the 180 pin connector on the adapter board, the mechnaical durability is 100 mating cycles.
4. Due to the high usage for this adapter, we will like to request replacement of this adapter. </t>
  </si>
  <si>
    <t>S190042</t>
  </si>
  <si>
    <t xml:space="preserve">TE82736 </t>
  </si>
  <si>
    <t xml:space="preserve">1. Alliance Final Tester position below showing rejection due to Chemistry Test : 
       Alliance FT 2 Position 3, Alliance FT 3 Position 2 and 3, Alliance FT 4 position 1,2 and 3.
   2. There's inconsistent graph during PSI Ripple during Chemistry Test.
        Flex tried to flush using methanol but failure still remain so we reverse the column and right now is
        working. 
    3.Flex may need stanby replacement to avoid impact within the next 2 weeks.
</t>
  </si>
  <si>
    <t>S190043</t>
  </si>
  <si>
    <t>TE83026 -2</t>
  </si>
  <si>
    <t>TE83026-2 test PC could not power on. After investigating, no output power from PSU.
In order to operate tester, PSU from spare tester was replaced with the faulty PSU in TE83026-2.</t>
  </si>
  <si>
    <t>S190044</t>
  </si>
  <si>
    <t>TE82964-1</t>
  </si>
  <si>
    <t xml:space="preserve">1. Problem Statement : 
       TE82964-1 Not able to activate the Acquity Concole.exe for Power ON/Calibration of (TUV)
   2. Acceptance criteria that is not met. (e.g. relevant specification number and revision)
       TE82864-1 not able to activate / open the Acquity Console thus not able to "Click RESET TUV" and 
       calibrate as per TSP 735002130 Step 4.7
   3.  Flex try to recover by doing basic check disk and  disk defragementation, Acquity Console still not able to   
        open.
   4.  It will impact 36 units shipment on 11 March 2019 if not able to recover on-time.
   5. Request for Waters help to config review or config the station Acquity Console software.  </t>
  </si>
  <si>
    <t>[08Mar2019] Flex managed to make tester running and monitoring performance now. No impact to production</t>
  </si>
  <si>
    <t>S190045</t>
  </si>
  <si>
    <t xml:space="preserve">There was SPI interface test failed at Tester 16. After verification, it is found that failure was caused by PCBA 210000412 installed inside test box.
There was no more production for PCBA 210000412 and it was replaced by 2100000969 in end 2016.Therefore, it cannot be repaired and retested.
After replacing 210000412 with 210000969, tester can resume functional test without failure.
Therefore, request replacement 2100000969 (Qty 1) for TE83064-16. Please refers to attached file for price info.  </t>
  </si>
  <si>
    <t>S190046</t>
  </si>
  <si>
    <t>TMD010641 stated to use console to power on the AUX unit. However, started from 14th Mar, the AUX could not be powered on using console. Currently, the AUX is powered on using the test application and proceed to check 2 I-buttons LED functionality as per TMD010641 Rev 00 step 4.
Moreover,  console could not detect correct temperature reading which triggered heater cooler fail immediately without starting any measurement but it will pass in second time test.</t>
  </si>
  <si>
    <t>S190047</t>
  </si>
  <si>
    <t/>
  </si>
  <si>
    <t>6 mar - OESR-ed to Milford and fixed</t>
  </si>
  <si>
    <t>S190048</t>
  </si>
  <si>
    <t>TE82520 -1</t>
  </si>
  <si>
    <t xml:space="preserve">1. Problem Statement :TE82520-1 Workstation Computer for Alliance Carousel Carrier Drive Alignment   
       Station is unstable when Boot-Up to Windows OS level.
2. Acceptance criteria that is not met: The station computer must be stable to Boot-up to Windows Level OS.  
       Turning OFF the CPU for 15 mins and able to boot-up to WIN OS. Further check-up on the CPU 
        Motherboard showing 4x Capacitors observed having bulging on top plate. 
       (refer to attached photo). 
 3. Info on whether this issue impacts revenue : Alliance need to build 32 units per day. Without TE82520-1,
       the station can max. at 18 units per day. This will impact the revenue. </t>
  </si>
  <si>
    <t>S190049</t>
  </si>
  <si>
    <t xml:space="preserve">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t>
  </si>
  <si>
    <t>ASP 289004078</t>
  </si>
  <si>
    <t>OESR 193205
[22Mar19] Matt advised a method for the test and wait for venture to build &amp; test with advised method.</t>
  </si>
  <si>
    <t>OESR 193206
[22Mar19] Matt asked some questions and Sufern/Chan replied accordingly</t>
  </si>
  <si>
    <t>S190050</t>
  </si>
  <si>
    <t>999028283</t>
  </si>
  <si>
    <t>Step 2.19, operator is require to lift up the Fork tool and verify E-clip is fully seated in the piston groove. During the "lift up" the edge of the Fork tool breaks.
Current on-hand there is 1 extra as spare. Therefore no impact to Production.
Request to have 1 more as spare.</t>
  </si>
  <si>
    <t>OESR 193202
[22Mar19] Rick was assigned to advise if Milford has concerns about this replacement
[29mar19] No further action required. This is a like-for-like replacement.</t>
  </si>
  <si>
    <t>[08Mar2019] Requested CA to update the production impact to set priority. 
[01Apr2019] Received spare Adapaters from Milford and it's part of spare inventory now</t>
  </si>
  <si>
    <t>S190051</t>
  </si>
  <si>
    <t>WAT-11</t>
  </si>
  <si>
    <t xml:space="preserve">There is no DC power supply output of the tester and suspected the power supply is get faulty. Please see attached photos of the power supply assembly with indicator in other word attachment.  </t>
  </si>
  <si>
    <t>S190052</t>
  </si>
  <si>
    <t>TE83026 -1</t>
  </si>
  <si>
    <t>Test PC window XP could not be loaded on 29 March 2019 and tester is down currently.
Hang at window XP loading step.</t>
  </si>
  <si>
    <t>S190053</t>
  </si>
  <si>
    <t>515 Pump</t>
  </si>
  <si>
    <t>The 515 HPLC pump (x2) at the QDa Chemical Prep Lab and Engineering Lab are leaking oil as shown in the attached picture.
The serial numbers of the two pumps are:
1) K13515586A
2) K06515972A</t>
  </si>
  <si>
    <t xml:space="preserve">This OESR is to request BSM seal change evaluation PM for TE83064-10,11,12 and 13.
As per schedule, above 4 testers are due to change BSM seal sets for all pump A &amp; pump B after 6 months of annual PM which performed in Oct 2018.
Request total 16 sets of BSM seal sets (4 sets per tester x 4 testers).
Attached is price information for your reference. </t>
  </si>
  <si>
    <t>S190054</t>
  </si>
  <si>
    <t>S190055</t>
  </si>
  <si>
    <t xml:space="preserve">Blockage at 289006760 Assy Right Column Inlet Valve caused TE13 failed at Dynamic Leak Test with priming pressure high a few time in Mar 2019.
Purged out and retested but it last for a few time testing and happen priming pressure high again.
Therefore, request to provide a new piece of  289006760 (Qty1) for TE 13.
Price information of 289006760 is unavailiable since it is provided by WPPL. </t>
  </si>
  <si>
    <t>S190056</t>
  </si>
  <si>
    <t>TB726</t>
  </si>
  <si>
    <t xml:space="preserve">4 of the screws thread holes are damage and this may affect the vacuum inside the chamber when performing baking. </t>
  </si>
  <si>
    <t>Sid</t>
  </si>
  <si>
    <t>S190057</t>
  </si>
  <si>
    <t>Instrument Serial label encounter missing text/incomplete icon.
1.WAT207000 515HPLC PUMP C19515442A
2.WAT207000 515HPLC PUMP C19515439A
3.186015032 Acquity UPLC PDA Detector D19UPD286A
4.186015032 Acquity UPLC PDA Detector D19UPD289A
5.186299800 2998 Photodiode Array Det   C19998708A</t>
  </si>
  <si>
    <t>JingXuan</t>
  </si>
  <si>
    <t xml:space="preserve">[03Apr19] Sidd to source for a new Pump as replacement and arrange for current pump for repair as standby. Justification, the current pump is old and due to urgency to support chemical prep, Waters need to buy another pump. </t>
  </si>
  <si>
    <t>S190058</t>
  </si>
  <si>
    <t>Alliance Final Tester 3</t>
  </si>
  <si>
    <t>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prepapre for upsize of Alliance.</t>
  </si>
  <si>
    <t>[08Mar2019] Venture managed to receoved tester by replacing a PSU from spare tester. No impact to production.
[04Apr2019] A PSU sent to Vetnure for the Spare PC recovery</t>
  </si>
  <si>
    <t>[03Apr19] UK Waters ship the replacement PSU to Venture
[04Apr19] PSU sent to Venture</t>
  </si>
  <si>
    <t>[04Apr19] A valve catridge sent to Venture</t>
  </si>
  <si>
    <t>TE82760-7</t>
  </si>
  <si>
    <t>S190059</t>
  </si>
  <si>
    <t>S190060</t>
  </si>
  <si>
    <t>S190061</t>
  </si>
  <si>
    <t>New quoted spare model not able to print product label fom Water server printer.
1) 700012240
2) 700012242
3) 700012243
4) 700012244
5) 700012245</t>
  </si>
  <si>
    <t>S190062</t>
  </si>
  <si>
    <t>1. Problem Statement.
       - TE82882 PDA Final Test and TSP 735001613 Rev W does not have Spare OB PN 700012245 - Optics
          Bench, eLambda (On-Semi) and 700012243 - Assy, Optics Bench, 2998 (On-Semi) 
   2. Acceptance criteria that is not met. (e.g. relevant specification number and revision)
       - TE82882 PDA Final Test and TSP 735001613  Rev W must have to support Production run of the 2x
          Spare OB.   
   3. Relevant records (e.g. Incomin QA, Test Records, Photos, trackise NCRs numbers and related issue)
       - Relevant PDA Family Test Report for Spare Optic Bench have dedicated PN on the test station and 
         TSP.
   4. Info on whether this issue impacts revenue.
      - This impact the spare bench testing.</t>
  </si>
  <si>
    <t>S190063</t>
  </si>
  <si>
    <t>Certification of Functional Performance printing :
Under the "Model" section, printed wording is showing with missing text .
1.Serial D19VPD910A ACQUITY ARC 2998 PDA DET (Missing text E for DET)
2.Serial D19VPD914A ACQUITY ARC 2998 PDA DET (Missing text A for ARC)
3.Serial D1987E572A  2489 UV/VISIBLE DETECTOR  (Missing text R for DETECTOR)  
4.Serial D1987E575A  2489 UV/VISIBLE DETECTOR  (Missing text 9 for 2489 and Missing S for VISIBLE)
5.Serial D1987E570A  2489 UV/VISIBLE DETECTOR  (Missing text 2 for 1489 and Missing I for VISIBLE)
6.Serial D19TUV719A ACQUITY UPLC TUV DETECTOR (Missing text T for ACQUITY and Missing Spacing)
7.Serial D19TUV722A ACQUITY UPLC TUV DETECTOR (Missing text Missing Spacing)
8.Serial D19TUV721A (Missing E)</t>
  </si>
  <si>
    <t>S190064</t>
  </si>
  <si>
    <t>TE82760-5</t>
  </si>
  <si>
    <t>System show "Serial Number Scanned does not match stored value Power Down unit".</t>
  </si>
  <si>
    <t xml:space="preserve">OESR 193269 </t>
  </si>
  <si>
    <t>S190065</t>
  </si>
  <si>
    <t xml:space="preserve">Certification of Functional Performance printing :
Under the "Model" section, printed wording is showing with missing text .
1.Serial D19VPD911A ACQUITY ARC 2998 PDA DET (Miss Y for ACQUITY and Spacing on PDADET)
Refer to attached photo. </t>
  </si>
  <si>
    <t>S190066</t>
  </si>
  <si>
    <t>1.Testing for 210000422 Vista Pump PCBA at GTS was down due to bad Degasser board in test fixture.
2. Request for one (1) replacement and two (2) spare degasser boards, p/n.725000459 Waters QPSI Degasser PCBA.</t>
  </si>
  <si>
    <t>S190067</t>
  </si>
  <si>
    <t xml:space="preserve">Binary HPLC pump, 186001525, instrument serial number: C1525P993A cannot communicate with P.C. work station.
Perform verification on another test station: TE82760-5 still not able to communicate.
[18Apr2019]Binary HPLC pump, 186001525, instrument serial number: C1525P993A cannot communicate with P.C. work station TE82760-7. Peform verification by connecting P.C. from TE82760-7 to the binary HPLC pump on TE82760-5 able to communicate. therefore the issue is on the binary HPLC pump.
</t>
  </si>
  <si>
    <t>[22Apr2019] 1 for repair and 1 for spare. Collected by CA Tan</t>
  </si>
  <si>
    <t xml:space="preserve">Re-print instrument Serial label WAT-024406
1. Alliance e2695 w/HC 18626506 (Outer Packaging dented). Serial Number C19SM4104A.
2. Detector Acquity UPLC TUV 186015031 (Replace box &amp; Outer label). Seria Number A19TUV468A </t>
  </si>
  <si>
    <t>Assignee</t>
  </si>
  <si>
    <t>OESR 193232
[03Apr19] Matt is working on this repair after venture replaced PC with spare PC
[22Apr19] Fixed by reload image from backup and VAF was completed for repair</t>
  </si>
  <si>
    <t>[23Apr19] All the requested parts has been aproved to continue this evaludation.</t>
  </si>
  <si>
    <t>S190068</t>
  </si>
  <si>
    <t>During FLR detector final test, Signal to Noise Ratio failure was one of the top failure after Raman/Rayleigh failure. The units are failed the 1st test with readings approximately zero (~0.00) and the 2nd test (retest) passed with over thousands (&gt;1000). 
The purpose of this OESR  is seeking advice from Milford/WPPL whether is there a way to capture all the functional test data during the test so that we can investigate any different test value during the failures occurred.</t>
  </si>
  <si>
    <t>S190069</t>
  </si>
  <si>
    <t>Perform preventive maintenance found Symantec Antivirus definition file is &gt;30 days and cannot be updated.</t>
  </si>
  <si>
    <t>1. Alliance Final Tester showing random failures of Carryover Test Failures , column in used is already 1   
      year old.  
2. There's inconsistent graph during PSI Ripple during Chemistry Test and carryover test.
     Flex tried to flush using methanol but failure still remain.
 3. Flex would like to request for evaluation using new column for tester 5, 4 positions . We need 4 column to
     perform evaluation to resolve the carryover test for tester 5 with 4 position and to include this for PM activity 
     if provide positive result.
Note:
Shipment is impacted 24 Apr 2019 due to slow recovery of carryover test failure.</t>
  </si>
  <si>
    <t>S190070</t>
  </si>
  <si>
    <t>S190071</t>
  </si>
  <si>
    <t>TB594</t>
  </si>
  <si>
    <t>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
Presently, Venture only have 6 pcs of filements and screws (usage is 2 pcs per assembly) which is just sufficient for a full load of baking (3 units of 8 hours of baking). 
Venture request for additional sets in hand in case of unforseen damage or worn out, which will affect the capacity of the baking to meet shipment.</t>
  </si>
  <si>
    <t>Test Rig Lid sent for rework and aso 20pcs of M5 screws sent provided to Alan</t>
  </si>
  <si>
    <t>S190072</t>
  </si>
  <si>
    <t>TE82943-19</t>
  </si>
  <si>
    <t xml:space="preserve">6-pin green phonix connector for QSM test is broken due to wear and tear of cable.
Need to replace new one for TE82943-19 </t>
  </si>
  <si>
    <t>Desmond</t>
  </si>
  <si>
    <t>S190073</t>
  </si>
  <si>
    <t xml:space="preserve">For all BSM units at all FTN testers, P/N:289003706 (ASSY, CARTRIDGE, I2V, HEXANE/THFKIT) (2 per unit) are also installed. Since all 289003706 parts installed inside FTN testers are under non-comforming part date codes from 01-Apr-18 to 19 Apr-19.
Therefore, we'd like to propose to change all the parts,289003706 (2 pcs per unit) with new good parts inside BSM units of FTN testers when they are available.
Please advise the approval. </t>
  </si>
  <si>
    <t>S190074</t>
  </si>
  <si>
    <t xml:space="preserve">Waters consigned tool health checklist  required to have updated tool drawing 
1. Pump 25 tool drawing 
2. Alliance 100 tool drawing 
3. BSM 32 tool drawing
4. QSM 14 tool drawing 
5. Detectors 41 tool drawing 
</t>
  </si>
  <si>
    <t>S190075</t>
  </si>
  <si>
    <t>FTN tester TE83064-13 has system overpressure (Pump A overpressure) due to blockage of column manager right valve inlet tubing.
We tried to purge out the blockage and it was not successful. Please help to provide a new tubing P/N:430003154 to replace at TE13.
There is no price information available for it since it is provided by Waters.
Please take note that TE13 will not able to perform testing till P/N:430003154 is replaced.</t>
  </si>
  <si>
    <t>[15May19] Asked Venture to collect tubing from WPPL</t>
  </si>
  <si>
    <t>S190076</t>
  </si>
  <si>
    <t>S190077</t>
  </si>
  <si>
    <t>TE 83012-2</t>
  </si>
  <si>
    <t xml:space="preserve">Repair worn out 210000345 ICT fixture on bottom access cause pin alignment issue between Interface Board. </t>
  </si>
  <si>
    <t>S190078</t>
  </si>
  <si>
    <t xml:space="preserve">1. Electronics Weigh Balance AND-HR200 SN 12326300 having missing segment on the LCD display . 
       Refer to attached photo (Missing Segment 1 and 2).
   2. Acceptance Criteria - LCD display shall have complete segment. Refer to attached photo 
       (Complete Segment 1 and 2)
   3. The station need replacement balance to avoid impact on validation to start by 03 Jun 2019.
   4. The AND-HR200 SN 1236300 has been labeled Not-in-use. </t>
  </si>
  <si>
    <t>Waiting for filaments to be provided by Paul M.
4 filaments with screws given to Alan</t>
  </si>
  <si>
    <t>S190079</t>
  </si>
  <si>
    <t>nstrument Serial Number Printing:
RMA Instrument Serial Number Label Need To Reprint Due To Carton Damaged.
NCMR-SKW-00009532, RMA-SKW-00000090
1. Model: 186015001 S/N: A19UPB699A
2. Model: 186015001 S/N: A19UPB711A
Refer To Attached.</t>
  </si>
  <si>
    <t>S190080</t>
  </si>
  <si>
    <t>TE82956-2</t>
  </si>
  <si>
    <t>TE82956-2 cannot perform "Column Heater Test" due to Thermistor Error.
During initializing of the test, Ambient Temp is shown as 130 (Deg.C) instead of ambient temperature.
Please refers to attached screenshorts for reference.
We have performed as below.
1) Checked all cable connections between tester &amp; UUT and PC &amp; Tester. No issue found.
2) Checked cables connection inside of tester.No issue found.
3) Shut Down and restart PC.Then,retested. Still having same failure.
4) Tried to test using (x3) differnet UUTs and still having same failure.
Request the help on this tester issue.</t>
  </si>
  <si>
    <t>Sufern</t>
  </si>
  <si>
    <t>If it's within the suspect range, then change. Send a reply to GES</t>
  </si>
  <si>
    <t>S190081</t>
  </si>
  <si>
    <t>TB573B</t>
  </si>
  <si>
    <t>Heater for channel 1,2 &amp; 3 are not functioning. When the heater switch is turn on, the device is not heating up. 
Action perform by venture: 
1. Restart the Test PC and reload the test firmware. 
2. OFF and ON the Test Box.</t>
  </si>
  <si>
    <t>S190082</t>
  </si>
  <si>
    <t>Instrument Serial Number Printing:
RMA Instrument Serial Number Label need to reprint due to carton damaged and label overlay.
NCMR-SKW-00009767, RMA-SKW-00000102
Model: 186015001 ACQUITY UPLC BSM MODULE rework on I2V Check Valve Cartridge
1.J18UPB576A        8.K18UPB599A         15.E18UPB506A
2.K18UPB607A       9.K18UPB609A         16.A19UPB682A
3.J18UPB575A       10.K18UPB600A        17.A19UPB687A
4.H18UPB570A      11.L18UPB654A         18.A19UPB691A
5.A19UPB690A      12.L18UPB655A          19.A19UPB692A
6.E18UPB503A      13.M18UPB657A
7.K18UPB602A      14.H18UPB567A</t>
  </si>
  <si>
    <t>S190083</t>
  </si>
  <si>
    <t>FTN tester TE83064-10 has system overpressure due to column 4 blockage.
We tried to purge out for a few times and now it can't be purged out anymore.
Therefore, request a new column 4 for this tester 10. 
Price information of column 4 is not available since it is provided by Waters.</t>
  </si>
  <si>
    <t>[03Jun19] A column will be collected by Venture</t>
  </si>
  <si>
    <t>S190084</t>
  </si>
  <si>
    <t xml:space="preserve">There was "Test Event Outputs" failure at  FTN tester TE83064-17 with note "Inject Closed state failed".
Attached file is failure verification steps that were performed. 
Based on verification results, failure is following to NI PCI-6220 at tester TE17 PC. </t>
  </si>
  <si>
    <t>spare</t>
  </si>
  <si>
    <t xml:space="preserve">1. Problem Statement.
       - Tester has been identified as potential line stopper and may take longer recovery need to have standby 
          spare part in Flex or at least in WPPL.
   2. Acceptance criteria that is not met. (e.g. relevant specification number and revision)
       - Target recovery is at least 3 working days if below spare parts within reach such a the following:
          * Zilog Micro Controller for TE 82534, TE 82507-2 and TE82503
   3. Relevant records (e.g. Incomin QA, Test Records, Photos, trackise NCRs numbers and related issue)
       - Waters Continous Improvement Plan
   4. Info on whether this issue impacts revenue.
       - may impact revenue if not able to recover tester in time.  </t>
  </si>
  <si>
    <t>S190085</t>
  </si>
  <si>
    <t>S190086</t>
  </si>
  <si>
    <t>Duplicated OESR. Closed</t>
  </si>
  <si>
    <t>Packaging</t>
  </si>
  <si>
    <t>Packing Process Instruction For both below document 
1.186269505 ASSY, e2695 WITHOUT HEATER/COOLER and 
2.18626506 ASSY, e2695 WITH HEATER/COOLER.
Both ASP WAT270328 KIT, CAROUSEL ASSY label paste on top of the box (290002238).
But 290002238 at FuYu paste at side of the box as per drawing .
Propose to uprev both ASP to paste WAT270328 at side of the box.</t>
  </si>
  <si>
    <t>S190087</t>
  </si>
  <si>
    <t>S190088</t>
  </si>
  <si>
    <t>S190089</t>
  </si>
  <si>
    <t>S190090</t>
  </si>
  <si>
    <t>S190091</t>
  </si>
  <si>
    <t>S190092</t>
  </si>
  <si>
    <t>S190093</t>
  </si>
  <si>
    <t>S190094</t>
  </si>
  <si>
    <t>S190095</t>
  </si>
  <si>
    <t>S190096</t>
  </si>
  <si>
    <t>S190097</t>
  </si>
  <si>
    <t>S190098</t>
  </si>
  <si>
    <t>S190099</t>
  </si>
  <si>
    <t>S190100</t>
  </si>
  <si>
    <t>S190101</t>
  </si>
  <si>
    <t>S190102</t>
  </si>
  <si>
    <t>S190103</t>
  </si>
  <si>
    <t>S190104</t>
  </si>
  <si>
    <t>S190105</t>
  </si>
  <si>
    <t>S190106</t>
  </si>
  <si>
    <t>S190107</t>
  </si>
  <si>
    <t>S190108</t>
  </si>
  <si>
    <t>S190109</t>
  </si>
  <si>
    <t>S190110</t>
  </si>
  <si>
    <t>S190111</t>
  </si>
  <si>
    <t>S190112</t>
  </si>
  <si>
    <t>S190113</t>
  </si>
  <si>
    <t>S190114</t>
  </si>
  <si>
    <t>S190115</t>
  </si>
  <si>
    <t>S190116</t>
  </si>
  <si>
    <t>S190117</t>
  </si>
  <si>
    <t>S190118</t>
  </si>
  <si>
    <t>S190119</t>
  </si>
  <si>
    <t>S190120</t>
  </si>
  <si>
    <t>S190121</t>
  </si>
  <si>
    <t>S190122</t>
  </si>
  <si>
    <t>S190123</t>
  </si>
  <si>
    <t>S190124</t>
  </si>
  <si>
    <t>S190125</t>
  </si>
  <si>
    <t>S190126</t>
  </si>
  <si>
    <t>S190127</t>
  </si>
  <si>
    <t>S190128</t>
  </si>
  <si>
    <t>S190129</t>
  </si>
  <si>
    <t>S190130</t>
  </si>
  <si>
    <t>S190131</t>
  </si>
  <si>
    <t>S190132</t>
  </si>
  <si>
    <t>TE82961-2</t>
  </si>
  <si>
    <t xml:space="preserve">    Tester TE 82961-2 program unable to rtest due to error with 'Personality Bd. failed to initialize properly'. 
   Request for waters help to reviews tester system configuration 
   will impact production shiptment 17 Jun 2019
</t>
  </si>
  <si>
    <t>TE82940</t>
  </si>
  <si>
    <t xml:space="preserve">    Tester TE 82940  unable to power up due to power supply defect. 
   Request for replacement power supply, provide by Flex Kallang.</t>
  </si>
  <si>
    <t>TE82895-0</t>
  </si>
  <si>
    <t>Tester TE 82895 software unable to run due to disk space full ('C' folder). Temporary action backup a few data transfer to folder 'D'. 
 Request for waters help to reviews configuration data on disk 
 Big size folder location : C:\Empower\Oracle\admin\WAT6\bdump.</t>
  </si>
  <si>
    <t>TE83064-14/17</t>
  </si>
  <si>
    <t xml:space="preserve">This OESR is to request BSM seal change evaluation PM for TE83064-14,15,16 and 17.
As per schedule, above 4 testers are due to change BSM seal sets for all pump A &amp; pump B after 6 months of annual PM which performed in Jan 2019.
Request total 16 sets of BSM seal sets (4 sets per tester x 4 testers).
Attached is price information for your reference. </t>
  </si>
  <si>
    <t>[18Jun2019] Emailed Lwin to arrange the PM according to the plan and continue monitor the system downtime</t>
  </si>
  <si>
    <t>[18Jun2019] Duplicated OESR. Closed</t>
  </si>
  <si>
    <t>[18Jun19] Checked with CA regarding OESR, and he agreed to close this OESR for time being and need to discuss with Edwin if going to buy another spare since the original spare is still holding in Milford.</t>
  </si>
  <si>
    <t>[18Jun2019] Emailed to Joel to work with Erzad on 1st level troubleshooting and advise the impact to Flex Kallang.
[20Jun2019] Issue is due to jumper missing, Fixed</t>
  </si>
  <si>
    <t xml:space="preserve">[25Feb19] OESR 193148 raised
[22Mar19] Eric asked a consistently failing unit but no such unit is exiisting so far. Sufern replied Matt about this FPY issue on 14 Mar 19
[03Jun19] Eric will update test program to enable diagnostic tool for troubleshooting
[21Jun19] Park  it as monitoring if there's no increament of failure rate
</t>
  </si>
  <si>
    <t xml:space="preserve">[18Jun19] Reviewed spare list and it's similar to tester health check. Milford replied they have spare tester in case the tester down during last communication with Milford regarding these spare parts for tester health review. </t>
  </si>
  <si>
    <t xml:space="preserve">nstrument Serial Number Printing:
RMA Instrument Serial Number Label Need To Reprint Due To Carton Damaged.
NCMR-SKW-00009668, RMA-SKW-00000097
Model: 186269506 S/N: E19SM4654A     Model: 186269506 S/N: E19SM4659A
Model: 186269506 S/N: E19SM4694A     Model: 186269506 S/N: E19SM4886A
NCMR-SKW-00010234
Model: 186015080 S/N: D19QSP979A     
</t>
  </si>
  <si>
    <t xml:space="preserve">[01Mar2019] ITS was contacted for repair
[08Mar2019] ITS asking a fialure video from Flex, so he can advise next course of actions.
[24Jun2019] Joel will follow up with ITS about return of balance and clsoe this OESR 
</t>
  </si>
  <si>
    <t>[18Jun19] Need with check with Joel to further understand the case
[24Jun19]  New ECO9229823 - 735003902, ALLIANCE FINAL TEST SYSTEM PREVENTATIVE recommeneds to replace column if it's used more than 6 months.  Advised Flex to follow this practice and close this case</t>
  </si>
  <si>
    <t/>
  </si>
  <si>
    <t>TSP735000615 Rev P, page 8 of 9, the TSP is missing a step during keypad test after passing the functional test . 
For 2475 mode, we need to set the date for the lamp installed. Press  “DIAG”, “7” ,” 1” as per red line TSP attached.
Please  help to feedback to Milford Engineer to review this step.</t>
  </si>
  <si>
    <t>Printed on 20th Jun 2019</t>
  </si>
  <si>
    <t>ECO9230120 is raised.</t>
  </si>
  <si>
    <t/>
  </si>
  <si>
    <t/>
  </si>
  <si>
    <t xml:space="preserve">New Tester report print out format is slight different from the old testers.
</t>
  </si>
  <si>
    <t>TE82882 -10</t>
  </si>
  <si>
    <t>1. Problem Statement. 
       TE82882-10 have loss communication failure to all position (Position 1, 2, 3, and 4).
   2. Acceptance criteria that is not met. (e.g. relevant specification number and revision)
       Final Testing no able to proceed to do the Noise Test and Drift Test to all model in used.
   3. Relevant records (e.g. Incomin QA, Test Records, Photos, trackise NCRs numbers and related issue)
       Refer to attached Final Test Report.  
   4. Info on whether this issue impacts revenue
       No impact to revenue as other test station able to support the build and test, however test station
       qualification not able to proceed to other model (eg 700012245) due to loss communication during test</t>
  </si>
  <si>
    <t/>
  </si>
  <si>
    <t/>
  </si>
  <si>
    <t xml:space="preserve">The expiry date of TMD010641 is 31 Aug 2019. Will Waters extend this TMD or upgrade test software to reflect the LED testing? Please kindly advise the estimated date if new software is to be updated.  </t>
  </si>
  <si>
    <t>There was BSM pressure unstable occurred at TE17. Priming BSM cannot help to resolve.And failure is also not due to BSM seal leakage.
After changing i2V check valve (289003706,Assy, Cartridge, I2V, Hexane/THF) at pump B primary, BSM pressure was stable.
I'd like to request for replacement of i2V check valve P/N:289003706. Price information for this part is attached for reference.</t>
  </si>
  <si>
    <t>[04Jul19] emailed Lwin to proceed with replacement; Advised her to avoid this re-occuring.</t>
  </si>
  <si>
    <t/>
  </si>
  <si>
    <t/>
  </si>
  <si>
    <t>The following probes are in bad condition, the sensor tips have dropped/sinked in:-
    Probe ID - 30231/405006555/T100283BC/405005883
    Part Number List - M945814BD/1, 405005883, 405006555, M046699BD/1</t>
  </si>
  <si>
    <t>Richport</t>
  </si>
  <si>
    <t>Tester 82995-2 was having failures due to "seal force sensor h/w fault".
Afterverifying, it was due to 279001865 (ASSY  LOAD CELL CABLE) wear and tear.
This cable is required to be replaced. After replacing this cable, tester 82995-2 can perform testing without causing test failed due to "seal force sensor h/w fault".
Therefore, requested a replacement of P/N:279001865 (Qty 1).</t>
  </si>
  <si>
    <t>TE82995 -2</t>
  </si>
  <si>
    <t xml:space="preserve">There was Chemistry Precision Area test failure at TE15. The failure was due to split peaks.
Column's filter frit was changed and retest. Still having split peaks.
Column was purged out with Methanol and retested.Still having split peaks.
There was no high system pressure during the test.
After swapping column 4 and retested. There was no split peaks.
Therefore, request to replace column 4 (P/N:186002350) for TE15.
 </t>
  </si>
  <si>
    <t xml:space="preserve">[10Jul19] Replied Lwin to replace this cable. </t>
  </si>
  <si>
    <t/>
  </si>
  <si>
    <t/>
  </si>
  <si>
    <t>[10Jul19] A column passed to Venture to continue the production. Will verify the column condition when available</t>
  </si>
  <si>
    <t>There was severe leakage at Pump A and Transducer Range Error at Pump B of TE83064-14 in the last week of Jun 19.
Please refers to attached files for failure verification and price information.
TE14 can resume functional test on 27 Jun 19. OESR is raised now because we performed its function with both I Class (x3 units) and H Class (x3 units).</t>
  </si>
  <si>
    <t xml:space="preserve">[12Jul19] sent an acknolegment of  the parts replacement. </t>
  </si>
  <si>
    <t>4 Probes given to Richport on 16July 2019:
1) AN30229 Resistance test Probe
2) T100282BC1  Resistance Test Probe
3) T100283BC1 Resistance Test Probe
4) AN30251 Resistance Test Probe</t>
  </si>
  <si>
    <t>S190133</t>
  </si>
  <si>
    <t>S190134</t>
  </si>
  <si>
    <t>S190135</t>
  </si>
  <si>
    <t>TE 82988-2</t>
  </si>
  <si>
    <t>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replacement for new Lambda GENH60-12.5-LAN Power Supply.</t>
  </si>
  <si>
    <t>TE83057-4</t>
  </si>
  <si>
    <t xml:space="preserve">1. Problem Statement.
       - TE83057-4 Not able to execute auto download config for PN 186015032. Display message " Error900    
         occurred" refer to attached photo.
   2. Acceptance criteria that is not met. (e.g. relevant specification number and revision)
       - Able to execute auto-download config the PN 186015032.
   3. Relevant records (e.g. Incomin QA, Test Records, Photos, track wise NCRs numbers and related issue)
       - Refer to attached photo for the failure code.
   4. Info on whether this issue impacts revenue
       - No impact to revenue as the UUT able to manually download the program for 186015032
  </t>
  </si>
  <si>
    <t xml:space="preserve">Problem statement :
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below instrument ship to Senai for investigation purpose :
1)PXI 2586 relay card                                       
2)Pickering relay mux (40-612-002)              
3)Lambda Power Supply GENH60-12.5A      
4)Self Test Fixture
5)Chroma Load 63103        </t>
  </si>
  <si>
    <t>[25Jun2019] Need to understand more about this issue
[27Jun2019]OESR  193421, Asked Eric to advise the repair of this loss comm issue
[01Jul2019] Joel verified Eric's advice and feedback the system is still having issue with communication. Sent an email to Eric see if can use the other station PC image to fix this issue
TE82882 -10 only affect loss comm on eLamdba models. 
[04Jul2019] emailed Eric about the way to increase database size and going to close this repair
[05Jul2019] To close this OESR but follow up with Eric on how to check the data table for overflow
[22Jul2019] Forwarded email to Edwin
[24Jul2019] Saved the email to OESR folder</t>
  </si>
  <si>
    <t xml:space="preserve">"USB Device Error" came out during testing of either BSM or QSM.
The frequency is happened once to twice daily.
The steps we performed when this error appears are 
1) Switch off tester box, reinsert USB cable and turn on 
2) If step 1 did not work, replaced USB cable
Previously, this tester is connected to printer which is used to print out test report. Six month ago, printer was isolated from all of the tester. However, this error is mostly came out at this particular test station if compared to others. Please refer to the attached photo. </t>
  </si>
  <si>
    <t>TE82943-24</t>
  </si>
  <si>
    <t xml:space="preserve">During testing, Remote control of tester box was suddendly OFF. Due to this, test UUT will be OFF and Faild the test. The frequency of the issue is happened in one out of 5 units. </t>
  </si>
  <si>
    <t>[18Jun2019] Verify this issue with Hong Cheng and raise OESR if necessary
[25Jun2019] Edwin - Check after Engineering meeting (27th Jun)
[28Jun2019] No internet connection on 2 reported testers. Asked HC to get their IT personnel to fix this internet connection and update WPPL if the issue resolved.
[4Jul2019] HC feedback their IT is not able to fix it. OESR 193426 raised
[10Jul2019] Bill was assigned for this OESR
[24Jul2019] This OESR is closed
.1) Downloaded the latest Symantec Antivirus definitions ( stand alone installer ) 20190707-019-v5i32.exe.
    https://www.symantec.com/security_response/definitions/download/detail.jsp?gid=sep
2) Transferred installer into the local server Test Engineering folder.
3) Downloaded the installer to the TE82987-1 desktop.
4) Manual update: Ran installer as "te-1" (local administrator account).
5) Virus definitions are now up to date as of: Sunday, July 07, 2019 r19</t>
  </si>
  <si>
    <t>Label content overlap printing for the following serial number:
G19QSP506A
G19QSP507A
Request re-printing of the above serial number.</t>
  </si>
  <si>
    <t>[24Jul19] Reprinted</t>
  </si>
  <si>
    <t xml:space="preserve">Problem statement :
Existing functional testers or functional fixture did not have CPU cards as spare although FT tester currently is still running good. We need spare to ensure tester downtime is low.
Spare part request as per attached excel file.
Tester/Fixture#         CPU Card #               PCBA #
1) TE 83044        210000273 Rev G       210000345
2) TE 83002                   N/A                   210000414 
3) TE82718         487 CPU 081060         279002660 
4) TE82961-2      PCB 210000182          210000565  
5) TE82940         PCB 210000333          210000355 &amp; 210000404
</t>
  </si>
  <si>
    <t>TE82969 -1</t>
  </si>
  <si>
    <t xml:space="preserve">1. Problem Statement.
       - TSP have same part number usage in 735002531
   2. Acceptance criteria that is not met. (e.g. relevant specification number and revision)
       - Document in not consistent (see attached table)
   3. Relevant records (e.g. Incomin QA, Test Records, Photos, trackise NCRs numbers and related issue)
       - Document  must not have conflict with content and description.
   4. Info on whether this issue impacts revenue
       - 4.1. Both TSP bearing same part number and create confussion which TSP to follow.
       - 4.2. Potential issue for document consistency during audit </t>
  </si>
  <si>
    <t/>
  </si>
  <si>
    <t/>
  </si>
  <si>
    <t>Web_Print</t>
  </si>
  <si>
    <t xml:space="preserve">Venture is unable to access to Waters Web base label printing for Beacon shipment, we are able to proceed until the password after that a error message indicated the server is down or programme error as attached. </t>
  </si>
  <si>
    <t>Time for closure (Days)</t>
  </si>
  <si>
    <t>Total Time Taken</t>
  </si>
  <si>
    <t>Sum of Time for closure (Days)</t>
  </si>
  <si>
    <t>Sum of Total Time Taken</t>
  </si>
  <si>
    <t>OESR Date Received</t>
  </si>
  <si>
    <t xml:space="preserve">   1. Problem Statement.
       - Empower not able to login therefore not able to execure Linearity Test
   2. Acceptance criteria that is not met. (e.g. relevant specification number and revision)
       - Empower user access "system and password "metsys" must be able to access and do Linearity Test.
   3. Relevant records (e.g. Incomin QA, Test Records, Photos, trackise NCRs numbers and related issue)
       - 735002531Rev L (6.1.2 Login as system, pw: metsys.) is not able to login .
   4. Info on whether this issue impacts revenue
       - 4.1. Potential miss shipment  (16X units) for 186015034 on 14 Aug 2019</t>
  </si>
  <si>
    <t xml:space="preserve">   1) Label smear for 186015031; Qty 1pc
ASP 279001743 Rev. H
2) Label edge found to have scratch mark for 289000560; Qty 1pc
ASP 289000560 Rev. M</t>
  </si>
  <si>
    <t>[08Aug19] Checked with Joel they have a workaound for this case and agreed to close this case.</t>
  </si>
  <si>
    <t>[06Aug19] OESR 193486 was raised to Milford;
[08aug19] Bill Bates: 'I’ve got one of the Empower experts working remotely on fixing this issue with TE82969. Please leave the PC AS IT IS until I send you word that the problem is fixed'
[13Aug19] Asked Flex to verify if Milford has fixed the issue.
[15Aug19] The problem was fixed.</t>
  </si>
  <si>
    <t>On the Tooling Masterlist, the tool number 999037508 Qty: 4 not belong to Venture used.
Pls help to remove from Tooling Masterlist</t>
  </si>
  <si>
    <t>New product Degasser Assembly consigned tool 999044892 (DEGASSER GASKET FIXTURE ) Qty: 2.
Pls help to add in to Tooling Masterlist</t>
  </si>
  <si>
    <t>TE82503  – 5</t>
  </si>
  <si>
    <t>1. Problem Statement.
       - Interface Fittings from Tester to UUT is leaking. 
   2. Acceptance criteria that is not met. (e.g. relevant specification number and revision)
       - Injector Seal Pack assembly must be able to pass Seal Wash Test, Decay Test, Down Count Stream,   
         Seal Witdh Test prior to send for chassis for ass'y  
   3. Relevant records (e.g. Incomin QA, Test Records, Photos, trackise NCRs numbers and related issue)
       - N/A
   4. Info on whether this issue impacts revenue.
       - No Impact at the moment Flex to use temporary solution by using coupling to recover the tester  
         it's advisable to use the proper interface fittings . Refer to attached photo.
       - need to replace 6x fitting.</t>
  </si>
  <si>
    <t>Problem statement :
Tester GTS TE 82988-2 model 210000411 unable to verify  'Alliance' logo display.
Base of 'Test specification and procedure, 2695 Universal PCB Tester' document #: WAT-RF-SKI00333     page 6 of 7 : 
"The operator must ensure the proper firmware is loaded on the PCB by observing the TE82510 Test Station display, shows the proper boot-up screen for the pcb. The operator must verify this observation for each board test. The 210000411 will display "alliance". Boards not displaying these screens as shown are considered a failure and will require repair."
Request to upgrade system verification on GTS for model 210000411 to check 'Alliance' logo display and meet the test specification.</t>
  </si>
  <si>
    <t xml:space="preserve">1. Problem Statement.
       - 999120000 Reticule Plate Target Mirror Broken Mirror (See attached photo).
   2. Acceptance criteria that is not met. (e.g. relevant specification number and revision)
       - 999120000 Reticule Plate Target Mirror shall not be a broken mirror.
   3. Relevant records (e.g. Incoming QA, Test Records, Photos, trackise NCRs numbers and related issue)
       - N/A
   4. Info on whether this issue impacts revenue
       - No impact at the moment but need a spare target mirror to have a standby replacement once the target
         mirror cannot be use any more.
</t>
  </si>
  <si>
    <t>1. Problem Statement.
       - 999026619 Target Alignment Broken Mirror (See attached photo).
   2. Acceptance criteria that is not met. (e.g. relevant specification number and revision)
       - 999026619 Target Alignment Mirror shall not be a broken mirror.
   3. Relevant records (e.g. Incomin QA, Test Records, Photos, trackise NCRs numbers and related issue)
       - N/A
   4. Info on whether this issue impacts revenue
       - No impact at the moment but need a spare target mirror to have a standby replacement once the target
         mirror cannot be use any more.</t>
  </si>
  <si>
    <t xml:space="preserve">The test was failing R010 " Test Heater Current Draw "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t>
  </si>
  <si>
    <t>279003934-002</t>
  </si>
  <si>
    <t>Count of OESR Date Received</t>
  </si>
  <si>
    <t>[21Aug2019] Milford reviewed and agreed with this fix. And will send few pieces to WPPL/Flex for future use</t>
  </si>
  <si>
    <t>[20Aug2019] Forwarded Venture request to Sandiq and Raymond
[23Aug2019] Jason --  We have up the tester this afternoon and release for production. The failure was recovered after we executed the relay self test of the tester itself. 
We are monitoring and let you know when failure coming back.</t>
  </si>
  <si>
    <t xml:space="preserve"> TE82882- 14</t>
  </si>
  <si>
    <t xml:space="preserve">1. Problem Statement. 
       - Measurement computing NOT ABLE TO POWER ON due to defective power supply unit
   2. Acceptance criteria that is not met. (e.g. relevant specification number and revision)
       - Measurement of power supply must have 9V, 2 Amps. 
   3. Relevant records (e.g. Incomin QA, Test Records, Photos, trackise NCRs numbers and related issue)
      - N/A
   4. Info on whether this issue impacts revenue.
      - No impact the moment. 
      </t>
  </si>
  <si>
    <t>1. Problem Statement.
       - TE82969-1 Linearity Tester not able to create a backup or clone the HDD.
   2. Acceptance criteria that is not met. (e.g. relevant specification number and revision)
       - must be able to backup or able to clone the HDD
   3. Relevant records (e.g. Incomin QA, Test Records, Photos, trackise NCRs numbers and related issue)
      - N/A
   4. Info on whether this issue impacts revenue
      - No impact to revenue as of now.</t>
  </si>
  <si>
    <t xml:space="preserve">
There is an intermitted resistance detection during check at assembly station. This is the special harness to check each of the (4) flex ciruits for damage as stated in OPER 3.0 of ASP 279001985. Please kindly refer to the attached photo for the harness.
</t>
  </si>
  <si>
    <t>[26Aug2019] Asked Joel to purchase 1 power supply for this repair. Joel updated the tester is fixed by replacing power adaptor</t>
  </si>
  <si>
    <t xml:space="preserve">   Request TE# for new ICT Fixture 210001344 - Currently did not have TE# number</t>
  </si>
  <si>
    <t>TE83032-1</t>
  </si>
  <si>
    <t>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t>
  </si>
  <si>
    <t>TE82760-4/5</t>
  </si>
  <si>
    <t>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t>
  </si>
  <si>
    <t>1. Problem Statement.
       - Injector Seal Pack TE82503-4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t>
  </si>
  <si>
    <t xml:space="preserve">[30Agu2019] An air actuator was requested and collected by Flex. Joel said that they installed and verified the TE82503-4  and is able to pass. </t>
  </si>
  <si>
    <t xml:space="preserve">     
Proposed to perform annual preventative maintenance for TE83064- 10,11,12 and 13 during 03 Sep-17 Sep 2019 since FTN instrument built is paused for this peroid.
Below part numbers are required to be replaced during PM, so that the purpose of this OESR is to request them.
1.	Column, P/N:186006049 (Qty 4)
2.	Column, P/N:186002350 (Qty 4)
3.	Flow Cell for TUV Detectors (no info of part number)(Qty 4)  </t>
  </si>
  <si>
    <t xml:space="preserve">1. Problem Statement.
       -PDA Final Test System TE82882-8,9,10,11,13, and 14 have missing Spare OB PN 7000011652. 
   2. Acceptance criteria that is not met. (e.g. relevant specification number and revision)
       - All PDA Final Test System TE82882-8,9,10,11,13 and 14 shall have Spare PB PN 7000011652 
   3. Relevant records (e.g. Incomin QA, Test Records, Photos, trackise NCRs numbers and related issue)
      - N/A
   4. Info on whether this issue impacts revenue
     - Impact 1x unit os shipment for Spare OB.  </t>
  </si>
  <si>
    <t xml:space="preserve">     
Proposed to perform annual preventative maintenance for TE83064- 10,11,12 and 13 during 03 Sep-17 Sep 2019 since FTN instrument built is paused for this peroid.
Part numbers inside attached list are required to be replaced in BSM of FTN testers during PM, so that the purpose of this OESR is to acknowledge that they are going to be claimed.
Please refers to attached file for detail information and price. </t>
  </si>
  <si>
    <t>TE82943 -13</t>
  </si>
  <si>
    <t xml:space="preserve">1. Problem Statement.
      - USB Device Error keep on flashing on the screen. The tester need to restart. After testing one unit, same    
        error appear. Verified that Workstation computer does not have  loose card and TE82943-13 module does  
        not have a loose card too.
   2. Acceptance criteria that is not met. (e.g. relevant specification number and revision).
      - USB Device shall not show error during testing process
   3. Relevant records (e.g. Incomin QA, Test Records, Photos, trackise NCRs numbers and related issue)
      - refer to attached photo
   4. Info on whether this issue impacts revenue.
      - No impact to revenue at the moment. </t>
  </si>
  <si>
    <t>During IVD conversion chassis was discovered bent.                                                                                Instrument Serial Number Printing:
NCMR-SKW-0000105
WPPL Reference : NCR SG190601
Model: 186015001  S/N: L18UPB647A</t>
  </si>
  <si>
    <t>Sourcing in progress.
[04Sep19] Closed during eng meeting. Tools in use now</t>
  </si>
  <si>
    <t>[04Sep19] spare is in wppl. Closed during eng meeting.</t>
  </si>
  <si>
    <t>[21Aug2019]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
[04Sep2019] Flex senai to confirm Alliance logo checking stated TSP. Is it checksum check in TSP? If not in TSP, will close this case. Printing out email and check into OESR folder.</t>
  </si>
  <si>
    <t>PM of TE82943 testers will be due on 10 Oct 19. Please help to provide six lamps to replace at TUV testers for TE82943-1, TE82943-19, TE82943-20, TE82943-21, TE82943-22 and TE82943-24</t>
  </si>
  <si>
    <t>S190136</t>
  </si>
  <si>
    <t>S190137</t>
  </si>
  <si>
    <t>S190138</t>
  </si>
  <si>
    <t>S190139</t>
  </si>
  <si>
    <t>S190140</t>
  </si>
  <si>
    <t>S190141</t>
  </si>
  <si>
    <t>S190142</t>
  </si>
  <si>
    <t>S190143</t>
  </si>
  <si>
    <t>S190144</t>
  </si>
  <si>
    <t>S190145</t>
  </si>
  <si>
    <t>S190146</t>
  </si>
  <si>
    <t>TE83026-1</t>
  </si>
  <si>
    <t>During preventive maintenance on PC found files in SENDBUFFER directories, please notify test engineer for resubmission .</t>
  </si>
  <si>
    <t>TE83026-2</t>
  </si>
  <si>
    <t>During preventive maintenance on PC found Symantec Antivirus definition files cannot be updated, please contact test engineer to upgrade anti-virus software .</t>
  </si>
  <si>
    <t>SigmaSure access replacement:
1. TEO AI LING (ailing.teo@flex.com) - Resigned. 
Replacement: LEE EE SENG (eeseng.lee@flex.com)
2. AU WENG ONN (wengonn.au@flex.com) - Resigned. 
Replacement: NURSHUHADA BINTI YAZID (NurshuhadaBinti.Yazid@flex.com)
3. GUO LAN LAN (lanlan.guo@flex.com) - Resigned. 
Replacement: KE TIU A/P EH CHAN (ketiu.apehchan@flex.com)
4. KWEK CHOCK MENG (chockmeng.kwek@flex.com) - Transferred to other station. 
Replacement: WONG KOK VUI (kokvui.wong@flex.com)
5. ANG KIN CHEONG (kincheong.ang@flex.com) - Transferred to other station
Replacement: CHUA TECK YONG (teckyong.chua@flex.com)</t>
  </si>
  <si>
    <t>[02Sep19] Parts are ready for collection and Vetnure was informed
[09Sep19] Parts are collected by KL</t>
  </si>
  <si>
    <t>TE82743-3</t>
  </si>
  <si>
    <t xml:space="preserve">The PC not able to power when turning on. Suspected that the PC Mother board get faulty
PC Model: IPC-610MB-300
Manufacturer: Advantech
OS: Windows 2000
Ram: 2 GB </t>
  </si>
  <si>
    <t>1. Problem Statement. 
       - Tester Position 2 NOT ABLE TO POWER ON/OFF suspect to be due to IPN.
   2. Acceptance criteria that is not met. (e.g. relevant specification number and revision)
       - Unit Under Test must be able to remotely ON or OFF using the tester IPN. 
   3. Relevant records (e.g. Incomin QA, Test Records, Photos, trackise NCRs numbers and related issue)
      - N/A
   4. Info on whether this issue impacts revenue.
      - No impact the moment.</t>
  </si>
  <si>
    <t>[11Sep19] Acknoledged Venture request and PM parts were collected by Venture.</t>
  </si>
  <si>
    <t/>
  </si>
  <si>
    <t>Problem statement :
Tester TE 82940 for model 210000355  to be use for new model 210001344 with different test method. PCBA model 210001344  unable to measure at 2 regulated voltage point '3.3v to GRD' and '2.5V to GRD'. Its required new test specification procedure.</t>
  </si>
  <si>
    <t>Huazhen</t>
  </si>
  <si>
    <t>1. Problem Statement.
    - No Test Engineering Access to Sigmasure 7 Access.
   2. Acceptance criteria that is not met. (e.g. relevant specification number and revision)
    - Need Sigmasure 7 Access to extract data evaluation and analysis for Detector eg. Loss Comm
      Flex need to know the Model of Detector Tester, Date Tester, how many times it failed in Loss Comm. 
   3. Relevant records (e.g. Incomin QA, Test Records, Photos, trackise NCRs numbers and related issue)
    - Presently doing manual data collection is very taxing while all ar demanding quick data anlysis and finding 
       potential solution base on tranding result and analysis
   4. Info on whether this issue impacts revenue
     - No impact to revenue at the moment</t>
  </si>
  <si>
    <t>HuaZhen</t>
  </si>
  <si>
    <t>OESR 182626
[30Aug18] Ed Reply: No updates to report.  Expect to look into this anomaly soon.  It's not repeatable and completely random from what I've discovered.
[19Oct18] Ed update:  Made a Test Program code modification on the TE Lab PC and is under evaluation. 
[11Jan19] Checked with Venture, the issue is still existing randomly. 
[31Jan19]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Apr23: same status.  expecting release soon.
[13Sep19]formally close TMD010661 v02 as ECO9229308 is already implemented</t>
  </si>
  <si>
    <t>Desmond"We are unable to grant Sigma7 access as currently Sigma7 is not setup with isolation of factory. "</t>
  </si>
  <si>
    <t>During high pressure test, physical leakageat Inlet port in TUV was observed and test failed. 
Below troubleshooting steps has been done.
1) Retightened tubing connected to Inlet
2) Reposition ferrule and installed back into Inlet
During high pressure test, ferrule position is moved to the end of tubing.
This was observed this afternoon and tester could not be used for functional testing.</t>
  </si>
  <si>
    <t xml:space="preserve">TE82943-20 </t>
  </si>
  <si>
    <t>Instrument Serial Number Printing:
RMA Instrument Serial Number Label Need To Reprint Due To ADC Carton Damaged.
NCMR-SKW-00000128 WPPL reference: NCR ADC190078
Model: 186248900 S/N: E198E806A</t>
  </si>
  <si>
    <t xml:space="preserve">
1. Tester TE82865-5 unable to download firmware and it shows on the note as Invalid Ethernet address. 
    I have checked there was a pass record on 8 Mar 2018 it happened on this tester too. I was told that the Ethernet address was full which cause to show this error. 
No production impact.</t>
  </si>
  <si>
    <t xml:space="preserve">TE82865-5,  </t>
  </si>
  <si>
    <t>Desmond" It is done"</t>
  </si>
  <si>
    <t>TE82865-5/6</t>
  </si>
  <si>
    <t xml:space="preserve">
I was performing PC maintenance found at "Step 1.7 Check for unsent test files in all the 3 tester below. Just to inform that there were number of files in the folder Directory C: \program files\sigmaQuest\sigmaProbe\sigmaQueue\Sendbuffer and C:\program files\sigmaQuest\sigmaProbe\sigmaQueue. 
  Tester name as shown below:
 TE82865-5	CPSO Final Test Station
  TE82865-6	CPSO Final Test Station
  TE82865-2	ASO Final Test Station</t>
  </si>
  <si>
    <t>S190147</t>
  </si>
  <si>
    <t>S190148</t>
  </si>
  <si>
    <t>S190149</t>
  </si>
  <si>
    <t>S190150</t>
  </si>
  <si>
    <t>S190151</t>
  </si>
  <si>
    <t>S190152</t>
  </si>
  <si>
    <t>S190153</t>
  </si>
  <si>
    <t>S190154</t>
  </si>
  <si>
    <t>S190155</t>
  </si>
  <si>
    <t>S190156</t>
  </si>
  <si>
    <t>S190157</t>
  </si>
  <si>
    <t>S190158</t>
  </si>
  <si>
    <t>S190159</t>
  </si>
  <si>
    <t>S190160</t>
  </si>
  <si>
    <t>S190161</t>
  </si>
  <si>
    <t>S190162</t>
  </si>
  <si>
    <t>S190163</t>
  </si>
  <si>
    <t>S190164</t>
  </si>
  <si>
    <t>S190165</t>
  </si>
  <si>
    <t>S190166</t>
  </si>
  <si>
    <t>S190167</t>
  </si>
  <si>
    <t>S190168</t>
  </si>
  <si>
    <t>S190169</t>
  </si>
  <si>
    <t>S190170</t>
  </si>
  <si>
    <t>S190171</t>
  </si>
  <si>
    <t>S190172</t>
  </si>
  <si>
    <t>S190173</t>
  </si>
  <si>
    <t>S190174</t>
  </si>
  <si>
    <t>S190175</t>
  </si>
  <si>
    <t>S190176</t>
  </si>
  <si>
    <t>S190177</t>
  </si>
  <si>
    <t>S190178</t>
  </si>
  <si>
    <t>S190179</t>
  </si>
  <si>
    <t>During preventive maintenance on PC found files in SENDBUFFER directories, please notify test engineer for resubmission</t>
  </si>
  <si>
    <t xml:space="preserve">During preventive maintenance on PC found files in SENDBUFFER directories, please notify test engineer for resubmission </t>
  </si>
  <si>
    <t>issue with thte wire rectified</t>
  </si>
  <si>
    <t>[22Jul2019] Parts will be ready for collection except PXI2586, which cannot be found in WPPL.
[02Aug2019] All parts are still in Flex senai. Flex should return all repair parts once the self test fully complete
[20Sep2019] Close this OESR and tracking parts under the other parts' OESR as per discussion with Edwin</t>
  </si>
  <si>
    <t>[02Sep19] OESR 193551 was created for this request
[10Sep19] Updated Matt's reply into the OESR folder
[20Sep19] Milford will build 2x Golden flowcell and CEA was raised.</t>
  </si>
  <si>
    <t>[20Sep19] Matt fixed the issue and confirmed with Wang. Close this case</t>
  </si>
  <si>
    <t/>
  </si>
  <si>
    <t>[20Sep19] 6x lamps were collected by Venture</t>
  </si>
  <si>
    <t>TB525-48V</t>
  </si>
  <si>
    <t xml:space="preserve">
During production of 4217001DC3 ISSUE 10 48V TWIG UNIT (RoHS) ASSY, we encounter tester PCA board 4217900DC1 S/N: 1001 has a U25 Burnt! with failure symptom: R042 Programmable Oscillator test failed 5CTS.
1) Twig Control Electronics FCT have down and not able perform test for production , 4217001DC3 ISSUE 10 48V TWIG UNIT (RoHS) ASSY.
we have so far tried to repair the tester board, base on tester schematic replacing U25, U40,U26, U39, U23, U15, U43, U41, U24, U42, U16 with a new Chip PIC16F877A and program with instruction from Tarana.
Shipment is affected.</t>
  </si>
  <si>
    <t>23Sep19 : closed. Remove from tooling masterlist.</t>
  </si>
  <si>
    <t>Closed. Investigation performed. It is observed the chassis is bent after the assembly.</t>
  </si>
  <si>
    <t>TE82564-4</t>
  </si>
  <si>
    <t>1. Problem Statement.
       - TE82526-4 Pump Tray Tester Not able to initialize.
   2. Acceptance criteria that is not met. (e.g. relevant specification number and revision)
       - TE82526-4 Able to Initialized, with audible buzzer, and LED from DS1-DS8 (permanent ON-Hang)
   3. Relevant records (e.g. Incomin QA, Test Records, Photos, trackise NCRs numbers and related issue)
       - N/A
   4. Info on whether this issue impacts revenue
       - Build for the next 3 weeks is enough for 2x unit of  Pump Tray Tester</t>
  </si>
  <si>
    <t>[04Sep19] OESR 193550
[12Sep19] VAF was sent for review
[16Sep19] VAF is pending for QA approval
[19Sep19] Sent draft VAF for FCT fixture to YH and asked for advice
[25Sep19] VAF was approved and Flex was informed.</t>
  </si>
  <si>
    <t>TE82988</t>
  </si>
  <si>
    <t xml:space="preserve">
1) This morning setup found 2 pcs of  the fixture interconnect pins for  Test box 279003188 used on GTS#2 (TE82988) pin broken and 2 other pins bend and sink.
Spare interconnect pins left 2 pcs (Previously given by Seva).
We would like to request these interconnect pins (20 pcs) for spare to ensure production have enough wear and tear parts. 
see attached</t>
  </si>
  <si>
    <t>Print out got line (Print head faulty). Attach autopack servie report  No: S1909193 AP.</t>
  </si>
  <si>
    <t>[20Sep19] Chan to flush the flowcell with extended hours and update the outcome. MRO 1x unit of this flowcell for repair &amp; spare
[27Sep19] Chan update the flowcell passed 3x units tester after extended flushing. Close this OESR and re-open again when needed</t>
  </si>
  <si>
    <t>[27Sep19]  Seva was informed. DJ will follow up with Seva</t>
  </si>
  <si>
    <t xml:space="preserve">[23Sep19] Tarana in UK was informed about this repair and troubleshooting in ongoing.
[27Sep19] DJ will follow up with Tarana
</t>
  </si>
  <si>
    <t>[13Sep19]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
[24Sep19] Erzad has updated Matt with comments on temporary procedure for this test. Matt will release TMD for this test
[27Sep19] Matt will work on this TMD and close this case as no action from WPPL</t>
  </si>
  <si>
    <t>[25Sep19] Checked tester in Flex, it's working now after replacing the FAN. The tester is under monitoring
[27Sep19] Closed as no action from WPPL required</t>
  </si>
  <si>
    <t>[11Sep19] OESR 193577 was raised for this repair
[13Sep19] Milford will send a PC for this repair
[19Sep19] ETA is Thursday 12pm
[24Sep19] Venture collected PC on 24Sep and asked update from Venture
[25Sep19] Jason -- error message encoutered, asked Jason to update the IP address and clear picture of error message.
[27Sep19] Jason updated the tester is fixed and working well now.</t>
  </si>
  <si>
    <t xml:space="preserve">Certificate  of Functional Performance of Instrument serial number: J14UPX301G found model name incorrect. It should be ACQUITY UPLC 30 cm COL HTR, please help to correct it in the database. </t>
  </si>
  <si>
    <t>[01Oct19] Bill Irons have resolve the issue, Venture reprint the Certificate with no issue.</t>
  </si>
  <si>
    <t>OESR: 182975, shared OESR with above
OFI</t>
  </si>
  <si>
    <t>OESR: 182975,shared OESR with above
OFI</t>
  </si>
  <si>
    <t xml:space="preserve"> Problem statement :
    Tester TE 82961-2   Computer not function, can not power up and investigation found power supply PC spoil. We identify that power supply have been reach the lifespan limit after used for 7 years. Verify with replacing good power supply and PC can power up as normal.
Request replacement power supply  PC as below :
Name : SFX SWITCHING POWER SUPPLY
Model : SFX-500-2
Spec  : AC I/P VOL:115/230V ~ CUR : 8/4.5A MAX FREQ : 50-60Hz </t>
  </si>
  <si>
    <t>Leak Detector status LED is automatically off during functional test which caused "leak detector test fail".
I have tried as below
1) Reconnect USB cable to PC and the issue did not solve
2) Changed USB port at PC and the issue did not solve
3) Shut down PC and turn on. It is ok for one unit and then status LED turn off again after one unit test
Currently, we shut down PC after each and every unit has been tested.
Plan: To swap leak detector in two test stations
Remark: Inspected cable for loose or damage wires and did not observe any abnomalities</t>
  </si>
  <si>
    <t xml:space="preserve">1. Problem Statement.
       - Injector Seal Pack TE82503-5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 </t>
  </si>
  <si>
    <t>TE82503-5</t>
  </si>
  <si>
    <t>[20Sep2019] Asked HC to list all stations with outdated antiviruse and check with their IT see if can find a solution
[25Sep19] Sent a chaser to Venture
[01Oct19] 193626 was raised
[07Oct19] Shared workaournd for updating virus definition file on windows xp with HC</t>
  </si>
  <si>
    <t>Tester TE83064-16 is having system over pressure due to blockage at Assy Welded tube, P/N:430003154.
In order to resolve blockage, tubing has been flushed out at both side and still causing system over pressure.
Therefore, request P/N:430003154 (Qty 1) Assy Welded tube for TE16.
Currently TE16 will be stopped using for testing</t>
  </si>
  <si>
    <t>Annual PM is required to be performed on 15 Oct 2019 for both testers TE82774-2 and TE82774-3.
Cables part numbers P/N:441000403, CABLE ASSY  EXTENDER ENCODER and P/N:441000404,CABLE ASSY  MOTOR EXTENDER are required to be changed due to wear and tear.
This OESR is to request P/N:441000403 (Qty2) and P/N:441000404 (Qty 2).</t>
  </si>
  <si>
    <t>TE82774-2 and TE82774-3.</t>
  </si>
  <si>
    <t>Instrument Carton Serial Number Printing:
Waters Wearhose ADC feedback Carton Box Serial number label barcode unable to scan  
186001515 1515 ISOCRATIC HPLC PUMP (Serial Number B1815P128A)</t>
  </si>
  <si>
    <t xml:space="preserve">
We run into problem for this new ADC parts. 700012318 Rev B, ASSY, CABLE, Z AXIS HOME.
We can’t print the above part number on the part label printer. It show '700012318' not found in database
Can help to create the part number label in the database for the above spare part. Please see attached picture.
We have a shipment on 14th Oct to ADC.
 </t>
  </si>
  <si>
    <t>[02Sep19] checking with Joel if there's any other way to backup or the possible causes
[10Sep19] Sent the suggestion to Joel after checking with Desmond. Joel to update the status
[24Sep19] Checked with Joel, he's trying the backup as per advice from Desmond
[11Oct19] Checking with Joel the outcome about this backup. Joel updated it's backed up and close this OESR</t>
  </si>
  <si>
    <t xml:space="preserve">[20Sep2019] Request HC to list all stations with unsent files under SENDBUFFER directories and will raise OESR to Milford
[25Sep19] Sent a chaser to Venture
[11Oct19] Asked HC to verif y the PC has  'Unsent files' with error code
</t>
  </si>
  <si>
    <t>[11Oct19] Approved Lwin's request of replacement parts as connector was worn off</t>
  </si>
  <si>
    <t>NO</t>
  </si>
  <si>
    <t>Problem statement :
Tester GTS TE 82988-2 unable to pass for selftest verification. Investigation found the failure related with Pickering MUX relay value over spec. Already change new Pickering Relay MUX card but the failure still occur. Plan to change cable interface for pickering MUX.  
Request to get new cable for replacement.
Items:
1) CABLE PICKERING 40-612-002</t>
  </si>
  <si>
    <t>[09Oct19] label reprinted.</t>
  </si>
  <si>
    <t>[24Jul19] Edwin: Can you try switch the USB cable to another system and see if the problem follows?                                                                                                                                                                                                      [01 Aug 2019] Confirmed the cable works correctly on other tester.
[08Aug2019] Chan: Even after swapping USB cable, we are encountering “USB device error”.
[16Aug2019] Chan to update if they can fix this issue by reloading a good PC backup image
[21Aug2019] Chan to notify WPPL once this failure appeared again, so that inform Milford to support on repair
[26Aug2019] OESR 193534 was sent to Milford. Matt: This appears to be a hardware issue.
[27Aug2019] Chan verify tester is working again after re-plugged USB cable at tester box end. Asked Venture to confirm if the intermittent issue is from the card inside the box or the connection of USB. Meanwhile to check the price/lead time of the card inside the box.
[02Sep2019] Chan to confirm the intermittent issue is from the card inside test box or usb cable
[10Sep19]  The card PN is USB-1408FS
[13Sep19] Chan to purchase and replace this card. Will update the status.
[08Oct19] Chan updated the station is working fine after card replacement. 
[11Oct19] checking with Chan to close this OESR
[15Oct19] Closed as eng meeting disucssion</t>
  </si>
  <si>
    <t>Instrument Serial Number Re-printing:
Lean Project 4 instruments go for drop test at TÜV SÜD PSB Pte Ltd
Project and Serial Number below:-
1. Model: 186268900 S/N: K1987E431A
2. Model: 186017012 S/N: J19BTU090A
3. Model: 186015031 S/N: K19TUV195A
4. Model: 186017002 S/N: K19VTU072A</t>
  </si>
  <si>
    <t xml:space="preserve">
As per procedure 735001828  Rev E, lamp hour need to set to zero by clicking "New Lamp" button. However, "New Lamp" button is missing under console and could not set to zero at TUV #ID 92110 (S/N: G15TUV600A) TUV detector. Accumulative lamp hour is 7000+ hr at this particular TUV (P/N: 186015031). 
Action taken:
1) Turn off TUV and changed lamp, then turn on TUV, lamp hour did not reset to zero automatically
2) Taken flowcell from another TUV and reset TUV, lamp hour did not reset to zero automatically
3) Checked TUV firmware across all the test station and firmware version is 1.60 at all 6 test station
4) Logged in as te-1 and also there is no function to reset lamp hour.
Please kindly refer to the attached photos for reference.
</t>
  </si>
  <si>
    <t xml:space="preserve">[11Oct19] PO 2019-462 is sent to autopack and informed Hong Cheng.
[16Oct19] Printhead replaced by autopack </t>
  </si>
  <si>
    <t>[07Oct2019] Asked Joel to provide the part number and check if can get it locally
[11Oct19] OESR 193665 was raised. Joel updated cannot find the housing from Honeywell
[17Oct19] Milford will ship 2 housing and gasket over for this repair. And Team here also identified air valve could be another cause of leaking. Flex will collect a replacement part from Waters</t>
  </si>
  <si>
    <t>[17Oct2019] I will check it out when onsite since this issue has no impact to production yet, will raise the OESR to Milford if we cannot find a solution locally.</t>
  </si>
  <si>
    <t>[13Sep19] Joel to provide more info of IPN
[16Sep19] Joel update IPN with diagram, need to understand the issue before sending to Milford
[20Sep19] Confirmed IPN box is faulty. Asked Joel to source a fix locally.
[01Oct19] Asked Joel to share the original manufacturor price with their  buyer to get a reasonable price
[11Oct19] PO was issued and Joel to update the resultc
[17Oct19] Replaced IPN and under monitoring</t>
  </si>
  <si>
    <t/>
  </si>
  <si>
    <t>PROBLEM STATEMENT
Model 210000425 facing continuous fail at FCT test with failure ‘Pump driver interface failed! Unable to reset the primary motor drive’. 
  ACTIVITIES DONE:
1.	Verify fixture 210000425 with a few pass board and the result all fail with same failure ‘Pump driver interface failed! Unable to reset the primary motor drive’.
2.	Verify base tester TE82510 with running other fixture model 210000411 and 210000416 and the tester function well without any failure. Initial suspect failure not related tester &amp; more related to fixture issue.
Verify fixture model 210000425, measure all pin continuity to the rear panel interface, all connection is good.
 Production Impact-
Pending 68pcs at the FT station.Shipment commit this week 35pcs</t>
  </si>
  <si>
    <t>TE82558</t>
  </si>
  <si>
    <t>1. Problem Statement.
       - TE82475-2 Flow Cell Tester not able to complete decay test.
   2. Acceptance criteria that is not met. (e.g. relevant specification number and revision)
        - N/A  Must be able to complete 3 minutes decay test as per TSP WAT025373 Rev 07
   3. Relevant records (e.g. Incomin QA, Test Records, Photos, trackise NCRs numbers and related issue)
        - N/A
   4. Info on whether this issue impacts revenue
       - WAT-S-205000399 (10x units), WAT-S-205001023 (8X units), and WAT-S-205001027 (6X units) will be 
         affected if not able to recover by 18 Oct 2019.</t>
  </si>
  <si>
    <t>TE82475-2</t>
  </si>
  <si>
    <t>SigmaSure system down, unable to capture parts number serial in system.
Currently flex use in-house Traceability to record.
Affected on Detector and QSM family.</t>
  </si>
  <si>
    <t>[18Oct19] Flex reported the tester is fixed on 18Oct2019</t>
  </si>
  <si>
    <t>[18Oct19] Sys Admin was notified and case closed</t>
  </si>
  <si>
    <t>Instrument Serial Number Printing: 
Instrument Serial Number Label Need to re-print due to mis-alignment .
1. Model: 186299800 S/N: K19998049A</t>
  </si>
  <si>
    <t xml:space="preserve">[18Oct2019] Flex was advised to provide the parts info and troubleshooting support details
[21Oct2019] Flex collected the old version of CPU and a power supply from Flex Kallang
[25Oct2019] The problem was fixed by replace faulty IC in the fixture. Asked Flex Senai to return the old version of CPU board
</t>
  </si>
  <si>
    <t xml:space="preserve">[02Sep19] OESR 193552 was created for this request
[10Sep19] Updated Matt with input from MiMi regarding this OESR
[20Sep19] MiMi updated the yield is back on track and keep monitoring the trend
[11Oct19] Checking with MiMi if can close this OESR since the new tester will come soon
[17Oct19]MIMI -- Shall we monitor until end of Oct and close it. So that we will get 3 months data.
</t>
  </si>
  <si>
    <t>[02Aug2019] TSP needs to be updated, check with Eric
[04Sep2019] Checking with Joel to confirm if necessary to update TSP
[11Sep19] 193563 was raised
[19Sep19] Eric Turner and Matt were assignee for this OESR
[24Sep19] Sent a chaser to Matt/Eric
[30Sep19} Sent a chaser to Matt/Eric and mentioned there's audit in Flex
[11Oct19] Sent a reminder to Eric to check if TSP will be revised in next revision or park under monitoring on 08Oct19. This change may take time to complete and no impact to production. Set to low priority
[31Oct19] set monitoring under document update.</t>
  </si>
  <si>
    <t>[04Sep19] Checking with Joel for detail
[11Sep19] Asked Joel to monitor teser performance after replug cable and waiting for Venture to update if the card replacement is a fix.
[25Sep19] Joel to get quotation for this USB card while wait for the confirmation from Venture case
[11Oct19] Approved Joel's request for card replacement.
[31Oct19] The card is replaced and closed.</t>
  </si>
  <si>
    <t xml:space="preserve">[14Oct19] Asked Flex Senai to collect this requested cable for verification only.
[15Oct19] Flex Senai Erzad has collected the cable for this verification.
[31Oct19] Flex Senai to update repair status for parts </t>
  </si>
  <si>
    <t/>
  </si>
  <si>
    <t>We are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Request for test program update to allow enough time for plate actuation adjustment.</t>
  </si>
  <si>
    <t>[01Nov19] Su Fern has closed this OESR by providing the label.</t>
  </si>
  <si>
    <t xml:space="preserve">Instrument Serial Number Printing: 
Instrument Serial Number Label Need to re-print unit return from ADC Wearhouse
1. Model: 186248900 S/N: E1987E806A
</t>
  </si>
  <si>
    <t>TE83021</t>
  </si>
  <si>
    <t>Description : Serial CMD XCVR. The operation time out
Steps of Analysis : 1.  unlock and lock fixture - still fail 
2.  restart computer - still fail
3.  test using golden board - still fail
4.  check pins on the back of fixture and top of the fixture - no problem found
5.  measure serial comm cable - no open found
6.  use CPU belong to model 478 - serial comm Pass but fail all other test. 
Affected Part No &amp; Qty need for replacement : 
210000273 - 2 pcs
Shipment Impact :   N.A.                                                              Estimated Date : N.A.
Additional Time needed for analysis : N.A.
Attachment : Yes / No, refer to xxxxxxxxx.jig N.A</t>
  </si>
  <si>
    <t>[04Nov19] Su Fern has closed this OESR.</t>
  </si>
  <si>
    <t xml:space="preserve">Description: Instrument serial number label L18475447G need to reprint. </t>
  </si>
  <si>
    <t>[20Sep2019] Request HC to list all stations with unsent files under SENDBUFFER directories and will raise OESR to Milford
[25Sep19] Sent a chaser to Venture
[11Oct19] Asked HC to verif y the PC has  'Unsent files' with error code
[08Nov19] Milford was informed the additional testers for buffer clear</t>
  </si>
  <si>
    <t>[11Oct19] Lwin updated the tubing passed the test once after flushing, still need a spare tubing standby. The issure was tempurary resolved, set it to low priority
[17Oct19] Part is ready for collcection.</t>
  </si>
  <si>
    <t>S190180</t>
  </si>
  <si>
    <t>S190190</t>
  </si>
  <si>
    <t>S190191</t>
  </si>
  <si>
    <t>S190192</t>
  </si>
  <si>
    <t>S190193</t>
  </si>
  <si>
    <t>S190194</t>
  </si>
  <si>
    <t>S190195</t>
  </si>
  <si>
    <t>S190196</t>
  </si>
  <si>
    <t>S190197</t>
  </si>
  <si>
    <t>S190198</t>
  </si>
  <si>
    <t>S190199</t>
  </si>
  <si>
    <t>S190200</t>
  </si>
  <si>
    <t>S190201</t>
  </si>
  <si>
    <t>S190202</t>
  </si>
  <si>
    <t>S190203</t>
  </si>
  <si>
    <t>S190204</t>
  </si>
  <si>
    <t>S190205</t>
  </si>
  <si>
    <t>S190206</t>
  </si>
  <si>
    <t>S190207</t>
  </si>
  <si>
    <t>S190208</t>
  </si>
  <si>
    <t>S190209</t>
  </si>
  <si>
    <t>S190210</t>
  </si>
  <si>
    <t>S190211</t>
  </si>
  <si>
    <t>S190212</t>
  </si>
  <si>
    <t>S190213</t>
  </si>
  <si>
    <t>S190214</t>
  </si>
  <si>
    <t>S190215</t>
  </si>
  <si>
    <t>S190216</t>
  </si>
  <si>
    <t>S190217</t>
  </si>
  <si>
    <t>S190218</t>
  </si>
  <si>
    <t>S190219</t>
  </si>
  <si>
    <t>S190220</t>
  </si>
  <si>
    <t>S190221</t>
  </si>
  <si>
    <t>S190222</t>
  </si>
  <si>
    <t>S190223</t>
  </si>
  <si>
    <t>S190224</t>
  </si>
  <si>
    <t>S190225</t>
  </si>
  <si>
    <t>S190226</t>
  </si>
  <si>
    <t>S190227</t>
  </si>
  <si>
    <t>S190228</t>
  </si>
  <si>
    <t>S190229</t>
  </si>
  <si>
    <t>S190230</t>
  </si>
  <si>
    <t>S190231</t>
  </si>
  <si>
    <t>S190232</t>
  </si>
  <si>
    <t>S190233</t>
  </si>
  <si>
    <t>S190234</t>
  </si>
  <si>
    <t>S190235</t>
  </si>
  <si>
    <t>S190236</t>
  </si>
  <si>
    <t>S190237</t>
  </si>
  <si>
    <t>S190238</t>
  </si>
  <si>
    <t>S190239</t>
  </si>
  <si>
    <t>S190240</t>
  </si>
  <si>
    <t>S190241</t>
  </si>
  <si>
    <t>S190242</t>
  </si>
  <si>
    <t>S190243</t>
  </si>
  <si>
    <t>S190244</t>
  </si>
  <si>
    <t>S190245</t>
  </si>
  <si>
    <t>S190246</t>
  </si>
  <si>
    <t>S190247</t>
  </si>
  <si>
    <t>S190248</t>
  </si>
  <si>
    <t>S190249</t>
  </si>
  <si>
    <t>S190250</t>
  </si>
  <si>
    <t>S190251</t>
  </si>
  <si>
    <t>S190252</t>
  </si>
  <si>
    <t>S190253</t>
  </si>
  <si>
    <t>S190254</t>
  </si>
  <si>
    <t>S190255</t>
  </si>
  <si>
    <t>S190256</t>
  </si>
  <si>
    <t>S190257</t>
  </si>
  <si>
    <t>S190258</t>
  </si>
  <si>
    <t>S190259</t>
  </si>
  <si>
    <t>S190260</t>
  </si>
  <si>
    <t>S190261</t>
  </si>
  <si>
    <t>TE82573-1</t>
  </si>
  <si>
    <t>1. Problem Statement.
      - Column Heater not able to pass Rear Panel Test (WAT271129 Rev 33 Test # 1)
   2. Acceptance criteria that is not met. (e.g. relevant specification number and revision)
      - Must be able to pass WAT271129 Rev 33 Test # 1 Rear Panel Test
   3. Relevant records (e.g. Incomin QA, Test Records, Photos, trackise NCRs numbers and related issue)
      - N/A
   4. Info on whether this issue impacts revenue
      - No impact to shipment as we mange to use the colum heater cable from QA SQT Workstation
      -Rootcasue : Broken pin to Comuln Heater Cable PN: 441000440 
      - Need replacment cable</t>
  </si>
  <si>
    <t xml:space="preserve">Description: PC work station cannot power on. 
Steps of Analysis: Power supply inside the PC found faulty replaced by a spare PC power supply.
Affected Part No &amp; Qty need for replacement: 1 unit of power supply.
Shipment Impact:                    NA                            Estimated Date: NA
Additional Time needed for analysis: NA
</t>
  </si>
  <si>
    <t>[04Sep19] sourcing in progress, updated during eng.meeting
[14Oct19] target to receive the parts by 10Nov19
[13Nov19] Good part passed to Joel on 13Nov19.</t>
  </si>
  <si>
    <t>Instrument return for retest, old carton box is damaged need to be replaced
[06Nov19] Closed</t>
  </si>
  <si>
    <t>Description: Current 0.0300 Setting gauge, tool number: 999038868 found crack sign. 
Steps of Analysis: N/A.
Affected Part No &amp; Qty need for replacement: Need 4 pieces to keep as spare.</t>
  </si>
  <si>
    <t>The Label was reprinted</t>
  </si>
  <si>
    <t>[07Oct2019]Flex has found an equivalent part, but need to source a replacement parts locally
[31Oct19] The Size of equivalent part is different, unable to use. Flex to source another replacement part.
[15Nov19] Flex has found a equivelent part and will send confirmation to close this case.</t>
  </si>
  <si>
    <t>[15Nov19] Parts replaced and issue is fixed</t>
  </si>
  <si>
    <t xml:space="preserve">Problem Statement.
       TE82882-8 (IP 10.249.26.79) having Loss Communication after 1 unit PASS and remove from tester, the 
       retaining 3 units will have loss communication.
   2. Acceptance criteria that is not met. (e.g. relevant specification number and revision)
       TE82882-8 wil not have loss communication after remove 1 unit passs after testing.
   3. Relevant records (e.g. Incomin QA, Test Records, Photos, trackise NCRs numbers and related issue)
       N/A
   4. Info on whether this issue impacts revenue  
       N/A </t>
  </si>
  <si>
    <t>TE82882 -8</t>
  </si>
  <si>
    <t xml:space="preserve">Description : Request thermistor P/N: 441001082 to replace faulty thermistor of tester TE82956-2.
Steps of Analysis : Resistance of faulty thermistor showed "open" condition.
Affected Part No &amp; Qty need for replacement : P/N:441001082 (Qty 1).
Shipment Impact : No impact                    Estimated Date :NA
Additional Time needed for analysis : Analysis performed and resolved thermistor error issue.
Attachment : Please refers to attachment for price information.
 </t>
  </si>
  <si>
    <t xml:space="preserve">[22Jul2019] Arranged Poswer supply and some other parts for this repair. Flex Senai will collect parts once they have approval from custom. OESR: 193436
[24Jul2019] All parts collected by Flex Senai and trhoubleshooting is on going
[02Aug2019] Waiting for self test full test complete and spare parts back from Flex Senai
[04Sep2019] Joel to ask Flex Senai return all parts
[10Sep19] Emailed Erzad to advise the date of return
[11Sep19] Erzad -- ETA 23rd September
[24Sep19] Sent a chaser to Erzad; Erzad -- For below item will be ship out by today due to delay of customs approval. 
For the part that still remain here, Calibration fixture and Pickering Mux card, I will prepare for customs approval first to avoid delay time for next shipping.
[11Oct2019] 2x TDK power supply and 1x Chroma load received from Flex. The 1x faulty power supply and 1x  Chroma Load is under repair arrangement. Sent a chaser to Erzad for the Pickering MUX card and venture self test fixture shipment
[31Oct19]
1. TDK power returned from Micro Precision. Pending for Chroma Load before returning to Flex Senai.
2. Chroma Load, pending for Micro Precision confirmatioin. Check status.
3. Picking Mux  Pending for Chroma Load before returning to Flex Senai
4. Venture self fixture should be returned from Flex Senai
[20Nov19] Close this OESR and under monitoring as it's only waiting for Venture to receive this self test fixture and return Flex senai their original parts.
</t>
  </si>
  <si>
    <t>[08Aug19] Advised Lwin to contact with Keithley/Tektronix for the repair
[23Aug19] Lwin updated the repair cost will be SGD 1460.55. Asked her to get a quotation for new Keithly 2700. So that we can decide the best solution for this repair.
[02Sep2019]  Lwin updated new Keithly price is SGD 3156.50  and  team in WPPL wants to check other possible causes. Mandy is following up this case.
[31Oct19]-Lwin to confirm tester is back to normal and resend repair quotation
[20nov19] Team decided to repair this faulty meter. Close this case</t>
  </si>
  <si>
    <t xml:space="preserve">[28Aug2019] OESR 193544 was created for this request.
[13Sep19] New TE# from Paul was sent to Flex </t>
  </si>
  <si>
    <t>Total  OESR</t>
  </si>
  <si>
    <t xml:space="preserve">No. of Closed </t>
  </si>
  <si>
    <t xml:space="preserve">No. of Open
</t>
  </si>
  <si>
    <t xml:space="preserve">Days Closed (Avg)
</t>
  </si>
  <si>
    <t xml:space="preserve">Days Open (Avg)
</t>
  </si>
  <si>
    <t>[20Nov19] Pass spare Psu to Venture</t>
  </si>
  <si>
    <t>[20Nov19] closed</t>
  </si>
  <si>
    <t xml:space="preserve">Instrument Serial Number Printing: 
Instrument Serial Number Label encounter missing serial barcode 
1. Model: 186269505  S/N: L19SM7035A
</t>
  </si>
  <si>
    <t>Guan Yee</t>
  </si>
  <si>
    <t>[20Nov19] Guan Yee closed this OESR by providing the label.</t>
  </si>
  <si>
    <t xml:space="preserve">Description: No communication beteween Test software and Tester Hardware. 
Steps of Analysis: Tester itself can power on,off but lost communiaction to the test software. Checked COM ports, cables &amp; connectors, seems all right. 
Affected Part No &amp; Qty need for replacement: 1 unit of power supply.
Shipment Impact:                    High (due to one and only tester for that model)                    Estimated Date: NA
Additional Time needed for analysis: NA
Attachment:Refer to attachment </t>
  </si>
  <si>
    <t>[20Nov19] The parts request is approved as it's used on tester repair.</t>
  </si>
  <si>
    <t>[20Nov19] Venture reported the issue is fixed. Closed</t>
  </si>
  <si>
    <t>S190181</t>
  </si>
  <si>
    <t>S190182</t>
  </si>
  <si>
    <t>S190183</t>
  </si>
  <si>
    <t>S190184</t>
  </si>
  <si>
    <t>S190185</t>
  </si>
  <si>
    <t>S190186</t>
  </si>
  <si>
    <t>S190187</t>
  </si>
  <si>
    <t>S190188</t>
  </si>
  <si>
    <t>S190189</t>
  </si>
  <si>
    <t xml:space="preserve">Description : TE83064-17-system pressure unstable.
Steps of Analysis : 
1) Change BSM seals WAT076152,425000930 and 4250010 of pumpB for both Accumulator and Primary. Purged check valve. 
Still reoccurred pressure unstable after 2 units functional test.
2) Continued troubleshooting.Observed a dent on the surface of seal wash
Observed burn mark on seal wash housing.
Changed seal wash, seal wash housing and pump head.Functional verified.
Affected Part No &amp; Qty need for replacement : Refers to attached file.
Shipment Impact : No impact                    Estimated Date : NA
Additional Time needed for analysis : Analysis performed.Resolved system pressure unstable issue.
Attachment : Referene photos,change quantities &amp; price info
 </t>
  </si>
  <si>
    <t xml:space="preserve">Description: No Lamp lit up when power on the tester. 
Steps of Analysis: Lamp Power supply inside the tester found faulty replaced by new Lamp power supply.
Affected Part No &amp; Qty need for replacement: W1279001352/D-R (1 unit of Lamp power supply- U$283)
Shipment Impact:                    NA                            Estimated Date: NA
Additional Time needed for analysis: NA
Attachment: NA </t>
  </si>
  <si>
    <t>[07Oct2019] Asked Chan to update the status after swapping the leak detector and inidcate the produciton impact in the future
[11Oct19] Tester is working fine after swapping the leak detector
[16Oct19] Chan reported this failure appeared once, it's under monitoring
[31Oct19] Is it back to normal state?
[15Nov19] Failure happens intermittently, asked Chan to search leak detector box based on info from detector itself.
[20Nov19] Asked Chan to order 1 leak detector box for this repair and monitoring its performance. No action required from WPPL, closed</t>
  </si>
  <si>
    <t>[20Nov19] Mimi to update the requested part price
[21Nov19] Replaced power supply and the tester is fixed.</t>
  </si>
  <si>
    <t>[20 Nov2019] Venture"
In order to resolve, we have performed BSM pump B seal changed for both primary and accumulator. Flushed check valves. But system pressure unstable reoccurred after a few units have been verified functional test.
During trouble shooting, observed that there is a dent on seal wash and burn mark on seal wash housing. Then, changed seal wash, seal wash housing and pump head of pump B primary.
This TE17 has been verified for 2 weeks with both models 186015085 and 186015088. Now system pressure unstable issue was resolved."
[21Nov19] The issue is fixed after replacing this parts.</t>
  </si>
  <si>
    <t xml:space="preserve">Description: Cannot connect to Sigmasure 7. 
Steps of Analysis: N/A.
Affected Part No &amp; Qty need for replacement: N/A.
Shipment Impact:                    NA                            Estimated Date: NA
Additional Time needed for analysis: NA
Attachment: </t>
  </si>
  <si>
    <t>OESR 193244
[23Apr2019] Matt has changed settings on FT3 and monitoring the PC performance a month and feedback
[07Jun19] Updated Matt about freq of hangs and seeking for advise about next action
[24Jun19] Edwin comment - Huazhen to update
[25Jun2019] Matt -- No new updates, I am still trying to understand the hang ups.  I will let you know next steps soon…
[04Sep2019] Sent another chaser to Matt
[09Sep2019] Sent another with tracking record to Matt
[10Sep2019] Matt -- Let me dig a little more.  I am really hoping to be able to identify the issue…
[19Sep2019] Emailed team here reviewed frequency of freeze and plan to load next 100 units on FT3 to verify the condition of tester. This action will take time to complete, therefore set this oesr to low priority
[31 Oct 19] Joel to summarize and update the frequency of freeze
[15Nov19] Matt was informed and he will look into it when back from holiday.</t>
  </si>
  <si>
    <t>[21.11.19] Checked with Joel see if there's any abnormality for this loss comm. No further update. Close this caes</t>
  </si>
  <si>
    <t/>
  </si>
  <si>
    <t>Singapore</t>
  </si>
  <si>
    <t>[21Nov19] BT Request ID: BJ5C74 was created to rectify the issue  
[22Nov19] The access is established. Close Case.</t>
  </si>
  <si>
    <t>Description : Racal FCT Power Supply Spoiled
Steps of Analysis : 
1.  Check all the power supply cable connetion ( no issue )
2.  Disconnect and connect the power supply from the fixture still fail ( no power )
3.  Check all fuse and connection on the back of fixture and top of the fixture - no problem found
Affected Part No &amp; Qty need for replacement : 
TE82743-3 Racal Funtional Test System. Power Supply Model: CP290-01, Part Number: CP290-01 
Shipment Impact :   N.A.                                                              Estimated Date : N.A.
Additional Time needed for analysis : N.A.
Attachment : Yes / No, refer to xxxxxxxxx.jig N.A</t>
  </si>
  <si>
    <t>Year</t>
  </si>
  <si>
    <t>1.	Problem Statement.
           Ametek Pressure Calibrator APC10KGINDG calibration found to be out of specs. after calibration
     2.   Acceptance criteria that is not met. (e.g. relevant specification number and revision)
           Pressure calibrator must be within specs prior to usage.
     3.  Relevant records (e.g. Incomin QA, Test Records, Photos, trackise NCRs numbers and related issue)
          N/A 
     4.  Info on whether this issue impacts revenue
          May impact Pump tester TE82705-2 1500 Series Pump Tester and 515 Pump Tester.  
Additional Info:
Ametek Pressure Calibrator found out-of-specs after calibration on 3 parameter [highlight in (*)]. After review with our calibration team, we pull-out equipment and not in use.</t>
  </si>
  <si>
    <t xml:space="preserve">Description : Annual PM for TE14,15,16 and 17.
Steps of Analysis : 
Based on units to be tested in Dec 19 and Jan 20, propose to perform annual PM of 
TE16 and 15 from 02 to 10 Dec.
TE14 and TE17 from 09 to 17 Dec.
TUV Detector Tester ID	
Schedule to send Detector to Flex	Schedule to pick up Detector from Flex
TE-15	02-Dec	                                    09-Dec
TE-16	02-Dec	                                    09-Dec
TE-14	09-Dec	                                    16-Dec
TE-17	09-Dec	                        16-Dec
Affected Part No &amp; Qty need for replacement : Refers to attached file.
Shipment Impact : No impact                    Estimated Date : NA
Additional Time needed for analysis : NA.
Attachment : Part list and Price info
 </t>
  </si>
  <si>
    <t xml:space="preserve">[03Oct19] Venture (YT Teo) to follow up with supplier for quotation.
[01 Nov] Supplier quotation 1 jig cost $300.
[14Nov19] Venture get 2nd quotation on this jig. Qty: 2 sets.
Cost: S$86.00 per set.
Lead-time 6 - 8 weeks.
[19Nov19] SF request supplier to quote the price for 1 jig
[21Nov19] Venture feedback supplier will charge $103 for 1 jig. 
[25.Nov.19] - PO 2019-537 been submitted.
</t>
  </si>
  <si>
    <t>[26Nov19] Flex reported the Calibrator was re-calibrated by autherized service provider and the case is closed.</t>
  </si>
  <si>
    <t>[27Nov19] Venture will arrange the PM and Flow Cell will be passed to Venture on 28Nov19</t>
  </si>
  <si>
    <t>[22Nov19] OESR 193775 to Miflord to request a replacement of PSU
[29Nov19] The parts from Milford received. Inofrmed Venture to collect parts and update the repair status.</t>
  </si>
  <si>
    <t>Description: Instrument serial number label G19UPF313G need reprint. 
Steps of Analysis: 
Affected Part No &amp; Qty need for replacement: 186015029.
Shipment Impact:                    NA                            Estimated Date: NA
Additional Time needed for analysis: NA</t>
  </si>
  <si>
    <t>For TE82956-2, after changing Keithley 2700 multiplexer module, there is still intermittent "Thermistor Error".
We tried "on" the tester for the whole night and run the test in the next morning, also cannot test and still having "Thermistor Error".  
In order to able to test, we need to re-insert and push harder the module to the male connector  inside the multimeter (Keithley 2700).
Based on the action that required to take,  "contact between module and multimeter" may be the cause.
I'd like to request help on this issue.</t>
  </si>
  <si>
    <t>Venture GES accounts for Waters SAP portal are having problems to access.
ID : V31963CKHO – Eunice – not able to navigate
ID : V31963EAN - Elson  - no response after key in password
ID : V31963CLE- CK Lee  - no response after key in password 
ID : V31963KLL- KL Loo – can login but able to display "Product navigator"(Refer to photo attached in email)</t>
  </si>
  <si>
    <t/>
  </si>
  <si>
    <t>Description : Operation time out.
Steps of Analysis : 
After initializing the test and at the beginning of belt tension test, operation time out due to error occurred at Serial CMD XCVR.
Please refers to attached file for detail. 
Affected Part No &amp; Qty need for replacement : 210000367 (Qty 1)
Shipment Impact : No impact                    Estimated Date : NA
Additional Time needed for analysis : Analysis performed.Resolved operation time out.
Attachment : Referene photos &amp; price info.</t>
  </si>
  <si>
    <t>Problem statement :
210000384 at FCT GTS tester facing high failure with 4.5% fall out reject for 1 week output (300 boards)
Waters 210000384 GTS Test have 2 very marginal failure mode ( both related to Voltage supply):
1.	3.3V SUPPLY
2.	BLACKLIGHT CONTROL LED OUT IS DIM
Request WPPL to review specification of this failure mode
*Refer excel attachment for data collection</t>
  </si>
  <si>
    <t>Request TE# for new Alliance Box - Currently did not have TE# number</t>
  </si>
  <si>
    <t>[10Dec19] Closed this request as it's not applicable for this alliance from Flex KL</t>
  </si>
  <si>
    <t xml:space="preserve">[10Dec19] Parts replacement approved. </t>
  </si>
  <si>
    <t xml:space="preserve">Description: Instrument serial number label M19VCH635G, M19VCH636G &amp; M19VHC737G  need reprint. 
Steps of Analysis: Close the printing program and restart the P.C., resume printing no problem found.
Affected Part No &amp; Qty need for replacement: 186017008 (2 pieces)  &amp; 186017009 (1 piece).
Shipment Impact:                    NA                            Estimated Date: NA
Additional Time needed for analysis: NA
Attachment: </t>
  </si>
  <si>
    <t xml:space="preserve">Description : Annual PM for TE16.
Steps of Analysis : 
Found pump head coating,dent mark and cosmetic related issue on Pump A accumulator and primary. Pump B primary.
Affected Part No &amp; Qty need for replacement : 405015367 (PUMP HEAD   316 SS  DLC  FACE SEAL)        (Qty 3).289010045 (ASSY HOUSING SEAL WASH .045 SST 2) (Qty 3).
P/N:WAT025531 (Assy Solvent Filter) (Qty8), WAT024036 (Tubing Teflon AWG9 Thin Wall)
Shipment Impact : Need to replace during PM.                Estimated Date : NA
Additional Time needed for analysis : NA.
Attachment : Photos and Price info
 </t>
  </si>
  <si>
    <t xml:space="preserve">Description : Annual PM for TE15.
Steps of Analysis : 
Found filters of seal wash solution and methanol are dirty.
Affected Part No &amp; Qty need for replacement : 
P/N:WAT025531 (Assy Solvent Filter) (Qty8), WAT024036 (Tubing Teflon AWG9 Thin Wall)
Shipment Impact : Need to replace during PM.                Estimated Date : NA
Additional Time needed for analysis : NA.
Attachment : Photos and Price info
 </t>
  </si>
  <si>
    <t>[11Dec19] No requested replacement parts. Asked Venture to source replacement parts and advise the root cause of dent
[12Dec19] Rejected this OESR after discussion. Venture should discuss the issue with team before sending OESR request. This is a PM related issue, shouldn't use OESR as tool for parts request</t>
  </si>
  <si>
    <t>[11Dec19] No requested replacement parts. 
[12Dec19] Rejected this OESR after discussion. Venture should discuss the issue with team before sending OESR request. This is a PM related issue, shouldn't use OESR as tool for parts request</t>
  </si>
  <si>
    <t xml:space="preserve">1. Problem Statement.
       - Final test record looks truncated on the seconds. (refer to attached emai) 
   2. Acceptance criteria that is not met. (e.g. relevant specification number and revision)
       - Final Test repord shall not be truncated
   3. Relevant records (e.g. Incomin QA, Test Records, Photos, trackise NCRs numbers and related issue)
       - Refer to attached email
   4. Info on whether this issue impacts revenue
       - No impact to revenue
Add'l Info:
      Potential Non Conformance to audits.  </t>
  </si>
  <si>
    <t xml:space="preserve">. Problem Statement.
       - All Final test record looks truncated on the seconds. (refer to attached emai) 
   2. Acceptance criteria that is not met. (e.g. relevant specification number and revision)
       - All Final Test repord shall not be truncated
   3. Relevant records (e.g. Incomin QA, Test Records, Photos, trackise NCRs numbers and related issue)
       - Refer to attached email
   4. Info on whether this issue impacts revenue
       - No impact to revenue
Add'l Info:
      Potential Non Conformance to audits.  </t>
  </si>
  <si>
    <t>Today</t>
  </si>
  <si>
    <t>Open Days</t>
  </si>
  <si>
    <t xml:space="preserve">Description: Empower Database Connection Failure. Once login, there is error message as attached. Suspected that local database is corrupted.
Steps of Analysis: 1) Restart test station
                              2) Restart serive of OracleWAT7 in services.
Affected Part No &amp; Qty need for replacement: NA
Shipment Impact: Yes                                               Estimated Date: 6th Jan 2020
Additional Time needed for analysis: NA
Attachment: Yes , refer to "Empower Database Error_TE82987-1.xls"
</t>
  </si>
  <si>
    <t>[15Nov19] Need to understand more from CEI
[20Nov19] Send request to Milford with OESR 193786
[29Nov19] This is a low pririty. Put it under monitoring
[18Dec19] Matt -- The test program can be upgraded, and it is a fairly simple change, but will require all the documentation and validation that goes along with such an update.
My plan right now is to set this OESR to OFI and make the update, as time allows or when there are other changes required such that we can leverage the validation process to cover multiple changes. 
Will check with CEI on this adjustement and put this action into eng. improvement project and clost this case.</t>
  </si>
  <si>
    <t>[04Sep19] Edwin will review/advise
[05Sep19] Approve the spare ordering. Huazhen to order the spares
[12Sep19] CPU 273, 182 and 333 are obsolete, cannot be ordered. Flex has CPU 520 as spare</t>
  </si>
  <si>
    <t>Su Fern</t>
  </si>
  <si>
    <t>TE82526-4</t>
  </si>
  <si>
    <t>1. Problem Statement.
       - TE82526-4 Pump Tray Tester Not flow solvent due to defective BSDA025T-NC-PV (Valve) .
   2. Acceptance criteria that is not met. (e.g. relevant specification number and revision)
       - TE82526-4 must be able to flow solvent during test
   3. Relevant records (e.g. Incomin QA, Test Records, Photos, trackise NCRs numbers and related issue)
       - N/A
   4. Info on whether this issue impacts revenue
       - Build for the next 3 weeks is enough for 2x unit of  Pump Tray Tester</t>
  </si>
  <si>
    <t xml:space="preserve">[18Dec19] Advised Chan to do a backup image recovery to another HDD. If needed, then raise OESR to Miflord for futher repair on this original HDD.
[19Dec19] Chan update the tester is fixed by restoring backup image. </t>
  </si>
  <si>
    <t>[10Dec19] Asked Flex to check if it's repeating failing and try to separate if the failure from tester or UUT.
[12Dec19] Checked with Edward J, the spec is matched to the component tolerance. Need to raise OESR to Matt if it's required</t>
  </si>
  <si>
    <t>[19Dec19] Requested part will be passed Flex</t>
  </si>
  <si>
    <t>[8Nov19]OESR193757
[15Nov19] Reloaded firmware from Matt and asked venture to update the result
[20No19] Matt sent the other firmware for repair
[21Nov19] Venture tested 2nd firmware from Matt. There's a progress but still failing with some error messages. Advised Matt the test result and old CPU board part number. 
[26Nov19] Verified the failure and found the IC U4 and U21 on PCB 210000368 burnt. Replaced the 368 board from production and informed Milford on the progress. Matt expect the error message may be settled by the CPU from Milford.
[29Nov19] The CPU 210000273 with FW Ver 1.44.2.41 from Milford received. Informed Venture to collect parts and update repair staus
[10Dec19] Milford request ship back fixture for repair after replacing the CPU from Milford still failing with error message. A TMD prepared for approval to allow CM use instrument final test station as alt test solution.
[11Dec19] Fixture has been shipped to Milford for repair. The TMD is awaiting active
[16Dec19] TMD is activated and fixture is under repair in Milford. Waiting for fixture return and put this case to monitoring</t>
  </si>
  <si>
    <t>[17Dec19] OESR 193814 was raised
[20Dec19] Matt- It's a known issue. Will update test record format when times avalable.</t>
  </si>
  <si>
    <t>[17Dec19] OESR 193814 was raised.
[20Dec19] Matt- It's a known issue. Will update test record format when times avalable.</t>
  </si>
  <si>
    <t xml:space="preserve">Description: Instrument serial number label: M19FTP119G &amp; M19CHA658G need reprint. 
Steps of Analysis: Workmanship.
Affected Part No &amp; Qty need for replacement: 186015085 (1 pieces)  &amp; 186015042 (1 piece).
Shipment Impact:                    NA                            Estimated Date: NA
Additional Time needed for analysis: NA
Attachment: </t>
  </si>
  <si>
    <t>Instrument Serial Number Printing:
Instrument Serial Number print out with barcode with broken , alignment on logo and missing Waters logo)
1. Model: 186269505 e2695 Sep Mod w/o H/C S/N: M19SM7133A (Bardode with broken line)
2. Model: 186269505 e2695 Sep Mod w/o H/C S/N: M19SM7134A (Barcode with broken line)
3. Model: 186269505 e2695 Sep Mod w/o H/C S/N: M19SM7138A (Barcode with broken line)
4. Model: 289000560 Heater/Cooler Module     S/N: M19SHC128A (Misaligment on logo)
5. Model: 289000560 Heater/Cooler Module     S/N: M19SHC192A (Missing Waters logo)
Refer to email for defective label .</t>
  </si>
  <si>
    <t xml:space="preserve">Description: Instrument serial number label: M19VQS975G need reprint. 
Steps of Analysis: Workmanship.
Affected Part No &amp; Qty need for replacement: 186017000 (1 pieces).
Shipment Impact:                    NA                            Estimated Date: NA
Additional Time needed for analysis: NA
Attachment: </t>
  </si>
  <si>
    <t>Reprinted labels</t>
  </si>
  <si>
    <t>1. Problem Statement.
      Scratches and cracks found on the surface of cuvettes (700004156-Waters Six Cuvette Set).
   2. Acceptance criteria that is not met. (e.g. relevant specification number and revision)
       Cuvettes must be clear of scratches and cracks prior to usage for better sustainance of solvent and test                   result
   3. Relevant records (e.g. Incomin QA, Test Records, Photos, trackise NCRs numbers and related issue)
       N/A 
   4. Info on whether this issue impacts revenue
       Issues will not impact revenue directly.However,it will affect the quality of the result.</t>
  </si>
  <si>
    <t>[24Dec19] Joel was informed to collect or passing the cuvette to him next visit</t>
  </si>
  <si>
    <t xml:space="preserve">Description : Sample Manage (800000227, S/N:F08UPA229R) error due to sample preesure low (possibly no wash solvent or needle damaged)
Steps of Analysis : 
1) Changed methanol to new bottle and prime. Retested. Still have error.
2) Checked physical leakage. No leak found.
3) Performed needle seal static leak test (x3) and failed. 
4) Performed priming, needle wash.Still have error.
Shipment Impact : Impact on WO#2001011 (186015007,Qty 2) and WO# 2001029(186015009,Qty 4).                            Estimated Date : 30 Dec 2019 shipment
Additional Time needed for analysis : We are still performing trouble shooting on Sample Manager (800000227). But we have limited resources.
Attachment : Photos of errors and verification results
</t>
  </si>
  <si>
    <t>[31Dec19] Lwin report the tester is working and agreed to close this oesr</t>
  </si>
  <si>
    <t xml:space="preserve">Monitoring
(OFI)
</t>
  </si>
  <si>
    <t>Milford OESR No.</t>
  </si>
  <si>
    <t xml:space="preserve">Manufacturing </t>
  </si>
  <si>
    <t>Test</t>
  </si>
  <si>
    <t>Close</t>
  </si>
  <si>
    <t>Aldwin</t>
  </si>
  <si>
    <t>Assignee (WPPL)</t>
  </si>
  <si>
    <t>S21001</t>
  </si>
  <si>
    <t>S21002</t>
  </si>
  <si>
    <t>S21003</t>
  </si>
  <si>
    <t>Chan</t>
  </si>
  <si>
    <t xml:space="preserve">1. Problem Statement.
       - TE82943-15 Electroncis Balance have missing segment display, Power Supply is OK
       - Suspect to be display or internal ciscuit issue. Not able to repair at Flex   
   2. Acceptance criteria that is not met. (e.g. relevant specification number and revision)
       - Balance shall have display to be able to read measurement. 
   3. Relevant records (e.g. Incomin QA, Test Records, Photos, trackise NCRs numbers and related issue)
       - Refer to attached pictures.
   4. Info on whether this issue impacts revenue.
       - shall impact revenue for BSM and QSM Plus as the test station is common to 186015001 and 186015080.  </t>
  </si>
  <si>
    <t>TE82943-15</t>
  </si>
  <si>
    <t xml:space="preserve">Reprint of Waters Label due to : 
1. 186015043 (1 label) - "Product of Singapore" had faded and affected serial number is A21CMP530G. Please refer to the attachement "A21CMP530G.JPG"
</t>
  </si>
  <si>
    <t xml:space="preserve">
1. Problem Statement.
       - ISNL for Model 186015033 printed out wrong SN and COO
2. Acceptance criteria that is not met. (e.g. relevant specification number and revision)
       - Correct SN "A21UPL315A" 
       - Correct COO "Product of Singapore"
3. Relevant records (e.g. Incomin QA, Test Records, Photos, trackise NCRs numbers and related issue)
       - Refer to PDF attachment for details "OESR Reprint ISNL A21UPL315N 2021-01-06"
4. Info on whether this issue impacts revenue
       - Yes impact to revenue
</t>
  </si>
  <si>
    <t>S21004</t>
  </si>
  <si>
    <t>Alan</t>
  </si>
  <si>
    <t>Sigmasure is down and we are unable to scan genealogy data for the current built instrument. 
It is confirmed that all the PCs cannot access SigmaSure and prompt "network error"</t>
  </si>
  <si>
    <t>Eugene</t>
  </si>
  <si>
    <t>Target Closure Date</t>
  </si>
  <si>
    <t>Reprinted label with right COO and SN.</t>
  </si>
  <si>
    <t>S21005</t>
  </si>
  <si>
    <t xml:space="preserve">Description:ICT Fixture transfer from China to request ICT fixtures files/program and onsite set up 
Items needed: 
1) ICT program
2) ICT Fixtures files.
3) Onsite support to configure and program set up.
Affected Part No : W1210001115
Shipment Impact:No                                                                                                Estimated Date:  Jan 2021
Additional Time needed for analysis: 7 days
Attachment: ICT Fixture Image </t>
  </si>
  <si>
    <t>Ricky</t>
  </si>
  <si>
    <t>2-Medium</t>
  </si>
  <si>
    <t>S21006</t>
  </si>
  <si>
    <t>S21007</t>
  </si>
  <si>
    <t>S21008</t>
  </si>
  <si>
    <t>S21009</t>
  </si>
  <si>
    <t>S21010</t>
  </si>
  <si>
    <t>S21011</t>
  </si>
  <si>
    <t>S21012</t>
  </si>
  <si>
    <t>S21013</t>
  </si>
  <si>
    <t>S21014</t>
  </si>
  <si>
    <t>S21015</t>
  </si>
  <si>
    <t>S21016</t>
  </si>
  <si>
    <t>S21017</t>
  </si>
  <si>
    <t>S21018</t>
  </si>
  <si>
    <t>S21019</t>
  </si>
  <si>
    <t>S21020</t>
  </si>
  <si>
    <t>S21021</t>
  </si>
  <si>
    <t>S21022</t>
  </si>
  <si>
    <t>S21023</t>
  </si>
  <si>
    <t>S21024</t>
  </si>
  <si>
    <t>S21025</t>
  </si>
  <si>
    <t>S21026</t>
  </si>
  <si>
    <t>S21027</t>
  </si>
  <si>
    <t>S21028</t>
  </si>
  <si>
    <t>S21029</t>
  </si>
  <si>
    <t>S21030</t>
  </si>
  <si>
    <t>S21031</t>
  </si>
  <si>
    <t>S21032</t>
  </si>
  <si>
    <t>S21033</t>
  </si>
  <si>
    <t>S21034</t>
  </si>
  <si>
    <t>S21035</t>
  </si>
  <si>
    <t>S21036</t>
  </si>
  <si>
    <t>S21037</t>
  </si>
  <si>
    <t>S21038</t>
  </si>
  <si>
    <t>S21039</t>
  </si>
  <si>
    <t>S21040</t>
  </si>
  <si>
    <t>S21041</t>
  </si>
  <si>
    <t>S21042</t>
  </si>
  <si>
    <t>S21043</t>
  </si>
  <si>
    <t>S21044</t>
  </si>
  <si>
    <t>S21045</t>
  </si>
  <si>
    <t>S21046</t>
  </si>
  <si>
    <t>S21047</t>
  </si>
  <si>
    <t>S21048</t>
  </si>
  <si>
    <t>S21049</t>
  </si>
  <si>
    <t>S21050</t>
  </si>
  <si>
    <t>S21051</t>
  </si>
  <si>
    <t>S21052</t>
  </si>
  <si>
    <t>S21053</t>
  </si>
  <si>
    <t>S21054</t>
  </si>
  <si>
    <t>S21055</t>
  </si>
  <si>
    <t>S21056</t>
  </si>
  <si>
    <t>S21057</t>
  </si>
  <si>
    <t>S21058</t>
  </si>
  <si>
    <t>S21059</t>
  </si>
  <si>
    <t>S21060</t>
  </si>
  <si>
    <t>S21061</t>
  </si>
  <si>
    <t>S21062</t>
  </si>
  <si>
    <t>S21063</t>
  </si>
  <si>
    <t>S21064</t>
  </si>
  <si>
    <t>S21065</t>
  </si>
  <si>
    <t>S21066</t>
  </si>
  <si>
    <t>S21067</t>
  </si>
  <si>
    <t>S21068</t>
  </si>
  <si>
    <t>S21069</t>
  </si>
  <si>
    <t>S21070</t>
  </si>
  <si>
    <t>S21071</t>
  </si>
  <si>
    <t>S21072</t>
  </si>
  <si>
    <t>S21073</t>
  </si>
  <si>
    <t>S21074</t>
  </si>
  <si>
    <t>S21075</t>
  </si>
  <si>
    <t>S21076</t>
  </si>
  <si>
    <t>S21077</t>
  </si>
  <si>
    <t>S21078</t>
  </si>
  <si>
    <t>S21079</t>
  </si>
  <si>
    <t>S21080</t>
  </si>
  <si>
    <t>S21081</t>
  </si>
  <si>
    <t>S21082</t>
  </si>
  <si>
    <t>S21083</t>
  </si>
  <si>
    <t>S21084</t>
  </si>
  <si>
    <t>S21085</t>
  </si>
  <si>
    <t>S21086</t>
  </si>
  <si>
    <t>S21087</t>
  </si>
  <si>
    <t>S21088</t>
  </si>
  <si>
    <t>S21089</t>
  </si>
  <si>
    <t>S21090</t>
  </si>
  <si>
    <t>S21091</t>
  </si>
  <si>
    <t>S21092</t>
  </si>
  <si>
    <t>S21093</t>
  </si>
  <si>
    <t>S21094</t>
  </si>
  <si>
    <t>S21095</t>
  </si>
  <si>
    <t>S21096</t>
  </si>
  <si>
    <t>S21097</t>
  </si>
  <si>
    <t>S21098</t>
  </si>
  <si>
    <t>S21099</t>
  </si>
  <si>
    <t>S21100</t>
  </si>
  <si>
    <t>S21101</t>
  </si>
  <si>
    <t>S21102</t>
  </si>
  <si>
    <t>S21103</t>
  </si>
  <si>
    <t>S21104</t>
  </si>
  <si>
    <t>S21105</t>
  </si>
  <si>
    <t>S21106</t>
  </si>
  <si>
    <t>S21107</t>
  </si>
  <si>
    <t>S21108</t>
  </si>
  <si>
    <t>S21109</t>
  </si>
  <si>
    <t>S21110</t>
  </si>
  <si>
    <t>S21111</t>
  </si>
  <si>
    <t>S21112</t>
  </si>
  <si>
    <t>S21113</t>
  </si>
  <si>
    <t>S21114</t>
  </si>
  <si>
    <t>S21115</t>
  </si>
  <si>
    <t>S21116</t>
  </si>
  <si>
    <t>S21117</t>
  </si>
  <si>
    <t>S21118</t>
  </si>
  <si>
    <t>S21119</t>
  </si>
  <si>
    <t>S21120</t>
  </si>
  <si>
    <t>S21121</t>
  </si>
  <si>
    <t>S21122</t>
  </si>
  <si>
    <t>S21123</t>
  </si>
  <si>
    <t>S21124</t>
  </si>
  <si>
    <t>S21125</t>
  </si>
  <si>
    <t>S21126</t>
  </si>
  <si>
    <t>S21127</t>
  </si>
  <si>
    <t>S21128</t>
  </si>
  <si>
    <t>S21129</t>
  </si>
  <si>
    <t>S21130</t>
  </si>
  <si>
    <t>S21131</t>
  </si>
  <si>
    <t>S21132</t>
  </si>
  <si>
    <t>S21133</t>
  </si>
  <si>
    <t>S21134</t>
  </si>
  <si>
    <t>S21135</t>
  </si>
  <si>
    <t>S21136</t>
  </si>
  <si>
    <t>S21137</t>
  </si>
  <si>
    <t>S21138</t>
  </si>
  <si>
    <t>S21139</t>
  </si>
  <si>
    <t>S21140</t>
  </si>
  <si>
    <t>S21141</t>
  </si>
  <si>
    <t>S21142</t>
  </si>
  <si>
    <t>S21143</t>
  </si>
  <si>
    <t>S21144</t>
  </si>
  <si>
    <t>S21145</t>
  </si>
  <si>
    <t>S21146</t>
  </si>
  <si>
    <t>S21147</t>
  </si>
  <si>
    <t>S21148</t>
  </si>
  <si>
    <t>S21149</t>
  </si>
  <si>
    <t>S21150</t>
  </si>
  <si>
    <t>S21151</t>
  </si>
  <si>
    <t>S21152</t>
  </si>
  <si>
    <t>S21153</t>
  </si>
  <si>
    <t>S21154</t>
  </si>
  <si>
    <t>S21155</t>
  </si>
  <si>
    <t>S21156</t>
  </si>
  <si>
    <t>S21157</t>
  </si>
  <si>
    <t>S21158</t>
  </si>
  <si>
    <t>S21159</t>
  </si>
  <si>
    <t>S21160</t>
  </si>
  <si>
    <t>S21161</t>
  </si>
  <si>
    <t>S21162</t>
  </si>
  <si>
    <t>S21163</t>
  </si>
  <si>
    <t>S21164</t>
  </si>
  <si>
    <t>S21165</t>
  </si>
  <si>
    <t>S21166</t>
  </si>
  <si>
    <t>S21167</t>
  </si>
  <si>
    <t>S21168</t>
  </si>
  <si>
    <t>S21169</t>
  </si>
  <si>
    <t>S21170</t>
  </si>
  <si>
    <t>S21171</t>
  </si>
  <si>
    <t>S21172</t>
  </si>
  <si>
    <t>S21173</t>
  </si>
  <si>
    <t>S21174</t>
  </si>
  <si>
    <t>S21175</t>
  </si>
  <si>
    <t>S21176</t>
  </si>
  <si>
    <t>S21177</t>
  </si>
  <si>
    <t>S21178</t>
  </si>
  <si>
    <t>S21179</t>
  </si>
  <si>
    <t>S21180</t>
  </si>
  <si>
    <t>S21181</t>
  </si>
  <si>
    <t>S21182</t>
  </si>
  <si>
    <t>S21183</t>
  </si>
  <si>
    <t>S21184</t>
  </si>
  <si>
    <t>S21185</t>
  </si>
  <si>
    <t>S21186</t>
  </si>
  <si>
    <t>S21187</t>
  </si>
  <si>
    <t>S21188</t>
  </si>
  <si>
    <t>S21189</t>
  </si>
  <si>
    <t>S21190</t>
  </si>
  <si>
    <t>S21191</t>
  </si>
  <si>
    <t>S21192</t>
  </si>
  <si>
    <t>S21193</t>
  </si>
  <si>
    <t>S21194</t>
  </si>
  <si>
    <t>S21195</t>
  </si>
  <si>
    <t>S21196</t>
  </si>
  <si>
    <t>S21197</t>
  </si>
  <si>
    <t>S21198</t>
  </si>
  <si>
    <t>S21199</t>
  </si>
  <si>
    <t>S21200</t>
  </si>
  <si>
    <t>S21201</t>
  </si>
  <si>
    <t>S21202</t>
  </si>
  <si>
    <t>S21203</t>
  </si>
  <si>
    <t>S21204</t>
  </si>
  <si>
    <t>S21205</t>
  </si>
  <si>
    <t>S21206</t>
  </si>
  <si>
    <t>S21207</t>
  </si>
  <si>
    <t>S21208</t>
  </si>
  <si>
    <t>S21209</t>
  </si>
  <si>
    <t>S21210</t>
  </si>
  <si>
    <t>S21211</t>
  </si>
  <si>
    <t>S21212</t>
  </si>
  <si>
    <t>S21213</t>
  </si>
  <si>
    <t>S21214</t>
  </si>
  <si>
    <t>S21215</t>
  </si>
  <si>
    <t>S21216</t>
  </si>
  <si>
    <t>S21217</t>
  </si>
  <si>
    <t>S21218</t>
  </si>
  <si>
    <t>S21219</t>
  </si>
  <si>
    <t>S21220</t>
  </si>
  <si>
    <t>S21221</t>
  </si>
  <si>
    <t>S21222</t>
  </si>
  <si>
    <t>S21223</t>
  </si>
  <si>
    <t>S21224</t>
  </si>
  <si>
    <t>S21225</t>
  </si>
  <si>
    <t>S21226</t>
  </si>
  <si>
    <t>S21227</t>
  </si>
  <si>
    <t>S21228</t>
  </si>
  <si>
    <t>S21229</t>
  </si>
  <si>
    <t>S21230</t>
  </si>
  <si>
    <t>S21231</t>
  </si>
  <si>
    <t>S21232</t>
  </si>
  <si>
    <t>S21233</t>
  </si>
  <si>
    <t>S21234</t>
  </si>
  <si>
    <t>S21235</t>
  </si>
  <si>
    <t>S21236</t>
  </si>
  <si>
    <t>S21237</t>
  </si>
  <si>
    <t>S21238</t>
  </si>
  <si>
    <t>S21239</t>
  </si>
  <si>
    <t>S21240</t>
  </si>
  <si>
    <t>S21241</t>
  </si>
  <si>
    <t>S21242</t>
  </si>
  <si>
    <t>S21243</t>
  </si>
  <si>
    <t>S21244</t>
  </si>
  <si>
    <t>S21245</t>
  </si>
  <si>
    <t>S21246</t>
  </si>
  <si>
    <t>S21247</t>
  </si>
  <si>
    <t>S21248</t>
  </si>
  <si>
    <t>S21249</t>
  </si>
  <si>
    <t>S21250</t>
  </si>
  <si>
    <t>Description : Communication failure and long beep sound at TUV Detector S/N:G05UPT009N from FTN tester TE83064-15.
Steps of Analysis : 
1. Power cycled TUV and tried. Still failed.
2. Shut Down system PC and tried. Still failed.
3. Swapped LAN cable of TUV with a good known LAN, still failed.
4. Swapped Ethernet port and tried still failed.
Shipment Impact : No shipment impact due to this issue.  Estimated Date : NA
Additional Time needed for analysis : No further failure analysis could be performed. 
Attachment : Failure screenshot</t>
  </si>
  <si>
    <t>Lwin</t>
  </si>
  <si>
    <t>Description : *.xml files found at sigmaqueue and sendbuffer folders.
Steps of Analysis : 
From recent tester PC manintenance, found *.xml files inside sigmaquene and sendbuffer folders for some of the testers. Please refers to attached file for tester ID.
Shipment Impact : No shipment impact due to this issue.  Estimated Date : NA
Additional Time needed for analysis : No further failure analysis could be performed. 
Attachment : Attached affected testers and their IP address. Attached screenshot of xml file.</t>
  </si>
  <si>
    <t xml:space="preserve">
1. Problem Statement.
       - Observed slowness or long time to print ISNL and COFP via enLabel. It takes an average of 182 sec each to print 1x ISNL or 1x COFP.
2. Acceptance criteria that is not met. (e.g. relevant specification number and revision)
       - Faster print out, approx 10 to 20 sec to print each INSL or COFP.
3. Relevant records (e.g. Incomin QA, Test Records, Photos, trackise NCRs numbers and related issue)
       - NA
4. Info on whether this issue impacts revenue
       - Yes impact to revenue.
</t>
  </si>
  <si>
    <t>[8Jan21] Flex to get Quote from Vendor;
[14Jan21] Repair request was approved. Flex to follow up this repair with supplier</t>
  </si>
  <si>
    <t xml:space="preserve">[14Jan21] Waters UK was informed regarding request from Venture. Venture to follow up the request. </t>
  </si>
  <si>
    <t>Reprinted label.</t>
  </si>
  <si>
    <t>SS recovered in same day.</t>
  </si>
  <si>
    <t>[18Jan21] OESR 214539 was created for this request. Bill Bates will look into this request.</t>
  </si>
  <si>
    <t xml:space="preserve">Reprint of Waters Label due to : 
1. 186179100 (2 labels) - the label had Smudge Mark and affected serial number is A21SMC127G to A21SMC128G. Please refer to the attachement "A21SMC127G, A21SMC128G"
Shipment Impact: Yes                                               Estimated Date: 18th Jan 2021
</t>
  </si>
  <si>
    <t>CK</t>
  </si>
  <si>
    <t xml:space="preserve">[14Jan21] OESR 214548 was created for this request. Matt will look into this request 
</t>
  </si>
  <si>
    <t xml:space="preserve">1. Problem Statement.
       - TE82943-12 Workstation CPU have "A disk read error occurred, Press Ctrl+Alt+Del to restart. " during
          Power Supply boot-up.  
       - suspect to be HDD Corrupted 
   2. Acceptance criteria that is not met. (e.g. relevant specification number and revision)
       - Display shall be able to proceed with window power on sequnce. 
   3. Relevant records (e.g. Incomin QA, Test Records, Photos, trackise NCRs numbers and related issue)
       - Refer to attached pictures.
   4. Info on whether this issue impacts revenue.
       - shall impact revenue for BSM and QSM Plus as the test station is common to 186015001 and 186015080.  </t>
  </si>
  <si>
    <t>TE82943-12</t>
  </si>
  <si>
    <t>1. Problem Statement.
       - The following ECO's (9235495, 9235493, 9234970) are changing 210000520 to 210001232 accordingly, however SigmaSure is currently calling for PN: 210000520 before phase in the new part.
2. Acceptance criteria that is not met. (e.g. relevant specification number and revision)
       - Update SigmaSure from 210000520 to 210001232 for the following: 186015034, 186017003, 186299800, 186017013, 186015080
3. Relevant records (e.g. Incomin QA, Test Records, Photos, trackise NCRs numbers and related issue)
       - ECO9235495, ECO9235493, ECO9234970
4. Info on whether this issue impacts revenue
       - Yes impact to revenue</t>
  </si>
  <si>
    <t>[14Jan21] Tried with reload firmware, the original communication issue was resolved.But failing with calibration error. Will check if can fix it by re-calibrate
[19Jan21] TUV is up and running. Venture to update the status after complete verfication. Close the OESR once having confirmation
[21Jan21] Replaced power supply and monitoring the tester performance
[22Jan21] Fixed by replacing power supply</t>
  </si>
  <si>
    <t>[22Jan21] Fixed by reload image</t>
  </si>
  <si>
    <t>[19Jan21] OESR 214551 was created for this request.
[21Jan21] Roland is looking into it and advise that Sigma Sure software is not allowing Milford team  to update the Genealogy currently but Milford team is working on it and hopefully soon will have some correction.</t>
  </si>
  <si>
    <t>Description :  The APS power adaptor (attached photo) which is to supply 24 V to vent valve drive (solvent delivery system) is out of functioning (no output) and need to replace it. Please help to provide the replacement part accordingly.
Affected Part No &amp; Qty need for replacement: 1 unit of 24 V power adaptor
Shipment Impact: NA (other 2 testers is supporting production at this moment) 
Additional Time needed for analysis: wear and tear after more than 10 years of usage
Attachment: Refer to attached photos</t>
  </si>
  <si>
    <t>Mimi</t>
  </si>
  <si>
    <t>Description:
There are failures of both Upper and Lower Auxillary test and the UUT (column manager) could not communicate to the tester's Aux and also cannot read the temperature of tester's Aux. Then, Tester's Aux was verified and error is duplicated. After troubleshooting, the root cause is identified as faulty PCB (P/N: 210000476) used at TE83026-1 due to wear and tear. I would like to request the replacement of the affected part.
Action Taken: 1) Replaced 210000476 board to connect the line.
Issue found on: 24 Jan 2021 
Potential Shipment Impact: Yes            Estimated Date:27 Jan 2021 Expacted quantity: 5units (5043) 
Part Number: 210000476       Unit Price: US$88.06
Please kindly refer to the attached zip files "TE83026-1.zip".</t>
  </si>
  <si>
    <t>TE83026</t>
  </si>
  <si>
    <t>Wang</t>
  </si>
  <si>
    <t>. Problem Statement.
       - SigmaSure system down, unable to capture parts serial number in system. Currently Flex use in-house Traceability to record. Affected on Detector and SM family.
2. Acceptance criteria that is not met. (e.g. relevant specification number and revision)
       - Able to scan parts serial number in SigmaSure.
3. Relevant records (e.g. Incomin QA, Test Records, Photos, trackise NCRs numbers and related issue)
       - NA.
4. Info on whether this issue impacts revenue
       - No impact to revenue.</t>
  </si>
  <si>
    <t>[28Jan21] IT restarted SigmaSure Server and problem is fixed</t>
  </si>
  <si>
    <t>[25Jan21] Venture identified the root cause is from faulty PCB 210000476 board
[26Jan21] Advised to replace this board and verify functionality of tester
[28Jan21] Checked with Venture, tester is up</t>
  </si>
  <si>
    <t>Operator did not notice the box was damaged when he was packing the instrument and he found out only after he pasted the serial label on the instrument. As a result serial labels need to be replaced. Please see attached picture. 
Model  	Serial Number		
186002441	A21TC2O89H		
Request for manual print the serial labels as above.</t>
  </si>
  <si>
    <t>[28Jan21] Reprinted as per request</t>
  </si>
  <si>
    <t xml:space="preserve">1. Problem Statement.
       - Accumulator Pump failed to ramp up to 5000 PSI.Found out Flow valve FV2 p/n:AFSVO leaking when valve is close.
   2. Acceptance criteria that is not met. (e.g. relevant specification number and revision)
       - UUT shall pass complete test as per TSP WAT210700.
   3. Relevant records (e.g. Incomin QA, Test Records, Photos, trackise NCRs numbers and related issue)
       - Refer to attached pictures.
   4. Info on whether this issue impacts revenue.
       - may impact revenue if not able to recover tester in time.  </t>
  </si>
  <si>
    <t>TE82526-1</t>
  </si>
  <si>
    <t>[03Feb21] Parts collected by Flex and tester is up.</t>
  </si>
  <si>
    <t>[25Jan21] Eric advised to order valve with PS from ADC and use PS for this repair.
[26Jan21] MRO is raised for this replacement.
[01Feb21] Sent for finanace approval for replacement part
[03Feb21] ETA of PS on 04 Feb 21</t>
  </si>
  <si>
    <t>Target closed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</si>
</sst>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4809]dddd\,\ d\ mmmm\,\ yyyy;@"/>
    <numFmt numFmtId="165" formatCode="[$-F800]dddd\,\ mmmm\ dd\,\ yyyy"/>
    <numFmt numFmtId="166" formatCode="[$-14809]d/m/yy;@"/>
  </numFmts>
  <fonts count="25" x14ac:knownFonts="1">
    <font>
      <sz val="10"/>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b/>
      <sz val="11"/>
      <name val="Calibri"/>
      <family val="2"/>
      <scheme val="minor"/>
    </font>
    <font>
      <sz val="10"/>
      <color theme="4"/>
      <name val="Calibri"/>
      <family val="2"/>
      <scheme val="minor"/>
    </font>
    <font>
      <sz val="11"/>
      <color theme="1"/>
      <name val="Arial"/>
      <family val="2"/>
    </font>
    <font>
      <sz val="10"/>
      <color theme="3" tint="0.39997558519241921"/>
      <name val="Calibri"/>
      <family val="2"/>
      <scheme val="minor"/>
    </font>
    <font>
      <sz val="10"/>
      <color rgb="FFFF0000"/>
      <name val="Calibri"/>
      <family val="2"/>
      <scheme val="minor"/>
    </font>
    <font>
      <b/>
      <sz val="12"/>
      <color theme="1"/>
      <name val="Calibri"/>
      <family val="2"/>
      <scheme val="minor"/>
    </font>
    <font>
      <sz val="14"/>
      <color theme="1"/>
      <name val="Calibri"/>
      <family val="2"/>
      <scheme val="minor"/>
    </font>
    <font>
      <sz val="14"/>
      <name val="Calibri"/>
      <family val="2"/>
      <scheme val="minor"/>
    </font>
    <font>
      <sz val="11"/>
      <color theme="1"/>
      <name val="Segoe UI"/>
      <family val="2"/>
    </font>
    <font>
      <u/>
      <sz val="10"/>
      <color theme="10"/>
      <name val="Calibri"/>
      <family val="2"/>
      <scheme val="minor"/>
    </font>
    <font>
      <b/>
      <sz val="10"/>
      <color theme="1"/>
      <name val="Calibri"/>
      <family val="2"/>
      <scheme val="minor"/>
    </font>
    <font>
      <b/>
      <sz val="10"/>
      <color rgb="FF000000"/>
      <name val="Verdana"/>
      <family val="2"/>
    </font>
    <font>
      <sz val="12"/>
      <color theme="1"/>
      <name val="Calibri"/>
      <family val="2"/>
      <scheme val="minor"/>
    </font>
    <font>
      <strike/>
      <sz val="10"/>
      <name val="Calibri"/>
      <family val="2"/>
      <scheme val="minor"/>
    </font>
    <font>
      <strike/>
      <sz val="10"/>
      <color theme="1"/>
      <name val="Calibri"/>
      <family val="2"/>
      <scheme val="minor"/>
    </font>
    <font>
      <strike/>
      <sz val="14"/>
      <color theme="1"/>
      <name val="Calibri"/>
      <family val="2"/>
      <scheme val="minor"/>
    </font>
    <font>
      <sz val="8"/>
      <name val="Calibri"/>
      <family val="2"/>
      <scheme val="minor"/>
    </font>
    <font>
      <sz val="9"/>
      <color indexed="81"/>
      <name val="Tahoma"/>
      <charset val="1"/>
    </font>
    <font>
      <b/>
      <sz val="9"/>
      <color indexed="81"/>
      <name val="Tahoma"/>
      <charset val="1"/>
    </font>
  </fonts>
  <fills count="10">
    <fill>
      <patternFill patternType="none"/>
    </fill>
    <fill>
      <patternFill patternType="gray125"/>
    </fill>
    <fill>
      <patternFill patternType="solid">
        <fgColor theme="3"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4"/>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5" fillId="0" borderId="0" applyNumberFormat="0" applyFill="0" applyBorder="0" applyAlignment="0" applyProtection="0"/>
  </cellStyleXfs>
  <cellXfs count="176">
    <xf numFmtId="0" fontId="0" fillId="0" borderId="0" xfId="0"/>
    <xf numFmtId="0" fontId="3" fillId="2" borderId="1" xfId="0" applyNumberFormat="1" applyFont="1" applyFill="1" applyBorder="1" applyAlignment="1">
      <alignment horizontal="left" vertical="top"/>
    </xf>
    <xf numFmtId="0" fontId="3" fillId="3" borderId="1" xfId="0" applyNumberFormat="1" applyFont="1" applyFill="1" applyBorder="1" applyAlignment="1">
      <alignment horizontal="left" vertical="top"/>
    </xf>
    <xf numFmtId="0" fontId="3" fillId="3" borderId="1" xfId="0" applyNumberFormat="1" applyFont="1" applyFill="1" applyBorder="1" applyAlignment="1">
      <alignment horizontal="left" vertical="top" wrapText="1"/>
    </xf>
    <xf numFmtId="0" fontId="0" fillId="0" borderId="0" xfId="0" applyAlignment="1">
      <alignment horizontal="left" vertical="top"/>
    </xf>
    <xf numFmtId="0" fontId="3" fillId="2" borderId="1" xfId="0" applyNumberFormat="1" applyFont="1" applyFill="1" applyBorder="1" applyAlignment="1">
      <alignment horizontal="left" vertical="top" wrapText="1"/>
    </xf>
    <xf numFmtId="0" fontId="0" fillId="0" borderId="0" xfId="0" applyNumberFormat="1" applyFont="1" applyAlignment="1">
      <alignment horizontal="left" vertical="top"/>
    </xf>
    <xf numFmtId="0" fontId="0" fillId="4" borderId="0" xfId="0" applyFill="1" applyAlignment="1">
      <alignment horizontal="left" vertical="top"/>
    </xf>
    <xf numFmtId="0" fontId="0" fillId="4" borderId="0" xfId="0" applyNumberFormat="1" applyFont="1" applyFill="1" applyAlignment="1">
      <alignment horizontal="left" vertical="top"/>
    </xf>
    <xf numFmtId="49" fontId="0" fillId="0" borderId="0" xfId="0" applyNumberFormat="1" applyFont="1" applyAlignment="1">
      <alignment horizontal="left" vertical="top"/>
    </xf>
    <xf numFmtId="0" fontId="0" fillId="0" borderId="0" xfId="0" applyAlignment="1">
      <alignment horizontal="left" vertical="top" wrapText="1"/>
    </xf>
    <xf numFmtId="0" fontId="4" fillId="4" borderId="0" xfId="0" applyFont="1" applyFill="1" applyAlignment="1">
      <alignment horizontal="left" vertical="top"/>
    </xf>
    <xf numFmtId="0" fontId="0" fillId="0" borderId="0" xfId="0" applyFill="1" applyAlignment="1">
      <alignment horizontal="left" vertical="top"/>
    </xf>
    <xf numFmtId="0" fontId="0" fillId="0" borderId="0" xfId="0" applyNumberFormat="1" applyFont="1" applyFill="1" applyAlignment="1">
      <alignment horizontal="left" vertical="top"/>
    </xf>
    <xf numFmtId="0" fontId="4" fillId="0" borderId="0" xfId="0" applyFont="1" applyFill="1" applyAlignment="1">
      <alignment horizontal="left" vertical="top"/>
    </xf>
    <xf numFmtId="164" fontId="3" fillId="3" borderId="1"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0" fontId="4" fillId="0" borderId="1" xfId="0" applyFont="1" applyFill="1" applyBorder="1" applyAlignment="1">
      <alignment horizontal="left" vertical="top"/>
    </xf>
    <xf numFmtId="49" fontId="4" fillId="0" borderId="1" xfId="0" applyNumberFormat="1" applyFont="1" applyFill="1" applyBorder="1" applyAlignment="1">
      <alignment horizontal="left" vertical="top"/>
    </xf>
    <xf numFmtId="164" fontId="4" fillId="0" borderId="1" xfId="0" applyNumberFormat="1" applyFont="1" applyFill="1" applyBorder="1" applyAlignment="1">
      <alignment horizontal="left" vertical="top"/>
    </xf>
    <xf numFmtId="0" fontId="5"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0" fontId="4" fillId="5" borderId="1" xfId="0" applyFont="1" applyFill="1" applyBorder="1" applyAlignment="1">
      <alignment horizontal="left" vertical="top"/>
    </xf>
    <xf numFmtId="49" fontId="4" fillId="5" borderId="1" xfId="0" applyNumberFormat="1" applyFont="1" applyFill="1" applyBorder="1" applyAlignment="1">
      <alignment horizontal="left" vertical="top"/>
    </xf>
    <xf numFmtId="164" fontId="4" fillId="5" borderId="1" xfId="0" applyNumberFormat="1" applyFont="1" applyFill="1" applyBorder="1" applyAlignment="1">
      <alignment horizontal="left" vertical="top"/>
    </xf>
    <xf numFmtId="0" fontId="5" fillId="5" borderId="1" xfId="0" applyNumberFormat="1" applyFont="1" applyFill="1" applyBorder="1" applyAlignment="1">
      <alignment horizontal="left" vertical="top" wrapText="1"/>
    </xf>
    <xf numFmtId="0" fontId="4" fillId="5" borderId="1" xfId="0" applyFont="1" applyFill="1" applyBorder="1" applyAlignment="1">
      <alignment horizontal="left" vertical="top" wrapText="1"/>
    </xf>
    <xf numFmtId="49" fontId="4" fillId="5" borderId="1" xfId="0" applyNumberFormat="1" applyFont="1" applyFill="1" applyBorder="1" applyAlignment="1">
      <alignment horizontal="left" vertical="top" wrapText="1"/>
    </xf>
    <xf numFmtId="49" fontId="4" fillId="4" borderId="1" xfId="0" applyNumberFormat="1" applyFont="1" applyFill="1" applyBorder="1" applyAlignment="1">
      <alignment horizontal="left" vertical="top"/>
    </xf>
    <xf numFmtId="0" fontId="0" fillId="0" borderId="1" xfId="0" pivotButton="1" applyBorder="1"/>
    <xf numFmtId="0" fontId="0" fillId="0" borderId="1" xfId="0" applyBorder="1"/>
    <xf numFmtId="0" fontId="0" fillId="0" borderId="1" xfId="0" applyBorder="1" applyAlignment="1">
      <alignment horizontal="left"/>
    </xf>
    <xf numFmtId="0" fontId="0" fillId="0" borderId="1" xfId="0" applyNumberFormat="1" applyBorder="1"/>
    <xf numFmtId="0" fontId="6" fillId="0" borderId="1" xfId="0" applyFont="1" applyFill="1" applyBorder="1" applyAlignment="1">
      <alignment horizontal="left" vertical="top" wrapText="1"/>
    </xf>
    <xf numFmtId="164" fontId="4" fillId="4" borderId="1" xfId="0" applyNumberFormat="1" applyFont="1" applyFill="1" applyBorder="1" applyAlignment="1">
      <alignment horizontal="left" vertical="top"/>
    </xf>
    <xf numFmtId="0" fontId="0" fillId="0" borderId="1" xfId="0" applyBorder="1" applyAlignment="1">
      <alignment horizontal="left" indent="1"/>
    </xf>
    <xf numFmtId="0" fontId="0" fillId="4" borderId="1" xfId="0" applyFont="1" applyFill="1" applyBorder="1" applyAlignment="1">
      <alignment horizontal="left" vertical="top"/>
    </xf>
    <xf numFmtId="0" fontId="6" fillId="5" borderId="1" xfId="0" applyFont="1" applyFill="1" applyBorder="1" applyAlignment="1">
      <alignment horizontal="left" vertical="top" wrapText="1"/>
    </xf>
    <xf numFmtId="0" fontId="8" fillId="5" borderId="0" xfId="0" applyFont="1" applyFill="1" applyAlignment="1">
      <alignment horizontal="center" vertical="top"/>
    </xf>
    <xf numFmtId="0" fontId="7" fillId="5" borderId="1" xfId="0" applyFont="1" applyFill="1" applyBorder="1" applyAlignment="1">
      <alignment horizontal="left" vertical="top" wrapText="1"/>
    </xf>
    <xf numFmtId="0" fontId="8" fillId="0" borderId="0" xfId="0" applyFont="1"/>
    <xf numFmtId="0" fontId="8" fillId="5" borderId="0" xfId="0" applyFont="1" applyFill="1"/>
    <xf numFmtId="0" fontId="0" fillId="0" borderId="0" xfId="0" pivotButton="1"/>
    <xf numFmtId="0" fontId="0" fillId="0" borderId="0" xfId="0" applyAlignment="1">
      <alignment horizontal="left"/>
    </xf>
    <xf numFmtId="0" fontId="0" fillId="0" borderId="0" xfId="0" applyNumberFormat="1" applyAlignment="1">
      <alignment horizontal="center"/>
    </xf>
    <xf numFmtId="0" fontId="11" fillId="7"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xf>
    <xf numFmtId="0" fontId="0" fillId="4" borderId="1" xfId="0" applyFill="1" applyBorder="1" applyAlignment="1">
      <alignment horizontal="center" vertical="center"/>
    </xf>
    <xf numFmtId="0" fontId="13" fillId="5" borderId="1" xfId="0" applyFont="1" applyFill="1" applyBorder="1" applyAlignment="1">
      <alignment horizontal="center" vertical="center" wrapText="1"/>
    </xf>
    <xf numFmtId="0" fontId="12" fillId="5" borderId="1" xfId="0" applyFont="1" applyFill="1" applyBorder="1" applyAlignment="1">
      <alignment horizontal="center" vertical="center"/>
    </xf>
    <xf numFmtId="0" fontId="0" fillId="5" borderId="1" xfId="0" applyFill="1" applyBorder="1" applyAlignment="1">
      <alignment horizontal="center" vertical="center"/>
    </xf>
    <xf numFmtId="0" fontId="5" fillId="0" borderId="1" xfId="0" applyNumberFormat="1" applyFont="1" applyFill="1" applyBorder="1" applyAlignment="1">
      <alignment horizontal="left" vertical="center" wrapText="1"/>
    </xf>
    <xf numFmtId="0" fontId="0" fillId="0" borderId="0" xfId="0" applyNumberFormat="1"/>
    <xf numFmtId="0" fontId="4" fillId="0" borderId="1" xfId="0" applyFont="1" applyFill="1" applyBorder="1" applyAlignment="1">
      <alignment horizontal="left" vertical="center" wrapText="1"/>
    </xf>
    <xf numFmtId="0" fontId="5" fillId="5" borderId="1" xfId="0" applyNumberFormat="1" applyFont="1" applyFill="1" applyBorder="1" applyAlignment="1">
      <alignment horizontal="left" vertical="center" wrapText="1"/>
    </xf>
    <xf numFmtId="0" fontId="4" fillId="5"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xf>
    <xf numFmtId="0" fontId="4" fillId="5" borderId="1" xfId="0" applyFont="1" applyFill="1" applyBorder="1" applyAlignment="1">
      <alignment horizontal="left" vertical="center" wrapText="1"/>
    </xf>
    <xf numFmtId="0" fontId="0" fillId="6" borderId="1" xfId="0" applyFill="1" applyBorder="1" applyAlignment="1">
      <alignment horizontal="center" vertical="center"/>
    </xf>
    <xf numFmtId="0" fontId="4" fillId="5" borderId="5" xfId="0" applyFont="1" applyFill="1" applyBorder="1" applyAlignment="1">
      <alignment horizontal="center" vertical="center"/>
    </xf>
    <xf numFmtId="0" fontId="4" fillId="5" borderId="1" xfId="0" applyFont="1"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49" fontId="4" fillId="4"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wrapText="1"/>
    </xf>
    <xf numFmtId="0" fontId="4" fillId="5" borderId="5" xfId="0" applyFont="1" applyFill="1" applyBorder="1" applyAlignment="1">
      <alignment horizontal="center" vertical="center" wrapText="1"/>
    </xf>
    <xf numFmtId="166" fontId="0" fillId="0" borderId="1" xfId="0" applyNumberFormat="1" applyBorder="1" applyAlignment="1">
      <alignment horizontal="center" vertical="center"/>
    </xf>
    <xf numFmtId="166" fontId="0" fillId="5" borderId="1" xfId="0" applyNumberFormat="1" applyFill="1" applyBorder="1" applyAlignment="1">
      <alignment horizontal="center" vertical="center"/>
    </xf>
    <xf numFmtId="49" fontId="4" fillId="5" borderId="1" xfId="0" applyNumberFormat="1" applyFont="1" applyFill="1" applyBorder="1" applyAlignment="1">
      <alignment horizontal="center" vertical="center" wrapText="1"/>
    </xf>
    <xf numFmtId="0" fontId="0" fillId="5" borderId="1" xfId="0" applyFont="1" applyFill="1" applyBorder="1" applyAlignment="1">
      <alignment horizontal="center" vertical="center"/>
    </xf>
    <xf numFmtId="0" fontId="0" fillId="5" borderId="1" xfId="0" applyFont="1" applyFill="1" applyBorder="1" applyAlignment="1">
      <alignment horizontal="center" vertical="center" wrapText="1"/>
    </xf>
    <xf numFmtId="0" fontId="0" fillId="5" borderId="1" xfId="0" applyFont="1" applyFill="1" applyBorder="1" applyAlignment="1">
      <alignment horizontal="left" vertical="center" wrapText="1"/>
    </xf>
    <xf numFmtId="49" fontId="0" fillId="5" borderId="1" xfId="0" applyNumberFormat="1" applyFont="1" applyFill="1" applyBorder="1" applyAlignment="1">
      <alignment horizontal="center" vertical="center"/>
    </xf>
    <xf numFmtId="0" fontId="15" fillId="5" borderId="1" xfId="1" applyFill="1" applyBorder="1" applyAlignment="1">
      <alignment horizontal="center" vertical="center"/>
    </xf>
    <xf numFmtId="1" fontId="0" fillId="0" borderId="1" xfId="0" applyNumberFormat="1" applyBorder="1"/>
    <xf numFmtId="0" fontId="16" fillId="0" borderId="1" xfId="0" applyFont="1" applyBorder="1"/>
    <xf numFmtId="1" fontId="16" fillId="0" borderId="1" xfId="0" applyNumberFormat="1" applyFont="1" applyBorder="1"/>
    <xf numFmtId="0" fontId="13" fillId="5" borderId="1" xfId="0" applyFont="1" applyFill="1" applyBorder="1" applyAlignment="1">
      <alignment horizontal="center" vertical="center"/>
    </xf>
    <xf numFmtId="1" fontId="0" fillId="5" borderId="1" xfId="0" applyNumberFormat="1" applyFill="1" applyBorder="1" applyAlignment="1">
      <alignment horizontal="center" vertical="center"/>
    </xf>
    <xf numFmtId="0" fontId="12" fillId="5" borderId="1" xfId="0" applyFont="1" applyFill="1" applyBorder="1" applyAlignment="1">
      <alignment horizontal="center" vertical="center" wrapText="1"/>
    </xf>
    <xf numFmtId="166" fontId="4" fillId="0" borderId="1" xfId="0" applyNumberFormat="1" applyFont="1" applyFill="1" applyBorder="1" applyAlignment="1">
      <alignment horizontal="center" vertical="center"/>
    </xf>
    <xf numFmtId="0" fontId="14" fillId="5" borderId="0" xfId="0" applyFont="1" applyFill="1" applyAlignment="1">
      <alignment horizontal="left" vertical="center" wrapText="1"/>
    </xf>
    <xf numFmtId="0" fontId="0" fillId="0" borderId="1" xfId="0" applyBorder="1" applyAlignment="1">
      <alignment horizontal="left" vertical="center" wrapText="1"/>
    </xf>
    <xf numFmtId="0" fontId="12" fillId="0" borderId="1" xfId="0" applyFont="1" applyFill="1" applyBorder="1" applyAlignment="1">
      <alignment horizontal="center" vertical="center"/>
    </xf>
    <xf numFmtId="0" fontId="17" fillId="8" borderId="1" xfId="0" applyFont="1" applyFill="1" applyBorder="1" applyAlignment="1">
      <alignment horizontal="center" vertical="top" wrapText="1" readingOrder="1"/>
    </xf>
    <xf numFmtId="0" fontId="17" fillId="9" borderId="1" xfId="0" applyFont="1" applyFill="1" applyBorder="1" applyAlignment="1">
      <alignment horizontal="center" vertical="top" wrapText="1" readingOrder="1"/>
    </xf>
    <xf numFmtId="0" fontId="18" fillId="0" borderId="1" xfId="0" applyFont="1" applyBorder="1"/>
    <xf numFmtId="0" fontId="11" fillId="0" borderId="1" xfId="0" applyFont="1" applyBorder="1"/>
    <xf numFmtId="0" fontId="17" fillId="8" borderId="1" xfId="0" applyFont="1" applyFill="1" applyBorder="1" applyAlignment="1">
      <alignment horizontal="left" vertical="top" wrapText="1" readingOrder="1"/>
    </xf>
    <xf numFmtId="166" fontId="4" fillId="5" borderId="1" xfId="0" applyNumberFormat="1" applyFont="1" applyFill="1" applyBorder="1" applyAlignment="1">
      <alignment horizontal="center" vertical="center"/>
    </xf>
    <xf numFmtId="166" fontId="0" fillId="0" borderId="1" xfId="0" applyNumberFormat="1" applyFill="1" applyBorder="1" applyAlignment="1">
      <alignment horizontal="center" vertical="center"/>
    </xf>
    <xf numFmtId="49" fontId="0" fillId="5" borderId="1" xfId="0" applyNumberFormat="1" applyFont="1" applyFill="1" applyBorder="1" applyAlignment="1">
      <alignment horizontal="center" vertical="center" wrapText="1"/>
    </xf>
    <xf numFmtId="166" fontId="0" fillId="5" borderId="1" xfId="0" applyNumberFormat="1" applyFill="1" applyBorder="1" applyAlignment="1">
      <alignment horizontal="center" vertical="center" wrapText="1"/>
    </xf>
    <xf numFmtId="0" fontId="11" fillId="7"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0" fillId="4" borderId="1" xfId="0" applyFont="1" applyFill="1" applyBorder="1" applyAlignment="1">
      <alignment horizontal="center" vertical="center"/>
    </xf>
    <xf numFmtId="165" fontId="4" fillId="5" borderId="1" xfId="0" applyNumberFormat="1" applyFont="1" applyFill="1" applyBorder="1" applyAlignment="1">
      <alignment horizontal="center" vertical="center"/>
    </xf>
    <xf numFmtId="0" fontId="5" fillId="5" borderId="1" xfId="0" applyNumberFormat="1" applyFont="1" applyFill="1" applyBorder="1" applyAlignment="1">
      <alignment horizontal="center" vertical="center" wrapText="1"/>
    </xf>
    <xf numFmtId="0" fontId="8" fillId="5" borderId="0" xfId="0" applyFont="1" applyFill="1" applyAlignment="1">
      <alignment horizontal="center" vertical="center"/>
    </xf>
    <xf numFmtId="0" fontId="8" fillId="5" borderId="1" xfId="0" applyFont="1" applyFill="1" applyBorder="1" applyAlignment="1">
      <alignment horizontal="center" vertical="center"/>
    </xf>
    <xf numFmtId="166" fontId="0" fillId="5" borderId="1" xfId="0" applyNumberFormat="1" applyFont="1" applyFill="1" applyBorder="1" applyAlignment="1">
      <alignment horizontal="center" vertical="center"/>
    </xf>
    <xf numFmtId="166" fontId="1" fillId="5" borderId="0" xfId="0" applyNumberFormat="1" applyFont="1" applyFill="1" applyAlignment="1">
      <alignment horizontal="center" vertical="center"/>
    </xf>
    <xf numFmtId="0" fontId="5" fillId="5" borderId="1" xfId="0" applyNumberFormat="1" applyFont="1" applyFill="1" applyBorder="1" applyAlignment="1">
      <alignment horizontal="center" vertical="center"/>
    </xf>
    <xf numFmtId="14" fontId="0" fillId="5" borderId="1" xfId="0" applyNumberFormat="1" applyFill="1" applyBorder="1" applyAlignment="1">
      <alignment horizontal="center" vertical="center"/>
    </xf>
    <xf numFmtId="165" fontId="4" fillId="0" borderId="1" xfId="0" applyNumberFormat="1" applyFont="1" applyFill="1" applyBorder="1" applyAlignment="1">
      <alignment horizontal="center" vertical="center"/>
    </xf>
    <xf numFmtId="0" fontId="8" fillId="0" borderId="0" xfId="0" applyFont="1" applyAlignment="1">
      <alignment horizontal="center" vertical="center"/>
    </xf>
    <xf numFmtId="49" fontId="4" fillId="0"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0" fillId="0" borderId="0" xfId="0" applyAlignment="1">
      <alignment horizontal="center" vertical="center" wrapText="1"/>
    </xf>
    <xf numFmtId="0" fontId="3" fillId="3" borderId="1" xfId="0" applyNumberFormat="1" applyFont="1" applyFill="1" applyBorder="1" applyAlignment="1">
      <alignment horizontal="center" vertical="center"/>
    </xf>
    <xf numFmtId="0" fontId="0" fillId="0" borderId="0" xfId="0" applyAlignment="1">
      <alignment horizontal="center" vertical="center"/>
    </xf>
    <xf numFmtId="166" fontId="3" fillId="3" borderId="1" xfId="0" applyNumberFormat="1" applyFont="1" applyFill="1" applyBorder="1" applyAlignment="1">
      <alignment horizontal="center" vertical="center"/>
    </xf>
    <xf numFmtId="0" fontId="4" fillId="0" borderId="0" xfId="0" applyFont="1" applyFill="1" applyAlignment="1">
      <alignment horizontal="center" vertical="center"/>
    </xf>
    <xf numFmtId="0" fontId="0" fillId="0" borderId="0" xfId="0" applyFill="1" applyAlignment="1">
      <alignment horizontal="center" vertical="center"/>
    </xf>
    <xf numFmtId="0" fontId="0" fillId="4" borderId="0" xfId="0" applyFill="1" applyAlignment="1">
      <alignment horizontal="center" vertical="center"/>
    </xf>
    <xf numFmtId="0" fontId="6" fillId="5" borderId="1" xfId="0" applyFont="1" applyFill="1" applyBorder="1" applyAlignment="1">
      <alignment horizontal="center" vertical="center"/>
    </xf>
    <xf numFmtId="0" fontId="4" fillId="4" borderId="0" xfId="0" applyFont="1" applyFill="1" applyAlignment="1">
      <alignment horizontal="center" vertical="center"/>
    </xf>
    <xf numFmtId="49" fontId="0" fillId="0" borderId="0" xfId="0" applyNumberFormat="1" applyFont="1" applyAlignment="1">
      <alignment horizontal="center" vertical="center"/>
    </xf>
    <xf numFmtId="49" fontId="4" fillId="6" borderId="1" xfId="0" applyNumberFormat="1" applyFont="1" applyFill="1" applyBorder="1" applyAlignment="1">
      <alignment horizontal="center" vertical="center"/>
    </xf>
    <xf numFmtId="0" fontId="5"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2" fillId="5" borderId="1" xfId="0" applyNumberFormat="1" applyFont="1" applyFill="1" applyBorder="1" applyAlignment="1">
      <alignment horizontal="left" vertical="center" wrapText="1"/>
    </xf>
    <xf numFmtId="0" fontId="2" fillId="5"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166" fontId="10" fillId="5" borderId="1"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166" fontId="4" fillId="5" borderId="4"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wrapText="1"/>
    </xf>
    <xf numFmtId="1" fontId="12" fillId="5" borderId="1" xfId="0" applyNumberFormat="1" applyFont="1" applyFill="1" applyBorder="1" applyAlignment="1">
      <alignment horizontal="center" vertical="center"/>
    </xf>
    <xf numFmtId="0" fontId="12" fillId="0" borderId="1" xfId="0" applyFont="1" applyBorder="1" applyAlignment="1">
      <alignment horizontal="center" vertical="center"/>
    </xf>
    <xf numFmtId="0" fontId="3" fillId="3" borderId="1" xfId="0" applyNumberFormat="1" applyFont="1" applyFill="1" applyBorder="1" applyAlignment="1">
      <alignment horizontal="left" vertical="center"/>
    </xf>
    <xf numFmtId="0" fontId="6" fillId="5" borderId="1" xfId="0" applyFont="1" applyFill="1" applyBorder="1" applyAlignment="1">
      <alignment horizontal="left" vertical="center" wrapText="1"/>
    </xf>
    <xf numFmtId="0" fontId="9" fillId="5"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1" fontId="12" fillId="0" borderId="1" xfId="0" applyNumberFormat="1" applyFont="1" applyBorder="1" applyAlignment="1">
      <alignment horizontal="center" vertical="center"/>
    </xf>
    <xf numFmtId="166" fontId="0" fillId="5" borderId="0" xfId="0" applyNumberFormat="1" applyFill="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5" borderId="6" xfId="0" applyFill="1" applyBorder="1" applyAlignment="1">
      <alignment horizontal="left" vertical="center" wrapText="1"/>
    </xf>
    <xf numFmtId="0" fontId="3" fillId="3" borderId="1" xfId="0" applyNumberFormat="1" applyFont="1" applyFill="1" applyBorder="1" applyAlignment="1">
      <alignment horizontal="left" vertical="center" wrapText="1"/>
    </xf>
    <xf numFmtId="0" fontId="0" fillId="0" borderId="1" xfId="0" applyFill="1" applyBorder="1"/>
    <xf numFmtId="0" fontId="4" fillId="4" borderId="5" xfId="0" applyFont="1" applyFill="1" applyBorder="1" applyAlignment="1">
      <alignment horizontal="center" vertical="center"/>
    </xf>
    <xf numFmtId="0" fontId="0" fillId="4" borderId="1" xfId="0" applyFill="1" applyBorder="1" applyAlignment="1">
      <alignment horizontal="center" vertical="center" wrapText="1"/>
    </xf>
    <xf numFmtId="166" fontId="0" fillId="4" borderId="1" xfId="0" applyNumberFormat="1" applyFill="1" applyBorder="1" applyAlignment="1">
      <alignment horizontal="center" vertical="center"/>
    </xf>
    <xf numFmtId="0" fontId="0" fillId="4" borderId="1" xfId="0" applyFill="1" applyBorder="1" applyAlignment="1">
      <alignment horizontal="left" vertical="center" wrapText="1"/>
    </xf>
    <xf numFmtId="1" fontId="12" fillId="4" borderId="1" xfId="0" applyNumberFormat="1" applyFont="1" applyFill="1" applyBorder="1" applyAlignment="1">
      <alignment horizontal="center" vertical="center"/>
    </xf>
    <xf numFmtId="0" fontId="4" fillId="4" borderId="1" xfId="0" applyFont="1" applyFill="1" applyBorder="1" applyAlignment="1">
      <alignment horizontal="center" vertical="center" wrapText="1"/>
    </xf>
    <xf numFmtId="14" fontId="0" fillId="4" borderId="1" xfId="0" applyNumberFormat="1" applyFill="1" applyBorder="1" applyAlignment="1">
      <alignment horizontal="center" vertical="center"/>
    </xf>
    <xf numFmtId="0" fontId="18" fillId="4" borderId="1" xfId="0" applyFont="1" applyFill="1" applyBorder="1" applyAlignment="1">
      <alignment horizontal="center" vertical="center" wrapText="1"/>
    </xf>
    <xf numFmtId="0" fontId="18" fillId="4" borderId="1" xfId="0" applyFont="1" applyFill="1" applyBorder="1" applyAlignment="1">
      <alignment horizontal="center" vertical="center"/>
    </xf>
    <xf numFmtId="0" fontId="18" fillId="4" borderId="1" xfId="0" applyFont="1" applyFill="1" applyBorder="1" applyAlignment="1">
      <alignment horizontal="left" vertical="center" wrapText="1"/>
    </xf>
    <xf numFmtId="166" fontId="0" fillId="4" borderId="1" xfId="0" applyNumberFormat="1" applyFill="1" applyBorder="1" applyAlignment="1">
      <alignment horizontal="center" vertical="center" wrapText="1"/>
    </xf>
    <xf numFmtId="0" fontId="0" fillId="4" borderId="0" xfId="0" applyFill="1" applyAlignment="1">
      <alignment horizontal="left" vertical="center"/>
    </xf>
    <xf numFmtId="0" fontId="0" fillId="4" borderId="1" xfId="0" applyFill="1" applyBorder="1" applyAlignment="1">
      <alignment vertical="center" wrapText="1"/>
    </xf>
    <xf numFmtId="0" fontId="8" fillId="0" borderId="0" xfId="0" applyFont="1" applyAlignment="1">
      <alignment wrapText="1"/>
    </xf>
    <xf numFmtId="0" fontId="20" fillId="4" borderId="1" xfId="0" applyFont="1" applyFill="1" applyBorder="1" applyAlignment="1">
      <alignment horizontal="center" vertical="center" wrapText="1"/>
    </xf>
    <xf numFmtId="166" fontId="20" fillId="4" borderId="1" xfId="0" applyNumberFormat="1" applyFont="1" applyFill="1" applyBorder="1" applyAlignment="1">
      <alignment horizontal="center" vertical="center"/>
    </xf>
    <xf numFmtId="0" fontId="20" fillId="4" borderId="1" xfId="0" applyFont="1" applyFill="1" applyBorder="1" applyAlignment="1">
      <alignment horizontal="center" vertical="center"/>
    </xf>
    <xf numFmtId="0" fontId="20" fillId="4" borderId="1" xfId="0" applyFont="1" applyFill="1" applyBorder="1" applyAlignment="1">
      <alignment horizontal="left" vertical="center" wrapText="1"/>
    </xf>
    <xf numFmtId="0" fontId="19" fillId="4" borderId="1" xfId="0" applyFont="1" applyFill="1" applyBorder="1" applyAlignment="1">
      <alignment horizontal="center" vertical="center" wrapText="1"/>
    </xf>
    <xf numFmtId="49" fontId="19" fillId="4" borderId="1" xfId="0" applyNumberFormat="1" applyFont="1" applyFill="1" applyBorder="1" applyAlignment="1">
      <alignment horizontal="center" vertical="center"/>
    </xf>
    <xf numFmtId="1" fontId="21" fillId="4" borderId="1" xfId="0" applyNumberFormat="1" applyFont="1" applyFill="1" applyBorder="1" applyAlignment="1">
      <alignment horizontal="center" vertical="center"/>
    </xf>
    <xf numFmtId="0" fontId="0" fillId="4" borderId="0" xfId="0" applyFill="1" applyAlignment="1">
      <alignment horizontal="left" vertical="center" wrapText="1"/>
    </xf>
    <xf numFmtId="1" fontId="3" fillId="3" borderId="1" xfId="0" applyNumberFormat="1" applyFont="1" applyFill="1" applyBorder="1" applyAlignment="1">
      <alignment horizontal="center" vertical="center"/>
    </xf>
    <xf numFmtId="1" fontId="0" fillId="4" borderId="1" xfId="0" applyNumberFormat="1" applyFill="1" applyBorder="1" applyAlignment="1">
      <alignment horizontal="center" vertical="center"/>
    </xf>
    <xf numFmtId="1" fontId="20" fillId="4" borderId="1" xfId="0" applyNumberFormat="1" applyFont="1" applyFill="1" applyBorder="1" applyAlignment="1">
      <alignment horizontal="center" vertical="center"/>
    </xf>
    <xf numFmtId="1" fontId="0" fillId="0" borderId="0" xfId="0" applyNumberFormat="1"/>
    <xf numFmtId="1" fontId="4" fillId="4" borderId="1" xfId="0" applyNumberFormat="1" applyFont="1" applyFill="1" applyBorder="1" applyAlignment="1">
      <alignment horizontal="center" vertical="center"/>
    </xf>
    <xf numFmtId="15" fontId="0" fillId="4" borderId="1" xfId="0" applyNumberFormat="1" applyFill="1" applyBorder="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OESR update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Slide!$B$13</c:f>
              <c:strCache>
                <c:ptCount val="1"/>
                <c:pt idx="0">
                  <c:v>Singapore</c:v>
                </c:pt>
              </c:strCache>
            </c:strRef>
          </c:tx>
          <c:spPr>
            <a:solidFill>
              <a:schemeClr val="accent1"/>
            </a:solidFill>
            <a:ln>
              <a:noFill/>
            </a:ln>
            <a:effectLst/>
          </c:spPr>
          <c:invertIfNegative val="0"/>
          <c:cat>
            <c:strRef>
              <c:f>Slide!$C$12:$G$12</c:f>
              <c:strCache>
                <c:ptCount val="5"/>
                <c:pt idx="0">
                  <c:v>Total  OESR</c:v>
                </c:pt>
                <c:pt idx="1">
                  <c:v>No. of Closed </c:v>
                </c:pt>
                <c:pt idx="2">
                  <c:v>No. of Open
</c:v>
                </c:pt>
                <c:pt idx="3">
                  <c:v>Days Closed (Avg)
</c:v>
                </c:pt>
                <c:pt idx="4">
                  <c:v>Days Open (Avg)
</c:v>
                </c:pt>
              </c:strCache>
            </c:strRef>
          </c:cat>
          <c:val>
            <c:numRef>
              <c:f>Slide!$C$13:$G$13</c:f>
              <c:numCache>
                <c:formatCode>General</c:formatCode>
                <c:ptCount val="5"/>
                <c:pt idx="0">
                  <c:v>12</c:v>
                </c:pt>
                <c:pt idx="1">
                  <c:v>11</c:v>
                </c:pt>
                <c:pt idx="2">
                  <c:v>1</c:v>
                </c:pt>
                <c:pt idx="3" formatCode="0">
                  <c:v>3.8888888888888888</c:v>
                </c:pt>
                <c:pt idx="4" formatCode="0">
                  <c:v>15</c:v>
                </c:pt>
              </c:numCache>
            </c:numRef>
          </c:val>
          <c:extLst>
            <c:ext xmlns:c16="http://schemas.microsoft.com/office/drawing/2014/chart" uri="{C3380CC4-5D6E-409C-BE32-E72D297353CC}">
              <c16:uniqueId val="{00000000-75ED-4721-A5B7-E6DC9F119B40}"/>
            </c:ext>
          </c:extLst>
        </c:ser>
        <c:ser>
          <c:idx val="1"/>
          <c:order val="1"/>
          <c:tx>
            <c:strRef>
              <c:f>Slide!$B$14</c:f>
              <c:strCache>
                <c:ptCount val="1"/>
                <c:pt idx="0">
                  <c:v>Milford</c:v>
                </c:pt>
              </c:strCache>
            </c:strRef>
          </c:tx>
          <c:spPr>
            <a:solidFill>
              <a:schemeClr val="accent2"/>
            </a:solidFill>
            <a:ln>
              <a:noFill/>
            </a:ln>
            <a:effectLst/>
          </c:spPr>
          <c:invertIfNegative val="0"/>
          <c:cat>
            <c:strRef>
              <c:f>Slide!$C$12:$G$12</c:f>
              <c:strCache>
                <c:ptCount val="5"/>
                <c:pt idx="0">
                  <c:v>Total  OESR</c:v>
                </c:pt>
                <c:pt idx="1">
                  <c:v>No. of Closed </c:v>
                </c:pt>
                <c:pt idx="2">
                  <c:v>No. of Open
</c:v>
                </c:pt>
                <c:pt idx="3">
                  <c:v>Days Closed (Avg)
</c:v>
                </c:pt>
                <c:pt idx="4">
                  <c:v>Days Open (Avg)
</c:v>
                </c:pt>
              </c:strCache>
            </c:strRef>
          </c:cat>
          <c:val>
            <c:numRef>
              <c:f>Slide!$C$14:$G$14</c:f>
              <c:numCache>
                <c:formatCode>General</c:formatCode>
                <c:ptCount val="5"/>
                <c:pt idx="0">
                  <c:v>4</c:v>
                </c:pt>
                <c:pt idx="1">
                  <c:v>1</c:v>
                </c:pt>
                <c:pt idx="2">
                  <c:v>3</c:v>
                </c:pt>
                <c:pt idx="3" formatCode="0">
                  <c:v>7</c:v>
                </c:pt>
                <c:pt idx="4" formatCode="0">
                  <c:v>13.333333333333334</c:v>
                </c:pt>
              </c:numCache>
            </c:numRef>
          </c:val>
          <c:extLst>
            <c:ext xmlns:c16="http://schemas.microsoft.com/office/drawing/2014/chart" uri="{C3380CC4-5D6E-409C-BE32-E72D297353CC}">
              <c16:uniqueId val="{00000001-75ED-4721-A5B7-E6DC9F119B40}"/>
            </c:ext>
          </c:extLst>
        </c:ser>
        <c:dLbls>
          <c:showLegendKey val="0"/>
          <c:showVal val="0"/>
          <c:showCatName val="0"/>
          <c:showSerName val="0"/>
          <c:showPercent val="0"/>
          <c:showBubbleSize val="0"/>
        </c:dLbls>
        <c:gapWidth val="219"/>
        <c:overlap val="-27"/>
        <c:axId val="541322976"/>
        <c:axId val="541323304"/>
      </c:barChart>
      <c:scatterChart>
        <c:scatterStyle val="lineMarker"/>
        <c:varyColors val="0"/>
        <c:ser>
          <c:idx val="2"/>
          <c:order val="2"/>
          <c:tx>
            <c:strRef>
              <c:f>Slide!$H$12</c:f>
              <c:strCache>
                <c:ptCount val="1"/>
                <c:pt idx="0">
                  <c:v>Target closed days</c:v>
                </c:pt>
              </c:strCache>
            </c:strRef>
          </c:tx>
          <c:spPr>
            <a:ln w="25400" cap="rnd">
              <a:noFill/>
              <a:round/>
            </a:ln>
            <a:effectLst/>
          </c:spPr>
          <c:marker>
            <c:symbol val="circle"/>
            <c:size val="5"/>
            <c:spPr>
              <a:solidFill>
                <a:schemeClr val="accent3"/>
              </a:solidFill>
              <a:ln w="9525">
                <a:solidFill>
                  <a:schemeClr val="accent3"/>
                </a:solidFill>
              </a:ln>
              <a:effectLst/>
            </c:spPr>
          </c:marker>
          <c:dPt>
            <c:idx val="0"/>
            <c:marker>
              <c:symbol val="circle"/>
              <c:size val="5"/>
              <c:spPr>
                <a:noFill/>
                <a:ln w="9525">
                  <a:noFill/>
                </a:ln>
                <a:effectLst/>
              </c:spPr>
            </c:marker>
            <c:bubble3D val="0"/>
            <c:extLst>
              <c:ext xmlns:c16="http://schemas.microsoft.com/office/drawing/2014/chart" uri="{C3380CC4-5D6E-409C-BE32-E72D297353CC}">
                <c16:uniqueId val="{00000002-8744-4C97-A8E6-14A56E4FB9A3}"/>
              </c:ext>
            </c:extLst>
          </c:dPt>
          <c:errBars>
            <c:errDir val="y"/>
            <c:errBarType val="both"/>
            <c:errValType val="fixedVal"/>
            <c:noEndCap val="0"/>
            <c:val val="1"/>
            <c:spPr>
              <a:noFill/>
              <a:ln w="9525" cap="flat" cmpd="sng" algn="ctr">
                <a:solidFill>
                  <a:schemeClr val="tx1">
                    <a:lumMod val="65000"/>
                    <a:lumOff val="35000"/>
                  </a:schemeClr>
                </a:solidFill>
                <a:round/>
              </a:ln>
              <a:effectLst/>
            </c:spPr>
          </c:errBars>
          <c:errBars>
            <c:errDir val="x"/>
            <c:errBarType val="plus"/>
            <c:errValType val="cust"/>
            <c:noEndCap val="1"/>
            <c:plus>
              <c:numLit>
                <c:formatCode>General</c:formatCode>
                <c:ptCount val="1"/>
                <c:pt idx="0">
                  <c:v>5</c:v>
                </c:pt>
              </c:numLit>
            </c:plus>
            <c:minus>
              <c:numLit>
                <c:formatCode>General</c:formatCode>
                <c:ptCount val="1"/>
                <c:pt idx="0">
                  <c:v>1</c:v>
                </c:pt>
              </c:numLit>
            </c:minus>
            <c:spPr>
              <a:noFill/>
              <a:ln w="12700" cap="flat" cmpd="sng" algn="ctr">
                <a:solidFill>
                  <a:schemeClr val="tx1">
                    <a:lumMod val="65000"/>
                    <a:lumOff val="35000"/>
                  </a:schemeClr>
                </a:solidFill>
                <a:prstDash val="lgDash"/>
                <a:round/>
              </a:ln>
              <a:effectLst/>
            </c:spPr>
          </c:errBars>
          <c:yVal>
            <c:numRef>
              <c:f>Slide!$H$15</c:f>
              <c:numCache>
                <c:formatCode>0</c:formatCode>
                <c:ptCount val="1"/>
                <c:pt idx="0">
                  <c:v>8</c:v>
                </c:pt>
              </c:numCache>
            </c:numRef>
          </c:yVal>
          <c:smooth val="0"/>
          <c:extLst>
            <c:ext xmlns:c16="http://schemas.microsoft.com/office/drawing/2014/chart" uri="{C3380CC4-5D6E-409C-BE32-E72D297353CC}">
              <c16:uniqueId val="{00000001-8744-4C97-A8E6-14A56E4FB9A3}"/>
            </c:ext>
          </c:extLst>
        </c:ser>
        <c:dLbls>
          <c:showLegendKey val="0"/>
          <c:showVal val="0"/>
          <c:showCatName val="0"/>
          <c:showSerName val="0"/>
          <c:showPercent val="0"/>
          <c:showBubbleSize val="0"/>
        </c:dLbls>
        <c:axId val="541322976"/>
        <c:axId val="541323304"/>
      </c:scatterChart>
      <c:catAx>
        <c:axId val="541322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1323304"/>
        <c:crosses val="autoZero"/>
        <c:auto val="1"/>
        <c:lblAlgn val="ctr"/>
        <c:lblOffset val="100"/>
        <c:noMultiLvlLbl val="0"/>
      </c:catAx>
      <c:valAx>
        <c:axId val="5413233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1322976"/>
        <c:crosses val="autoZero"/>
        <c:crossBetween val="between"/>
      </c:valAx>
      <c:spPr>
        <a:noFill/>
        <a:ln>
          <a:noFill/>
        </a:ln>
        <a:effectLst/>
      </c:spPr>
    </c:plotArea>
    <c:legend>
      <c:legendPos val="b"/>
      <c:overlay val="0"/>
      <c:spPr>
        <a:noFill/>
        <a:ln w="12700">
          <a:solidFill>
            <a:schemeClr val="tx1">
              <a:lumMod val="65000"/>
              <a:lumOff val="35000"/>
              <a:alpha val="95000"/>
            </a:schemeClr>
          </a:solidFill>
          <a:prstDash val="dash"/>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347662</xdr:colOff>
      <xdr:row>5</xdr:row>
      <xdr:rowOff>161924</xdr:rowOff>
    </xdr:from>
    <xdr:to>
      <xdr:col>17</xdr:col>
      <xdr:colOff>485775</xdr:colOff>
      <xdr:row>21</xdr:row>
      <xdr:rowOff>28574</xdr:rowOff>
    </xdr:to>
    <xdr:graphicFrame macro="">
      <xdr:nvGraphicFramePr>
        <xdr:cNvPr id="4" name="Chart 3">
          <a:extLst>
            <a:ext uri="{FF2B5EF4-FFF2-40B4-BE49-F238E27FC236}">
              <a16:creationId xmlns:a16="http://schemas.microsoft.com/office/drawing/2014/main" id="{23F9B262-EC7D-4875-9441-A871184C924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7"/>
  <sheetViews>
    <sheetView topLeftCell="A46" workbookViewId="0"/>
  </sheetViews>
  <sheetFormatPr defaultRowHeight="12.75" x14ac:dyDescent="0.2"/>
  <sheetData>
    <row r="1" spans="1:21" ht="30" x14ac:dyDescent="0.2">
      <c r="A1" s="2" t="s">
        <v>0</v>
      </c>
      <c r="B1" s="2" t="s">
        <v>9</v>
      </c>
      <c r="C1" s="15" t="s">
        <v>1</v>
      </c>
      <c r="D1" s="2" t="s">
        <v>2</v>
      </c>
      <c r="E1" s="2" t="s">
        <v>200</v>
      </c>
      <c r="F1" s="2" t="s">
        <v>3</v>
      </c>
      <c r="G1" s="2" t="s">
        <v>52</v>
      </c>
      <c r="H1" s="2" t="s">
        <v>4</v>
      </c>
      <c r="I1" s="2" t="s">
        <v>150</v>
      </c>
      <c r="J1" s="2" t="s">
        <v>151</v>
      </c>
      <c r="K1" s="15" t="s">
        <v>5</v>
      </c>
      <c r="L1" s="3" t="s">
        <v>20</v>
      </c>
      <c r="M1" s="3" t="s">
        <v>144</v>
      </c>
      <c r="N1" s="2" t="s">
        <v>6</v>
      </c>
      <c r="P1" s="4" t="s">
        <v>274</v>
      </c>
      <c r="Q1" s="10"/>
      <c r="R1" s="29" t="s">
        <v>52</v>
      </c>
      <c r="S1" s="30" t="s">
        <v>287</v>
      </c>
    </row>
    <row r="2" spans="1:21" ht="30" x14ac:dyDescent="0.2">
      <c r="A2" s="1"/>
      <c r="B2" s="1"/>
      <c r="C2" s="16"/>
      <c r="D2" s="1"/>
      <c r="E2" s="1"/>
      <c r="F2" s="1"/>
      <c r="G2" s="1"/>
      <c r="H2" s="1"/>
      <c r="I2" s="1"/>
      <c r="J2" s="1"/>
      <c r="K2" s="16"/>
      <c r="L2" s="5"/>
      <c r="M2" s="5" t="s">
        <v>272</v>
      </c>
      <c r="N2" s="1"/>
      <c r="P2" s="4" t="s">
        <v>272</v>
      </c>
    </row>
    <row r="3" spans="1:21" ht="225" x14ac:dyDescent="0.2">
      <c r="A3" s="22" t="s">
        <v>36</v>
      </c>
      <c r="B3" s="23" t="s">
        <v>8</v>
      </c>
      <c r="C3" s="24">
        <v>43203</v>
      </c>
      <c r="D3" s="23" t="s">
        <v>10</v>
      </c>
      <c r="E3" s="23" t="s">
        <v>195</v>
      </c>
      <c r="F3" s="25" t="s">
        <v>11</v>
      </c>
      <c r="G3" s="25" t="s">
        <v>53</v>
      </c>
      <c r="H3" s="23" t="s">
        <v>57</v>
      </c>
      <c r="I3" s="23"/>
      <c r="J3" s="22" t="s">
        <v>152</v>
      </c>
      <c r="K3" s="24">
        <v>43203</v>
      </c>
      <c r="L3" s="26" t="s">
        <v>12</v>
      </c>
      <c r="M3" s="26" t="s">
        <v>460</v>
      </c>
      <c r="N3" s="23" t="s">
        <v>7</v>
      </c>
      <c r="P3" s="4" t="s">
        <v>459</v>
      </c>
      <c r="R3" s="29" t="s">
        <v>193</v>
      </c>
      <c r="S3" s="29" t="s">
        <v>538</v>
      </c>
      <c r="T3" s="30"/>
      <c r="U3" s="30"/>
    </row>
    <row r="4" spans="1:21" ht="409.5" x14ac:dyDescent="0.2">
      <c r="A4" s="22" t="s">
        <v>37</v>
      </c>
      <c r="B4" s="23" t="s">
        <v>127</v>
      </c>
      <c r="C4" s="24">
        <v>43210</v>
      </c>
      <c r="D4" s="23">
        <v>999119657</v>
      </c>
      <c r="E4" s="23" t="s">
        <v>195</v>
      </c>
      <c r="F4" s="25" t="s">
        <v>13</v>
      </c>
      <c r="G4" s="25" t="s">
        <v>53</v>
      </c>
      <c r="H4" s="23" t="s">
        <v>57</v>
      </c>
      <c r="I4" s="23"/>
      <c r="J4" s="22" t="s">
        <v>152</v>
      </c>
      <c r="K4" s="24">
        <v>43210</v>
      </c>
      <c r="L4" s="26" t="s">
        <v>18</v>
      </c>
      <c r="M4" s="26" t="s">
        <v>460</v>
      </c>
      <c r="N4" s="23" t="s">
        <v>7</v>
      </c>
      <c r="P4" s="14" t="s">
        <v>273</v>
      </c>
      <c r="R4" s="29" t="s">
        <v>539</v>
      </c>
      <c r="S4" s="30" t="s">
        <v>7</v>
      </c>
      <c r="T4" s="30" t="s">
        <v>17</v>
      </c>
      <c r="U4" s="30" t="s">
        <v>154</v>
      </c>
    </row>
    <row r="5" spans="1:21" ht="409.5" x14ac:dyDescent="0.2">
      <c r="A5" s="22" t="s">
        <v>38</v>
      </c>
      <c r="B5" s="23" t="s">
        <v>127</v>
      </c>
      <c r="C5" s="24" t="s">
        <v>14</v>
      </c>
      <c r="D5" s="23" t="s">
        <v>15</v>
      </c>
      <c r="E5" s="23" t="s">
        <v>197</v>
      </c>
      <c r="F5" s="25" t="s">
        <v>16</v>
      </c>
      <c r="G5" s="25" t="s">
        <v>53</v>
      </c>
      <c r="H5" s="23" t="s">
        <v>58</v>
      </c>
      <c r="I5" s="23"/>
      <c r="J5" s="22" t="s">
        <v>33</v>
      </c>
      <c r="K5" s="24">
        <v>43290</v>
      </c>
      <c r="L5" s="26" t="s">
        <v>145</v>
      </c>
      <c r="M5" s="26" t="s">
        <v>460</v>
      </c>
      <c r="N5" s="23" t="s">
        <v>7</v>
      </c>
      <c r="R5" s="31" t="s">
        <v>152</v>
      </c>
      <c r="S5" s="32">
        <v>9</v>
      </c>
      <c r="T5" s="32"/>
      <c r="U5" s="32">
        <v>9</v>
      </c>
    </row>
    <row r="6" spans="1:21" ht="409.5" x14ac:dyDescent="0.2">
      <c r="A6" s="22" t="s">
        <v>39</v>
      </c>
      <c r="B6" s="18" t="s">
        <v>8</v>
      </c>
      <c r="C6" s="34">
        <v>43278</v>
      </c>
      <c r="D6" s="18" t="s">
        <v>35</v>
      </c>
      <c r="E6" s="18" t="s">
        <v>199</v>
      </c>
      <c r="F6" s="20" t="s">
        <v>185</v>
      </c>
      <c r="G6" s="20" t="s">
        <v>53</v>
      </c>
      <c r="H6" s="18" t="s">
        <v>59</v>
      </c>
      <c r="I6" s="28" t="s">
        <v>139</v>
      </c>
      <c r="J6" s="17" t="s">
        <v>149</v>
      </c>
      <c r="K6" s="19"/>
      <c r="L6" s="21" t="s">
        <v>427</v>
      </c>
      <c r="M6" s="21" t="s">
        <v>273</v>
      </c>
      <c r="N6" s="18" t="s">
        <v>17</v>
      </c>
      <c r="P6" s="12" t="s">
        <v>191</v>
      </c>
      <c r="R6" s="35" t="s">
        <v>272</v>
      </c>
      <c r="S6" s="32">
        <v>3</v>
      </c>
      <c r="T6" s="32"/>
      <c r="U6" s="32">
        <v>3</v>
      </c>
    </row>
    <row r="7" spans="1:21" ht="409.5" x14ac:dyDescent="0.2">
      <c r="A7" s="22" t="s">
        <v>40</v>
      </c>
      <c r="B7" s="18" t="s">
        <v>8</v>
      </c>
      <c r="C7" s="34" t="s">
        <v>19</v>
      </c>
      <c r="D7" s="18" t="s">
        <v>61</v>
      </c>
      <c r="E7" s="18" t="s">
        <v>198</v>
      </c>
      <c r="F7" s="20" t="s">
        <v>186</v>
      </c>
      <c r="G7" s="20" t="s">
        <v>53</v>
      </c>
      <c r="H7" s="18" t="s">
        <v>60</v>
      </c>
      <c r="I7" s="18" t="s">
        <v>126</v>
      </c>
      <c r="J7" s="36" t="s">
        <v>149</v>
      </c>
      <c r="K7" s="19"/>
      <c r="L7" s="21" t="s">
        <v>415</v>
      </c>
      <c r="M7" s="21" t="s">
        <v>273</v>
      </c>
      <c r="N7" s="18" t="s">
        <v>17</v>
      </c>
      <c r="P7" s="7" t="s">
        <v>17</v>
      </c>
      <c r="R7" s="35" t="s">
        <v>463</v>
      </c>
      <c r="S7" s="32">
        <v>6</v>
      </c>
      <c r="T7" s="32"/>
      <c r="U7" s="32">
        <v>6</v>
      </c>
    </row>
    <row r="8" spans="1:21" ht="409.5" x14ac:dyDescent="0.2">
      <c r="A8" s="22" t="s">
        <v>41</v>
      </c>
      <c r="B8" s="23" t="s">
        <v>127</v>
      </c>
      <c r="C8" s="24" t="s">
        <v>132</v>
      </c>
      <c r="D8" s="23" t="s">
        <v>131</v>
      </c>
      <c r="E8" s="23" t="s">
        <v>199</v>
      </c>
      <c r="F8" s="25" t="s">
        <v>201</v>
      </c>
      <c r="G8" s="25" t="s">
        <v>53</v>
      </c>
      <c r="H8" s="23" t="s">
        <v>57</v>
      </c>
      <c r="I8" s="23" t="s">
        <v>128</v>
      </c>
      <c r="J8" s="22" t="s">
        <v>152</v>
      </c>
      <c r="K8" s="24">
        <v>43278</v>
      </c>
      <c r="L8" s="26" t="s">
        <v>129</v>
      </c>
      <c r="M8" s="26" t="s">
        <v>460</v>
      </c>
      <c r="N8" s="23" t="s">
        <v>7</v>
      </c>
      <c r="P8" s="12" t="s">
        <v>192</v>
      </c>
      <c r="R8" s="31" t="s">
        <v>169</v>
      </c>
      <c r="S8" s="32">
        <v>6</v>
      </c>
      <c r="T8" s="32">
        <v>1</v>
      </c>
      <c r="U8" s="32">
        <v>7</v>
      </c>
    </row>
    <row r="9" spans="1:21" ht="216.75" x14ac:dyDescent="0.2">
      <c r="A9" s="22" t="s">
        <v>42</v>
      </c>
      <c r="B9" s="23" t="s">
        <v>8</v>
      </c>
      <c r="C9" s="24" t="s">
        <v>21</v>
      </c>
      <c r="D9" s="23" t="s">
        <v>22</v>
      </c>
      <c r="E9" s="23" t="s">
        <v>199</v>
      </c>
      <c r="F9" s="25" t="s">
        <v>23</v>
      </c>
      <c r="G9" s="25" t="s">
        <v>54</v>
      </c>
      <c r="H9" s="23" t="s">
        <v>24</v>
      </c>
      <c r="I9" s="23"/>
      <c r="J9" s="22" t="s">
        <v>149</v>
      </c>
      <c r="K9" s="24">
        <v>43279</v>
      </c>
      <c r="L9" s="26" t="s">
        <v>130</v>
      </c>
      <c r="M9" s="26" t="s">
        <v>460</v>
      </c>
      <c r="N9" s="23" t="s">
        <v>7</v>
      </c>
      <c r="P9" s="7" t="s">
        <v>194</v>
      </c>
      <c r="R9" s="35" t="s">
        <v>272</v>
      </c>
      <c r="S9" s="32">
        <v>1</v>
      </c>
      <c r="T9" s="32"/>
      <c r="U9" s="32">
        <v>1</v>
      </c>
    </row>
    <row r="10" spans="1:21" ht="60" x14ac:dyDescent="0.2">
      <c r="A10" s="22" t="s">
        <v>43</v>
      </c>
      <c r="B10" s="18" t="s">
        <v>8</v>
      </c>
      <c r="C10" s="19" t="s">
        <v>26</v>
      </c>
      <c r="D10" s="18" t="s">
        <v>25</v>
      </c>
      <c r="E10" s="18" t="s">
        <v>198</v>
      </c>
      <c r="F10" s="20" t="s">
        <v>27</v>
      </c>
      <c r="G10" s="20" t="s">
        <v>55</v>
      </c>
      <c r="H10" s="18" t="s">
        <v>51</v>
      </c>
      <c r="I10" s="18" t="s">
        <v>28</v>
      </c>
      <c r="J10" s="17" t="s">
        <v>149</v>
      </c>
      <c r="K10" s="19"/>
      <c r="L10" s="21" t="s">
        <v>428</v>
      </c>
      <c r="M10" s="21" t="s">
        <v>273</v>
      </c>
      <c r="N10" s="18" t="s">
        <v>17</v>
      </c>
      <c r="P10" s="12" t="s">
        <v>195</v>
      </c>
      <c r="R10" s="35" t="s">
        <v>273</v>
      </c>
      <c r="S10" s="32">
        <v>1</v>
      </c>
      <c r="T10" s="32">
        <v>1</v>
      </c>
      <c r="U10" s="32">
        <v>2</v>
      </c>
    </row>
    <row r="11" spans="1:21" ht="409.5" x14ac:dyDescent="0.2">
      <c r="A11" s="22" t="s">
        <v>44</v>
      </c>
      <c r="B11" s="23" t="s">
        <v>8</v>
      </c>
      <c r="C11" s="24" t="s">
        <v>19</v>
      </c>
      <c r="D11" s="23" t="s">
        <v>133</v>
      </c>
      <c r="E11" s="23" t="s">
        <v>197</v>
      </c>
      <c r="F11" s="25" t="s">
        <v>29</v>
      </c>
      <c r="G11" s="25" t="s">
        <v>53</v>
      </c>
      <c r="H11" s="18" t="s">
        <v>256</v>
      </c>
      <c r="I11" s="18"/>
      <c r="J11" s="22" t="s">
        <v>153</v>
      </c>
      <c r="K11" s="19"/>
      <c r="L11" s="26" t="s">
        <v>310</v>
      </c>
      <c r="M11" s="26" t="s">
        <v>460</v>
      </c>
      <c r="N11" s="23" t="s">
        <v>192</v>
      </c>
      <c r="P11" s="11" t="s">
        <v>196</v>
      </c>
      <c r="R11" s="35" t="s">
        <v>463</v>
      </c>
      <c r="S11" s="32">
        <v>4</v>
      </c>
      <c r="T11" s="32"/>
      <c r="U11" s="32">
        <v>4</v>
      </c>
    </row>
    <row r="12" spans="1:21" ht="409.5" x14ac:dyDescent="0.2">
      <c r="A12" s="22" t="s">
        <v>45</v>
      </c>
      <c r="B12" s="27" t="s">
        <v>127</v>
      </c>
      <c r="C12" s="24"/>
      <c r="D12" s="23"/>
      <c r="E12" s="23" t="s">
        <v>199</v>
      </c>
      <c r="F12" s="25" t="s">
        <v>137</v>
      </c>
      <c r="G12" s="25" t="s">
        <v>54</v>
      </c>
      <c r="H12" s="23" t="s">
        <v>24</v>
      </c>
      <c r="I12" s="23"/>
      <c r="J12" s="22" t="s">
        <v>149</v>
      </c>
      <c r="K12" s="24">
        <v>43279</v>
      </c>
      <c r="L12" s="26" t="s">
        <v>30</v>
      </c>
      <c r="M12" s="26" t="s">
        <v>460</v>
      </c>
      <c r="N12" s="23" t="s">
        <v>7</v>
      </c>
      <c r="P12" s="12" t="s">
        <v>197</v>
      </c>
      <c r="R12" s="31" t="s">
        <v>149</v>
      </c>
      <c r="S12" s="32">
        <v>63</v>
      </c>
      <c r="T12" s="32">
        <v>14</v>
      </c>
      <c r="U12" s="32">
        <v>77</v>
      </c>
    </row>
    <row r="13" spans="1:21" ht="409.5" x14ac:dyDescent="0.2">
      <c r="A13" s="22" t="s">
        <v>46</v>
      </c>
      <c r="B13" s="23" t="s">
        <v>8</v>
      </c>
      <c r="C13" s="24" t="s">
        <v>135</v>
      </c>
      <c r="D13" s="23" t="s">
        <v>134</v>
      </c>
      <c r="E13" s="23" t="s">
        <v>195</v>
      </c>
      <c r="F13" s="25" t="s">
        <v>31</v>
      </c>
      <c r="G13" s="25" t="s">
        <v>56</v>
      </c>
      <c r="H13" s="18" t="s">
        <v>32</v>
      </c>
      <c r="I13" s="18" t="s">
        <v>244</v>
      </c>
      <c r="J13" s="22" t="s">
        <v>149</v>
      </c>
      <c r="K13" s="19"/>
      <c r="L13" s="26" t="s">
        <v>390</v>
      </c>
      <c r="M13" s="26" t="s">
        <v>460</v>
      </c>
      <c r="N13" s="23" t="s">
        <v>192</v>
      </c>
      <c r="P13" s="7" t="s">
        <v>198</v>
      </c>
      <c r="Q13" s="8"/>
      <c r="R13" s="35" t="s">
        <v>272</v>
      </c>
      <c r="S13" s="32">
        <v>21</v>
      </c>
      <c r="T13" s="32"/>
      <c r="U13" s="32">
        <v>21</v>
      </c>
    </row>
    <row r="14" spans="1:21" ht="409.5" x14ac:dyDescent="0.2">
      <c r="A14" s="22" t="s">
        <v>47</v>
      </c>
      <c r="B14" s="23" t="s">
        <v>8</v>
      </c>
      <c r="C14" s="24">
        <v>43106</v>
      </c>
      <c r="D14" s="23" t="s">
        <v>131</v>
      </c>
      <c r="E14" s="23" t="s">
        <v>199</v>
      </c>
      <c r="F14" s="25" t="s">
        <v>34</v>
      </c>
      <c r="G14" s="25" t="s">
        <v>56</v>
      </c>
      <c r="H14" s="23" t="s">
        <v>32</v>
      </c>
      <c r="I14" s="23"/>
      <c r="J14" s="22" t="s">
        <v>152</v>
      </c>
      <c r="K14" s="24">
        <v>43278</v>
      </c>
      <c r="L14" s="26" t="s">
        <v>136</v>
      </c>
      <c r="M14" s="26" t="s">
        <v>460</v>
      </c>
      <c r="N14" s="23" t="s">
        <v>7</v>
      </c>
      <c r="P14" s="12" t="s">
        <v>199</v>
      </c>
      <c r="Q14" s="13"/>
      <c r="R14" s="35" t="s">
        <v>273</v>
      </c>
      <c r="S14" s="32">
        <v>7</v>
      </c>
      <c r="T14" s="32">
        <v>8</v>
      </c>
      <c r="U14" s="32">
        <v>15</v>
      </c>
    </row>
    <row r="15" spans="1:21" ht="409.5" x14ac:dyDescent="0.2">
      <c r="A15" s="22" t="s">
        <v>48</v>
      </c>
      <c r="B15" s="23" t="s">
        <v>8</v>
      </c>
      <c r="C15" s="24">
        <v>43280</v>
      </c>
      <c r="D15" s="23" t="s">
        <v>141</v>
      </c>
      <c r="E15" s="23" t="s">
        <v>197</v>
      </c>
      <c r="F15" s="25" t="s">
        <v>142</v>
      </c>
      <c r="G15" s="25" t="s">
        <v>53</v>
      </c>
      <c r="H15" s="18" t="s">
        <v>59</v>
      </c>
      <c r="I15" s="18" t="s">
        <v>245</v>
      </c>
      <c r="J15" s="22" t="s">
        <v>149</v>
      </c>
      <c r="K15" s="19"/>
      <c r="L15" s="26" t="s">
        <v>429</v>
      </c>
      <c r="M15" s="26" t="s">
        <v>273</v>
      </c>
      <c r="N15" s="23" t="s">
        <v>192</v>
      </c>
      <c r="Q15" s="13"/>
      <c r="R15" s="35" t="s">
        <v>463</v>
      </c>
      <c r="S15" s="32">
        <v>31</v>
      </c>
      <c r="T15" s="32">
        <v>2</v>
      </c>
      <c r="U15" s="32">
        <v>33</v>
      </c>
    </row>
    <row r="16" spans="1:21" ht="409.5" x14ac:dyDescent="0.2">
      <c r="A16" s="22" t="s">
        <v>49</v>
      </c>
      <c r="B16" s="23" t="s">
        <v>8</v>
      </c>
      <c r="C16" s="24">
        <v>43283</v>
      </c>
      <c r="D16" s="23" t="s">
        <v>62</v>
      </c>
      <c r="E16" s="23" t="s">
        <v>195</v>
      </c>
      <c r="F16" s="25" t="s">
        <v>267</v>
      </c>
      <c r="G16" s="25" t="s">
        <v>53</v>
      </c>
      <c r="H16" s="23" t="s">
        <v>63</v>
      </c>
      <c r="I16" s="23"/>
      <c r="J16" s="22" t="s">
        <v>149</v>
      </c>
      <c r="K16" s="24">
        <v>43283</v>
      </c>
      <c r="L16" s="26" t="s">
        <v>64</v>
      </c>
      <c r="M16" s="26" t="s">
        <v>272</v>
      </c>
      <c r="N16" s="23" t="s">
        <v>7</v>
      </c>
      <c r="Q16" s="13"/>
      <c r="R16" s="35" t="s">
        <v>459</v>
      </c>
      <c r="S16" s="32">
        <v>4</v>
      </c>
      <c r="T16" s="32">
        <v>4</v>
      </c>
      <c r="U16" s="32">
        <v>8</v>
      </c>
    </row>
    <row r="17" spans="1:21" ht="390" x14ac:dyDescent="0.2">
      <c r="A17" s="22" t="s">
        <v>50</v>
      </c>
      <c r="B17" s="23" t="s">
        <v>8</v>
      </c>
      <c r="C17" s="24">
        <v>43283</v>
      </c>
      <c r="D17" s="23" t="s">
        <v>65</v>
      </c>
      <c r="E17" s="23" t="s">
        <v>195</v>
      </c>
      <c r="F17" s="25" t="s">
        <v>140</v>
      </c>
      <c r="G17" s="25" t="s">
        <v>66</v>
      </c>
      <c r="H17" s="23" t="s">
        <v>67</v>
      </c>
      <c r="I17" s="23"/>
      <c r="J17" s="22" t="s">
        <v>152</v>
      </c>
      <c r="K17" s="24">
        <v>43283</v>
      </c>
      <c r="L17" s="26" t="s">
        <v>68</v>
      </c>
      <c r="M17" s="26" t="s">
        <v>272</v>
      </c>
      <c r="N17" s="23" t="s">
        <v>7</v>
      </c>
      <c r="Q17" s="6"/>
      <c r="R17" s="31" t="s">
        <v>33</v>
      </c>
      <c r="S17" s="32">
        <v>2</v>
      </c>
      <c r="T17" s="32">
        <v>1</v>
      </c>
      <c r="U17" s="32">
        <v>3</v>
      </c>
    </row>
    <row r="18" spans="1:21" ht="409.5" x14ac:dyDescent="0.2">
      <c r="A18" s="22" t="s">
        <v>69</v>
      </c>
      <c r="B18" s="23" t="s">
        <v>8</v>
      </c>
      <c r="C18" s="24">
        <v>43285</v>
      </c>
      <c r="D18" s="23" t="s">
        <v>170</v>
      </c>
      <c r="E18" s="23" t="s">
        <v>195</v>
      </c>
      <c r="F18" s="25" t="s">
        <v>320</v>
      </c>
      <c r="G18" s="25" t="s">
        <v>66</v>
      </c>
      <c r="H18" s="23" t="s">
        <v>67</v>
      </c>
      <c r="I18" s="23"/>
      <c r="J18" s="22" t="s">
        <v>149</v>
      </c>
      <c r="K18" s="24">
        <v>43291</v>
      </c>
      <c r="L18" s="26" t="s">
        <v>148</v>
      </c>
      <c r="M18" s="26" t="s">
        <v>272</v>
      </c>
      <c r="N18" s="23" t="s">
        <v>7</v>
      </c>
      <c r="R18" s="35" t="s">
        <v>273</v>
      </c>
      <c r="S18" s="32"/>
      <c r="T18" s="32">
        <v>1</v>
      </c>
      <c r="U18" s="32">
        <v>1</v>
      </c>
    </row>
    <row r="19" spans="1:21" ht="409.5" x14ac:dyDescent="0.2">
      <c r="A19" s="22" t="s">
        <v>70</v>
      </c>
      <c r="B19" s="23" t="s">
        <v>8</v>
      </c>
      <c r="C19" s="24">
        <v>43285</v>
      </c>
      <c r="D19" s="18" t="s">
        <v>82</v>
      </c>
      <c r="E19" s="18" t="s">
        <v>195</v>
      </c>
      <c r="F19" s="25" t="s">
        <v>83</v>
      </c>
      <c r="G19" s="25" t="s">
        <v>56</v>
      </c>
      <c r="H19" s="18" t="s">
        <v>32</v>
      </c>
      <c r="I19" s="18"/>
      <c r="J19" s="22" t="s">
        <v>161</v>
      </c>
      <c r="K19" s="19"/>
      <c r="L19" s="26" t="s">
        <v>407</v>
      </c>
      <c r="M19" s="26" t="s">
        <v>273</v>
      </c>
      <c r="N19" s="23" t="s">
        <v>192</v>
      </c>
      <c r="R19" s="35" t="s">
        <v>463</v>
      </c>
      <c r="S19" s="32">
        <v>2</v>
      </c>
      <c r="T19" s="32"/>
      <c r="U19" s="32">
        <v>2</v>
      </c>
    </row>
    <row r="20" spans="1:21" ht="357" x14ac:dyDescent="0.2">
      <c r="A20" s="22" t="s">
        <v>71</v>
      </c>
      <c r="B20" s="23" t="s">
        <v>8</v>
      </c>
      <c r="C20" s="24">
        <v>43285</v>
      </c>
      <c r="D20" s="23" t="s">
        <v>121</v>
      </c>
      <c r="E20" s="23" t="s">
        <v>195</v>
      </c>
      <c r="F20" s="25" t="s">
        <v>122</v>
      </c>
      <c r="G20" s="25" t="s">
        <v>56</v>
      </c>
      <c r="H20" s="23" t="s">
        <v>32</v>
      </c>
      <c r="I20" s="23"/>
      <c r="J20" s="22" t="s">
        <v>161</v>
      </c>
      <c r="K20" s="24">
        <v>43301</v>
      </c>
      <c r="L20" s="26" t="s">
        <v>187</v>
      </c>
      <c r="M20" s="26" t="s">
        <v>272</v>
      </c>
      <c r="N20" s="23" t="s">
        <v>7</v>
      </c>
      <c r="R20" s="31" t="s">
        <v>153</v>
      </c>
      <c r="S20" s="32">
        <v>1</v>
      </c>
      <c r="T20" s="32"/>
      <c r="U20" s="32">
        <v>1</v>
      </c>
    </row>
    <row r="21" spans="1:21" ht="395.25" x14ac:dyDescent="0.2">
      <c r="A21" s="22" t="s">
        <v>72</v>
      </c>
      <c r="B21" s="23" t="s">
        <v>127</v>
      </c>
      <c r="C21" s="24">
        <v>43286</v>
      </c>
      <c r="D21" s="23" t="s">
        <v>123</v>
      </c>
      <c r="E21" s="23" t="s">
        <v>195</v>
      </c>
      <c r="F21" s="25" t="s">
        <v>124</v>
      </c>
      <c r="G21" s="25" t="s">
        <v>53</v>
      </c>
      <c r="H21" s="23" t="s">
        <v>125</v>
      </c>
      <c r="I21" s="23"/>
      <c r="J21" s="22" t="s">
        <v>152</v>
      </c>
      <c r="K21" s="24">
        <v>43307</v>
      </c>
      <c r="L21" s="26" t="s">
        <v>249</v>
      </c>
      <c r="M21" s="26" t="s">
        <v>272</v>
      </c>
      <c r="N21" s="23" t="s">
        <v>7</v>
      </c>
      <c r="R21" s="35" t="s">
        <v>463</v>
      </c>
      <c r="S21" s="32">
        <v>1</v>
      </c>
      <c r="T21" s="32"/>
      <c r="U21" s="32">
        <v>1</v>
      </c>
    </row>
    <row r="22" spans="1:21" ht="409.5" x14ac:dyDescent="0.2">
      <c r="A22" s="22" t="s">
        <v>73</v>
      </c>
      <c r="B22" s="23" t="s">
        <v>8</v>
      </c>
      <c r="C22" s="24">
        <v>43106</v>
      </c>
      <c r="D22" s="23" t="s">
        <v>138</v>
      </c>
      <c r="E22" s="23" t="s">
        <v>195</v>
      </c>
      <c r="F22" s="25" t="s">
        <v>461</v>
      </c>
      <c r="G22" s="25" t="s">
        <v>56</v>
      </c>
      <c r="H22" s="23" t="s">
        <v>32</v>
      </c>
      <c r="I22" s="23"/>
      <c r="J22" s="22" t="s">
        <v>149</v>
      </c>
      <c r="K22" s="24">
        <v>43294</v>
      </c>
      <c r="L22" s="26" t="s">
        <v>155</v>
      </c>
      <c r="M22" s="26" t="s">
        <v>272</v>
      </c>
      <c r="N22" s="23" t="s">
        <v>7</v>
      </c>
      <c r="R22" s="31" t="s">
        <v>161</v>
      </c>
      <c r="S22" s="32">
        <v>14</v>
      </c>
      <c r="T22" s="32">
        <v>2</v>
      </c>
      <c r="U22" s="32">
        <v>16</v>
      </c>
    </row>
    <row r="23" spans="1:21" ht="409.5" x14ac:dyDescent="0.2">
      <c r="A23" s="22" t="s">
        <v>74</v>
      </c>
      <c r="B23" s="23" t="s">
        <v>8</v>
      </c>
      <c r="C23" s="24">
        <v>43287</v>
      </c>
      <c r="D23" s="23" t="s">
        <v>143</v>
      </c>
      <c r="E23" s="23" t="s">
        <v>197</v>
      </c>
      <c r="F23" s="25" t="s">
        <v>321</v>
      </c>
      <c r="G23" s="25" t="s">
        <v>53</v>
      </c>
      <c r="H23" s="23" t="s">
        <v>255</v>
      </c>
      <c r="I23" s="23"/>
      <c r="J23" s="22" t="s">
        <v>149</v>
      </c>
      <c r="K23" s="24">
        <v>43301</v>
      </c>
      <c r="L23" s="26" t="s">
        <v>189</v>
      </c>
      <c r="M23" s="26" t="s">
        <v>460</v>
      </c>
      <c r="N23" s="23" t="s">
        <v>7</v>
      </c>
      <c r="R23" s="35" t="s">
        <v>272</v>
      </c>
      <c r="S23" s="32">
        <v>4</v>
      </c>
      <c r="T23" s="32"/>
      <c r="U23" s="32">
        <v>4</v>
      </c>
    </row>
    <row r="24" spans="1:21" ht="409.5" x14ac:dyDescent="0.2">
      <c r="A24" s="22" t="s">
        <v>75</v>
      </c>
      <c r="B24" s="23" t="s">
        <v>8</v>
      </c>
      <c r="C24" s="24">
        <v>43290</v>
      </c>
      <c r="D24" s="23" t="s">
        <v>146</v>
      </c>
      <c r="E24" s="23" t="s">
        <v>199</v>
      </c>
      <c r="F24" s="25" t="s">
        <v>147</v>
      </c>
      <c r="G24" s="25" t="s">
        <v>56</v>
      </c>
      <c r="H24" s="23" t="s">
        <v>32</v>
      </c>
      <c r="I24" s="23"/>
      <c r="J24" s="22" t="s">
        <v>161</v>
      </c>
      <c r="K24" s="24"/>
      <c r="L24" s="26" t="s">
        <v>375</v>
      </c>
      <c r="M24" s="26" t="s">
        <v>273</v>
      </c>
      <c r="N24" s="23" t="s">
        <v>192</v>
      </c>
      <c r="R24" s="35" t="s">
        <v>273</v>
      </c>
      <c r="S24" s="32">
        <v>3</v>
      </c>
      <c r="T24" s="32">
        <v>1</v>
      </c>
      <c r="U24" s="32">
        <v>4</v>
      </c>
    </row>
    <row r="25" spans="1:21" ht="409.5" x14ac:dyDescent="0.2">
      <c r="A25" s="22" t="s">
        <v>76</v>
      </c>
      <c r="B25" s="23" t="s">
        <v>8</v>
      </c>
      <c r="C25" s="24">
        <v>43292</v>
      </c>
      <c r="D25" s="23" t="s">
        <v>156</v>
      </c>
      <c r="E25" s="23" t="s">
        <v>195</v>
      </c>
      <c r="F25" s="25" t="s">
        <v>157</v>
      </c>
      <c r="G25" s="25" t="s">
        <v>53</v>
      </c>
      <c r="H25" s="23" t="s">
        <v>63</v>
      </c>
      <c r="I25" s="23"/>
      <c r="J25" s="22" t="s">
        <v>149</v>
      </c>
      <c r="K25" s="24">
        <v>43294</v>
      </c>
      <c r="L25" s="26" t="s">
        <v>168</v>
      </c>
      <c r="M25" s="26" t="s">
        <v>272</v>
      </c>
      <c r="N25" s="23" t="s">
        <v>7</v>
      </c>
      <c r="R25" s="35" t="s">
        <v>463</v>
      </c>
      <c r="S25" s="32">
        <v>7</v>
      </c>
      <c r="T25" s="32"/>
      <c r="U25" s="32">
        <v>7</v>
      </c>
    </row>
    <row r="26" spans="1:21" ht="409.5" x14ac:dyDescent="0.2">
      <c r="A26" s="22" t="s">
        <v>77</v>
      </c>
      <c r="B26" s="23" t="s">
        <v>127</v>
      </c>
      <c r="C26" s="24">
        <v>43293</v>
      </c>
      <c r="D26" s="23" t="s">
        <v>158</v>
      </c>
      <c r="E26" s="23" t="s">
        <v>199</v>
      </c>
      <c r="F26" s="25" t="s">
        <v>159</v>
      </c>
      <c r="G26" s="25" t="s">
        <v>56</v>
      </c>
      <c r="H26" s="23" t="s">
        <v>160</v>
      </c>
      <c r="I26" s="23"/>
      <c r="J26" s="22" t="s">
        <v>161</v>
      </c>
      <c r="K26" s="24">
        <v>43293</v>
      </c>
      <c r="L26" s="26" t="s">
        <v>162</v>
      </c>
      <c r="M26" s="26" t="s">
        <v>273</v>
      </c>
      <c r="N26" s="23" t="s">
        <v>7</v>
      </c>
      <c r="P26" s="9"/>
      <c r="Q26" s="9"/>
      <c r="R26" s="35" t="s">
        <v>459</v>
      </c>
      <c r="S26" s="32"/>
      <c r="T26" s="32">
        <v>1</v>
      </c>
      <c r="U26" s="32">
        <v>1</v>
      </c>
    </row>
    <row r="27" spans="1:21" ht="409.5" x14ac:dyDescent="0.2">
      <c r="A27" s="22" t="s">
        <v>78</v>
      </c>
      <c r="B27" s="23" t="s">
        <v>8</v>
      </c>
      <c r="C27" s="24">
        <v>43293</v>
      </c>
      <c r="D27" s="23" t="s">
        <v>163</v>
      </c>
      <c r="E27" s="23" t="s">
        <v>199</v>
      </c>
      <c r="F27" s="25" t="s">
        <v>164</v>
      </c>
      <c r="G27" s="25" t="s">
        <v>53</v>
      </c>
      <c r="H27" s="23" t="s">
        <v>57</v>
      </c>
      <c r="I27" s="23"/>
      <c r="J27" s="22" t="s">
        <v>169</v>
      </c>
      <c r="K27" s="24">
        <v>43304</v>
      </c>
      <c r="L27" s="26" t="s">
        <v>204</v>
      </c>
      <c r="M27" s="26" t="s">
        <v>460</v>
      </c>
      <c r="N27" s="23" t="s">
        <v>7</v>
      </c>
      <c r="P27" s="9"/>
      <c r="R27" s="31" t="s">
        <v>251</v>
      </c>
      <c r="S27" s="32">
        <v>1</v>
      </c>
      <c r="T27" s="32"/>
      <c r="U27" s="32">
        <v>1</v>
      </c>
    </row>
    <row r="28" spans="1:21" ht="409.5" x14ac:dyDescent="0.2">
      <c r="A28" s="22" t="s">
        <v>79</v>
      </c>
      <c r="B28" s="23" t="s">
        <v>8</v>
      </c>
      <c r="C28" s="24">
        <v>43293</v>
      </c>
      <c r="D28" s="23" t="s">
        <v>170</v>
      </c>
      <c r="E28" s="23" t="s">
        <v>195</v>
      </c>
      <c r="F28" s="25" t="s">
        <v>165</v>
      </c>
      <c r="G28" s="25" t="s">
        <v>66</v>
      </c>
      <c r="H28" s="18" t="s">
        <v>67</v>
      </c>
      <c r="I28" s="18"/>
      <c r="J28" s="22" t="s">
        <v>169</v>
      </c>
      <c r="K28" s="19"/>
      <c r="L28" s="26" t="s">
        <v>315</v>
      </c>
      <c r="M28" s="26" t="s">
        <v>460</v>
      </c>
      <c r="N28" s="23" t="s">
        <v>192</v>
      </c>
      <c r="R28" s="35" t="s">
        <v>273</v>
      </c>
      <c r="S28" s="32">
        <v>1</v>
      </c>
      <c r="T28" s="32"/>
      <c r="U28" s="32">
        <v>1</v>
      </c>
    </row>
    <row r="29" spans="1:21" ht="409.5" x14ac:dyDescent="0.2">
      <c r="A29" s="22" t="s">
        <v>80</v>
      </c>
      <c r="B29" s="23" t="s">
        <v>8</v>
      </c>
      <c r="C29" s="24">
        <v>43293</v>
      </c>
      <c r="D29" s="23" t="s">
        <v>166</v>
      </c>
      <c r="E29" s="23" t="s">
        <v>195</v>
      </c>
      <c r="F29" s="25" t="s">
        <v>167</v>
      </c>
      <c r="G29" s="25" t="s">
        <v>53</v>
      </c>
      <c r="H29" s="23" t="s">
        <v>255</v>
      </c>
      <c r="I29" s="23"/>
      <c r="J29" s="22" t="s">
        <v>149</v>
      </c>
      <c r="K29" s="24">
        <v>43311</v>
      </c>
      <c r="L29" s="26" t="s">
        <v>246</v>
      </c>
      <c r="M29" s="26" t="s">
        <v>272</v>
      </c>
      <c r="N29" s="23" t="s">
        <v>7</v>
      </c>
      <c r="R29" s="31" t="s">
        <v>154</v>
      </c>
      <c r="S29" s="32">
        <v>96</v>
      </c>
      <c r="T29" s="32">
        <v>18</v>
      </c>
      <c r="U29" s="32">
        <v>114</v>
      </c>
    </row>
    <row r="30" spans="1:21" ht="409.5" x14ac:dyDescent="0.2">
      <c r="A30" s="22" t="s">
        <v>81</v>
      </c>
      <c r="B30" s="23" t="s">
        <v>8</v>
      </c>
      <c r="C30" s="24">
        <v>43294</v>
      </c>
      <c r="D30" s="23" t="s">
        <v>170</v>
      </c>
      <c r="E30" s="23" t="s">
        <v>195</v>
      </c>
      <c r="F30" s="25" t="s">
        <v>171</v>
      </c>
      <c r="G30" s="25" t="s">
        <v>66</v>
      </c>
      <c r="H30" s="23" t="s">
        <v>67</v>
      </c>
      <c r="I30" s="23"/>
      <c r="J30" s="22" t="s">
        <v>149</v>
      </c>
      <c r="K30" s="24">
        <v>43297</v>
      </c>
      <c r="L30" s="26" t="s">
        <v>175</v>
      </c>
      <c r="M30" s="26" t="s">
        <v>272</v>
      </c>
      <c r="N30" s="23" t="s">
        <v>7</v>
      </c>
    </row>
    <row r="31" spans="1:21" ht="409.5" x14ac:dyDescent="0.2">
      <c r="A31" s="22" t="s">
        <v>84</v>
      </c>
      <c r="B31" s="18" t="s">
        <v>8</v>
      </c>
      <c r="C31" s="19">
        <v>43297</v>
      </c>
      <c r="D31" s="18" t="s">
        <v>172</v>
      </c>
      <c r="E31" s="18" t="s">
        <v>197</v>
      </c>
      <c r="F31" s="20" t="s">
        <v>173</v>
      </c>
      <c r="G31" s="20" t="s">
        <v>53</v>
      </c>
      <c r="H31" s="18" t="s">
        <v>174</v>
      </c>
      <c r="I31" s="18"/>
      <c r="J31" s="17" t="s">
        <v>33</v>
      </c>
      <c r="K31" s="19"/>
      <c r="L31" s="21" t="s">
        <v>509</v>
      </c>
      <c r="M31" s="21" t="s">
        <v>273</v>
      </c>
      <c r="N31" s="18" t="s">
        <v>17</v>
      </c>
    </row>
    <row r="32" spans="1:21" ht="409.5" x14ac:dyDescent="0.2">
      <c r="A32" s="22" t="s">
        <v>85</v>
      </c>
      <c r="B32" s="23" t="s">
        <v>8</v>
      </c>
      <c r="C32" s="24">
        <v>43298</v>
      </c>
      <c r="D32" s="23" t="s">
        <v>176</v>
      </c>
      <c r="E32" s="23" t="s">
        <v>199</v>
      </c>
      <c r="F32" s="25" t="s">
        <v>177</v>
      </c>
      <c r="G32" s="25" t="s">
        <v>53</v>
      </c>
      <c r="H32" s="23" t="s">
        <v>57</v>
      </c>
      <c r="I32" s="23"/>
      <c r="J32" s="22" t="s">
        <v>169</v>
      </c>
      <c r="K32" s="24"/>
      <c r="L32" s="26" t="s">
        <v>386</v>
      </c>
      <c r="M32" s="26" t="s">
        <v>460</v>
      </c>
      <c r="N32" s="23" t="s">
        <v>192</v>
      </c>
    </row>
    <row r="33" spans="1:14" ht="210" x14ac:dyDescent="0.2">
      <c r="A33" s="22" t="s">
        <v>86</v>
      </c>
      <c r="B33" s="23" t="s">
        <v>8</v>
      </c>
      <c r="C33" s="24">
        <v>43298</v>
      </c>
      <c r="D33" s="23" t="s">
        <v>178</v>
      </c>
      <c r="E33" s="23" t="s">
        <v>199</v>
      </c>
      <c r="F33" s="25" t="s">
        <v>179</v>
      </c>
      <c r="G33" s="25" t="s">
        <v>53</v>
      </c>
      <c r="H33" s="23" t="s">
        <v>57</v>
      </c>
      <c r="I33" s="23"/>
      <c r="J33" s="22" t="s">
        <v>169</v>
      </c>
      <c r="K33" s="24">
        <v>43301</v>
      </c>
      <c r="L33" s="26" t="s">
        <v>188</v>
      </c>
      <c r="M33" s="26" t="s">
        <v>460</v>
      </c>
      <c r="N33" s="23" t="s">
        <v>7</v>
      </c>
    </row>
    <row r="34" spans="1:14" ht="285" x14ac:dyDescent="0.2">
      <c r="A34" s="22" t="s">
        <v>87</v>
      </c>
      <c r="B34" s="23" t="s">
        <v>8</v>
      </c>
      <c r="C34" s="24">
        <v>43299</v>
      </c>
      <c r="D34" s="23" t="s">
        <v>180</v>
      </c>
      <c r="E34" s="23" t="s">
        <v>199</v>
      </c>
      <c r="F34" s="25" t="s">
        <v>181</v>
      </c>
      <c r="G34" s="25" t="s">
        <v>53</v>
      </c>
      <c r="H34" s="23" t="s">
        <v>182</v>
      </c>
      <c r="I34" s="23"/>
      <c r="J34" s="22" t="s">
        <v>149</v>
      </c>
      <c r="K34" s="24">
        <v>43300</v>
      </c>
      <c r="L34" s="26" t="s">
        <v>190</v>
      </c>
      <c r="M34" s="26" t="s">
        <v>460</v>
      </c>
      <c r="N34" s="23" t="s">
        <v>7</v>
      </c>
    </row>
    <row r="35" spans="1:14" ht="409.5" x14ac:dyDescent="0.2">
      <c r="A35" s="22" t="s">
        <v>88</v>
      </c>
      <c r="B35" s="23" t="s">
        <v>8</v>
      </c>
      <c r="C35" s="24">
        <v>43299</v>
      </c>
      <c r="D35" s="23" t="s">
        <v>183</v>
      </c>
      <c r="E35" s="23" t="s">
        <v>199</v>
      </c>
      <c r="F35" s="25" t="s">
        <v>184</v>
      </c>
      <c r="G35" s="25" t="s">
        <v>53</v>
      </c>
      <c r="H35" s="23" t="s">
        <v>63</v>
      </c>
      <c r="I35" s="23"/>
      <c r="J35" s="22" t="s">
        <v>149</v>
      </c>
      <c r="K35" s="24">
        <v>43304</v>
      </c>
      <c r="L35" s="26" t="s">
        <v>247</v>
      </c>
      <c r="M35" s="26" t="s">
        <v>460</v>
      </c>
      <c r="N35" s="23" t="s">
        <v>7</v>
      </c>
    </row>
    <row r="36" spans="1:14" ht="409.5" x14ac:dyDescent="0.2">
      <c r="A36" s="22" t="s">
        <v>89</v>
      </c>
      <c r="B36" s="23" t="s">
        <v>8</v>
      </c>
      <c r="C36" s="24">
        <v>43301</v>
      </c>
      <c r="D36" s="23" t="s">
        <v>202</v>
      </c>
      <c r="E36" s="23" t="s">
        <v>198</v>
      </c>
      <c r="F36" s="25" t="s">
        <v>203</v>
      </c>
      <c r="G36" s="25" t="s">
        <v>56</v>
      </c>
      <c r="H36" s="23" t="s">
        <v>32</v>
      </c>
      <c r="I36" s="23"/>
      <c r="J36" s="22" t="s">
        <v>33</v>
      </c>
      <c r="K36" s="24"/>
      <c r="L36" s="37" t="s">
        <v>309</v>
      </c>
      <c r="M36" s="26" t="s">
        <v>460</v>
      </c>
      <c r="N36" s="23" t="s">
        <v>192</v>
      </c>
    </row>
    <row r="37" spans="1:14" ht="409.5" x14ac:dyDescent="0.2">
      <c r="A37" s="22" t="s">
        <v>90</v>
      </c>
      <c r="B37" s="23" t="s">
        <v>8</v>
      </c>
      <c r="C37" s="24">
        <v>43305</v>
      </c>
      <c r="D37" s="23" t="s">
        <v>206</v>
      </c>
      <c r="E37" s="23" t="s">
        <v>197</v>
      </c>
      <c r="F37" s="25" t="s">
        <v>205</v>
      </c>
      <c r="G37" s="25" t="s">
        <v>53</v>
      </c>
      <c r="H37" s="23" t="s">
        <v>59</v>
      </c>
      <c r="I37" s="23"/>
      <c r="J37" s="22" t="s">
        <v>149</v>
      </c>
      <c r="K37" s="24"/>
      <c r="L37" s="26" t="s">
        <v>278</v>
      </c>
      <c r="M37" s="26" t="s">
        <v>460</v>
      </c>
      <c r="N37" s="23" t="s">
        <v>192</v>
      </c>
    </row>
    <row r="38" spans="1:14" ht="409.5" x14ac:dyDescent="0.2">
      <c r="A38" s="22" t="s">
        <v>91</v>
      </c>
      <c r="B38" s="23" t="s">
        <v>8</v>
      </c>
      <c r="C38" s="24">
        <v>43305</v>
      </c>
      <c r="D38" s="23" t="s">
        <v>207</v>
      </c>
      <c r="E38" s="23" t="s">
        <v>199</v>
      </c>
      <c r="F38" s="25" t="s">
        <v>214</v>
      </c>
      <c r="G38" s="25" t="s">
        <v>53</v>
      </c>
      <c r="H38" s="23" t="s">
        <v>59</v>
      </c>
      <c r="I38" s="23"/>
      <c r="J38" s="22" t="s">
        <v>149</v>
      </c>
      <c r="K38" s="24">
        <v>43305</v>
      </c>
      <c r="L38" s="26" t="s">
        <v>248</v>
      </c>
      <c r="M38" s="26" t="s">
        <v>460</v>
      </c>
      <c r="N38" s="23" t="s">
        <v>7</v>
      </c>
    </row>
    <row r="39" spans="1:14" ht="216.75" x14ac:dyDescent="0.2">
      <c r="A39" s="22" t="s">
        <v>92</v>
      </c>
      <c r="B39" s="23" t="s">
        <v>8</v>
      </c>
      <c r="C39" s="24">
        <v>43305</v>
      </c>
      <c r="D39" s="23" t="s">
        <v>208</v>
      </c>
      <c r="E39" s="23" t="s">
        <v>195</v>
      </c>
      <c r="F39" s="25" t="s">
        <v>209</v>
      </c>
      <c r="G39" s="25" t="s">
        <v>53</v>
      </c>
      <c r="H39" s="23" t="s">
        <v>59</v>
      </c>
      <c r="I39" s="23"/>
      <c r="J39" s="22" t="s">
        <v>149</v>
      </c>
      <c r="K39" s="24">
        <v>43326</v>
      </c>
      <c r="L39" s="26" t="s">
        <v>279</v>
      </c>
      <c r="M39" s="26" t="s">
        <v>460</v>
      </c>
      <c r="N39" s="23" t="s">
        <v>192</v>
      </c>
    </row>
    <row r="40" spans="1:14" ht="409.5" x14ac:dyDescent="0.2">
      <c r="A40" s="22" t="s">
        <v>93</v>
      </c>
      <c r="B40" s="23" t="s">
        <v>8</v>
      </c>
      <c r="C40" s="24">
        <v>206</v>
      </c>
      <c r="D40" s="23" t="s">
        <v>210</v>
      </c>
      <c r="E40" s="23" t="s">
        <v>195</v>
      </c>
      <c r="F40" s="25" t="s">
        <v>211</v>
      </c>
      <c r="G40" s="25" t="s">
        <v>56</v>
      </c>
      <c r="H40" s="23" t="s">
        <v>212</v>
      </c>
      <c r="I40" s="23"/>
      <c r="J40" s="22" t="s">
        <v>161</v>
      </c>
      <c r="K40" s="24">
        <v>43307</v>
      </c>
      <c r="L40" s="26" t="s">
        <v>263</v>
      </c>
      <c r="M40" s="26" t="s">
        <v>460</v>
      </c>
      <c r="N40" s="23" t="s">
        <v>192</v>
      </c>
    </row>
    <row r="41" spans="1:14" ht="409.5" x14ac:dyDescent="0.2">
      <c r="A41" s="22" t="s">
        <v>94</v>
      </c>
      <c r="B41" s="27" t="s">
        <v>127</v>
      </c>
      <c r="C41" s="24">
        <v>43306</v>
      </c>
      <c r="D41" s="23" t="s">
        <v>207</v>
      </c>
      <c r="E41" s="23" t="s">
        <v>199</v>
      </c>
      <c r="F41" s="25" t="s">
        <v>213</v>
      </c>
      <c r="G41" s="25" t="s">
        <v>53</v>
      </c>
      <c r="H41" s="18" t="s">
        <v>174</v>
      </c>
      <c r="I41" s="18"/>
      <c r="J41" s="22" t="s">
        <v>169</v>
      </c>
      <c r="K41" s="19"/>
      <c r="L41" s="26" t="s">
        <v>316</v>
      </c>
      <c r="M41" s="26" t="s">
        <v>273</v>
      </c>
      <c r="N41" s="23" t="s">
        <v>192</v>
      </c>
    </row>
    <row r="42" spans="1:14" ht="409.5" x14ac:dyDescent="0.2">
      <c r="A42" s="22" t="s">
        <v>95</v>
      </c>
      <c r="B42" s="23" t="s">
        <v>127</v>
      </c>
      <c r="C42" s="24">
        <v>43307</v>
      </c>
      <c r="D42" s="23" t="s">
        <v>241</v>
      </c>
      <c r="E42" s="23" t="s">
        <v>197</v>
      </c>
      <c r="F42" s="25" t="s">
        <v>242</v>
      </c>
      <c r="G42" s="25" t="s">
        <v>56</v>
      </c>
      <c r="H42" s="23" t="s">
        <v>32</v>
      </c>
      <c r="I42" s="23"/>
      <c r="J42" s="22" t="s">
        <v>161</v>
      </c>
      <c r="K42" s="24">
        <v>43308</v>
      </c>
      <c r="L42" s="26" t="s">
        <v>263</v>
      </c>
      <c r="M42" s="26" t="s">
        <v>460</v>
      </c>
      <c r="N42" s="23" t="s">
        <v>192</v>
      </c>
    </row>
    <row r="43" spans="1:14" ht="409.5" x14ac:dyDescent="0.2">
      <c r="A43" s="22" t="s">
        <v>96</v>
      </c>
      <c r="B43" s="23" t="s">
        <v>8</v>
      </c>
      <c r="C43" s="24">
        <v>43308</v>
      </c>
      <c r="D43" s="23" t="s">
        <v>156</v>
      </c>
      <c r="E43" s="23" t="s">
        <v>195</v>
      </c>
      <c r="F43" s="25" t="s">
        <v>243</v>
      </c>
      <c r="G43" s="25" t="s">
        <v>53</v>
      </c>
      <c r="H43" s="23" t="s">
        <v>63</v>
      </c>
      <c r="I43" s="23"/>
      <c r="J43" s="22" t="s">
        <v>149</v>
      </c>
      <c r="K43" s="24">
        <v>43322</v>
      </c>
      <c r="L43" s="26" t="s">
        <v>271</v>
      </c>
      <c r="M43" s="26" t="s">
        <v>460</v>
      </c>
      <c r="N43" s="23" t="s">
        <v>192</v>
      </c>
    </row>
    <row r="44" spans="1:14" ht="409.5" x14ac:dyDescent="0.2">
      <c r="A44" s="22" t="s">
        <v>97</v>
      </c>
      <c r="B44" s="23" t="s">
        <v>127</v>
      </c>
      <c r="C44" s="24">
        <v>43311</v>
      </c>
      <c r="D44" s="23" t="s">
        <v>207</v>
      </c>
      <c r="E44" s="23" t="s">
        <v>197</v>
      </c>
      <c r="F44" s="25" t="s">
        <v>250</v>
      </c>
      <c r="G44" s="25" t="s">
        <v>66</v>
      </c>
      <c r="H44" s="23" t="s">
        <v>252</v>
      </c>
      <c r="I44" s="23"/>
      <c r="J44" s="22" t="s">
        <v>251</v>
      </c>
      <c r="K44" s="24"/>
      <c r="L44" s="26" t="s">
        <v>397</v>
      </c>
      <c r="M44" s="26" t="s">
        <v>273</v>
      </c>
      <c r="N44" s="23" t="s">
        <v>192</v>
      </c>
    </row>
    <row r="45" spans="1:14" ht="345" x14ac:dyDescent="0.2">
      <c r="A45" s="22" t="s">
        <v>98</v>
      </c>
      <c r="B45" s="23" t="s">
        <v>8</v>
      </c>
      <c r="C45" s="24">
        <v>43312</v>
      </c>
      <c r="D45" s="23" t="s">
        <v>253</v>
      </c>
      <c r="E45" s="23" t="s">
        <v>196</v>
      </c>
      <c r="F45" s="25" t="s">
        <v>254</v>
      </c>
      <c r="G45" s="25" t="s">
        <v>56</v>
      </c>
      <c r="H45" s="23" t="s">
        <v>32</v>
      </c>
      <c r="I45" s="23"/>
      <c r="J45" s="22" t="s">
        <v>149</v>
      </c>
      <c r="K45" s="24">
        <v>43312</v>
      </c>
      <c r="L45" s="26" t="s">
        <v>257</v>
      </c>
      <c r="M45" s="26" t="s">
        <v>460</v>
      </c>
      <c r="N45" s="23" t="s">
        <v>7</v>
      </c>
    </row>
    <row r="46" spans="1:14" ht="409.5" x14ac:dyDescent="0.2">
      <c r="A46" s="22" t="s">
        <v>99</v>
      </c>
      <c r="B46" s="23" t="s">
        <v>127</v>
      </c>
      <c r="C46" s="24">
        <v>43313</v>
      </c>
      <c r="D46" s="23" t="s">
        <v>258</v>
      </c>
      <c r="E46" s="23" t="s">
        <v>195</v>
      </c>
      <c r="F46" s="25" t="s">
        <v>259</v>
      </c>
      <c r="G46" s="25" t="s">
        <v>56</v>
      </c>
      <c r="H46" s="23" t="s">
        <v>212</v>
      </c>
      <c r="I46" s="23"/>
      <c r="J46" s="22" t="s">
        <v>152</v>
      </c>
      <c r="K46" s="24"/>
      <c r="L46" s="26" t="s">
        <v>281</v>
      </c>
      <c r="M46" s="26" t="s">
        <v>272</v>
      </c>
      <c r="N46" s="23" t="s">
        <v>7</v>
      </c>
    </row>
    <row r="47" spans="1:14" ht="255" x14ac:dyDescent="0.2">
      <c r="A47" s="22" t="s">
        <v>100</v>
      </c>
      <c r="B47" s="23" t="s">
        <v>8</v>
      </c>
      <c r="C47" s="24">
        <v>43314</v>
      </c>
      <c r="D47" s="23" t="s">
        <v>260</v>
      </c>
      <c r="E47" s="23" t="s">
        <v>196</v>
      </c>
      <c r="F47" s="25" t="s">
        <v>261</v>
      </c>
      <c r="G47" s="25" t="s">
        <v>56</v>
      </c>
      <c r="H47" s="23" t="s">
        <v>32</v>
      </c>
      <c r="I47" s="23"/>
      <c r="J47" s="22" t="s">
        <v>149</v>
      </c>
      <c r="K47" s="24">
        <v>43314</v>
      </c>
      <c r="L47" s="26" t="s">
        <v>257</v>
      </c>
      <c r="M47" s="26" t="s">
        <v>460</v>
      </c>
      <c r="N47" s="23" t="s">
        <v>192</v>
      </c>
    </row>
    <row r="48" spans="1:14" ht="210" x14ac:dyDescent="0.2">
      <c r="A48" s="22" t="s">
        <v>101</v>
      </c>
      <c r="B48" s="23" t="s">
        <v>8</v>
      </c>
      <c r="C48" s="24">
        <v>43314</v>
      </c>
      <c r="D48" s="23" t="s">
        <v>262</v>
      </c>
      <c r="E48" s="23" t="s">
        <v>195</v>
      </c>
      <c r="F48" s="25" t="s">
        <v>331</v>
      </c>
      <c r="G48" s="25" t="s">
        <v>66</v>
      </c>
      <c r="H48" s="18" t="s">
        <v>67</v>
      </c>
      <c r="I48" s="18"/>
      <c r="J48" s="22" t="s">
        <v>149</v>
      </c>
      <c r="K48" s="19"/>
      <c r="L48" s="26" t="s">
        <v>388</v>
      </c>
      <c r="M48" s="26" t="s">
        <v>273</v>
      </c>
      <c r="N48" s="23" t="s">
        <v>192</v>
      </c>
    </row>
    <row r="49" spans="1:14" ht="409.5" x14ac:dyDescent="0.2">
      <c r="A49" s="22" t="s">
        <v>102</v>
      </c>
      <c r="B49" s="23" t="s">
        <v>8</v>
      </c>
      <c r="C49" s="24">
        <v>43318</v>
      </c>
      <c r="D49" s="23" t="s">
        <v>264</v>
      </c>
      <c r="E49" s="23" t="s">
        <v>195</v>
      </c>
      <c r="F49" s="25" t="s">
        <v>265</v>
      </c>
      <c r="G49" s="25" t="s">
        <v>53</v>
      </c>
      <c r="H49" s="23" t="s">
        <v>63</v>
      </c>
      <c r="I49" s="23"/>
      <c r="J49" s="22" t="s">
        <v>149</v>
      </c>
      <c r="K49" s="24">
        <v>43318</v>
      </c>
      <c r="L49" s="26" t="s">
        <v>266</v>
      </c>
      <c r="M49" s="26" t="s">
        <v>272</v>
      </c>
      <c r="N49" s="23" t="s">
        <v>192</v>
      </c>
    </row>
    <row r="50" spans="1:14" ht="409.5" x14ac:dyDescent="0.2">
      <c r="A50" s="22" t="s">
        <v>103</v>
      </c>
      <c r="B50" s="23" t="s">
        <v>8</v>
      </c>
      <c r="C50" s="24">
        <v>43318</v>
      </c>
      <c r="D50" s="23" t="s">
        <v>260</v>
      </c>
      <c r="E50" s="23" t="s">
        <v>196</v>
      </c>
      <c r="F50" s="25" t="s">
        <v>268</v>
      </c>
      <c r="G50" s="25" t="s">
        <v>56</v>
      </c>
      <c r="H50" s="23" t="s">
        <v>32</v>
      </c>
      <c r="I50" s="23"/>
      <c r="J50" s="22" t="s">
        <v>149</v>
      </c>
      <c r="K50" s="24">
        <v>43314</v>
      </c>
      <c r="L50" s="26" t="s">
        <v>257</v>
      </c>
      <c r="M50" s="26" t="s">
        <v>460</v>
      </c>
      <c r="N50" s="23" t="s">
        <v>192</v>
      </c>
    </row>
    <row r="51" spans="1:14" ht="409.5" x14ac:dyDescent="0.2">
      <c r="A51" s="22" t="s">
        <v>104</v>
      </c>
      <c r="B51" s="23" t="s">
        <v>127</v>
      </c>
      <c r="C51" s="24">
        <v>43320</v>
      </c>
      <c r="D51" s="23" t="s">
        <v>269</v>
      </c>
      <c r="E51" s="23" t="s">
        <v>195</v>
      </c>
      <c r="F51" s="25" t="s">
        <v>270</v>
      </c>
      <c r="G51" s="25" t="s">
        <v>56</v>
      </c>
      <c r="H51" s="23" t="s">
        <v>212</v>
      </c>
      <c r="I51" s="23"/>
      <c r="J51" s="22" t="s">
        <v>161</v>
      </c>
      <c r="K51" s="24">
        <v>43322</v>
      </c>
      <c r="L51" s="26" t="s">
        <v>275</v>
      </c>
      <c r="M51" s="26" t="s">
        <v>272</v>
      </c>
      <c r="N51" s="23" t="s">
        <v>192</v>
      </c>
    </row>
    <row r="52" spans="1:14" ht="409.5" x14ac:dyDescent="0.2">
      <c r="A52" s="22" t="s">
        <v>105</v>
      </c>
      <c r="B52" s="23" t="s">
        <v>8</v>
      </c>
      <c r="C52" s="24">
        <v>43325</v>
      </c>
      <c r="D52" s="23" t="s">
        <v>276</v>
      </c>
      <c r="E52" s="23" t="s">
        <v>195</v>
      </c>
      <c r="F52" s="25" t="s">
        <v>277</v>
      </c>
      <c r="G52" s="25" t="s">
        <v>56</v>
      </c>
      <c r="H52" s="23" t="s">
        <v>32</v>
      </c>
      <c r="I52" s="23"/>
      <c r="J52" s="22" t="s">
        <v>149</v>
      </c>
      <c r="K52" s="24">
        <v>43327</v>
      </c>
      <c r="L52" s="26" t="s">
        <v>282</v>
      </c>
      <c r="M52" s="26" t="s">
        <v>460</v>
      </c>
      <c r="N52" s="23" t="s">
        <v>192</v>
      </c>
    </row>
    <row r="53" spans="1:14" ht="409.5" x14ac:dyDescent="0.2">
      <c r="A53" s="22" t="s">
        <v>106</v>
      </c>
      <c r="B53" s="23" t="s">
        <v>127</v>
      </c>
      <c r="C53" s="24">
        <v>43326</v>
      </c>
      <c r="D53" s="23" t="s">
        <v>207</v>
      </c>
      <c r="E53" s="23" t="s">
        <v>199</v>
      </c>
      <c r="F53" s="25" t="s">
        <v>280</v>
      </c>
      <c r="G53" s="25" t="s">
        <v>56</v>
      </c>
      <c r="H53" s="23" t="s">
        <v>212</v>
      </c>
      <c r="I53" s="23" t="s">
        <v>283</v>
      </c>
      <c r="J53" s="22" t="s">
        <v>161</v>
      </c>
      <c r="K53" s="24"/>
      <c r="L53" s="26" t="s">
        <v>377</v>
      </c>
      <c r="M53" s="26" t="s">
        <v>460</v>
      </c>
      <c r="N53" s="23" t="s">
        <v>192</v>
      </c>
    </row>
    <row r="54" spans="1:14" ht="405" x14ac:dyDescent="0.2">
      <c r="A54" s="22" t="s">
        <v>107</v>
      </c>
      <c r="B54" s="23" t="s">
        <v>8</v>
      </c>
      <c r="C54" s="24">
        <v>43328</v>
      </c>
      <c r="D54" s="23" t="s">
        <v>284</v>
      </c>
      <c r="E54" s="23"/>
      <c r="F54" s="25" t="s">
        <v>285</v>
      </c>
      <c r="G54" s="25" t="s">
        <v>56</v>
      </c>
      <c r="H54" s="23" t="s">
        <v>32</v>
      </c>
      <c r="I54" s="23"/>
      <c r="J54" s="22" t="s">
        <v>161</v>
      </c>
      <c r="K54" s="24">
        <v>43328</v>
      </c>
      <c r="L54" s="26" t="s">
        <v>286</v>
      </c>
      <c r="M54" s="26" t="s">
        <v>272</v>
      </c>
      <c r="N54" s="23" t="s">
        <v>192</v>
      </c>
    </row>
    <row r="55" spans="1:14" ht="405" x14ac:dyDescent="0.2">
      <c r="A55" s="22" t="s">
        <v>108</v>
      </c>
      <c r="B55" s="23" t="s">
        <v>127</v>
      </c>
      <c r="C55" s="24">
        <v>43329</v>
      </c>
      <c r="D55" s="23" t="s">
        <v>290</v>
      </c>
      <c r="E55" s="23" t="s">
        <v>199</v>
      </c>
      <c r="F55" s="25" t="s">
        <v>291</v>
      </c>
      <c r="G55" s="25" t="s">
        <v>56</v>
      </c>
      <c r="H55" s="23" t="s">
        <v>212</v>
      </c>
      <c r="I55" s="23"/>
      <c r="J55" s="22" t="s">
        <v>161</v>
      </c>
      <c r="K55" s="24"/>
      <c r="L55" s="26" t="s">
        <v>376</v>
      </c>
      <c r="M55" s="26" t="s">
        <v>460</v>
      </c>
      <c r="N55" s="23" t="s">
        <v>192</v>
      </c>
    </row>
    <row r="56" spans="1:14" ht="409.5" x14ac:dyDescent="0.2">
      <c r="A56" s="22" t="s">
        <v>109</v>
      </c>
      <c r="B56" s="18" t="s">
        <v>8</v>
      </c>
      <c r="C56" s="19">
        <v>43329</v>
      </c>
      <c r="D56" s="18" t="s">
        <v>292</v>
      </c>
      <c r="E56" s="18" t="s">
        <v>197</v>
      </c>
      <c r="F56" s="20" t="s">
        <v>293</v>
      </c>
      <c r="G56" s="20" t="s">
        <v>53</v>
      </c>
      <c r="H56" s="18" t="s">
        <v>174</v>
      </c>
      <c r="I56" s="18"/>
      <c r="J56" s="17" t="s">
        <v>169</v>
      </c>
      <c r="K56" s="19"/>
      <c r="L56" s="33" t="s">
        <v>387</v>
      </c>
      <c r="M56" s="21" t="s">
        <v>273</v>
      </c>
      <c r="N56" s="18" t="s">
        <v>17</v>
      </c>
    </row>
    <row r="57" spans="1:14" ht="409.5" x14ac:dyDescent="0.2">
      <c r="A57" s="22" t="s">
        <v>110</v>
      </c>
      <c r="B57" s="23" t="s">
        <v>8</v>
      </c>
      <c r="C57" s="24">
        <v>43329</v>
      </c>
      <c r="D57" s="23" t="s">
        <v>288</v>
      </c>
      <c r="E57" s="23" t="s">
        <v>195</v>
      </c>
      <c r="F57" s="25" t="s">
        <v>289</v>
      </c>
      <c r="G57" s="25" t="s">
        <v>56</v>
      </c>
      <c r="H57" s="23" t="s">
        <v>32</v>
      </c>
      <c r="I57" s="23"/>
      <c r="J57" s="22" t="s">
        <v>149</v>
      </c>
      <c r="K57" s="24"/>
      <c r="L57" s="26" t="s">
        <v>294</v>
      </c>
      <c r="M57" s="26" t="s">
        <v>272</v>
      </c>
      <c r="N57" s="23" t="s">
        <v>192</v>
      </c>
    </row>
    <row r="58" spans="1:14" ht="345" x14ac:dyDescent="0.2">
      <c r="A58" s="22" t="s">
        <v>111</v>
      </c>
      <c r="B58" s="23" t="s">
        <v>8</v>
      </c>
      <c r="C58" s="24">
        <v>43333</v>
      </c>
      <c r="D58" s="23" t="s">
        <v>207</v>
      </c>
      <c r="E58" s="23" t="s">
        <v>199</v>
      </c>
      <c r="F58" s="25" t="s">
        <v>295</v>
      </c>
      <c r="G58" s="25" t="s">
        <v>53</v>
      </c>
      <c r="H58" s="23" t="s">
        <v>59</v>
      </c>
      <c r="I58" s="23"/>
      <c r="J58" s="22" t="s">
        <v>149</v>
      </c>
      <c r="K58" s="24">
        <v>43335</v>
      </c>
      <c r="L58" s="26" t="s">
        <v>296</v>
      </c>
      <c r="M58" s="26" t="s">
        <v>460</v>
      </c>
      <c r="N58" s="23" t="s">
        <v>192</v>
      </c>
    </row>
    <row r="59" spans="1:14" ht="409.5" x14ac:dyDescent="0.2">
      <c r="A59" s="22" t="s">
        <v>112</v>
      </c>
      <c r="B59" s="23" t="s">
        <v>8</v>
      </c>
      <c r="C59" s="24">
        <v>43335</v>
      </c>
      <c r="D59" s="23" t="s">
        <v>297</v>
      </c>
      <c r="E59" s="23" t="s">
        <v>195</v>
      </c>
      <c r="F59" s="25" t="s">
        <v>298</v>
      </c>
      <c r="G59" s="25" t="s">
        <v>53</v>
      </c>
      <c r="H59" s="23" t="s">
        <v>63</v>
      </c>
      <c r="I59" s="23"/>
      <c r="J59" s="22" t="s">
        <v>149</v>
      </c>
      <c r="K59" s="24"/>
      <c r="L59" s="26" t="s">
        <v>302</v>
      </c>
      <c r="M59" s="26" t="s">
        <v>460</v>
      </c>
      <c r="N59" s="23" t="s">
        <v>192</v>
      </c>
    </row>
    <row r="60" spans="1:14" ht="331.5" x14ac:dyDescent="0.2">
      <c r="A60" s="22" t="s">
        <v>113</v>
      </c>
      <c r="B60" s="23" t="s">
        <v>8</v>
      </c>
      <c r="C60" s="24">
        <v>43335</v>
      </c>
      <c r="D60" s="23" t="s">
        <v>299</v>
      </c>
      <c r="E60" s="23" t="s">
        <v>195</v>
      </c>
      <c r="F60" s="25" t="s">
        <v>300</v>
      </c>
      <c r="G60" s="25" t="s">
        <v>53</v>
      </c>
      <c r="H60" s="23" t="s">
        <v>63</v>
      </c>
      <c r="I60" s="23"/>
      <c r="J60" s="22" t="s">
        <v>149</v>
      </c>
      <c r="K60" s="24"/>
      <c r="L60" s="26" t="s">
        <v>301</v>
      </c>
      <c r="M60" s="26" t="s">
        <v>460</v>
      </c>
      <c r="N60" s="23" t="s">
        <v>192</v>
      </c>
    </row>
    <row r="61" spans="1:14" ht="409.5" x14ac:dyDescent="0.2">
      <c r="A61" s="22" t="s">
        <v>114</v>
      </c>
      <c r="B61" s="23" t="s">
        <v>8</v>
      </c>
      <c r="C61" s="24">
        <v>43335</v>
      </c>
      <c r="D61" s="23" t="s">
        <v>303</v>
      </c>
      <c r="E61" s="23" t="s">
        <v>195</v>
      </c>
      <c r="F61" s="25" t="s">
        <v>304</v>
      </c>
      <c r="G61" s="25" t="s">
        <v>53</v>
      </c>
      <c r="H61" s="18" t="s">
        <v>63</v>
      </c>
      <c r="I61" s="18"/>
      <c r="J61" s="22" t="s">
        <v>149</v>
      </c>
      <c r="K61" s="19"/>
      <c r="L61" s="26" t="s">
        <v>308</v>
      </c>
      <c r="M61" s="26" t="s">
        <v>460</v>
      </c>
      <c r="N61" s="23" t="s">
        <v>192</v>
      </c>
    </row>
    <row r="62" spans="1:14" ht="409.5" x14ac:dyDescent="0.2">
      <c r="A62" s="22" t="s">
        <v>115</v>
      </c>
      <c r="B62" s="23" t="s">
        <v>127</v>
      </c>
      <c r="C62" s="24">
        <v>43336</v>
      </c>
      <c r="D62" s="23" t="s">
        <v>305</v>
      </c>
      <c r="E62" s="23" t="s">
        <v>199</v>
      </c>
      <c r="F62" s="25" t="s">
        <v>306</v>
      </c>
      <c r="G62" s="25" t="s">
        <v>56</v>
      </c>
      <c r="H62" s="23" t="s">
        <v>32</v>
      </c>
      <c r="I62" s="23"/>
      <c r="J62" s="22" t="s">
        <v>152</v>
      </c>
      <c r="K62" s="24"/>
      <c r="L62" s="26" t="s">
        <v>307</v>
      </c>
      <c r="M62" s="26" t="s">
        <v>460</v>
      </c>
      <c r="N62" s="23" t="s">
        <v>192</v>
      </c>
    </row>
    <row r="63" spans="1:14" ht="409.5" x14ac:dyDescent="0.2">
      <c r="A63" s="22" t="s">
        <v>116</v>
      </c>
      <c r="B63" s="23" t="s">
        <v>8</v>
      </c>
      <c r="C63" s="24">
        <v>43346</v>
      </c>
      <c r="D63" s="23" t="s">
        <v>311</v>
      </c>
      <c r="E63" s="23" t="s">
        <v>195</v>
      </c>
      <c r="F63" s="25" t="s">
        <v>312</v>
      </c>
      <c r="G63" s="25" t="s">
        <v>53</v>
      </c>
      <c r="H63" s="18"/>
      <c r="I63" s="18"/>
      <c r="J63" s="22" t="s">
        <v>149</v>
      </c>
      <c r="K63" s="19"/>
      <c r="L63" s="26" t="s">
        <v>381</v>
      </c>
      <c r="M63" s="26" t="s">
        <v>272</v>
      </c>
      <c r="N63" s="23" t="s">
        <v>192</v>
      </c>
    </row>
    <row r="64" spans="1:14" ht="409.5" x14ac:dyDescent="0.2">
      <c r="A64" s="22" t="s">
        <v>117</v>
      </c>
      <c r="B64" s="23" t="s">
        <v>8</v>
      </c>
      <c r="C64" s="24">
        <v>43346</v>
      </c>
      <c r="D64" s="23" t="s">
        <v>313</v>
      </c>
      <c r="E64" s="23" t="s">
        <v>199</v>
      </c>
      <c r="F64" s="25" t="s">
        <v>314</v>
      </c>
      <c r="G64" s="25" t="s">
        <v>56</v>
      </c>
      <c r="H64" s="18"/>
      <c r="I64" s="18"/>
      <c r="J64" s="22" t="s">
        <v>169</v>
      </c>
      <c r="K64" s="19"/>
      <c r="L64" s="26" t="s">
        <v>324</v>
      </c>
      <c r="M64" s="26" t="s">
        <v>272</v>
      </c>
      <c r="N64" s="23" t="s">
        <v>192</v>
      </c>
    </row>
    <row r="65" spans="1:14" ht="409.5" x14ac:dyDescent="0.2">
      <c r="A65" s="22" t="s">
        <v>118</v>
      </c>
      <c r="B65" s="23" t="s">
        <v>127</v>
      </c>
      <c r="C65" s="24">
        <v>43349</v>
      </c>
      <c r="D65" s="23" t="s">
        <v>317</v>
      </c>
      <c r="E65" s="23" t="s">
        <v>199</v>
      </c>
      <c r="F65" s="25" t="s">
        <v>318</v>
      </c>
      <c r="G65" s="25" t="s">
        <v>56</v>
      </c>
      <c r="H65" s="23"/>
      <c r="I65" s="23"/>
      <c r="J65" s="22" t="s">
        <v>161</v>
      </c>
      <c r="K65" s="24"/>
      <c r="L65" s="26" t="s">
        <v>398</v>
      </c>
      <c r="M65" s="26" t="s">
        <v>460</v>
      </c>
      <c r="N65" s="23" t="s">
        <v>192</v>
      </c>
    </row>
    <row r="66" spans="1:14" ht="409.5" x14ac:dyDescent="0.2">
      <c r="A66" s="22" t="s">
        <v>119</v>
      </c>
      <c r="B66" s="23" t="s">
        <v>8</v>
      </c>
      <c r="C66" s="24">
        <v>43350</v>
      </c>
      <c r="D66" s="23" t="s">
        <v>303</v>
      </c>
      <c r="E66" s="23" t="s">
        <v>195</v>
      </c>
      <c r="F66" s="25" t="s">
        <v>319</v>
      </c>
      <c r="G66" s="25" t="s">
        <v>53</v>
      </c>
      <c r="H66" s="23"/>
      <c r="I66" s="23"/>
      <c r="J66" s="22" t="s">
        <v>149</v>
      </c>
      <c r="K66" s="24"/>
      <c r="L66" s="26"/>
      <c r="M66" s="26" t="s">
        <v>460</v>
      </c>
      <c r="N66" s="23" t="s">
        <v>192</v>
      </c>
    </row>
    <row r="67" spans="1:14" ht="225" x14ac:dyDescent="0.2">
      <c r="A67" s="22" t="s">
        <v>120</v>
      </c>
      <c r="B67" s="23" t="s">
        <v>8</v>
      </c>
      <c r="C67" s="24">
        <v>43350</v>
      </c>
      <c r="D67" s="23" t="s">
        <v>131</v>
      </c>
      <c r="E67" s="23" t="s">
        <v>199</v>
      </c>
      <c r="F67" s="25" t="s">
        <v>322</v>
      </c>
      <c r="G67" s="25" t="s">
        <v>53</v>
      </c>
      <c r="H67" s="23"/>
      <c r="I67" s="23"/>
      <c r="J67" s="22" t="s">
        <v>149</v>
      </c>
      <c r="K67" s="24"/>
      <c r="L67" s="26" t="s">
        <v>323</v>
      </c>
      <c r="M67" s="26" t="s">
        <v>460</v>
      </c>
      <c r="N67" s="23" t="s">
        <v>192</v>
      </c>
    </row>
    <row r="68" spans="1:14" ht="390" x14ac:dyDescent="0.2">
      <c r="A68" s="22" t="s">
        <v>215</v>
      </c>
      <c r="B68" s="23" t="s">
        <v>8</v>
      </c>
      <c r="C68" s="24">
        <v>43356</v>
      </c>
      <c r="D68" s="23" t="s">
        <v>325</v>
      </c>
      <c r="E68" s="23" t="s">
        <v>195</v>
      </c>
      <c r="F68" s="25" t="s">
        <v>326</v>
      </c>
      <c r="G68" s="25" t="s">
        <v>66</v>
      </c>
      <c r="H68" s="23"/>
      <c r="I68" s="23"/>
      <c r="J68" s="22" t="s">
        <v>149</v>
      </c>
      <c r="K68" s="24"/>
      <c r="L68" s="26" t="s">
        <v>328</v>
      </c>
      <c r="M68" s="26" t="s">
        <v>272</v>
      </c>
      <c r="N68" s="23" t="s">
        <v>192</v>
      </c>
    </row>
    <row r="69" spans="1:14" ht="210" x14ac:dyDescent="0.2">
      <c r="A69" s="22" t="s">
        <v>216</v>
      </c>
      <c r="B69" s="18" t="s">
        <v>127</v>
      </c>
      <c r="C69" s="19">
        <v>43356</v>
      </c>
      <c r="D69" s="18" t="s">
        <v>330</v>
      </c>
      <c r="E69" s="18" t="s">
        <v>196</v>
      </c>
      <c r="F69" s="20" t="s">
        <v>378</v>
      </c>
      <c r="G69" s="20" t="s">
        <v>56</v>
      </c>
      <c r="H69" s="18"/>
      <c r="I69" s="18"/>
      <c r="J69" s="17" t="s">
        <v>161</v>
      </c>
      <c r="K69" s="19"/>
      <c r="L69" s="21" t="s">
        <v>431</v>
      </c>
      <c r="M69" s="21" t="s">
        <v>273</v>
      </c>
      <c r="N69" s="18" t="s">
        <v>17</v>
      </c>
    </row>
    <row r="70" spans="1:14" ht="390" x14ac:dyDescent="0.2">
      <c r="A70" s="22" t="s">
        <v>217</v>
      </c>
      <c r="B70" s="23" t="s">
        <v>8</v>
      </c>
      <c r="C70" s="24">
        <v>43357</v>
      </c>
      <c r="D70" s="23" t="s">
        <v>262</v>
      </c>
      <c r="E70" s="23" t="s">
        <v>195</v>
      </c>
      <c r="F70" s="25" t="s">
        <v>327</v>
      </c>
      <c r="G70" s="25" t="s">
        <v>66</v>
      </c>
      <c r="H70" s="18"/>
      <c r="I70" s="18"/>
      <c r="J70" s="22" t="s">
        <v>149</v>
      </c>
      <c r="K70" s="19"/>
      <c r="L70" s="26" t="s">
        <v>379</v>
      </c>
      <c r="M70" s="26" t="s">
        <v>272</v>
      </c>
      <c r="N70" s="23" t="s">
        <v>192</v>
      </c>
    </row>
    <row r="71" spans="1:14" ht="409.5" x14ac:dyDescent="0.2">
      <c r="A71" s="22" t="s">
        <v>218</v>
      </c>
      <c r="B71" s="23" t="s">
        <v>8</v>
      </c>
      <c r="C71" s="24">
        <v>43360</v>
      </c>
      <c r="D71" s="23" t="s">
        <v>297</v>
      </c>
      <c r="E71" s="23" t="s">
        <v>195</v>
      </c>
      <c r="F71" s="25" t="s">
        <v>329</v>
      </c>
      <c r="G71" s="25" t="s">
        <v>53</v>
      </c>
      <c r="H71" s="23"/>
      <c r="I71" s="23"/>
      <c r="J71" s="22" t="s">
        <v>149</v>
      </c>
      <c r="K71" s="24"/>
      <c r="L71" s="26" t="s">
        <v>380</v>
      </c>
      <c r="M71" s="26" t="s">
        <v>272</v>
      </c>
      <c r="N71" s="23" t="s">
        <v>192</v>
      </c>
    </row>
    <row r="72" spans="1:14" ht="409.5" x14ac:dyDescent="0.2">
      <c r="A72" s="22" t="s">
        <v>219</v>
      </c>
      <c r="B72" s="23" t="s">
        <v>8</v>
      </c>
      <c r="C72" s="24">
        <v>43363</v>
      </c>
      <c r="D72" s="23" t="s">
        <v>382</v>
      </c>
      <c r="E72" s="23" t="s">
        <v>195</v>
      </c>
      <c r="F72" s="25" t="s">
        <v>383</v>
      </c>
      <c r="G72" s="25" t="s">
        <v>53</v>
      </c>
      <c r="H72" s="18"/>
      <c r="I72" s="18"/>
      <c r="J72" s="22" t="s">
        <v>149</v>
      </c>
      <c r="K72" s="19"/>
      <c r="L72" s="26" t="s">
        <v>389</v>
      </c>
      <c r="M72" s="26" t="s">
        <v>272</v>
      </c>
      <c r="N72" s="23" t="s">
        <v>192</v>
      </c>
    </row>
    <row r="73" spans="1:14" ht="409.5" x14ac:dyDescent="0.2">
      <c r="A73" s="22" t="s">
        <v>220</v>
      </c>
      <c r="B73" s="23" t="s">
        <v>8</v>
      </c>
      <c r="C73" s="24">
        <v>43363</v>
      </c>
      <c r="D73" s="23" t="s">
        <v>384</v>
      </c>
      <c r="E73" s="23" t="s">
        <v>195</v>
      </c>
      <c r="F73" s="25" t="s">
        <v>385</v>
      </c>
      <c r="G73" s="25" t="s">
        <v>66</v>
      </c>
      <c r="H73" s="23"/>
      <c r="I73" s="23"/>
      <c r="J73" s="22" t="s">
        <v>149</v>
      </c>
      <c r="K73" s="24"/>
      <c r="L73" s="39" t="s">
        <v>444</v>
      </c>
      <c r="M73" s="26" t="s">
        <v>273</v>
      </c>
      <c r="N73" s="23" t="s">
        <v>192</v>
      </c>
    </row>
    <row r="74" spans="1:14" ht="409.5" x14ac:dyDescent="0.2">
      <c r="A74" s="22" t="s">
        <v>221</v>
      </c>
      <c r="B74" s="23" t="s">
        <v>8</v>
      </c>
      <c r="C74" s="24">
        <v>43364</v>
      </c>
      <c r="D74" s="23" t="s">
        <v>391</v>
      </c>
      <c r="E74" s="23" t="s">
        <v>199</v>
      </c>
      <c r="F74" s="25" t="s">
        <v>392</v>
      </c>
      <c r="G74" s="25" t="s">
        <v>56</v>
      </c>
      <c r="H74" s="23"/>
      <c r="I74" s="23"/>
      <c r="J74" s="22" t="s">
        <v>149</v>
      </c>
      <c r="K74" s="24"/>
      <c r="L74" s="26" t="s">
        <v>395</v>
      </c>
      <c r="M74" s="26" t="s">
        <v>272</v>
      </c>
      <c r="N74" s="23" t="s">
        <v>192</v>
      </c>
    </row>
    <row r="75" spans="1:14" ht="409.5" x14ac:dyDescent="0.2">
      <c r="A75" s="22" t="s">
        <v>222</v>
      </c>
      <c r="B75" s="23" t="s">
        <v>8</v>
      </c>
      <c r="C75" s="24">
        <v>43364</v>
      </c>
      <c r="D75" s="23" t="s">
        <v>393</v>
      </c>
      <c r="E75" s="23" t="s">
        <v>195</v>
      </c>
      <c r="F75" s="25" t="s">
        <v>394</v>
      </c>
      <c r="G75" s="25" t="s">
        <v>56</v>
      </c>
      <c r="H75" s="23"/>
      <c r="I75" s="23"/>
      <c r="J75" s="22" t="s">
        <v>149</v>
      </c>
      <c r="K75" s="24"/>
      <c r="L75" s="26" t="s">
        <v>396</v>
      </c>
      <c r="M75" s="26" t="s">
        <v>272</v>
      </c>
      <c r="N75" s="23" t="s">
        <v>192</v>
      </c>
    </row>
    <row r="76" spans="1:14" ht="409.5" x14ac:dyDescent="0.2">
      <c r="A76" s="22" t="s">
        <v>223</v>
      </c>
      <c r="B76" s="23" t="s">
        <v>8</v>
      </c>
      <c r="C76" s="24">
        <v>43374</v>
      </c>
      <c r="D76" s="23" t="s">
        <v>405</v>
      </c>
      <c r="E76" s="23" t="s">
        <v>195</v>
      </c>
      <c r="F76" s="25" t="s">
        <v>399</v>
      </c>
      <c r="G76" s="25" t="s">
        <v>56</v>
      </c>
      <c r="H76" s="23"/>
      <c r="I76" s="23"/>
      <c r="J76" s="22" t="s">
        <v>149</v>
      </c>
      <c r="K76" s="24"/>
      <c r="L76" s="26" t="s">
        <v>401</v>
      </c>
      <c r="M76" s="26" t="s">
        <v>460</v>
      </c>
      <c r="N76" s="23" t="s">
        <v>192</v>
      </c>
    </row>
    <row r="77" spans="1:14" ht="360" x14ac:dyDescent="0.2">
      <c r="A77" s="22" t="s">
        <v>224</v>
      </c>
      <c r="B77" s="23" t="s">
        <v>8</v>
      </c>
      <c r="C77" s="24">
        <v>43374</v>
      </c>
      <c r="D77" s="23" t="s">
        <v>405</v>
      </c>
      <c r="E77" s="23" t="s">
        <v>195</v>
      </c>
      <c r="F77" s="25" t="s">
        <v>400</v>
      </c>
      <c r="G77" s="25" t="s">
        <v>56</v>
      </c>
      <c r="H77" s="23"/>
      <c r="I77" s="23"/>
      <c r="J77" s="22" t="s">
        <v>149</v>
      </c>
      <c r="K77" s="24"/>
      <c r="L77" s="26" t="s">
        <v>402</v>
      </c>
      <c r="M77" s="26" t="s">
        <v>460</v>
      </c>
      <c r="N77" s="23" t="s">
        <v>192</v>
      </c>
    </row>
    <row r="78" spans="1:14" ht="240" x14ac:dyDescent="0.2">
      <c r="A78" s="22" t="s">
        <v>225</v>
      </c>
      <c r="B78" s="23" t="s">
        <v>8</v>
      </c>
      <c r="C78" s="24">
        <v>43375</v>
      </c>
      <c r="D78" s="23" t="s">
        <v>404</v>
      </c>
      <c r="E78" s="23" t="s">
        <v>199</v>
      </c>
      <c r="F78" s="25" t="s">
        <v>403</v>
      </c>
      <c r="G78" s="25" t="s">
        <v>53</v>
      </c>
      <c r="H78" s="23"/>
      <c r="I78" s="23"/>
      <c r="J78" s="22" t="s">
        <v>149</v>
      </c>
      <c r="K78" s="24"/>
      <c r="L78" s="26" t="s">
        <v>406</v>
      </c>
      <c r="M78" s="26" t="s">
        <v>460</v>
      </c>
      <c r="N78" s="23" t="s">
        <v>192</v>
      </c>
    </row>
    <row r="79" spans="1:14" ht="409.5" x14ac:dyDescent="0.2">
      <c r="A79" s="22" t="s">
        <v>226</v>
      </c>
      <c r="B79" s="23" t="s">
        <v>8</v>
      </c>
      <c r="C79" s="24">
        <v>43376</v>
      </c>
      <c r="D79" s="23" t="s">
        <v>297</v>
      </c>
      <c r="E79" s="23" t="s">
        <v>195</v>
      </c>
      <c r="F79" s="25" t="s">
        <v>408</v>
      </c>
      <c r="G79" s="25" t="s">
        <v>53</v>
      </c>
      <c r="H79" s="23"/>
      <c r="I79" s="23"/>
      <c r="J79" s="22" t="s">
        <v>149</v>
      </c>
      <c r="K79" s="24"/>
      <c r="L79" s="26"/>
      <c r="M79" s="26" t="s">
        <v>460</v>
      </c>
      <c r="N79" s="23" t="s">
        <v>192</v>
      </c>
    </row>
    <row r="80" spans="1:14" ht="409.5" x14ac:dyDescent="0.2">
      <c r="A80" s="22" t="s">
        <v>227</v>
      </c>
      <c r="B80" s="23" t="s">
        <v>8</v>
      </c>
      <c r="C80" s="24">
        <v>43376</v>
      </c>
      <c r="D80" s="23" t="s">
        <v>405</v>
      </c>
      <c r="E80" s="23" t="s">
        <v>195</v>
      </c>
      <c r="F80" s="25" t="s">
        <v>409</v>
      </c>
      <c r="G80" s="25" t="s">
        <v>56</v>
      </c>
      <c r="H80" s="23"/>
      <c r="I80" s="23"/>
      <c r="J80" s="22" t="s">
        <v>149</v>
      </c>
      <c r="K80" s="24"/>
      <c r="L80" s="26"/>
      <c r="M80" s="26" t="s">
        <v>460</v>
      </c>
      <c r="N80" s="23" t="s">
        <v>192</v>
      </c>
    </row>
    <row r="81" spans="1:14" ht="409.5" x14ac:dyDescent="0.2">
      <c r="A81" s="22" t="s">
        <v>228</v>
      </c>
      <c r="B81" s="23" t="s">
        <v>127</v>
      </c>
      <c r="C81" s="24">
        <v>43377</v>
      </c>
      <c r="D81" s="23" t="s">
        <v>158</v>
      </c>
      <c r="E81" s="23" t="s">
        <v>199</v>
      </c>
      <c r="F81" s="25" t="s">
        <v>410</v>
      </c>
      <c r="G81" s="25" t="s">
        <v>66</v>
      </c>
      <c r="H81" s="23"/>
      <c r="I81" s="23"/>
      <c r="J81" s="22" t="s">
        <v>161</v>
      </c>
      <c r="K81" s="24"/>
      <c r="L81" s="26" t="s">
        <v>411</v>
      </c>
      <c r="M81" s="26" t="s">
        <v>272</v>
      </c>
      <c r="N81" s="23" t="s">
        <v>192</v>
      </c>
    </row>
    <row r="82" spans="1:14" ht="409.5" x14ac:dyDescent="0.2">
      <c r="A82" s="22" t="s">
        <v>229</v>
      </c>
      <c r="B82" s="23" t="s">
        <v>8</v>
      </c>
      <c r="C82" s="24">
        <v>43382</v>
      </c>
      <c r="D82" s="23" t="s">
        <v>405</v>
      </c>
      <c r="E82" s="23" t="s">
        <v>195</v>
      </c>
      <c r="F82" s="25" t="s">
        <v>412</v>
      </c>
      <c r="G82" s="25" t="s">
        <v>66</v>
      </c>
      <c r="H82" s="23"/>
      <c r="I82" s="23"/>
      <c r="J82" s="22" t="s">
        <v>149</v>
      </c>
      <c r="K82" s="24"/>
      <c r="L82" s="26" t="s">
        <v>414</v>
      </c>
      <c r="M82" s="26" t="s">
        <v>460</v>
      </c>
      <c r="N82" s="23" t="s">
        <v>192</v>
      </c>
    </row>
    <row r="83" spans="1:14" ht="409.5" x14ac:dyDescent="0.2">
      <c r="A83" s="22" t="s">
        <v>230</v>
      </c>
      <c r="B83" s="23" t="s">
        <v>127</v>
      </c>
      <c r="C83" s="24">
        <v>43383</v>
      </c>
      <c r="D83" s="23" t="s">
        <v>35</v>
      </c>
      <c r="E83" s="23" t="s">
        <v>199</v>
      </c>
      <c r="F83" s="25" t="s">
        <v>413</v>
      </c>
      <c r="G83" s="25" t="s">
        <v>56</v>
      </c>
      <c r="H83" s="23"/>
      <c r="I83" s="23"/>
      <c r="J83" s="22" t="s">
        <v>161</v>
      </c>
      <c r="K83" s="24"/>
      <c r="L83" s="26" t="s">
        <v>419</v>
      </c>
      <c r="M83" s="26" t="s">
        <v>460</v>
      </c>
      <c r="N83" s="23" t="s">
        <v>192</v>
      </c>
    </row>
    <row r="84" spans="1:14" ht="409.5" x14ac:dyDescent="0.2">
      <c r="A84" s="22" t="s">
        <v>231</v>
      </c>
      <c r="B84" s="23" t="s">
        <v>8</v>
      </c>
      <c r="C84" s="24">
        <v>43384</v>
      </c>
      <c r="D84" s="38" t="s">
        <v>416</v>
      </c>
      <c r="E84" s="23" t="s">
        <v>195</v>
      </c>
      <c r="F84" s="25" t="s">
        <v>417</v>
      </c>
      <c r="G84" s="25" t="s">
        <v>56</v>
      </c>
      <c r="H84" s="23"/>
      <c r="I84" s="23"/>
      <c r="J84" s="22" t="s">
        <v>149</v>
      </c>
      <c r="K84" s="24"/>
      <c r="L84" s="26" t="s">
        <v>418</v>
      </c>
      <c r="M84" s="26" t="s">
        <v>460</v>
      </c>
      <c r="N84" s="23" t="s">
        <v>192</v>
      </c>
    </row>
    <row r="85" spans="1:14" ht="409.5" x14ac:dyDescent="0.2">
      <c r="A85" s="22" t="s">
        <v>232</v>
      </c>
      <c r="B85" s="23" t="s">
        <v>8</v>
      </c>
      <c r="C85" s="24">
        <v>43389</v>
      </c>
      <c r="D85" s="23" t="s">
        <v>420</v>
      </c>
      <c r="E85" s="23" t="s">
        <v>199</v>
      </c>
      <c r="F85" s="25" t="s">
        <v>423</v>
      </c>
      <c r="G85" s="25" t="s">
        <v>66</v>
      </c>
      <c r="H85" s="23"/>
      <c r="I85" s="23"/>
      <c r="J85" s="22" t="s">
        <v>149</v>
      </c>
      <c r="K85" s="24"/>
      <c r="L85" s="26" t="s">
        <v>426</v>
      </c>
      <c r="M85" s="26" t="s">
        <v>460</v>
      </c>
      <c r="N85" s="23" t="s">
        <v>192</v>
      </c>
    </row>
    <row r="86" spans="1:14" ht="409.5" x14ac:dyDescent="0.2">
      <c r="A86" s="22" t="s">
        <v>233</v>
      </c>
      <c r="B86" s="23" t="s">
        <v>8</v>
      </c>
      <c r="C86" s="24">
        <v>43390</v>
      </c>
      <c r="D86" s="23" t="s">
        <v>422</v>
      </c>
      <c r="E86" s="23" t="s">
        <v>199</v>
      </c>
      <c r="F86" s="25" t="s">
        <v>421</v>
      </c>
      <c r="G86" s="25" t="s">
        <v>66</v>
      </c>
      <c r="H86" s="18"/>
      <c r="I86" s="18"/>
      <c r="J86" s="22" t="s">
        <v>149</v>
      </c>
      <c r="K86" s="19"/>
      <c r="L86" s="26" t="s">
        <v>430</v>
      </c>
      <c r="M86" s="26" t="s">
        <v>273</v>
      </c>
      <c r="N86" s="23" t="s">
        <v>192</v>
      </c>
    </row>
    <row r="87" spans="1:14" ht="409.5" x14ac:dyDescent="0.2">
      <c r="A87" s="22" t="s">
        <v>234</v>
      </c>
      <c r="B87" s="23" t="s">
        <v>8</v>
      </c>
      <c r="C87" s="24">
        <v>43391</v>
      </c>
      <c r="D87" s="23" t="s">
        <v>424</v>
      </c>
      <c r="E87" s="23" t="s">
        <v>195</v>
      </c>
      <c r="F87" s="25" t="s">
        <v>425</v>
      </c>
      <c r="G87" s="25" t="s">
        <v>53</v>
      </c>
      <c r="H87" s="23"/>
      <c r="I87" s="23"/>
      <c r="J87" s="22" t="s">
        <v>149</v>
      </c>
      <c r="K87" s="24"/>
      <c r="L87" s="26" t="s">
        <v>441</v>
      </c>
      <c r="M87" s="26" t="s">
        <v>460</v>
      </c>
      <c r="N87" s="23" t="s">
        <v>192</v>
      </c>
    </row>
    <row r="88" spans="1:14" ht="409.5" x14ac:dyDescent="0.2">
      <c r="A88" s="22" t="s">
        <v>235</v>
      </c>
      <c r="B88" s="23" t="s">
        <v>8</v>
      </c>
      <c r="C88" s="24">
        <v>43398</v>
      </c>
      <c r="D88" s="23" t="s">
        <v>432</v>
      </c>
      <c r="E88" s="23" t="s">
        <v>195</v>
      </c>
      <c r="F88" s="25" t="s">
        <v>433</v>
      </c>
      <c r="G88" s="25" t="s">
        <v>56</v>
      </c>
      <c r="H88" s="23"/>
      <c r="I88" s="23"/>
      <c r="J88" s="22" t="s">
        <v>149</v>
      </c>
      <c r="K88" s="24"/>
      <c r="L88" s="26" t="s">
        <v>434</v>
      </c>
      <c r="M88" s="26" t="s">
        <v>272</v>
      </c>
      <c r="N88" s="23" t="s">
        <v>192</v>
      </c>
    </row>
    <row r="89" spans="1:14" ht="409.5" x14ac:dyDescent="0.2">
      <c r="A89" s="22" t="s">
        <v>236</v>
      </c>
      <c r="B89" s="23" t="s">
        <v>8</v>
      </c>
      <c r="C89" s="24">
        <v>43402</v>
      </c>
      <c r="D89" s="23" t="s">
        <v>435</v>
      </c>
      <c r="E89" s="23" t="s">
        <v>195</v>
      </c>
      <c r="F89" s="25" t="s">
        <v>436</v>
      </c>
      <c r="G89" s="25" t="s">
        <v>56</v>
      </c>
      <c r="H89" s="23"/>
      <c r="I89" s="23"/>
      <c r="J89" s="22" t="s">
        <v>149</v>
      </c>
      <c r="K89" s="24"/>
      <c r="L89" s="26" t="s">
        <v>439</v>
      </c>
      <c r="M89" s="26" t="s">
        <v>272</v>
      </c>
      <c r="N89" s="23" t="s">
        <v>192</v>
      </c>
    </row>
    <row r="90" spans="1:14" ht="242.25" x14ac:dyDescent="0.2">
      <c r="A90" s="22" t="s">
        <v>237</v>
      </c>
      <c r="B90" s="23" t="s">
        <v>8</v>
      </c>
      <c r="C90" s="24">
        <v>43402</v>
      </c>
      <c r="D90" s="23" t="s">
        <v>437</v>
      </c>
      <c r="E90" s="23" t="s">
        <v>195</v>
      </c>
      <c r="F90" s="25" t="s">
        <v>438</v>
      </c>
      <c r="G90" s="25" t="s">
        <v>56</v>
      </c>
      <c r="H90" s="23"/>
      <c r="I90" s="23"/>
      <c r="J90" s="22" t="s">
        <v>149</v>
      </c>
      <c r="K90" s="24"/>
      <c r="L90" s="26" t="s">
        <v>440</v>
      </c>
      <c r="M90" s="26" t="s">
        <v>272</v>
      </c>
      <c r="N90" s="23" t="s">
        <v>192</v>
      </c>
    </row>
    <row r="91" spans="1:14" ht="225" x14ac:dyDescent="0.2">
      <c r="A91" s="22" t="s">
        <v>238</v>
      </c>
      <c r="B91" s="23" t="s">
        <v>8</v>
      </c>
      <c r="C91" s="24">
        <v>43412</v>
      </c>
      <c r="D91" s="23" t="s">
        <v>442</v>
      </c>
      <c r="E91" s="23" t="s">
        <v>199</v>
      </c>
      <c r="F91" s="25" t="s">
        <v>443</v>
      </c>
      <c r="G91" s="25" t="s">
        <v>53</v>
      </c>
      <c r="H91" s="23"/>
      <c r="I91" s="23"/>
      <c r="J91" s="22" t="s">
        <v>149</v>
      </c>
      <c r="K91" s="24"/>
      <c r="L91" s="26"/>
      <c r="M91" s="26" t="s">
        <v>273</v>
      </c>
      <c r="N91" s="23" t="s">
        <v>192</v>
      </c>
    </row>
    <row r="92" spans="1:14" ht="409.5" x14ac:dyDescent="0.2">
      <c r="A92" s="22" t="s">
        <v>239</v>
      </c>
      <c r="B92" s="18" t="s">
        <v>127</v>
      </c>
      <c r="C92" s="19">
        <v>43418</v>
      </c>
      <c r="D92" s="18" t="s">
        <v>445</v>
      </c>
      <c r="E92" s="18" t="s">
        <v>199</v>
      </c>
      <c r="F92" s="20" t="s">
        <v>446</v>
      </c>
      <c r="G92" s="20" t="s">
        <v>56</v>
      </c>
      <c r="H92" s="18"/>
      <c r="I92" s="18"/>
      <c r="J92" s="17" t="s">
        <v>161</v>
      </c>
      <c r="K92" s="19"/>
      <c r="L92" s="21" t="s">
        <v>447</v>
      </c>
      <c r="M92" s="21" t="s">
        <v>460</v>
      </c>
      <c r="N92" s="18" t="s">
        <v>192</v>
      </c>
    </row>
    <row r="93" spans="1:14" ht="409.5" x14ac:dyDescent="0.2">
      <c r="A93" s="22" t="s">
        <v>240</v>
      </c>
      <c r="B93" s="23" t="s">
        <v>8</v>
      </c>
      <c r="C93" s="24">
        <v>43419</v>
      </c>
      <c r="D93" s="23" t="s">
        <v>62</v>
      </c>
      <c r="E93" s="23" t="s">
        <v>195</v>
      </c>
      <c r="F93" s="25" t="s">
        <v>448</v>
      </c>
      <c r="G93" s="25" t="s">
        <v>53</v>
      </c>
      <c r="H93" s="18"/>
      <c r="I93" s="18"/>
      <c r="J93" s="22" t="s">
        <v>149</v>
      </c>
      <c r="K93" s="19"/>
      <c r="L93" s="26"/>
      <c r="M93" s="26" t="s">
        <v>460</v>
      </c>
      <c r="N93" s="23" t="s">
        <v>192</v>
      </c>
    </row>
    <row r="94" spans="1:14" ht="409.5" x14ac:dyDescent="0.2">
      <c r="A94" s="22" t="s">
        <v>332</v>
      </c>
      <c r="B94" s="23" t="s">
        <v>8</v>
      </c>
      <c r="C94" s="24">
        <v>43419</v>
      </c>
      <c r="D94" s="23" t="s">
        <v>449</v>
      </c>
      <c r="E94" s="23" t="s">
        <v>195</v>
      </c>
      <c r="F94" s="25" t="s">
        <v>450</v>
      </c>
      <c r="G94" s="25" t="s">
        <v>56</v>
      </c>
      <c r="H94" s="23"/>
      <c r="I94" s="23"/>
      <c r="J94" s="22" t="s">
        <v>149</v>
      </c>
      <c r="K94" s="24"/>
      <c r="L94" s="26" t="s">
        <v>489</v>
      </c>
      <c r="M94" s="26" t="s">
        <v>272</v>
      </c>
      <c r="N94" s="23" t="s">
        <v>192</v>
      </c>
    </row>
    <row r="95" spans="1:14" ht="409.5" x14ac:dyDescent="0.2">
      <c r="A95" s="22" t="s">
        <v>333</v>
      </c>
      <c r="B95" s="22" t="s">
        <v>127</v>
      </c>
      <c r="C95" s="22">
        <v>43420</v>
      </c>
      <c r="D95" s="22" t="s">
        <v>163</v>
      </c>
      <c r="E95" s="22" t="s">
        <v>199</v>
      </c>
      <c r="F95" s="26" t="s">
        <v>451</v>
      </c>
      <c r="G95" s="22" t="s">
        <v>54</v>
      </c>
      <c r="H95" s="22"/>
      <c r="I95" s="22"/>
      <c r="J95" s="22" t="s">
        <v>152</v>
      </c>
      <c r="K95" s="22"/>
      <c r="L95" s="22" t="s">
        <v>453</v>
      </c>
      <c r="M95" s="22" t="s">
        <v>460</v>
      </c>
      <c r="N95" s="22" t="s">
        <v>7</v>
      </c>
    </row>
    <row r="96" spans="1:14" ht="409.5" x14ac:dyDescent="0.2">
      <c r="A96" s="22" t="s">
        <v>334</v>
      </c>
      <c r="B96" s="18" t="s">
        <v>8</v>
      </c>
      <c r="C96" s="19">
        <v>43425</v>
      </c>
      <c r="D96" s="18" t="s">
        <v>452</v>
      </c>
      <c r="E96" s="18" t="s">
        <v>195</v>
      </c>
      <c r="F96" s="20" t="s">
        <v>462</v>
      </c>
      <c r="G96" s="20" t="s">
        <v>53</v>
      </c>
      <c r="H96" s="18"/>
      <c r="I96" s="18"/>
      <c r="J96" s="17" t="s">
        <v>149</v>
      </c>
      <c r="K96" s="19"/>
      <c r="L96" s="21" t="s">
        <v>470</v>
      </c>
      <c r="M96" s="21" t="s">
        <v>460</v>
      </c>
      <c r="N96" s="18" t="s">
        <v>17</v>
      </c>
    </row>
    <row r="97" spans="1:14" ht="409.5" x14ac:dyDescent="0.2">
      <c r="A97" s="22" t="s">
        <v>335</v>
      </c>
      <c r="B97" s="23" t="s">
        <v>8</v>
      </c>
      <c r="C97" s="24">
        <v>43425</v>
      </c>
      <c r="D97" s="18" t="s">
        <v>455</v>
      </c>
      <c r="E97" s="18" t="s">
        <v>199</v>
      </c>
      <c r="F97" s="25" t="s">
        <v>454</v>
      </c>
      <c r="G97" s="25" t="s">
        <v>53</v>
      </c>
      <c r="H97" s="18"/>
      <c r="I97" s="18"/>
      <c r="J97" s="22" t="s">
        <v>149</v>
      </c>
      <c r="K97" s="19"/>
      <c r="L97" s="26" t="s">
        <v>456</v>
      </c>
      <c r="M97" s="26" t="s">
        <v>460</v>
      </c>
      <c r="N97" s="23" t="s">
        <v>192</v>
      </c>
    </row>
    <row r="98" spans="1:14" ht="270" x14ac:dyDescent="0.2">
      <c r="A98" s="22" t="s">
        <v>336</v>
      </c>
      <c r="B98" s="18" t="s">
        <v>8</v>
      </c>
      <c r="C98" s="19">
        <v>43425</v>
      </c>
      <c r="D98" s="40" t="s">
        <v>457</v>
      </c>
      <c r="E98" s="18" t="s">
        <v>199</v>
      </c>
      <c r="F98" s="20" t="s">
        <v>458</v>
      </c>
      <c r="G98" s="20" t="s">
        <v>53</v>
      </c>
      <c r="H98" s="18"/>
      <c r="I98" s="18"/>
      <c r="J98" s="17" t="s">
        <v>149</v>
      </c>
      <c r="K98" s="19"/>
      <c r="L98" s="21" t="s">
        <v>471</v>
      </c>
      <c r="M98" s="21" t="s">
        <v>460</v>
      </c>
      <c r="N98" s="18" t="s">
        <v>17</v>
      </c>
    </row>
    <row r="99" spans="1:14" ht="285" x14ac:dyDescent="0.2">
      <c r="A99" s="22" t="s">
        <v>337</v>
      </c>
      <c r="B99" s="18" t="s">
        <v>127</v>
      </c>
      <c r="C99" s="19">
        <v>43428</v>
      </c>
      <c r="D99" s="18" t="s">
        <v>464</v>
      </c>
      <c r="E99" s="18" t="s">
        <v>199</v>
      </c>
      <c r="F99" s="20" t="s">
        <v>465</v>
      </c>
      <c r="G99" s="20" t="s">
        <v>56</v>
      </c>
      <c r="H99" s="18"/>
      <c r="I99" s="18"/>
      <c r="J99" s="17" t="s">
        <v>161</v>
      </c>
      <c r="K99" s="19"/>
      <c r="L99" s="21" t="s">
        <v>491</v>
      </c>
      <c r="M99" s="21" t="s">
        <v>459</v>
      </c>
      <c r="N99" s="18" t="s">
        <v>17</v>
      </c>
    </row>
    <row r="100" spans="1:14" ht="409.5" x14ac:dyDescent="0.2">
      <c r="A100" s="22" t="s">
        <v>338</v>
      </c>
      <c r="B100" s="23" t="s">
        <v>8</v>
      </c>
      <c r="C100" s="24">
        <v>43432</v>
      </c>
      <c r="D100" s="23" t="s">
        <v>156</v>
      </c>
      <c r="E100" s="23" t="s">
        <v>195</v>
      </c>
      <c r="F100" s="25" t="s">
        <v>466</v>
      </c>
      <c r="G100" s="25" t="s">
        <v>53</v>
      </c>
      <c r="H100" s="23"/>
      <c r="I100" s="23"/>
      <c r="J100" s="22" t="s">
        <v>149</v>
      </c>
      <c r="K100" s="24"/>
      <c r="L100" s="26" t="s">
        <v>490</v>
      </c>
      <c r="M100" s="26" t="s">
        <v>272</v>
      </c>
      <c r="N100" s="23" t="s">
        <v>192</v>
      </c>
    </row>
    <row r="101" spans="1:14" ht="409.5" x14ac:dyDescent="0.2">
      <c r="A101" s="22" t="s">
        <v>339</v>
      </c>
      <c r="B101" s="18" t="s">
        <v>8</v>
      </c>
      <c r="C101" s="19">
        <v>43431</v>
      </c>
      <c r="D101" s="18" t="s">
        <v>432</v>
      </c>
      <c r="E101" s="18" t="s">
        <v>199</v>
      </c>
      <c r="F101" s="20" t="s">
        <v>467</v>
      </c>
      <c r="G101" s="20" t="s">
        <v>56</v>
      </c>
      <c r="H101" s="18"/>
      <c r="I101" s="18"/>
      <c r="J101" s="17" t="s">
        <v>149</v>
      </c>
      <c r="K101" s="19"/>
      <c r="L101" s="21" t="s">
        <v>472</v>
      </c>
      <c r="M101" s="21" t="s">
        <v>459</v>
      </c>
      <c r="N101" s="18" t="s">
        <v>17</v>
      </c>
    </row>
    <row r="102" spans="1:14" ht="409.5" x14ac:dyDescent="0.2">
      <c r="A102" s="22" t="s">
        <v>340</v>
      </c>
      <c r="B102" s="23" t="s">
        <v>8</v>
      </c>
      <c r="C102" s="24">
        <v>43438</v>
      </c>
      <c r="D102" s="41" t="s">
        <v>468</v>
      </c>
      <c r="E102" s="23" t="s">
        <v>195</v>
      </c>
      <c r="F102" s="25" t="s">
        <v>469</v>
      </c>
      <c r="G102" s="25" t="s">
        <v>53</v>
      </c>
      <c r="H102" s="23"/>
      <c r="I102" s="23"/>
      <c r="J102" s="22" t="s">
        <v>149</v>
      </c>
      <c r="K102" s="24"/>
      <c r="L102" s="26" t="s">
        <v>473</v>
      </c>
      <c r="M102" s="26" t="s">
        <v>459</v>
      </c>
      <c r="N102" s="23" t="s">
        <v>192</v>
      </c>
    </row>
    <row r="103" spans="1:14" ht="255" x14ac:dyDescent="0.2">
      <c r="A103" s="22" t="s">
        <v>341</v>
      </c>
      <c r="B103" s="23" t="s">
        <v>8</v>
      </c>
      <c r="C103" s="24">
        <v>43441</v>
      </c>
      <c r="D103" s="23" t="s">
        <v>442</v>
      </c>
      <c r="E103" s="23" t="s">
        <v>199</v>
      </c>
      <c r="F103" s="25" t="s">
        <v>474</v>
      </c>
      <c r="G103" s="25" t="s">
        <v>53</v>
      </c>
      <c r="H103" s="18"/>
      <c r="I103" s="18"/>
      <c r="J103" s="22" t="s">
        <v>149</v>
      </c>
      <c r="K103" s="19"/>
      <c r="L103" s="26" t="s">
        <v>487</v>
      </c>
      <c r="M103" s="26" t="s">
        <v>273</v>
      </c>
      <c r="N103" s="23" t="s">
        <v>192</v>
      </c>
    </row>
    <row r="104" spans="1:14" ht="409.5" x14ac:dyDescent="0.2">
      <c r="A104" s="22" t="s">
        <v>342</v>
      </c>
      <c r="B104" s="18" t="s">
        <v>8</v>
      </c>
      <c r="C104" s="19">
        <v>43439</v>
      </c>
      <c r="D104" s="18" t="s">
        <v>138</v>
      </c>
      <c r="E104" s="18" t="s">
        <v>199</v>
      </c>
      <c r="F104" s="20" t="s">
        <v>475</v>
      </c>
      <c r="G104" s="20" t="s">
        <v>56</v>
      </c>
      <c r="H104" s="18"/>
      <c r="I104" s="18"/>
      <c r="J104" s="17" t="s">
        <v>149</v>
      </c>
      <c r="K104" s="19"/>
      <c r="L104" s="21" t="s">
        <v>486</v>
      </c>
      <c r="M104" s="21" t="s">
        <v>273</v>
      </c>
      <c r="N104" s="18" t="s">
        <v>17</v>
      </c>
    </row>
    <row r="105" spans="1:14" ht="409.5" x14ac:dyDescent="0.2">
      <c r="A105" s="22" t="s">
        <v>343</v>
      </c>
      <c r="B105" s="18" t="s">
        <v>8</v>
      </c>
      <c r="C105" s="19">
        <v>43439</v>
      </c>
      <c r="D105" s="18" t="s">
        <v>476</v>
      </c>
      <c r="E105" s="18" t="s">
        <v>199</v>
      </c>
      <c r="F105" s="20" t="s">
        <v>477</v>
      </c>
      <c r="G105" s="20" t="s">
        <v>56</v>
      </c>
      <c r="H105" s="18"/>
      <c r="I105" s="18"/>
      <c r="J105" s="17" t="s">
        <v>149</v>
      </c>
      <c r="K105" s="19"/>
      <c r="L105" s="21" t="s">
        <v>486</v>
      </c>
      <c r="M105" s="21" t="s">
        <v>273</v>
      </c>
      <c r="N105" s="18" t="s">
        <v>17</v>
      </c>
    </row>
    <row r="106" spans="1:14" ht="409.5" x14ac:dyDescent="0.2">
      <c r="A106" s="22" t="s">
        <v>344</v>
      </c>
      <c r="B106" s="18" t="s">
        <v>8</v>
      </c>
      <c r="C106" s="19">
        <v>43439</v>
      </c>
      <c r="D106" s="18" t="s">
        <v>479</v>
      </c>
      <c r="E106" s="18" t="s">
        <v>199</v>
      </c>
      <c r="F106" s="20" t="s">
        <v>478</v>
      </c>
      <c r="G106" s="20" t="s">
        <v>56</v>
      </c>
      <c r="H106" s="18"/>
      <c r="I106" s="18"/>
      <c r="J106" s="17" t="s">
        <v>149</v>
      </c>
      <c r="K106" s="19"/>
      <c r="L106" s="21" t="s">
        <v>486</v>
      </c>
      <c r="M106" s="21" t="s">
        <v>273</v>
      </c>
      <c r="N106" s="18" t="s">
        <v>17</v>
      </c>
    </row>
    <row r="107" spans="1:14" ht="409.5" x14ac:dyDescent="0.2">
      <c r="A107" s="22" t="s">
        <v>345</v>
      </c>
      <c r="B107" s="18" t="s">
        <v>8</v>
      </c>
      <c r="C107" s="19">
        <v>43439</v>
      </c>
      <c r="D107" s="18" t="s">
        <v>481</v>
      </c>
      <c r="E107" s="18" t="s">
        <v>199</v>
      </c>
      <c r="F107" s="20" t="s">
        <v>480</v>
      </c>
      <c r="G107" s="20" t="s">
        <v>56</v>
      </c>
      <c r="H107" s="18"/>
      <c r="I107" s="18"/>
      <c r="J107" s="17" t="s">
        <v>149</v>
      </c>
      <c r="K107" s="19"/>
      <c r="L107" s="21" t="s">
        <v>486</v>
      </c>
      <c r="M107" s="21" t="s">
        <v>273</v>
      </c>
      <c r="N107" s="18" t="s">
        <v>17</v>
      </c>
    </row>
    <row r="108" spans="1:14" ht="409.5" x14ac:dyDescent="0.2">
      <c r="A108" s="22" t="s">
        <v>346</v>
      </c>
      <c r="B108" s="18" t="s">
        <v>8</v>
      </c>
      <c r="C108" s="19">
        <v>43439</v>
      </c>
      <c r="D108" s="18" t="s">
        <v>476</v>
      </c>
      <c r="E108" s="18" t="s">
        <v>199</v>
      </c>
      <c r="F108" s="20" t="s">
        <v>482</v>
      </c>
      <c r="G108" s="20" t="s">
        <v>56</v>
      </c>
      <c r="H108" s="18"/>
      <c r="I108" s="18"/>
      <c r="J108" s="17" t="s">
        <v>149</v>
      </c>
      <c r="K108" s="19"/>
      <c r="L108" s="21" t="s">
        <v>486</v>
      </c>
      <c r="M108" s="21" t="s">
        <v>273</v>
      </c>
      <c r="N108" s="18" t="s">
        <v>17</v>
      </c>
    </row>
    <row r="109" spans="1:14" ht="285" x14ac:dyDescent="0.2">
      <c r="A109" s="22" t="s">
        <v>347</v>
      </c>
      <c r="B109" s="23" t="s">
        <v>8</v>
      </c>
      <c r="C109" s="24">
        <v>43446</v>
      </c>
      <c r="D109" s="23" t="s">
        <v>483</v>
      </c>
      <c r="E109" s="23" t="s">
        <v>199</v>
      </c>
      <c r="F109" s="25" t="s">
        <v>484</v>
      </c>
      <c r="G109" s="25" t="s">
        <v>66</v>
      </c>
      <c r="H109" s="23"/>
      <c r="I109" s="23"/>
      <c r="J109" s="22" t="s">
        <v>149</v>
      </c>
      <c r="K109" s="24"/>
      <c r="L109" s="26"/>
      <c r="M109" s="26" t="s">
        <v>273</v>
      </c>
      <c r="N109" s="23" t="s">
        <v>192</v>
      </c>
    </row>
    <row r="110" spans="1:14" ht="409.5" x14ac:dyDescent="0.2">
      <c r="A110" s="22" t="s">
        <v>348</v>
      </c>
      <c r="B110" s="23" t="s">
        <v>8</v>
      </c>
      <c r="C110" s="24">
        <v>43448</v>
      </c>
      <c r="D110" s="23" t="s">
        <v>178</v>
      </c>
      <c r="E110" s="23" t="s">
        <v>195</v>
      </c>
      <c r="F110" s="25" t="s">
        <v>485</v>
      </c>
      <c r="G110" s="25" t="s">
        <v>53</v>
      </c>
      <c r="H110" s="18"/>
      <c r="I110" s="18"/>
      <c r="J110" s="22" t="s">
        <v>149</v>
      </c>
      <c r="K110" s="19"/>
      <c r="L110" s="26" t="s">
        <v>488</v>
      </c>
      <c r="M110" s="26" t="s">
        <v>272</v>
      </c>
      <c r="N110" s="23" t="s">
        <v>192</v>
      </c>
    </row>
    <row r="111" spans="1:14" ht="409.5" x14ac:dyDescent="0.2">
      <c r="A111" s="22" t="s">
        <v>349</v>
      </c>
      <c r="B111" s="23" t="s">
        <v>8</v>
      </c>
      <c r="C111" s="24">
        <v>43452</v>
      </c>
      <c r="D111" s="23" t="s">
        <v>492</v>
      </c>
      <c r="E111" s="23" t="s">
        <v>199</v>
      </c>
      <c r="F111" s="25" t="s">
        <v>493</v>
      </c>
      <c r="G111" s="25" t="s">
        <v>53</v>
      </c>
      <c r="H111" s="23"/>
      <c r="I111" s="23"/>
      <c r="J111" s="22" t="s">
        <v>149</v>
      </c>
      <c r="K111" s="24"/>
      <c r="L111" s="26" t="s">
        <v>496</v>
      </c>
      <c r="M111" s="26" t="s">
        <v>459</v>
      </c>
      <c r="N111" s="23" t="s">
        <v>192</v>
      </c>
    </row>
    <row r="112" spans="1:14" ht="409.5" x14ac:dyDescent="0.2">
      <c r="A112" s="22" t="s">
        <v>350</v>
      </c>
      <c r="B112" s="18" t="s">
        <v>8</v>
      </c>
      <c r="C112" s="19">
        <v>43430</v>
      </c>
      <c r="D112" s="18" t="s">
        <v>178</v>
      </c>
      <c r="E112" s="18" t="s">
        <v>198</v>
      </c>
      <c r="F112" s="20" t="s">
        <v>510</v>
      </c>
      <c r="G112" s="20" t="s">
        <v>53</v>
      </c>
      <c r="H112" s="18"/>
      <c r="I112" s="18"/>
      <c r="J112" s="17" t="s">
        <v>149</v>
      </c>
      <c r="K112" s="19"/>
      <c r="L112" s="21" t="s">
        <v>495</v>
      </c>
      <c r="M112" s="21" t="s">
        <v>459</v>
      </c>
      <c r="N112" s="18" t="s">
        <v>17</v>
      </c>
    </row>
    <row r="113" spans="1:14" ht="210" x14ac:dyDescent="0.2">
      <c r="A113" s="22" t="s">
        <v>351</v>
      </c>
      <c r="B113" s="23" t="s">
        <v>8</v>
      </c>
      <c r="C113" s="24">
        <v>43455</v>
      </c>
      <c r="D113" s="18" t="s">
        <v>382</v>
      </c>
      <c r="E113" s="18" t="s">
        <v>195</v>
      </c>
      <c r="F113" s="25" t="s">
        <v>494</v>
      </c>
      <c r="G113" s="25" t="s">
        <v>53</v>
      </c>
      <c r="H113" s="18"/>
      <c r="I113" s="18"/>
      <c r="J113" s="22" t="s">
        <v>149</v>
      </c>
      <c r="K113" s="19"/>
      <c r="L113" s="26" t="s">
        <v>496</v>
      </c>
      <c r="M113" s="26" t="s">
        <v>459</v>
      </c>
      <c r="N113" s="23" t="s">
        <v>192</v>
      </c>
    </row>
    <row r="114" spans="1:14" ht="165.75" x14ac:dyDescent="0.2">
      <c r="A114" s="22" t="s">
        <v>352</v>
      </c>
      <c r="B114" s="18" t="s">
        <v>8</v>
      </c>
      <c r="C114" s="19" t="s">
        <v>497</v>
      </c>
      <c r="D114" s="18" t="s">
        <v>498</v>
      </c>
      <c r="E114" s="18" t="s">
        <v>199</v>
      </c>
      <c r="F114" s="20" t="s">
        <v>499</v>
      </c>
      <c r="G114" s="20" t="s">
        <v>500</v>
      </c>
      <c r="H114" s="18"/>
      <c r="I114" s="18"/>
      <c r="J114" s="17" t="s">
        <v>149</v>
      </c>
      <c r="K114" s="19"/>
      <c r="L114" s="21" t="s">
        <v>501</v>
      </c>
      <c r="M114" s="21" t="s">
        <v>459</v>
      </c>
      <c r="N114" s="18" t="s">
        <v>17</v>
      </c>
    </row>
    <row r="115" spans="1:14" ht="127.5" x14ac:dyDescent="0.2">
      <c r="A115" s="22" t="s">
        <v>353</v>
      </c>
      <c r="B115" s="18" t="s">
        <v>8</v>
      </c>
      <c r="C115" s="19" t="s">
        <v>502</v>
      </c>
      <c r="D115" s="18" t="s">
        <v>503</v>
      </c>
      <c r="E115" s="18" t="s">
        <v>195</v>
      </c>
      <c r="F115" s="20" t="s">
        <v>504</v>
      </c>
      <c r="G115" s="20" t="s">
        <v>56</v>
      </c>
      <c r="H115" s="18"/>
      <c r="I115" s="18"/>
      <c r="J115" s="17" t="s">
        <v>149</v>
      </c>
      <c r="K115" s="19"/>
      <c r="L115" s="21" t="s">
        <v>505</v>
      </c>
      <c r="M115" s="21" t="s">
        <v>459</v>
      </c>
      <c r="N115" s="18" t="s">
        <v>17</v>
      </c>
    </row>
    <row r="116" spans="1:14" ht="135" x14ac:dyDescent="0.2">
      <c r="A116" s="22" t="s">
        <v>354</v>
      </c>
      <c r="B116" s="23" t="s">
        <v>8</v>
      </c>
      <c r="C116" s="24">
        <v>43827</v>
      </c>
      <c r="D116" s="23" t="s">
        <v>506</v>
      </c>
      <c r="E116" s="23" t="s">
        <v>199</v>
      </c>
      <c r="F116" s="25" t="s">
        <v>507</v>
      </c>
      <c r="G116" s="25" t="s">
        <v>56</v>
      </c>
      <c r="H116" s="23"/>
      <c r="I116" s="23"/>
      <c r="J116" s="22" t="s">
        <v>149</v>
      </c>
      <c r="K116" s="24"/>
      <c r="L116" s="26" t="s">
        <v>508</v>
      </c>
      <c r="M116" s="26" t="s">
        <v>459</v>
      </c>
      <c r="N116" s="23" t="s">
        <v>192</v>
      </c>
    </row>
    <row r="117" spans="1:14" ht="15" x14ac:dyDescent="0.2">
      <c r="A117" s="22" t="s">
        <v>355</v>
      </c>
      <c r="B117" s="18"/>
      <c r="C117" s="19"/>
      <c r="D117" s="18"/>
      <c r="E117" s="18"/>
      <c r="F117" s="20"/>
      <c r="G117" s="20"/>
      <c r="H117" s="18"/>
      <c r="I117" s="18"/>
      <c r="J117" s="17"/>
      <c r="K117" s="19"/>
      <c r="L117" s="21"/>
      <c r="M117" s="21"/>
      <c r="N117" s="18"/>
    </row>
    <row r="118" spans="1:14" ht="15" x14ac:dyDescent="0.2">
      <c r="A118" s="22" t="s">
        <v>356</v>
      </c>
      <c r="B118" s="18"/>
      <c r="C118" s="19"/>
      <c r="D118" s="18"/>
      <c r="E118" s="18"/>
      <c r="F118" s="20"/>
      <c r="G118" s="20"/>
      <c r="H118" s="18"/>
      <c r="I118" s="18"/>
      <c r="J118" s="17"/>
      <c r="K118" s="19"/>
      <c r="L118" s="21"/>
      <c r="M118" s="21"/>
      <c r="N118" s="18"/>
    </row>
    <row r="119" spans="1:14" ht="15" x14ac:dyDescent="0.2">
      <c r="A119" s="22" t="s">
        <v>357</v>
      </c>
      <c r="B119" s="18"/>
      <c r="C119" s="19"/>
      <c r="D119" s="18"/>
      <c r="E119" s="18"/>
      <c r="F119" s="20"/>
      <c r="G119" s="20"/>
      <c r="H119" s="18"/>
      <c r="I119" s="18"/>
      <c r="J119" s="17"/>
      <c r="K119" s="19"/>
      <c r="L119" s="21"/>
      <c r="M119" s="21"/>
      <c r="N119" s="18"/>
    </row>
    <row r="120" spans="1:14" ht="15" x14ac:dyDescent="0.2">
      <c r="A120" s="22" t="s">
        <v>358</v>
      </c>
      <c r="B120" s="18"/>
      <c r="C120" s="19"/>
      <c r="D120" s="18"/>
      <c r="E120" s="18"/>
      <c r="F120" s="20"/>
      <c r="G120" s="20"/>
      <c r="H120" s="18"/>
      <c r="I120" s="18"/>
      <c r="J120" s="17"/>
      <c r="K120" s="19"/>
      <c r="L120" s="21"/>
      <c r="M120" s="21"/>
      <c r="N120" s="18"/>
    </row>
    <row r="121" spans="1:14" ht="15" x14ac:dyDescent="0.2">
      <c r="A121" s="22" t="s">
        <v>359</v>
      </c>
      <c r="B121" s="18"/>
      <c r="C121" s="19"/>
      <c r="D121" s="18"/>
      <c r="E121" s="18"/>
      <c r="F121" s="20"/>
      <c r="G121" s="20"/>
      <c r="H121" s="18"/>
      <c r="I121" s="18"/>
      <c r="J121" s="17"/>
      <c r="K121" s="19"/>
      <c r="L121" s="21"/>
      <c r="M121" s="21"/>
      <c r="N121" s="18"/>
    </row>
    <row r="122" spans="1:14" ht="15" x14ac:dyDescent="0.2">
      <c r="A122" s="22" t="s">
        <v>360</v>
      </c>
      <c r="B122" s="18"/>
      <c r="C122" s="19"/>
      <c r="D122" s="18"/>
      <c r="E122" s="18"/>
      <c r="F122" s="20"/>
      <c r="G122" s="20"/>
      <c r="H122" s="18"/>
      <c r="I122" s="18"/>
      <c r="J122" s="17"/>
      <c r="K122" s="19"/>
      <c r="L122" s="21"/>
      <c r="M122" s="21"/>
      <c r="N122" s="18"/>
    </row>
    <row r="123" spans="1:14" ht="15" x14ac:dyDescent="0.2">
      <c r="A123" s="22" t="s">
        <v>361</v>
      </c>
      <c r="B123" s="18"/>
      <c r="C123" s="19"/>
      <c r="D123" s="18"/>
      <c r="E123" s="18"/>
      <c r="F123" s="20"/>
      <c r="G123" s="20"/>
      <c r="H123" s="18"/>
      <c r="I123" s="18"/>
      <c r="J123" s="17"/>
      <c r="K123" s="19"/>
      <c r="L123" s="21"/>
      <c r="M123" s="21"/>
      <c r="N123" s="18"/>
    </row>
    <row r="124" spans="1:14" ht="15" x14ac:dyDescent="0.2">
      <c r="A124" s="22" t="s">
        <v>362</v>
      </c>
      <c r="B124" s="18"/>
      <c r="C124" s="19"/>
      <c r="D124" s="18"/>
      <c r="E124" s="18"/>
      <c r="F124" s="20"/>
      <c r="G124" s="20"/>
      <c r="H124" s="18"/>
      <c r="I124" s="18"/>
      <c r="J124" s="17"/>
      <c r="K124" s="19"/>
      <c r="L124" s="21"/>
      <c r="M124" s="21"/>
      <c r="N124" s="18"/>
    </row>
    <row r="125" spans="1:14" ht="15" x14ac:dyDescent="0.2">
      <c r="A125" s="22" t="s">
        <v>363</v>
      </c>
      <c r="B125" s="18"/>
      <c r="C125" s="19"/>
      <c r="D125" s="18"/>
      <c r="E125" s="18"/>
      <c r="F125" s="20"/>
      <c r="G125" s="20"/>
      <c r="H125" s="18"/>
      <c r="I125" s="18"/>
      <c r="J125" s="17"/>
      <c r="K125" s="19"/>
      <c r="L125" s="21"/>
      <c r="M125" s="21"/>
      <c r="N125" s="18"/>
    </row>
    <row r="126" spans="1:14" ht="15" x14ac:dyDescent="0.2">
      <c r="A126" s="22" t="s">
        <v>364</v>
      </c>
      <c r="B126" s="18"/>
      <c r="C126" s="19"/>
      <c r="D126" s="18"/>
      <c r="E126" s="18"/>
      <c r="F126" s="20"/>
      <c r="G126" s="20"/>
      <c r="H126" s="18"/>
      <c r="I126" s="18"/>
      <c r="J126" s="17"/>
      <c r="K126" s="19"/>
      <c r="L126" s="21"/>
      <c r="M126" s="21"/>
      <c r="N126" s="18"/>
    </row>
    <row r="127" spans="1:14" ht="15" x14ac:dyDescent="0.2">
      <c r="A127" s="22" t="s">
        <v>365</v>
      </c>
      <c r="B127" s="18"/>
      <c r="C127" s="19"/>
      <c r="D127" s="18"/>
      <c r="E127" s="18"/>
      <c r="F127" s="20"/>
      <c r="G127" s="20"/>
      <c r="H127" s="18"/>
      <c r="I127" s="18"/>
      <c r="J127" s="17"/>
      <c r="K127" s="19"/>
      <c r="L127" s="21"/>
      <c r="M127" s="21"/>
      <c r="N127" s="18"/>
    </row>
    <row r="128" spans="1:14" ht="15" x14ac:dyDescent="0.2">
      <c r="A128" s="22" t="s">
        <v>366</v>
      </c>
      <c r="B128" s="18"/>
      <c r="C128" s="19"/>
      <c r="D128" s="18"/>
      <c r="E128" s="18"/>
      <c r="F128" s="20"/>
      <c r="G128" s="20"/>
      <c r="H128" s="18"/>
      <c r="I128" s="18"/>
      <c r="J128" s="17"/>
      <c r="K128" s="19"/>
      <c r="L128" s="21"/>
      <c r="M128" s="21"/>
      <c r="N128" s="18"/>
    </row>
    <row r="129" spans="1:14" ht="15" x14ac:dyDescent="0.2">
      <c r="A129" s="22" t="s">
        <v>367</v>
      </c>
      <c r="B129" s="18"/>
      <c r="C129" s="19"/>
      <c r="D129" s="18"/>
      <c r="E129" s="18"/>
      <c r="F129" s="20"/>
      <c r="G129" s="20"/>
      <c r="H129" s="18"/>
      <c r="I129" s="18"/>
      <c r="J129" s="17"/>
      <c r="K129" s="19"/>
      <c r="L129" s="21"/>
      <c r="M129" s="21"/>
      <c r="N129" s="18"/>
    </row>
    <row r="130" spans="1:14" ht="15" x14ac:dyDescent="0.2">
      <c r="A130" s="22" t="s">
        <v>368</v>
      </c>
      <c r="B130" s="18"/>
      <c r="C130" s="19"/>
      <c r="D130" s="18"/>
      <c r="E130" s="18"/>
      <c r="F130" s="20"/>
      <c r="G130" s="20"/>
      <c r="H130" s="18"/>
      <c r="I130" s="18"/>
      <c r="J130" s="17"/>
      <c r="K130" s="19"/>
      <c r="L130" s="21"/>
      <c r="M130" s="21"/>
      <c r="N130" s="18"/>
    </row>
    <row r="131" spans="1:14" ht="15" x14ac:dyDescent="0.2">
      <c r="A131" s="22" t="s">
        <v>369</v>
      </c>
      <c r="B131" s="18"/>
      <c r="C131" s="19"/>
      <c r="D131" s="18"/>
      <c r="E131" s="18"/>
      <c r="F131" s="20"/>
      <c r="G131" s="20"/>
      <c r="H131" s="18"/>
      <c r="I131" s="18"/>
      <c r="J131" s="17"/>
      <c r="K131" s="19"/>
      <c r="L131" s="21"/>
      <c r="M131" s="21"/>
      <c r="N131" s="18"/>
    </row>
    <row r="132" spans="1:14" ht="15" x14ac:dyDescent="0.2">
      <c r="A132" s="22" t="s">
        <v>370</v>
      </c>
      <c r="B132" s="18"/>
      <c r="C132" s="19"/>
      <c r="D132" s="18"/>
      <c r="E132" s="18"/>
      <c r="F132" s="20"/>
      <c r="G132" s="20"/>
      <c r="H132" s="18"/>
      <c r="I132" s="18"/>
      <c r="J132" s="17"/>
      <c r="K132" s="19"/>
      <c r="L132" s="21"/>
      <c r="M132" s="21"/>
      <c r="N132" s="18"/>
    </row>
    <row r="133" spans="1:14" ht="15" x14ac:dyDescent="0.2">
      <c r="A133" s="22" t="s">
        <v>371</v>
      </c>
      <c r="B133" s="18"/>
      <c r="C133" s="19"/>
      <c r="D133" s="18"/>
      <c r="E133" s="18"/>
      <c r="F133" s="20"/>
      <c r="G133" s="20"/>
      <c r="H133" s="18"/>
      <c r="I133" s="18"/>
      <c r="J133" s="17"/>
      <c r="K133" s="19"/>
      <c r="L133" s="21"/>
      <c r="M133" s="21"/>
      <c r="N133" s="18"/>
    </row>
    <row r="134" spans="1:14" ht="15" x14ac:dyDescent="0.2">
      <c r="A134" s="22" t="s">
        <v>372</v>
      </c>
      <c r="B134" s="18"/>
      <c r="C134" s="19"/>
      <c r="D134" s="18"/>
      <c r="E134" s="18"/>
      <c r="F134" s="20"/>
      <c r="G134" s="20"/>
      <c r="H134" s="18"/>
      <c r="I134" s="18"/>
      <c r="J134" s="17"/>
      <c r="K134" s="19"/>
      <c r="L134" s="21"/>
      <c r="M134" s="21"/>
      <c r="N134" s="18"/>
    </row>
    <row r="135" spans="1:14" ht="15" x14ac:dyDescent="0.2">
      <c r="A135" s="22" t="s">
        <v>373</v>
      </c>
      <c r="B135" s="18"/>
      <c r="C135" s="19"/>
      <c r="D135" s="18"/>
      <c r="E135" s="18"/>
      <c r="F135" s="20"/>
      <c r="G135" s="20"/>
      <c r="H135" s="18"/>
      <c r="I135" s="18"/>
      <c r="J135" s="17"/>
      <c r="K135" s="19"/>
      <c r="L135" s="21"/>
      <c r="M135" s="21"/>
      <c r="N135" s="18"/>
    </row>
    <row r="136" spans="1:14" ht="15" x14ac:dyDescent="0.2">
      <c r="A136" s="22" t="s">
        <v>374</v>
      </c>
      <c r="B136" s="18"/>
      <c r="C136" s="19"/>
      <c r="D136" s="18"/>
      <c r="E136" s="18"/>
      <c r="F136" s="20"/>
      <c r="G136" s="20"/>
      <c r="H136" s="18"/>
      <c r="I136" s="18"/>
      <c r="J136" s="17"/>
      <c r="K136" s="19"/>
      <c r="L136" s="21"/>
      <c r="M136" s="21"/>
      <c r="N136" s="18"/>
    </row>
    <row r="137" spans="1:14" ht="15" x14ac:dyDescent="0.2">
      <c r="B137" s="18"/>
      <c r="C137" s="19"/>
      <c r="D137" s="18"/>
      <c r="E137" s="18"/>
      <c r="F137" s="20"/>
      <c r="G137" s="20"/>
      <c r="H137" s="18"/>
      <c r="I137" s="18"/>
      <c r="J137" s="17"/>
      <c r="K137" s="19"/>
      <c r="L137" s="21"/>
      <c r="M137" s="21"/>
      <c r="N137" s="1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59"/>
  <sheetViews>
    <sheetView zoomScale="75" zoomScaleNormal="75" workbookViewId="0">
      <selection activeCell="G1" sqref="G1"/>
    </sheetView>
  </sheetViews>
  <sheetFormatPr defaultRowHeight="12.75" x14ac:dyDescent="0.2"/>
  <cols>
    <col min="1" max="1" width="12" bestFit="1" customWidth="1"/>
    <col min="2" max="2" width="20.28515625" customWidth="1"/>
    <col min="3" max="3" width="16.85546875" customWidth="1"/>
    <col min="4" max="4" width="18" customWidth="1"/>
    <col min="5" max="5" width="13.5703125" bestFit="1" customWidth="1"/>
    <col min="6" max="6" width="79.7109375" customWidth="1"/>
    <col min="7" max="7" width="9.140625" customWidth="1"/>
    <col min="8" max="9" width="17.85546875" customWidth="1"/>
    <col min="10" max="10" width="13.85546875" customWidth="1"/>
    <col min="11" max="11" width="41.5703125" customWidth="1"/>
    <col min="12" max="12" width="20" customWidth="1"/>
    <col min="13" max="13" width="16.85546875" style="173" customWidth="1"/>
    <col min="14" max="14" width="16.85546875" customWidth="1"/>
    <col min="15" max="15" width="15.5703125" customWidth="1"/>
    <col min="16" max="16" width="18.28515625" customWidth="1"/>
  </cols>
  <sheetData>
    <row r="1" spans="1:20" ht="31.5" x14ac:dyDescent="0.2">
      <c r="A1" s="113" t="s">
        <v>0</v>
      </c>
      <c r="B1" s="111" t="s">
        <v>9</v>
      </c>
      <c r="C1" s="115" t="s">
        <v>867</v>
      </c>
      <c r="D1" s="113" t="s">
        <v>1236</v>
      </c>
      <c r="E1" s="115" t="s">
        <v>2</v>
      </c>
      <c r="F1" s="146" t="s">
        <v>3</v>
      </c>
      <c r="G1" s="113" t="s">
        <v>52</v>
      </c>
      <c r="H1" s="137" t="s">
        <v>4</v>
      </c>
      <c r="I1" s="113" t="s">
        <v>1223</v>
      </c>
      <c r="J1" s="115" t="s">
        <v>5</v>
      </c>
      <c r="K1" s="137" t="s">
        <v>20</v>
      </c>
      <c r="L1" s="113" t="s">
        <v>565</v>
      </c>
      <c r="M1" s="170" t="s">
        <v>1218</v>
      </c>
      <c r="N1" s="113" t="s">
        <v>272</v>
      </c>
      <c r="O1" s="113" t="s">
        <v>6</v>
      </c>
      <c r="P1" s="97" t="s">
        <v>863</v>
      </c>
      <c r="Q1" s="45" t="s">
        <v>1196</v>
      </c>
    </row>
    <row r="2" spans="1:20" ht="140.25" x14ac:dyDescent="0.2">
      <c r="A2" s="148" t="s">
        <v>1224</v>
      </c>
      <c r="B2" s="149" t="s">
        <v>1220</v>
      </c>
      <c r="C2" s="150">
        <v>44202</v>
      </c>
      <c r="D2" s="154">
        <v>44225</v>
      </c>
      <c r="E2" s="48" t="s">
        <v>1229</v>
      </c>
      <c r="F2" s="149" t="s">
        <v>1228</v>
      </c>
      <c r="G2" s="48" t="s">
        <v>56</v>
      </c>
      <c r="H2" s="48" t="s">
        <v>32</v>
      </c>
      <c r="I2" s="48" t="s">
        <v>149</v>
      </c>
      <c r="J2" s="150">
        <v>44211</v>
      </c>
      <c r="K2" s="169" t="s">
        <v>1491</v>
      </c>
      <c r="L2" s="48" t="s">
        <v>579</v>
      </c>
      <c r="M2" s="171"/>
      <c r="N2" s="98" t="s">
        <v>272</v>
      </c>
      <c r="O2" s="64" t="s">
        <v>1221</v>
      </c>
      <c r="P2" s="152">
        <f>NETWORKDAYS(C2, J2)</f>
        <v>8</v>
      </c>
      <c r="Q2" s="48"/>
      <c r="R2" s="114"/>
      <c r="S2" s="114"/>
      <c r="T2" s="114"/>
    </row>
    <row r="3" spans="1:20" ht="51" x14ac:dyDescent="0.2">
      <c r="A3" s="148" t="s">
        <v>1225</v>
      </c>
      <c r="B3" s="149" t="s">
        <v>1219</v>
      </c>
      <c r="C3" s="150">
        <v>44202</v>
      </c>
      <c r="D3" s="48"/>
      <c r="E3" s="48" t="s">
        <v>207</v>
      </c>
      <c r="F3" s="151" t="s">
        <v>1230</v>
      </c>
      <c r="G3" s="48" t="s">
        <v>53</v>
      </c>
      <c r="H3" s="48" t="s">
        <v>1227</v>
      </c>
      <c r="I3" s="48" t="s">
        <v>161</v>
      </c>
      <c r="J3" s="150">
        <f>C3</f>
        <v>44202</v>
      </c>
      <c r="K3" s="151" t="s">
        <v>1493</v>
      </c>
      <c r="L3" s="48" t="s">
        <v>579</v>
      </c>
      <c r="M3" s="171"/>
      <c r="N3" s="98" t="s">
        <v>272</v>
      </c>
      <c r="O3" s="64" t="s">
        <v>1221</v>
      </c>
      <c r="P3" s="152"/>
      <c r="Q3" s="48">
        <f ca="1">NETWORKDAYS(C3, TODAY())</f>
        <v>23</v>
      </c>
      <c r="R3" s="114"/>
      <c r="S3" s="114"/>
      <c r="T3" s="114"/>
    </row>
    <row r="4" spans="1:20" ht="153" x14ac:dyDescent="0.2">
      <c r="A4" s="148" t="s">
        <v>1226</v>
      </c>
      <c r="B4" s="149" t="s">
        <v>1219</v>
      </c>
      <c r="C4" s="150">
        <v>44203</v>
      </c>
      <c r="D4" s="48"/>
      <c r="E4" s="48" t="s">
        <v>207</v>
      </c>
      <c r="F4" s="151" t="s">
        <v>1231</v>
      </c>
      <c r="G4" s="48" t="s">
        <v>56</v>
      </c>
      <c r="H4" s="48" t="s">
        <v>1222</v>
      </c>
      <c r="I4" s="48" t="s">
        <v>1235</v>
      </c>
      <c r="J4" s="150">
        <v>44209</v>
      </c>
      <c r="K4" s="159" t="s">
        <v>1237</v>
      </c>
      <c r="L4" s="48" t="s">
        <v>579</v>
      </c>
      <c r="M4" s="171"/>
      <c r="N4" s="98" t="s">
        <v>272</v>
      </c>
      <c r="O4" s="64" t="s">
        <v>1221</v>
      </c>
      <c r="P4" s="152">
        <f>NETWORKDAYS(C4, J4)</f>
        <v>5</v>
      </c>
      <c r="Q4" s="48"/>
      <c r="R4" s="114"/>
      <c r="S4" s="114"/>
      <c r="T4" s="114"/>
    </row>
    <row r="5" spans="1:20" ht="25.5" x14ac:dyDescent="0.2">
      <c r="A5" s="148" t="s">
        <v>1232</v>
      </c>
      <c r="B5" s="149" t="s">
        <v>1219</v>
      </c>
      <c r="C5" s="150">
        <v>44207</v>
      </c>
      <c r="D5" s="48"/>
      <c r="E5" s="48" t="s">
        <v>207</v>
      </c>
      <c r="F5" s="151" t="s">
        <v>1234</v>
      </c>
      <c r="G5" s="48" t="s">
        <v>53</v>
      </c>
      <c r="H5" s="48" t="s">
        <v>1233</v>
      </c>
      <c r="I5" s="48" t="s">
        <v>161</v>
      </c>
      <c r="J5" s="150">
        <f>C5</f>
        <v>44207</v>
      </c>
      <c r="K5" s="151" t="s">
        <v>1494</v>
      </c>
      <c r="L5" s="48" t="s">
        <v>579</v>
      </c>
      <c r="M5" s="171"/>
      <c r="N5" s="98" t="s">
        <v>272</v>
      </c>
      <c r="O5" s="64" t="s">
        <v>1221</v>
      </c>
      <c r="P5" s="152"/>
      <c r="Q5" s="48">
        <f t="shared" ref="Q5:Q13" ca="1" si="0">NETWORKDAYS(C5, TODAY())</f>
        <v>20</v>
      </c>
      <c r="R5" s="114"/>
      <c r="S5" s="114"/>
      <c r="T5" s="114"/>
    </row>
    <row r="6" spans="1:20" ht="216.75" x14ac:dyDescent="0.2">
      <c r="A6" s="148" t="s">
        <v>1238</v>
      </c>
      <c r="B6" s="149" t="s">
        <v>1220</v>
      </c>
      <c r="C6" s="150">
        <v>44208</v>
      </c>
      <c r="D6" s="48"/>
      <c r="E6" s="48" t="s">
        <v>207</v>
      </c>
      <c r="F6" s="151" t="s">
        <v>1239</v>
      </c>
      <c r="G6" s="48" t="s">
        <v>53</v>
      </c>
      <c r="H6" s="48" t="s">
        <v>1240</v>
      </c>
      <c r="I6" s="48" t="s">
        <v>169</v>
      </c>
      <c r="J6" s="150">
        <v>44211</v>
      </c>
      <c r="K6" s="151" t="s">
        <v>1492</v>
      </c>
      <c r="L6" s="48" t="s">
        <v>579</v>
      </c>
      <c r="M6" s="171"/>
      <c r="N6" s="153" t="s">
        <v>1241</v>
      </c>
      <c r="O6" s="64" t="s">
        <v>1221</v>
      </c>
      <c r="P6" s="152">
        <f>NETWORKDAYS(C6, J6)</f>
        <v>4</v>
      </c>
      <c r="Q6" s="48"/>
      <c r="R6" s="114"/>
      <c r="S6" s="114"/>
      <c r="T6" s="114"/>
    </row>
    <row r="7" spans="1:20" ht="178.5" x14ac:dyDescent="0.2">
      <c r="A7" s="148" t="s">
        <v>1242</v>
      </c>
      <c r="B7" s="149" t="s">
        <v>1220</v>
      </c>
      <c r="C7" s="150">
        <v>44210</v>
      </c>
      <c r="D7" s="154">
        <v>44217</v>
      </c>
      <c r="E7" s="48" t="s">
        <v>297</v>
      </c>
      <c r="F7" s="151" t="s">
        <v>1487</v>
      </c>
      <c r="G7" s="48" t="s">
        <v>53</v>
      </c>
      <c r="H7" s="48" t="s">
        <v>1488</v>
      </c>
      <c r="I7" s="48" t="s">
        <v>149</v>
      </c>
      <c r="J7" s="150">
        <v>44218</v>
      </c>
      <c r="K7" s="151" t="s">
        <v>1502</v>
      </c>
      <c r="L7" s="48" t="s">
        <v>579</v>
      </c>
      <c r="M7" s="171"/>
      <c r="N7" s="153" t="s">
        <v>1241</v>
      </c>
      <c r="O7" s="64" t="s">
        <v>1221</v>
      </c>
      <c r="P7" s="152">
        <v>7</v>
      </c>
      <c r="Q7" s="48"/>
    </row>
    <row r="8" spans="1:20" ht="140.25" x14ac:dyDescent="0.2">
      <c r="A8" s="148" t="s">
        <v>1243</v>
      </c>
      <c r="B8" s="149" t="s">
        <v>1220</v>
      </c>
      <c r="C8" s="150">
        <v>44210</v>
      </c>
      <c r="D8" s="154">
        <v>44217</v>
      </c>
      <c r="E8" s="48" t="s">
        <v>207</v>
      </c>
      <c r="F8" s="151" t="s">
        <v>1489</v>
      </c>
      <c r="G8" s="48" t="s">
        <v>53</v>
      </c>
      <c r="H8" s="48" t="s">
        <v>1488</v>
      </c>
      <c r="I8" s="48" t="s">
        <v>149</v>
      </c>
      <c r="J8" s="150">
        <v>44218</v>
      </c>
      <c r="K8" s="151" t="s">
        <v>1498</v>
      </c>
      <c r="L8" s="48" t="s">
        <v>566</v>
      </c>
      <c r="M8" s="171">
        <v>214548</v>
      </c>
      <c r="N8" s="153" t="s">
        <v>1241</v>
      </c>
      <c r="O8" s="64" t="s">
        <v>1221</v>
      </c>
      <c r="P8" s="152">
        <v>7</v>
      </c>
      <c r="Q8" s="48"/>
    </row>
    <row r="9" spans="1:20" ht="153" x14ac:dyDescent="0.2">
      <c r="A9" s="148" t="s">
        <v>1244</v>
      </c>
      <c r="B9" s="149" t="s">
        <v>1219</v>
      </c>
      <c r="C9" s="150">
        <v>44211</v>
      </c>
      <c r="D9" s="154">
        <v>44286</v>
      </c>
      <c r="E9" s="48" t="s">
        <v>207</v>
      </c>
      <c r="F9" s="151" t="s">
        <v>1490</v>
      </c>
      <c r="G9" s="48" t="s">
        <v>56</v>
      </c>
      <c r="H9" s="48" t="s">
        <v>1222</v>
      </c>
      <c r="I9" s="48" t="s">
        <v>1235</v>
      </c>
      <c r="J9" s="150"/>
      <c r="K9" s="151" t="s">
        <v>1495</v>
      </c>
      <c r="L9" s="48" t="s">
        <v>566</v>
      </c>
      <c r="M9" s="171">
        <v>214539</v>
      </c>
      <c r="N9" s="98" t="s">
        <v>272</v>
      </c>
      <c r="O9" s="64" t="s">
        <v>17</v>
      </c>
      <c r="P9" s="152"/>
      <c r="Q9" s="48">
        <f t="shared" ca="1" si="0"/>
        <v>16</v>
      </c>
    </row>
    <row r="10" spans="1:20" ht="76.5" x14ac:dyDescent="0.2">
      <c r="A10" s="148" t="s">
        <v>1245</v>
      </c>
      <c r="B10" s="149" t="s">
        <v>1219</v>
      </c>
      <c r="C10" s="150">
        <v>44214</v>
      </c>
      <c r="D10" s="48"/>
      <c r="E10" s="48" t="s">
        <v>207</v>
      </c>
      <c r="F10" s="151" t="s">
        <v>1496</v>
      </c>
      <c r="G10" s="48" t="s">
        <v>53</v>
      </c>
      <c r="H10" s="48" t="s">
        <v>1497</v>
      </c>
      <c r="I10" s="48" t="s">
        <v>161</v>
      </c>
      <c r="J10" s="150"/>
      <c r="L10" s="48" t="s">
        <v>579</v>
      </c>
      <c r="M10" s="171"/>
      <c r="N10" s="98" t="s">
        <v>272</v>
      </c>
      <c r="O10" s="64" t="s">
        <v>17</v>
      </c>
      <c r="P10" s="152"/>
      <c r="Q10" s="48">
        <f t="shared" ca="1" si="0"/>
        <v>15</v>
      </c>
    </row>
    <row r="11" spans="1:20" ht="165.75" x14ac:dyDescent="0.2">
      <c r="A11" s="148" t="s">
        <v>1246</v>
      </c>
      <c r="B11" s="149" t="s">
        <v>1220</v>
      </c>
      <c r="C11" s="150">
        <v>44216</v>
      </c>
      <c r="D11" s="48"/>
      <c r="E11" s="48" t="s">
        <v>1500</v>
      </c>
      <c r="F11" s="151" t="s">
        <v>1499</v>
      </c>
      <c r="G11" s="48" t="s">
        <v>56</v>
      </c>
      <c r="H11" s="48" t="s">
        <v>32</v>
      </c>
      <c r="I11" s="48" t="s">
        <v>149</v>
      </c>
      <c r="J11" s="150">
        <v>44218</v>
      </c>
      <c r="K11" s="151" t="s">
        <v>1503</v>
      </c>
      <c r="L11" s="48" t="s">
        <v>579</v>
      </c>
      <c r="M11" s="171"/>
      <c r="N11" s="98" t="s">
        <v>272</v>
      </c>
      <c r="O11" s="64" t="s">
        <v>1221</v>
      </c>
      <c r="P11" s="152">
        <v>3</v>
      </c>
      <c r="Q11" s="48"/>
    </row>
    <row r="12" spans="1:20" ht="198" customHeight="1" x14ac:dyDescent="0.2">
      <c r="A12" s="148" t="s">
        <v>1247</v>
      </c>
      <c r="B12" s="149" t="s">
        <v>1219</v>
      </c>
      <c r="C12" s="150">
        <v>44215</v>
      </c>
      <c r="D12" s="48"/>
      <c r="E12" s="48" t="s">
        <v>207</v>
      </c>
      <c r="F12" s="151" t="s">
        <v>1501</v>
      </c>
      <c r="G12" s="48" t="s">
        <v>56</v>
      </c>
      <c r="H12" s="48" t="s">
        <v>1222</v>
      </c>
      <c r="I12" s="48" t="s">
        <v>711</v>
      </c>
      <c r="J12" s="150"/>
      <c r="K12" s="151" t="s">
        <v>1504</v>
      </c>
      <c r="L12" s="48" t="s">
        <v>566</v>
      </c>
      <c r="M12" s="171">
        <v>214551</v>
      </c>
      <c r="N12" s="98" t="s">
        <v>272</v>
      </c>
      <c r="O12" s="64" t="s">
        <v>17</v>
      </c>
      <c r="P12" s="152"/>
      <c r="Q12" s="48">
        <f t="shared" ca="1" si="0"/>
        <v>14</v>
      </c>
    </row>
    <row r="13" spans="1:20" ht="127.5" x14ac:dyDescent="0.2">
      <c r="A13" s="148" t="s">
        <v>1248</v>
      </c>
      <c r="B13" s="149" t="s">
        <v>1220</v>
      </c>
      <c r="C13" s="150">
        <v>44221</v>
      </c>
      <c r="D13" s="154">
        <v>44235</v>
      </c>
      <c r="E13" s="48" t="s">
        <v>684</v>
      </c>
      <c r="F13" s="151" t="s">
        <v>1505</v>
      </c>
      <c r="G13" s="48" t="s">
        <v>53</v>
      </c>
      <c r="H13" s="48" t="s">
        <v>1506</v>
      </c>
      <c r="I13" s="48" t="s">
        <v>149</v>
      </c>
      <c r="J13" s="150"/>
      <c r="K13" s="151" t="s">
        <v>1518</v>
      </c>
      <c r="L13" s="48" t="s">
        <v>566</v>
      </c>
      <c r="M13" s="171">
        <v>214573</v>
      </c>
      <c r="N13" s="153" t="s">
        <v>1241</v>
      </c>
      <c r="O13" s="64" t="s">
        <v>17</v>
      </c>
      <c r="P13" s="152"/>
      <c r="Q13" s="48">
        <f t="shared" ca="1" si="0"/>
        <v>10</v>
      </c>
    </row>
    <row r="14" spans="1:20" ht="191.25" x14ac:dyDescent="0.2">
      <c r="A14" s="148" t="s">
        <v>1249</v>
      </c>
      <c r="B14" s="149" t="s">
        <v>1220</v>
      </c>
      <c r="C14" s="150">
        <v>44221</v>
      </c>
      <c r="D14" s="48"/>
      <c r="E14" s="48" t="s">
        <v>1508</v>
      </c>
      <c r="F14" s="151" t="s">
        <v>1507</v>
      </c>
      <c r="G14" s="48" t="s">
        <v>53</v>
      </c>
      <c r="H14" s="48" t="s">
        <v>1227</v>
      </c>
      <c r="I14" s="48" t="s">
        <v>149</v>
      </c>
      <c r="J14" s="150">
        <v>44224</v>
      </c>
      <c r="K14" s="151" t="s">
        <v>1512</v>
      </c>
      <c r="L14" s="48" t="s">
        <v>579</v>
      </c>
      <c r="M14" s="171"/>
      <c r="N14" s="98" t="s">
        <v>272</v>
      </c>
      <c r="O14" s="64" t="s">
        <v>1221</v>
      </c>
      <c r="P14" s="152">
        <f>NETWORKDAYS(C14, J14)</f>
        <v>4</v>
      </c>
      <c r="Q14" s="48"/>
    </row>
    <row r="15" spans="1:20" ht="91.5" customHeight="1" x14ac:dyDescent="0.2">
      <c r="A15" s="148" t="s">
        <v>1250</v>
      </c>
      <c r="B15" s="149" t="s">
        <v>1219</v>
      </c>
      <c r="C15" s="150">
        <v>44224</v>
      </c>
      <c r="D15" s="175">
        <v>44224</v>
      </c>
      <c r="E15" s="48" t="s">
        <v>207</v>
      </c>
      <c r="F15" s="151" t="s">
        <v>1513</v>
      </c>
      <c r="G15" s="48" t="s">
        <v>66</v>
      </c>
      <c r="H15" s="48" t="s">
        <v>1509</v>
      </c>
      <c r="I15" s="48" t="s">
        <v>1235</v>
      </c>
      <c r="J15" s="150">
        <v>44224</v>
      </c>
      <c r="K15" s="151" t="s">
        <v>1514</v>
      </c>
      <c r="L15" s="48" t="s">
        <v>579</v>
      </c>
      <c r="M15" s="171"/>
      <c r="N15" s="98" t="s">
        <v>272</v>
      </c>
      <c r="O15" s="64" t="s">
        <v>1221</v>
      </c>
      <c r="P15" s="152">
        <v>1</v>
      </c>
      <c r="Q15" s="48"/>
    </row>
    <row r="16" spans="1:20" ht="127.5" x14ac:dyDescent="0.2">
      <c r="A16" s="148" t="s">
        <v>1251</v>
      </c>
      <c r="B16" s="149" t="s">
        <v>1220</v>
      </c>
      <c r="C16" s="150">
        <v>44224</v>
      </c>
      <c r="D16" s="48"/>
      <c r="E16" s="48" t="s">
        <v>207</v>
      </c>
      <c r="F16" s="151" t="s">
        <v>1510</v>
      </c>
      <c r="G16" s="48" t="s">
        <v>56</v>
      </c>
      <c r="H16" s="48" t="s">
        <v>1222</v>
      </c>
      <c r="I16" s="48" t="s">
        <v>149</v>
      </c>
      <c r="J16" s="150">
        <v>44224</v>
      </c>
      <c r="K16" s="151" t="s">
        <v>1511</v>
      </c>
      <c r="L16" s="48" t="s">
        <v>579</v>
      </c>
      <c r="M16" s="171"/>
      <c r="N16" s="98" t="s">
        <v>272</v>
      </c>
      <c r="O16" s="64" t="s">
        <v>1221</v>
      </c>
      <c r="P16" s="152">
        <v>1</v>
      </c>
      <c r="Q16" s="48"/>
    </row>
    <row r="17" spans="1:17" ht="127.5" x14ac:dyDescent="0.2">
      <c r="A17" s="148" t="s">
        <v>1252</v>
      </c>
      <c r="B17" s="149" t="s">
        <v>1220</v>
      </c>
      <c r="C17" s="150">
        <v>44229</v>
      </c>
      <c r="D17" s="48"/>
      <c r="E17" s="48" t="s">
        <v>1516</v>
      </c>
      <c r="F17" s="151" t="s">
        <v>1515</v>
      </c>
      <c r="G17" s="48" t="s">
        <v>56</v>
      </c>
      <c r="H17" s="48" t="s">
        <v>32</v>
      </c>
      <c r="I17" s="48" t="s">
        <v>149</v>
      </c>
      <c r="J17" s="150">
        <v>44230</v>
      </c>
      <c r="K17" s="151" t="s">
        <v>1517</v>
      </c>
      <c r="L17" s="48" t="s">
        <v>579</v>
      </c>
      <c r="M17" s="171"/>
      <c r="N17" s="98" t="s">
        <v>272</v>
      </c>
      <c r="O17" s="64" t="s">
        <v>1221</v>
      </c>
      <c r="P17" s="152">
        <f>NETWORKDAYS(C17, J17)</f>
        <v>2</v>
      </c>
      <c r="Q17" s="48"/>
    </row>
    <row r="18" spans="1:17" ht="18.75" x14ac:dyDescent="0.2">
      <c r="A18" s="148" t="s">
        <v>1253</v>
      </c>
      <c r="B18" s="149"/>
      <c r="C18" s="150"/>
      <c r="D18" s="48"/>
      <c r="E18" s="48"/>
      <c r="F18" s="151"/>
      <c r="G18" s="48"/>
      <c r="H18" s="48"/>
      <c r="I18" s="48"/>
      <c r="J18" s="150"/>
      <c r="K18" s="151"/>
      <c r="L18" s="48"/>
      <c r="M18" s="171"/>
      <c r="N18" s="153"/>
      <c r="O18" s="64"/>
      <c r="P18" s="152"/>
      <c r="Q18" s="48"/>
    </row>
    <row r="19" spans="1:17" ht="18.75" x14ac:dyDescent="0.2">
      <c r="A19" s="148" t="s">
        <v>1254</v>
      </c>
      <c r="B19" s="149"/>
      <c r="C19" s="150"/>
      <c r="D19" s="48"/>
      <c r="E19" s="48"/>
      <c r="F19" s="151"/>
      <c r="G19" s="48"/>
      <c r="H19" s="48"/>
      <c r="I19" s="48"/>
      <c r="J19" s="150"/>
      <c r="K19" s="151"/>
      <c r="L19" s="48"/>
      <c r="M19" s="171"/>
      <c r="N19" s="153"/>
      <c r="O19" s="64"/>
      <c r="P19" s="152"/>
      <c r="Q19" s="48"/>
    </row>
    <row r="20" spans="1:17" ht="18.75" x14ac:dyDescent="0.2">
      <c r="A20" s="148" t="s">
        <v>1255</v>
      </c>
      <c r="B20" s="155"/>
      <c r="C20" s="150"/>
      <c r="D20" s="48"/>
      <c r="E20" s="156"/>
      <c r="F20" s="157"/>
      <c r="G20" s="156"/>
      <c r="H20" s="48"/>
      <c r="I20" s="48"/>
      <c r="J20" s="150"/>
      <c r="K20" s="157"/>
      <c r="L20" s="48"/>
      <c r="M20" s="171"/>
      <c r="N20" s="153"/>
      <c r="O20" s="64"/>
      <c r="P20" s="152"/>
      <c r="Q20" s="48"/>
    </row>
    <row r="21" spans="1:17" ht="18.75" x14ac:dyDescent="0.2">
      <c r="A21" s="148" t="s">
        <v>1256</v>
      </c>
      <c r="B21" s="155"/>
      <c r="C21" s="150"/>
      <c r="D21" s="48"/>
      <c r="E21" s="156"/>
      <c r="F21" s="157"/>
      <c r="G21" s="156"/>
      <c r="H21" s="48"/>
      <c r="I21" s="48"/>
      <c r="J21" s="150"/>
      <c r="K21" s="157"/>
      <c r="L21" s="48"/>
      <c r="M21" s="171"/>
      <c r="N21" s="153"/>
      <c r="O21" s="64"/>
      <c r="P21" s="152"/>
      <c r="Q21" s="48"/>
    </row>
    <row r="22" spans="1:17" ht="18.75" x14ac:dyDescent="0.2">
      <c r="A22" s="148" t="s">
        <v>1257</v>
      </c>
      <c r="B22" s="149"/>
      <c r="C22" s="150"/>
      <c r="D22" s="48"/>
      <c r="E22" s="48"/>
      <c r="F22" s="151"/>
      <c r="G22" s="48"/>
      <c r="H22" s="48"/>
      <c r="I22" s="48"/>
      <c r="J22" s="150"/>
      <c r="K22" s="151"/>
      <c r="L22" s="48"/>
      <c r="M22" s="171"/>
      <c r="N22" s="153"/>
      <c r="O22" s="64"/>
      <c r="P22" s="152"/>
      <c r="Q22" s="48"/>
    </row>
    <row r="23" spans="1:17" ht="18.75" x14ac:dyDescent="0.2">
      <c r="A23" s="148" t="s">
        <v>1258</v>
      </c>
      <c r="B23" s="149"/>
      <c r="C23" s="150"/>
      <c r="D23" s="48"/>
      <c r="E23" s="48"/>
      <c r="F23" s="151"/>
      <c r="G23" s="48"/>
      <c r="H23" s="48"/>
      <c r="I23" s="48"/>
      <c r="J23" s="150"/>
      <c r="K23" s="151"/>
      <c r="L23" s="48"/>
      <c r="M23" s="171"/>
      <c r="N23" s="153"/>
      <c r="O23" s="64"/>
      <c r="P23" s="152"/>
      <c r="Q23" s="48"/>
    </row>
    <row r="24" spans="1:17" ht="18.75" x14ac:dyDescent="0.2">
      <c r="A24" s="148" t="s">
        <v>1259</v>
      </c>
      <c r="B24" s="149"/>
      <c r="C24" s="150"/>
      <c r="D24" s="48"/>
      <c r="E24" s="48"/>
      <c r="F24" s="151"/>
      <c r="G24" s="48"/>
      <c r="H24" s="48"/>
      <c r="I24" s="48"/>
      <c r="J24" s="150"/>
      <c r="K24" s="151"/>
      <c r="L24" s="48"/>
      <c r="M24" s="171"/>
      <c r="N24" s="153"/>
      <c r="O24" s="64"/>
      <c r="P24" s="152"/>
      <c r="Q24" s="48"/>
    </row>
    <row r="25" spans="1:17" ht="18.75" x14ac:dyDescent="0.2">
      <c r="A25" s="148" t="s">
        <v>1260</v>
      </c>
      <c r="B25" s="149"/>
      <c r="C25" s="150"/>
      <c r="D25" s="48"/>
      <c r="E25" s="48"/>
      <c r="F25" s="151"/>
      <c r="G25" s="48"/>
      <c r="H25" s="48"/>
      <c r="I25" s="48"/>
      <c r="J25" s="150"/>
      <c r="K25" s="151"/>
      <c r="L25" s="48"/>
      <c r="M25" s="171"/>
      <c r="N25" s="153"/>
      <c r="O25" s="64"/>
      <c r="P25" s="152"/>
      <c r="Q25" s="48"/>
    </row>
    <row r="26" spans="1:17" ht="18.75" x14ac:dyDescent="0.2">
      <c r="A26" s="148" t="s">
        <v>1261</v>
      </c>
      <c r="B26" s="149"/>
      <c r="C26" s="150"/>
      <c r="D26" s="48"/>
      <c r="E26" s="48"/>
      <c r="F26" s="151"/>
      <c r="G26" s="48"/>
      <c r="H26" s="48"/>
      <c r="I26" s="48"/>
      <c r="J26" s="150"/>
      <c r="K26" s="151"/>
      <c r="L26" s="48"/>
      <c r="M26" s="171"/>
      <c r="N26" s="153"/>
      <c r="O26" s="64"/>
      <c r="P26" s="152"/>
      <c r="Q26" s="48"/>
    </row>
    <row r="27" spans="1:17" ht="18.75" x14ac:dyDescent="0.2">
      <c r="A27" s="148" t="s">
        <v>1262</v>
      </c>
      <c r="B27" s="149"/>
      <c r="C27" s="150"/>
      <c r="D27" s="48"/>
      <c r="E27" s="48"/>
      <c r="F27" s="151"/>
      <c r="G27" s="48"/>
      <c r="H27" s="48"/>
      <c r="I27" s="48"/>
      <c r="J27" s="150"/>
      <c r="K27" s="151"/>
      <c r="L27" s="48"/>
      <c r="M27" s="171"/>
      <c r="N27" s="153"/>
      <c r="O27" s="64"/>
      <c r="P27" s="152"/>
      <c r="Q27" s="48"/>
    </row>
    <row r="28" spans="1:17" ht="18.75" x14ac:dyDescent="0.2">
      <c r="A28" s="148" t="s">
        <v>1263</v>
      </c>
      <c r="B28" s="149"/>
      <c r="C28" s="150"/>
      <c r="D28" s="48"/>
      <c r="E28" s="48"/>
      <c r="F28" s="151"/>
      <c r="G28" s="48"/>
      <c r="H28" s="48"/>
      <c r="I28" s="48"/>
      <c r="J28" s="150"/>
      <c r="K28" s="151"/>
      <c r="L28" s="48"/>
      <c r="M28" s="171"/>
      <c r="N28" s="153"/>
      <c r="O28" s="64"/>
      <c r="P28" s="152"/>
      <c r="Q28" s="48"/>
    </row>
    <row r="29" spans="1:17" ht="18.75" x14ac:dyDescent="0.2">
      <c r="A29" s="148" t="s">
        <v>1264</v>
      </c>
      <c r="B29" s="149"/>
      <c r="C29" s="150"/>
      <c r="D29" s="48"/>
      <c r="E29" s="48"/>
      <c r="F29" s="151"/>
      <c r="G29" s="48"/>
      <c r="H29" s="48"/>
      <c r="I29" s="48"/>
      <c r="J29" s="150"/>
      <c r="K29" s="151"/>
      <c r="L29" s="48"/>
      <c r="M29" s="171"/>
      <c r="N29" s="153"/>
      <c r="O29" s="64"/>
      <c r="P29" s="152"/>
      <c r="Q29" s="48"/>
    </row>
    <row r="30" spans="1:17" ht="18.75" x14ac:dyDescent="0.2">
      <c r="A30" s="148" t="s">
        <v>1265</v>
      </c>
      <c r="B30" s="149"/>
      <c r="C30" s="150"/>
      <c r="D30" s="48"/>
      <c r="E30" s="48"/>
      <c r="F30" s="151"/>
      <c r="G30" s="48"/>
      <c r="H30" s="48"/>
      <c r="I30" s="48"/>
      <c r="J30" s="150"/>
      <c r="K30" s="151"/>
      <c r="L30" s="48"/>
      <c r="M30" s="171"/>
      <c r="N30" s="153"/>
      <c r="O30" s="64"/>
      <c r="P30" s="152"/>
      <c r="Q30" s="48"/>
    </row>
    <row r="31" spans="1:17" ht="18.75" x14ac:dyDescent="0.2">
      <c r="A31" s="148" t="s">
        <v>1266</v>
      </c>
      <c r="B31" s="149"/>
      <c r="C31" s="150"/>
      <c r="D31" s="48"/>
      <c r="E31" s="48"/>
      <c r="F31" s="151"/>
      <c r="G31" s="48"/>
      <c r="H31" s="48"/>
      <c r="I31" s="48"/>
      <c r="J31" s="150"/>
      <c r="K31" s="151"/>
      <c r="L31" s="48"/>
      <c r="M31" s="171"/>
      <c r="N31" s="153"/>
      <c r="O31" s="64"/>
      <c r="P31" s="152"/>
      <c r="Q31" s="48"/>
    </row>
    <row r="32" spans="1:17" ht="18.75" x14ac:dyDescent="0.2">
      <c r="A32" s="148" t="s">
        <v>1267</v>
      </c>
      <c r="B32" s="149"/>
      <c r="C32" s="150"/>
      <c r="D32" s="48"/>
      <c r="E32" s="48"/>
      <c r="F32" s="151"/>
      <c r="G32" s="48"/>
      <c r="H32" s="48"/>
      <c r="I32" s="48"/>
      <c r="J32" s="150"/>
      <c r="K32" s="151"/>
      <c r="L32" s="48"/>
      <c r="M32" s="171"/>
      <c r="N32" s="153"/>
      <c r="O32" s="64"/>
      <c r="P32" s="152"/>
      <c r="Q32" s="48"/>
    </row>
    <row r="33" spans="1:17" ht="18.75" x14ac:dyDescent="0.2">
      <c r="A33" s="148" t="s">
        <v>1268</v>
      </c>
      <c r="B33" s="149"/>
      <c r="C33" s="150"/>
      <c r="D33" s="48"/>
      <c r="E33" s="48"/>
      <c r="F33" s="151"/>
      <c r="G33" s="48"/>
      <c r="H33" s="48"/>
      <c r="I33" s="48"/>
      <c r="J33" s="150"/>
      <c r="K33" s="151"/>
      <c r="L33" s="48"/>
      <c r="M33" s="171"/>
      <c r="N33" s="153"/>
      <c r="O33" s="64"/>
      <c r="P33" s="152"/>
      <c r="Q33" s="48"/>
    </row>
    <row r="34" spans="1:17" ht="18.75" x14ac:dyDescent="0.2">
      <c r="A34" s="148" t="s">
        <v>1269</v>
      </c>
      <c r="B34" s="149"/>
      <c r="C34" s="150"/>
      <c r="D34" s="48"/>
      <c r="E34" s="48"/>
      <c r="F34" s="151"/>
      <c r="G34" s="48"/>
      <c r="H34" s="48"/>
      <c r="I34" s="48"/>
      <c r="J34" s="158"/>
      <c r="K34" s="151"/>
      <c r="L34" s="48"/>
      <c r="M34" s="171"/>
      <c r="N34" s="153"/>
      <c r="O34" s="64"/>
      <c r="P34" s="152"/>
      <c r="Q34" s="48"/>
    </row>
    <row r="35" spans="1:17" ht="18.75" x14ac:dyDescent="0.2">
      <c r="A35" s="148" t="s">
        <v>1270</v>
      </c>
      <c r="B35" s="149"/>
      <c r="C35" s="150"/>
      <c r="D35" s="48"/>
      <c r="E35" s="48"/>
      <c r="F35" s="151"/>
      <c r="G35" s="48"/>
      <c r="H35" s="48"/>
      <c r="I35" s="48"/>
      <c r="J35" s="150"/>
      <c r="K35" s="151"/>
      <c r="L35" s="48"/>
      <c r="M35" s="171"/>
      <c r="N35" s="153"/>
      <c r="O35" s="64"/>
      <c r="P35" s="152"/>
      <c r="Q35" s="48"/>
    </row>
    <row r="36" spans="1:17" ht="18.75" x14ac:dyDescent="0.2">
      <c r="A36" s="148" t="s">
        <v>1271</v>
      </c>
      <c r="B36" s="149"/>
      <c r="C36" s="150"/>
      <c r="D36" s="48"/>
      <c r="E36" s="48"/>
      <c r="F36" s="151"/>
      <c r="G36" s="48"/>
      <c r="H36" s="48"/>
      <c r="I36" s="48"/>
      <c r="J36" s="150"/>
      <c r="K36" s="151"/>
      <c r="L36" s="48"/>
      <c r="M36" s="171"/>
      <c r="N36" s="153"/>
      <c r="O36" s="64"/>
      <c r="P36" s="152"/>
      <c r="Q36" s="48"/>
    </row>
    <row r="37" spans="1:17" ht="18.75" x14ac:dyDescent="0.2">
      <c r="A37" s="148" t="s">
        <v>1272</v>
      </c>
      <c r="B37" s="149"/>
      <c r="C37" s="150"/>
      <c r="D37" s="48"/>
      <c r="E37" s="48"/>
      <c r="F37" s="151"/>
      <c r="G37" s="48"/>
      <c r="H37" s="48"/>
      <c r="I37" s="48"/>
      <c r="J37" s="150"/>
      <c r="K37" s="151"/>
      <c r="L37" s="48"/>
      <c r="M37" s="171"/>
      <c r="N37" s="153"/>
      <c r="O37" s="64"/>
      <c r="P37" s="152"/>
      <c r="Q37" s="48"/>
    </row>
    <row r="38" spans="1:17" ht="18.75" x14ac:dyDescent="0.2">
      <c r="A38" s="148" t="s">
        <v>1273</v>
      </c>
      <c r="B38" s="149"/>
      <c r="C38" s="150"/>
      <c r="D38" s="48"/>
      <c r="E38" s="48"/>
      <c r="F38" s="151"/>
      <c r="G38" s="48"/>
      <c r="H38" s="48"/>
      <c r="I38" s="48"/>
      <c r="J38" s="150"/>
      <c r="K38" s="151"/>
      <c r="L38" s="48"/>
      <c r="M38" s="171"/>
      <c r="N38" s="153"/>
      <c r="O38" s="64"/>
      <c r="P38" s="152"/>
      <c r="Q38" s="48"/>
    </row>
    <row r="39" spans="1:17" ht="18.75" x14ac:dyDescent="0.2">
      <c r="A39" s="148" t="s">
        <v>1274</v>
      </c>
      <c r="B39" s="149"/>
      <c r="C39" s="150"/>
      <c r="D39" s="48"/>
      <c r="E39" s="48"/>
      <c r="F39" s="151"/>
      <c r="G39" s="48"/>
      <c r="H39" s="48"/>
      <c r="I39" s="48"/>
      <c r="J39" s="150"/>
      <c r="K39" s="151"/>
      <c r="L39" s="48"/>
      <c r="M39" s="171"/>
      <c r="N39" s="153"/>
      <c r="O39" s="64"/>
      <c r="P39" s="152"/>
      <c r="Q39" s="48"/>
    </row>
    <row r="40" spans="1:17" ht="18.75" x14ac:dyDescent="0.2">
      <c r="A40" s="148" t="s">
        <v>1275</v>
      </c>
      <c r="B40" s="149"/>
      <c r="C40" s="150"/>
      <c r="D40" s="48"/>
      <c r="E40" s="48"/>
      <c r="F40" s="151"/>
      <c r="G40" s="48"/>
      <c r="H40" s="48"/>
      <c r="I40" s="48"/>
      <c r="J40" s="150"/>
      <c r="K40" s="151"/>
      <c r="L40" s="48"/>
      <c r="M40" s="171"/>
      <c r="N40" s="153"/>
      <c r="O40" s="64"/>
      <c r="P40" s="152"/>
      <c r="Q40" s="48"/>
    </row>
    <row r="41" spans="1:17" ht="18.75" x14ac:dyDescent="0.2">
      <c r="A41" s="148" t="s">
        <v>1276</v>
      </c>
      <c r="B41" s="149"/>
      <c r="C41" s="150"/>
      <c r="D41" s="48"/>
      <c r="E41" s="48"/>
      <c r="F41" s="160"/>
      <c r="G41" s="48"/>
      <c r="H41" s="48"/>
      <c r="I41" s="48"/>
      <c r="J41" s="150"/>
      <c r="K41" s="151"/>
      <c r="L41" s="48"/>
      <c r="M41" s="171"/>
      <c r="N41" s="153"/>
      <c r="O41" s="64"/>
      <c r="P41" s="152"/>
      <c r="Q41" s="48"/>
    </row>
    <row r="42" spans="1:17" ht="18.75" x14ac:dyDescent="0.2">
      <c r="A42" s="148" t="s">
        <v>1277</v>
      </c>
      <c r="B42" s="149"/>
      <c r="C42" s="150"/>
      <c r="D42" s="48"/>
      <c r="E42" s="48"/>
      <c r="F42" s="151"/>
      <c r="G42" s="48"/>
      <c r="H42" s="48"/>
      <c r="I42" s="48"/>
      <c r="J42" s="150"/>
      <c r="K42" s="151"/>
      <c r="L42" s="48"/>
      <c r="M42" s="171"/>
      <c r="N42" s="153"/>
      <c r="O42" s="64"/>
      <c r="P42" s="152"/>
      <c r="Q42" s="48"/>
    </row>
    <row r="43" spans="1:17" ht="18.75" x14ac:dyDescent="0.2">
      <c r="A43" s="148" t="s">
        <v>1278</v>
      </c>
      <c r="B43" s="149"/>
      <c r="C43" s="150"/>
      <c r="D43" s="48"/>
      <c r="E43" s="48"/>
      <c r="F43" s="151"/>
      <c r="G43" s="48"/>
      <c r="H43" s="48"/>
      <c r="I43" s="48"/>
      <c r="J43" s="150"/>
      <c r="K43" s="151"/>
      <c r="L43" s="48"/>
      <c r="M43" s="171"/>
      <c r="N43" s="153"/>
      <c r="O43" s="64"/>
      <c r="P43" s="152"/>
      <c r="Q43" s="48"/>
    </row>
    <row r="44" spans="1:17" ht="18.75" x14ac:dyDescent="0.2">
      <c r="A44" s="148" t="s">
        <v>1279</v>
      </c>
      <c r="B44" s="149"/>
      <c r="C44" s="150"/>
      <c r="D44" s="48"/>
      <c r="E44" s="48"/>
      <c r="F44" s="151"/>
      <c r="G44" s="48"/>
      <c r="H44" s="48"/>
      <c r="I44" s="48"/>
      <c r="J44" s="150"/>
      <c r="K44" s="151"/>
      <c r="L44" s="48"/>
      <c r="M44" s="171"/>
      <c r="N44" s="153"/>
      <c r="O44" s="64"/>
      <c r="P44" s="152"/>
      <c r="Q44" s="48"/>
    </row>
    <row r="45" spans="1:17" ht="18.75" x14ac:dyDescent="0.2">
      <c r="A45" s="148" t="s">
        <v>1280</v>
      </c>
      <c r="B45" s="149"/>
      <c r="C45" s="150"/>
      <c r="D45" s="48"/>
      <c r="E45" s="48"/>
      <c r="F45" s="151"/>
      <c r="G45" s="48"/>
      <c r="H45" s="48"/>
      <c r="I45" s="48"/>
      <c r="J45" s="150"/>
      <c r="K45" s="151"/>
      <c r="L45" s="48"/>
      <c r="M45" s="171"/>
      <c r="N45" s="153"/>
      <c r="O45" s="64"/>
      <c r="P45" s="152"/>
      <c r="Q45" s="48"/>
    </row>
    <row r="46" spans="1:17" ht="18.75" x14ac:dyDescent="0.2">
      <c r="A46" s="148" t="s">
        <v>1281</v>
      </c>
      <c r="B46" s="149"/>
      <c r="C46" s="150"/>
      <c r="D46" s="48"/>
      <c r="E46" s="48"/>
      <c r="F46" s="151"/>
      <c r="G46" s="48"/>
      <c r="H46" s="48"/>
      <c r="I46" s="48"/>
      <c r="J46" s="150"/>
      <c r="K46" s="151"/>
      <c r="L46" s="48"/>
      <c r="M46" s="171"/>
      <c r="N46" s="153"/>
      <c r="O46" s="64"/>
      <c r="P46" s="152"/>
      <c r="Q46" s="48"/>
    </row>
    <row r="47" spans="1:17" ht="18.75" x14ac:dyDescent="0.2">
      <c r="A47" s="148" t="s">
        <v>1282</v>
      </c>
      <c r="B47" s="149"/>
      <c r="C47" s="150"/>
      <c r="D47" s="48"/>
      <c r="E47" s="48"/>
      <c r="F47" s="151"/>
      <c r="G47" s="48"/>
      <c r="H47" s="48"/>
      <c r="I47" s="48"/>
      <c r="J47" s="150"/>
      <c r="K47" s="151"/>
      <c r="L47" s="48"/>
      <c r="M47" s="171"/>
      <c r="N47" s="153"/>
      <c r="O47" s="64"/>
      <c r="P47" s="152"/>
      <c r="Q47" s="48"/>
    </row>
    <row r="48" spans="1:17" ht="18.75" x14ac:dyDescent="0.2">
      <c r="A48" s="148" t="s">
        <v>1283</v>
      </c>
      <c r="B48" s="149"/>
      <c r="C48" s="150"/>
      <c r="D48" s="48"/>
      <c r="E48" s="48"/>
      <c r="F48" s="151"/>
      <c r="G48" s="48"/>
      <c r="H48" s="48"/>
      <c r="I48" s="48"/>
      <c r="J48" s="150"/>
      <c r="K48" s="151"/>
      <c r="L48" s="48"/>
      <c r="M48" s="171"/>
      <c r="N48" s="153"/>
      <c r="O48" s="64"/>
      <c r="P48" s="152"/>
      <c r="Q48" s="48"/>
    </row>
    <row r="49" spans="1:17" ht="18.75" x14ac:dyDescent="0.2">
      <c r="A49" s="148" t="s">
        <v>1284</v>
      </c>
      <c r="B49" s="149"/>
      <c r="C49" s="150"/>
      <c r="D49" s="48"/>
      <c r="E49" s="48"/>
      <c r="F49" s="151"/>
      <c r="G49" s="48"/>
      <c r="H49" s="48"/>
      <c r="I49" s="48"/>
      <c r="J49" s="150"/>
      <c r="K49" s="151"/>
      <c r="L49" s="48"/>
      <c r="M49" s="171"/>
      <c r="N49" s="153"/>
      <c r="O49" s="64"/>
      <c r="P49" s="152"/>
      <c r="Q49" s="48"/>
    </row>
    <row r="50" spans="1:17" ht="18.75" x14ac:dyDescent="0.2">
      <c r="A50" s="148" t="s">
        <v>1285</v>
      </c>
      <c r="B50" s="149"/>
      <c r="C50" s="150"/>
      <c r="D50" s="48"/>
      <c r="E50" s="48"/>
      <c r="F50" s="151"/>
      <c r="G50" s="48"/>
      <c r="H50" s="48"/>
      <c r="I50" s="48"/>
      <c r="J50" s="150"/>
      <c r="K50" s="151"/>
      <c r="L50" s="48"/>
      <c r="M50" s="171"/>
      <c r="N50" s="153"/>
      <c r="O50" s="64"/>
      <c r="P50" s="152"/>
      <c r="Q50" s="48"/>
    </row>
    <row r="51" spans="1:17" ht="18.75" x14ac:dyDescent="0.2">
      <c r="A51" s="148" t="s">
        <v>1286</v>
      </c>
      <c r="B51" s="149"/>
      <c r="C51" s="150"/>
      <c r="D51" s="48"/>
      <c r="E51" s="48"/>
      <c r="F51" s="151"/>
      <c r="G51" s="48"/>
      <c r="H51" s="48"/>
      <c r="I51" s="48"/>
      <c r="J51" s="150"/>
      <c r="K51" s="151"/>
      <c r="L51" s="48"/>
      <c r="M51" s="171"/>
      <c r="N51" s="153"/>
      <c r="O51" s="64"/>
      <c r="P51" s="152"/>
      <c r="Q51" s="48"/>
    </row>
    <row r="52" spans="1:17" ht="18.75" x14ac:dyDescent="0.2">
      <c r="A52" s="148" t="s">
        <v>1287</v>
      </c>
      <c r="B52" s="149"/>
      <c r="C52" s="150"/>
      <c r="D52" s="48"/>
      <c r="E52" s="48"/>
      <c r="F52" s="151"/>
      <c r="G52" s="48"/>
      <c r="H52" s="48"/>
      <c r="I52" s="48"/>
      <c r="J52" s="150"/>
      <c r="K52" s="151"/>
      <c r="L52" s="48"/>
      <c r="M52" s="171"/>
      <c r="N52" s="153"/>
      <c r="O52" s="64"/>
      <c r="P52" s="152"/>
      <c r="Q52" s="48"/>
    </row>
    <row r="53" spans="1:17" ht="18.75" x14ac:dyDescent="0.2">
      <c r="A53" s="148" t="s">
        <v>1288</v>
      </c>
      <c r="B53" s="149"/>
      <c r="C53" s="150"/>
      <c r="D53" s="48"/>
      <c r="E53" s="48"/>
      <c r="F53" s="151"/>
      <c r="G53" s="48"/>
      <c r="H53" s="48"/>
      <c r="I53" s="48"/>
      <c r="J53" s="150"/>
      <c r="K53" s="151"/>
      <c r="L53" s="48"/>
      <c r="M53" s="171"/>
      <c r="N53" s="153"/>
      <c r="O53" s="64"/>
      <c r="P53" s="152"/>
      <c r="Q53" s="48"/>
    </row>
    <row r="54" spans="1:17" ht="18.75" x14ac:dyDescent="0.2">
      <c r="A54" s="148" t="s">
        <v>1289</v>
      </c>
      <c r="B54" s="149"/>
      <c r="C54" s="150"/>
      <c r="D54" s="48"/>
      <c r="E54" s="48"/>
      <c r="F54" s="151"/>
      <c r="G54" s="48"/>
      <c r="H54" s="48"/>
      <c r="I54" s="48"/>
      <c r="J54" s="150"/>
      <c r="K54" s="151"/>
      <c r="L54" s="48"/>
      <c r="M54" s="171"/>
      <c r="N54" s="153"/>
      <c r="O54" s="64"/>
      <c r="P54" s="152"/>
      <c r="Q54" s="48"/>
    </row>
    <row r="55" spans="1:17" ht="18.75" x14ac:dyDescent="0.2">
      <c r="A55" s="148" t="s">
        <v>1290</v>
      </c>
      <c r="B55" s="149"/>
      <c r="C55" s="150"/>
      <c r="D55" s="48"/>
      <c r="E55" s="48"/>
      <c r="F55" s="151"/>
      <c r="G55" s="48"/>
      <c r="H55" s="48"/>
      <c r="I55" s="48"/>
      <c r="J55" s="150"/>
      <c r="K55" s="151"/>
      <c r="L55" s="48"/>
      <c r="M55" s="171"/>
      <c r="N55" s="153"/>
      <c r="O55" s="64"/>
      <c r="P55" s="152"/>
      <c r="Q55" s="48"/>
    </row>
    <row r="56" spans="1:17" ht="18.75" x14ac:dyDescent="0.2">
      <c r="A56" s="148" t="s">
        <v>1291</v>
      </c>
      <c r="B56" s="149"/>
      <c r="C56" s="150"/>
      <c r="D56" s="48"/>
      <c r="E56" s="48"/>
      <c r="F56" s="151"/>
      <c r="G56" s="48"/>
      <c r="H56" s="48"/>
      <c r="I56" s="48"/>
      <c r="J56" s="150"/>
      <c r="K56" s="151"/>
      <c r="L56" s="48"/>
      <c r="M56" s="171"/>
      <c r="N56" s="153"/>
      <c r="O56" s="64"/>
      <c r="P56" s="152"/>
      <c r="Q56" s="48"/>
    </row>
    <row r="57" spans="1:17" ht="18.75" x14ac:dyDescent="0.2">
      <c r="A57" s="148" t="s">
        <v>1292</v>
      </c>
      <c r="B57" s="149"/>
      <c r="C57" s="150"/>
      <c r="D57" s="48"/>
      <c r="E57" s="48"/>
      <c r="F57" s="151"/>
      <c r="G57" s="48"/>
      <c r="H57" s="48"/>
      <c r="I57" s="48"/>
      <c r="J57" s="150"/>
      <c r="K57" s="151"/>
      <c r="L57" s="48"/>
      <c r="M57" s="171"/>
      <c r="N57" s="153"/>
      <c r="O57" s="64"/>
      <c r="P57" s="152"/>
      <c r="Q57" s="48"/>
    </row>
    <row r="58" spans="1:17" ht="18.75" x14ac:dyDescent="0.2">
      <c r="A58" s="148" t="s">
        <v>1293</v>
      </c>
      <c r="B58" s="149"/>
      <c r="C58" s="150"/>
      <c r="D58" s="48"/>
      <c r="E58" s="48"/>
      <c r="F58" s="151"/>
      <c r="G58" s="48"/>
      <c r="H58" s="48"/>
      <c r="I58" s="48"/>
      <c r="J58" s="150"/>
      <c r="K58" s="151"/>
      <c r="L58" s="48"/>
      <c r="M58" s="171"/>
      <c r="N58" s="153"/>
      <c r="O58" s="64"/>
      <c r="P58" s="152"/>
      <c r="Q58" s="48"/>
    </row>
    <row r="59" spans="1:17" ht="18.75" x14ac:dyDescent="0.2">
      <c r="A59" s="148" t="s">
        <v>1294</v>
      </c>
      <c r="B59" s="149"/>
      <c r="C59" s="150"/>
      <c r="D59" s="48"/>
      <c r="E59" s="48"/>
      <c r="F59" s="151"/>
      <c r="G59" s="48"/>
      <c r="H59" s="48"/>
      <c r="I59" s="48"/>
      <c r="J59" s="150"/>
      <c r="K59" s="151"/>
      <c r="L59" s="48"/>
      <c r="M59" s="171"/>
      <c r="N59" s="153"/>
      <c r="O59" s="64"/>
      <c r="P59" s="152"/>
      <c r="Q59" s="48"/>
    </row>
    <row r="60" spans="1:17" ht="18.75" x14ac:dyDescent="0.2">
      <c r="A60" s="148" t="s">
        <v>1295</v>
      </c>
      <c r="B60" s="149"/>
      <c r="C60" s="150"/>
      <c r="D60" s="48"/>
      <c r="E60" s="48"/>
      <c r="F60" s="151"/>
      <c r="G60" s="48"/>
      <c r="H60" s="48"/>
      <c r="I60" s="48"/>
      <c r="J60" s="150"/>
      <c r="K60" s="161"/>
      <c r="L60" s="48"/>
      <c r="M60" s="171"/>
      <c r="N60" s="153"/>
      <c r="O60" s="64"/>
      <c r="P60" s="152"/>
      <c r="Q60" s="48"/>
    </row>
    <row r="61" spans="1:17" ht="18.75" x14ac:dyDescent="0.2">
      <c r="A61" s="148" t="s">
        <v>1296</v>
      </c>
      <c r="B61" s="149"/>
      <c r="C61" s="150"/>
      <c r="D61" s="48"/>
      <c r="E61" s="48"/>
      <c r="F61" s="151"/>
      <c r="G61" s="48"/>
      <c r="H61" s="48"/>
      <c r="I61" s="48"/>
      <c r="J61" s="150"/>
      <c r="K61" s="151"/>
      <c r="L61" s="48"/>
      <c r="M61" s="171"/>
      <c r="N61" s="153"/>
      <c r="O61" s="64"/>
      <c r="P61" s="152"/>
      <c r="Q61" s="48"/>
    </row>
    <row r="62" spans="1:17" ht="18.75" x14ac:dyDescent="0.2">
      <c r="A62" s="148" t="s">
        <v>1297</v>
      </c>
      <c r="B62" s="149"/>
      <c r="C62" s="150"/>
      <c r="D62" s="48"/>
      <c r="E62" s="48"/>
      <c r="F62" s="151"/>
      <c r="G62" s="48"/>
      <c r="H62" s="48"/>
      <c r="I62" s="48"/>
      <c r="J62" s="150"/>
      <c r="K62" s="151"/>
      <c r="L62" s="48"/>
      <c r="M62" s="171"/>
      <c r="N62" s="153"/>
      <c r="O62" s="64"/>
      <c r="P62" s="152"/>
      <c r="Q62" s="48"/>
    </row>
    <row r="63" spans="1:17" ht="23.25" customHeight="1" x14ac:dyDescent="0.2">
      <c r="A63" s="148" t="s">
        <v>1298</v>
      </c>
      <c r="B63" s="149"/>
      <c r="C63" s="150"/>
      <c r="D63" s="48"/>
      <c r="E63" s="48"/>
      <c r="F63" s="151"/>
      <c r="G63" s="48"/>
      <c r="H63" s="48"/>
      <c r="I63" s="48"/>
      <c r="J63" s="150"/>
      <c r="K63" s="151"/>
      <c r="L63" s="48"/>
      <c r="M63" s="171"/>
      <c r="N63" s="153"/>
      <c r="O63" s="64"/>
      <c r="P63" s="152"/>
      <c r="Q63" s="48"/>
    </row>
    <row r="64" spans="1:17" ht="12.75" customHeight="1" x14ac:dyDescent="0.2">
      <c r="A64" s="148" t="s">
        <v>1299</v>
      </c>
      <c r="B64" s="149"/>
      <c r="C64" s="150"/>
      <c r="D64" s="48"/>
      <c r="E64" s="48"/>
      <c r="F64" s="151"/>
      <c r="G64" s="48"/>
      <c r="H64" s="48"/>
      <c r="I64" s="48"/>
      <c r="J64" s="150"/>
      <c r="K64" s="151"/>
      <c r="L64" s="48"/>
      <c r="M64" s="171"/>
      <c r="N64" s="153"/>
      <c r="O64" s="64"/>
      <c r="P64" s="152"/>
      <c r="Q64" s="48"/>
    </row>
    <row r="65" spans="1:17" ht="18.75" x14ac:dyDescent="0.2">
      <c r="A65" s="148" t="s">
        <v>1300</v>
      </c>
      <c r="B65" s="149"/>
      <c r="C65" s="150"/>
      <c r="D65" s="48"/>
      <c r="E65" s="48"/>
      <c r="F65" s="151"/>
      <c r="G65" s="48"/>
      <c r="H65" s="48"/>
      <c r="I65" s="48"/>
      <c r="J65" s="150"/>
      <c r="K65" s="151"/>
      <c r="L65" s="48"/>
      <c r="M65" s="171"/>
      <c r="N65" s="153"/>
      <c r="O65" s="64"/>
      <c r="P65" s="152"/>
      <c r="Q65" s="48"/>
    </row>
    <row r="66" spans="1:17" ht="138.75" customHeight="1" x14ac:dyDescent="0.2">
      <c r="A66" s="148" t="s">
        <v>1301</v>
      </c>
      <c r="B66" s="149"/>
      <c r="C66" s="150"/>
      <c r="D66" s="48"/>
      <c r="E66" s="48"/>
      <c r="F66" s="151"/>
      <c r="G66" s="48"/>
      <c r="H66" s="48"/>
      <c r="I66" s="48"/>
      <c r="J66" s="150"/>
      <c r="K66" s="151"/>
      <c r="L66" s="48"/>
      <c r="M66" s="171"/>
      <c r="N66" s="153"/>
      <c r="O66" s="64"/>
      <c r="P66" s="152"/>
      <c r="Q66" s="48"/>
    </row>
    <row r="67" spans="1:17" ht="18.75" x14ac:dyDescent="0.2">
      <c r="A67" s="148" t="s">
        <v>1302</v>
      </c>
      <c r="B67" s="149"/>
      <c r="C67" s="150"/>
      <c r="D67" s="48"/>
      <c r="E67" s="48"/>
      <c r="F67" s="151"/>
      <c r="G67" s="48"/>
      <c r="H67" s="48"/>
      <c r="I67" s="48"/>
      <c r="J67" s="150"/>
      <c r="K67" s="151"/>
      <c r="L67" s="48"/>
      <c r="M67" s="171"/>
      <c r="N67" s="153"/>
      <c r="O67" s="64"/>
      <c r="P67" s="152"/>
      <c r="Q67" s="48"/>
    </row>
    <row r="68" spans="1:17" ht="18.75" x14ac:dyDescent="0.2">
      <c r="A68" s="148" t="s">
        <v>1303</v>
      </c>
      <c r="B68" s="149"/>
      <c r="C68" s="150"/>
      <c r="D68" s="48"/>
      <c r="E68" s="48"/>
      <c r="F68" s="151"/>
      <c r="G68" s="48"/>
      <c r="H68" s="48"/>
      <c r="I68" s="48"/>
      <c r="J68" s="150"/>
      <c r="K68" s="151"/>
      <c r="L68" s="48"/>
      <c r="M68" s="171"/>
      <c r="N68" s="153"/>
      <c r="O68" s="64"/>
      <c r="P68" s="152"/>
      <c r="Q68" s="48"/>
    </row>
    <row r="69" spans="1:17" ht="18.75" x14ac:dyDescent="0.2">
      <c r="A69" s="148" t="s">
        <v>1304</v>
      </c>
      <c r="B69" s="149"/>
      <c r="C69" s="150"/>
      <c r="D69" s="48"/>
      <c r="E69" s="48"/>
      <c r="F69" s="151"/>
      <c r="G69" s="48"/>
      <c r="H69" s="48"/>
      <c r="I69" s="48"/>
      <c r="J69" s="150"/>
      <c r="K69" s="151"/>
      <c r="L69" s="48"/>
      <c r="M69" s="171"/>
      <c r="N69" s="153"/>
      <c r="O69" s="64"/>
      <c r="P69" s="152"/>
      <c r="Q69" s="48"/>
    </row>
    <row r="70" spans="1:17" ht="18.75" x14ac:dyDescent="0.2">
      <c r="A70" s="148" t="s">
        <v>1305</v>
      </c>
      <c r="B70" s="149"/>
      <c r="C70" s="150"/>
      <c r="D70" s="48"/>
      <c r="E70" s="48"/>
      <c r="F70" s="151"/>
      <c r="G70" s="48"/>
      <c r="H70" s="48"/>
      <c r="I70" s="48"/>
      <c r="J70" s="150"/>
      <c r="K70" s="151"/>
      <c r="L70" s="48"/>
      <c r="M70" s="171"/>
      <c r="N70" s="153"/>
      <c r="O70" s="64"/>
      <c r="P70" s="152"/>
      <c r="Q70" s="48"/>
    </row>
    <row r="71" spans="1:17" ht="18.75" x14ac:dyDescent="0.2">
      <c r="A71" s="148" t="s">
        <v>1306</v>
      </c>
      <c r="B71" s="149"/>
      <c r="C71" s="150"/>
      <c r="D71" s="48"/>
      <c r="E71" s="48"/>
      <c r="F71" s="151"/>
      <c r="G71" s="48"/>
      <c r="H71" s="48"/>
      <c r="I71" s="48"/>
      <c r="J71" s="150"/>
      <c r="K71" s="151"/>
      <c r="L71" s="48"/>
      <c r="M71" s="171"/>
      <c r="N71" s="153"/>
      <c r="O71" s="64"/>
      <c r="P71" s="152"/>
      <c r="Q71" s="48"/>
    </row>
    <row r="72" spans="1:17" ht="18.75" x14ac:dyDescent="0.2">
      <c r="A72" s="148" t="s">
        <v>1307</v>
      </c>
      <c r="B72" s="149"/>
      <c r="C72" s="150"/>
      <c r="D72" s="48"/>
      <c r="E72" s="48"/>
      <c r="F72" s="151"/>
      <c r="G72" s="48"/>
      <c r="H72" s="48"/>
      <c r="I72" s="48"/>
      <c r="J72" s="150"/>
      <c r="K72" s="151"/>
      <c r="L72" s="48"/>
      <c r="M72" s="171"/>
      <c r="N72" s="153"/>
      <c r="O72" s="64"/>
      <c r="P72" s="152"/>
      <c r="Q72" s="48"/>
    </row>
    <row r="73" spans="1:17" ht="18.75" x14ac:dyDescent="0.2">
      <c r="A73" s="148" t="s">
        <v>1308</v>
      </c>
      <c r="B73" s="149"/>
      <c r="C73" s="150"/>
      <c r="D73" s="48"/>
      <c r="E73" s="48"/>
      <c r="F73" s="151"/>
      <c r="G73" s="48"/>
      <c r="H73" s="48"/>
      <c r="I73" s="48"/>
      <c r="J73" s="150"/>
      <c r="K73" s="151"/>
      <c r="L73" s="48"/>
      <c r="M73" s="171"/>
      <c r="N73" s="153"/>
      <c r="O73" s="64"/>
      <c r="P73" s="152"/>
      <c r="Q73" s="48"/>
    </row>
    <row r="74" spans="1:17" ht="18.75" x14ac:dyDescent="0.2">
      <c r="A74" s="148" t="s">
        <v>1309</v>
      </c>
      <c r="B74" s="149"/>
      <c r="C74" s="150"/>
      <c r="D74" s="48"/>
      <c r="E74" s="48"/>
      <c r="F74" s="151"/>
      <c r="G74" s="48"/>
      <c r="H74" s="48"/>
      <c r="I74" s="48"/>
      <c r="J74" s="150"/>
      <c r="K74" s="151"/>
      <c r="L74" s="48"/>
      <c r="M74" s="171"/>
      <c r="N74" s="153"/>
      <c r="O74" s="64"/>
      <c r="P74" s="152"/>
      <c r="Q74" s="48"/>
    </row>
    <row r="75" spans="1:17" ht="121.5" customHeight="1" x14ac:dyDescent="0.2">
      <c r="A75" s="148" t="s">
        <v>1310</v>
      </c>
      <c r="B75" s="149"/>
      <c r="C75" s="150"/>
      <c r="D75" s="48"/>
      <c r="E75" s="48"/>
      <c r="F75" s="151"/>
      <c r="G75" s="48"/>
      <c r="H75" s="48"/>
      <c r="I75" s="48"/>
      <c r="J75" s="150"/>
      <c r="K75" s="151"/>
      <c r="L75" s="48"/>
      <c r="M75" s="171"/>
      <c r="N75" s="153"/>
      <c r="O75" s="64"/>
      <c r="P75" s="152"/>
      <c r="Q75" s="48"/>
    </row>
    <row r="76" spans="1:17" ht="18.75" x14ac:dyDescent="0.2">
      <c r="A76" s="148" t="s">
        <v>1311</v>
      </c>
      <c r="B76" s="149"/>
      <c r="C76" s="150"/>
      <c r="D76" s="48"/>
      <c r="E76" s="48"/>
      <c r="F76" s="151"/>
      <c r="G76" s="48"/>
      <c r="H76" s="48"/>
      <c r="I76" s="48"/>
      <c r="J76" s="150"/>
      <c r="K76" s="151"/>
      <c r="L76" s="48"/>
      <c r="M76" s="171"/>
      <c r="N76" s="153"/>
      <c r="O76" s="64"/>
      <c r="P76" s="152"/>
      <c r="Q76" s="48"/>
    </row>
    <row r="77" spans="1:17" ht="18.75" x14ac:dyDescent="0.2">
      <c r="A77" s="148" t="s">
        <v>1312</v>
      </c>
      <c r="B77" s="149"/>
      <c r="C77" s="150"/>
      <c r="D77" s="48"/>
      <c r="E77" s="48"/>
      <c r="F77" s="151"/>
      <c r="G77" s="48"/>
      <c r="H77" s="48"/>
      <c r="I77" s="48"/>
      <c r="J77" s="150"/>
      <c r="K77" s="151"/>
      <c r="L77" s="48"/>
      <c r="M77" s="171"/>
      <c r="N77" s="153"/>
      <c r="O77" s="64"/>
      <c r="P77" s="152"/>
      <c r="Q77" s="48"/>
    </row>
    <row r="78" spans="1:17" ht="18.75" x14ac:dyDescent="0.2">
      <c r="A78" s="148" t="s">
        <v>1313</v>
      </c>
      <c r="B78" s="149"/>
      <c r="C78" s="150"/>
      <c r="D78" s="48"/>
      <c r="E78" s="48"/>
      <c r="F78" s="151"/>
      <c r="G78" s="48"/>
      <c r="H78" s="48"/>
      <c r="I78" s="48"/>
      <c r="J78" s="150"/>
      <c r="K78" s="151"/>
      <c r="L78" s="48"/>
      <c r="M78" s="171"/>
      <c r="N78" s="153"/>
      <c r="O78" s="64"/>
      <c r="P78" s="152"/>
      <c r="Q78" s="48"/>
    </row>
    <row r="79" spans="1:17" ht="18.75" x14ac:dyDescent="0.2">
      <c r="A79" s="148" t="s">
        <v>1314</v>
      </c>
      <c r="B79" s="149"/>
      <c r="C79" s="150"/>
      <c r="D79" s="48"/>
      <c r="E79" s="48"/>
      <c r="F79" s="151"/>
      <c r="G79" s="48"/>
      <c r="H79" s="48"/>
      <c r="I79" s="48"/>
      <c r="J79" s="150"/>
      <c r="K79" s="151"/>
      <c r="L79" s="48"/>
      <c r="M79" s="171"/>
      <c r="N79" s="153"/>
      <c r="O79" s="64"/>
      <c r="P79" s="152"/>
      <c r="Q79" s="48"/>
    </row>
    <row r="80" spans="1:17" ht="18.75" x14ac:dyDescent="0.2">
      <c r="A80" s="148" t="s">
        <v>1315</v>
      </c>
      <c r="B80" s="149"/>
      <c r="C80" s="150"/>
      <c r="D80" s="48"/>
      <c r="E80" s="48"/>
      <c r="F80" s="151"/>
      <c r="G80" s="48"/>
      <c r="H80" s="48"/>
      <c r="I80" s="48"/>
      <c r="J80" s="150"/>
      <c r="K80" s="151"/>
      <c r="L80" s="48"/>
      <c r="M80" s="171"/>
      <c r="N80" s="153"/>
      <c r="O80" s="64"/>
      <c r="P80" s="152"/>
      <c r="Q80" s="48"/>
    </row>
    <row r="81" spans="1:17" ht="18.75" x14ac:dyDescent="0.2">
      <c r="A81" s="148" t="s">
        <v>1316</v>
      </c>
      <c r="B81" s="149"/>
      <c r="C81" s="150"/>
      <c r="D81" s="48"/>
      <c r="E81" s="48"/>
      <c r="F81" s="151"/>
      <c r="G81" s="48"/>
      <c r="H81" s="48"/>
      <c r="I81" s="48"/>
      <c r="J81" s="150"/>
      <c r="K81" s="151"/>
      <c r="L81" s="48"/>
      <c r="M81" s="171"/>
      <c r="N81" s="153"/>
      <c r="O81" s="64"/>
      <c r="P81" s="152"/>
      <c r="Q81" s="48"/>
    </row>
    <row r="82" spans="1:17" ht="18.75" x14ac:dyDescent="0.2">
      <c r="A82" s="148" t="s">
        <v>1317</v>
      </c>
      <c r="B82" s="149"/>
      <c r="C82" s="150"/>
      <c r="D82" s="48"/>
      <c r="E82" s="48"/>
      <c r="F82" s="151"/>
      <c r="G82" s="48"/>
      <c r="H82" s="48"/>
      <c r="I82" s="48"/>
      <c r="J82" s="150"/>
      <c r="K82" s="151"/>
      <c r="L82" s="48"/>
      <c r="M82" s="171"/>
      <c r="N82" s="153"/>
      <c r="O82" s="64"/>
      <c r="P82" s="152"/>
      <c r="Q82" s="48"/>
    </row>
    <row r="83" spans="1:17" ht="18.75" x14ac:dyDescent="0.2">
      <c r="A83" s="148" t="s">
        <v>1318</v>
      </c>
      <c r="B83" s="149"/>
      <c r="C83" s="150"/>
      <c r="D83" s="48"/>
      <c r="E83" s="48"/>
      <c r="F83" s="151"/>
      <c r="G83" s="48"/>
      <c r="H83" s="48"/>
      <c r="I83" s="48"/>
      <c r="J83" s="150"/>
      <c r="K83" s="151"/>
      <c r="L83" s="48"/>
      <c r="M83" s="171"/>
      <c r="N83" s="153"/>
      <c r="O83" s="64"/>
      <c r="P83" s="152"/>
      <c r="Q83" s="48"/>
    </row>
    <row r="84" spans="1:17" ht="18.75" x14ac:dyDescent="0.2">
      <c r="A84" s="148" t="s">
        <v>1319</v>
      </c>
      <c r="B84" s="149"/>
      <c r="C84" s="150"/>
      <c r="D84" s="48"/>
      <c r="E84" s="48"/>
      <c r="F84" s="151"/>
      <c r="G84" s="48"/>
      <c r="H84" s="48"/>
      <c r="I84" s="48"/>
      <c r="J84" s="150"/>
      <c r="K84" s="151"/>
      <c r="L84" s="48"/>
      <c r="M84" s="171"/>
      <c r="N84" s="153"/>
      <c r="O84" s="64"/>
      <c r="P84" s="152"/>
      <c r="Q84" s="48"/>
    </row>
    <row r="85" spans="1:17" ht="18.75" x14ac:dyDescent="0.2">
      <c r="A85" s="148" t="s">
        <v>1320</v>
      </c>
      <c r="B85" s="149"/>
      <c r="C85" s="150"/>
      <c r="D85" s="48"/>
      <c r="E85" s="48"/>
      <c r="F85" s="151"/>
      <c r="G85" s="48"/>
      <c r="H85" s="48"/>
      <c r="I85" s="48"/>
      <c r="J85" s="150"/>
      <c r="K85" s="151"/>
      <c r="L85" s="48"/>
      <c r="M85" s="171"/>
      <c r="N85" s="153"/>
      <c r="O85" s="64"/>
      <c r="P85" s="152"/>
      <c r="Q85" s="48"/>
    </row>
    <row r="86" spans="1:17" ht="18.75" x14ac:dyDescent="0.2">
      <c r="A86" s="148" t="s">
        <v>1321</v>
      </c>
      <c r="B86" s="149"/>
      <c r="C86" s="150"/>
      <c r="D86" s="48"/>
      <c r="E86" s="48"/>
      <c r="F86" s="151"/>
      <c r="G86" s="48"/>
      <c r="H86" s="48"/>
      <c r="I86" s="48"/>
      <c r="J86" s="150"/>
      <c r="K86" s="151"/>
      <c r="L86" s="48"/>
      <c r="M86" s="171"/>
      <c r="N86" s="153"/>
      <c r="O86" s="64"/>
      <c r="P86" s="152"/>
      <c r="Q86" s="48"/>
    </row>
    <row r="87" spans="1:17" ht="18.75" x14ac:dyDescent="0.2">
      <c r="A87" s="148" t="s">
        <v>1322</v>
      </c>
      <c r="B87" s="149"/>
      <c r="C87" s="150"/>
      <c r="D87" s="48"/>
      <c r="E87" s="48"/>
      <c r="F87" s="151"/>
      <c r="G87" s="48"/>
      <c r="H87" s="48"/>
      <c r="I87" s="48"/>
      <c r="J87" s="150"/>
      <c r="K87" s="151"/>
      <c r="L87" s="48"/>
      <c r="M87" s="171"/>
      <c r="N87" s="153"/>
      <c r="O87" s="64"/>
      <c r="P87" s="152"/>
      <c r="Q87" s="48"/>
    </row>
    <row r="88" spans="1:17" ht="18.75" x14ac:dyDescent="0.2">
      <c r="A88" s="148" t="s">
        <v>1323</v>
      </c>
      <c r="B88" s="149"/>
      <c r="C88" s="150"/>
      <c r="D88" s="48"/>
      <c r="E88" s="48"/>
      <c r="F88" s="151"/>
      <c r="G88" s="48"/>
      <c r="H88" s="48"/>
      <c r="I88" s="48"/>
      <c r="J88" s="150"/>
      <c r="K88" s="151"/>
      <c r="L88" s="48"/>
      <c r="M88" s="171"/>
      <c r="N88" s="153"/>
      <c r="O88" s="64"/>
      <c r="P88" s="152"/>
      <c r="Q88" s="48"/>
    </row>
    <row r="89" spans="1:17" ht="18.75" x14ac:dyDescent="0.2">
      <c r="A89" s="148" t="s">
        <v>1324</v>
      </c>
      <c r="B89" s="149"/>
      <c r="C89" s="150"/>
      <c r="D89" s="48"/>
      <c r="E89" s="48"/>
      <c r="F89" s="151"/>
      <c r="G89" s="48"/>
      <c r="H89" s="48"/>
      <c r="I89" s="48"/>
      <c r="J89" s="150"/>
      <c r="K89" s="151"/>
      <c r="L89" s="48"/>
      <c r="M89" s="171"/>
      <c r="N89" s="153"/>
      <c r="O89" s="64"/>
      <c r="P89" s="152"/>
      <c r="Q89" s="48"/>
    </row>
    <row r="90" spans="1:17" ht="18.75" x14ac:dyDescent="0.2">
      <c r="A90" s="148" t="s">
        <v>1325</v>
      </c>
      <c r="B90" s="149"/>
      <c r="C90" s="150"/>
      <c r="D90" s="48"/>
      <c r="E90" s="48"/>
      <c r="F90" s="151"/>
      <c r="G90" s="48"/>
      <c r="H90" s="48"/>
      <c r="I90" s="48"/>
      <c r="J90" s="150"/>
      <c r="K90" s="151"/>
      <c r="L90" s="48"/>
      <c r="M90" s="171"/>
      <c r="N90" s="153"/>
      <c r="O90" s="64"/>
      <c r="P90" s="152"/>
      <c r="Q90" s="48"/>
    </row>
    <row r="91" spans="1:17" ht="18.75" x14ac:dyDescent="0.2">
      <c r="A91" s="148" t="s">
        <v>1326</v>
      </c>
      <c r="B91" s="149"/>
      <c r="C91" s="150"/>
      <c r="D91" s="48"/>
      <c r="E91" s="48"/>
      <c r="F91" s="151"/>
      <c r="G91" s="48"/>
      <c r="H91" s="48"/>
      <c r="I91" s="48"/>
      <c r="J91" s="150"/>
      <c r="K91" s="151"/>
      <c r="L91" s="48"/>
      <c r="M91" s="171"/>
      <c r="N91" s="153"/>
      <c r="O91" s="64"/>
      <c r="P91" s="152"/>
      <c r="Q91" s="48"/>
    </row>
    <row r="92" spans="1:17" ht="18.75" x14ac:dyDescent="0.2">
      <c r="A92" s="148" t="s">
        <v>1327</v>
      </c>
      <c r="B92" s="149"/>
      <c r="C92" s="150"/>
      <c r="D92" s="48"/>
      <c r="E92" s="48"/>
      <c r="F92" s="151"/>
      <c r="G92" s="48"/>
      <c r="H92" s="48"/>
      <c r="I92" s="48"/>
      <c r="J92" s="150"/>
      <c r="K92" s="151"/>
      <c r="L92" s="48"/>
      <c r="M92" s="171"/>
      <c r="N92" s="153"/>
      <c r="O92" s="64"/>
      <c r="P92" s="152"/>
      <c r="Q92" s="48"/>
    </row>
    <row r="93" spans="1:17" ht="18.75" x14ac:dyDescent="0.2">
      <c r="A93" s="148" t="s">
        <v>1328</v>
      </c>
      <c r="B93" s="149"/>
      <c r="C93" s="150"/>
      <c r="D93" s="48"/>
      <c r="E93" s="48"/>
      <c r="F93" s="151"/>
      <c r="G93" s="48"/>
      <c r="H93" s="48"/>
      <c r="I93" s="48"/>
      <c r="J93" s="150"/>
      <c r="K93" s="151"/>
      <c r="L93" s="48"/>
      <c r="M93" s="171"/>
      <c r="N93" s="153"/>
      <c r="O93" s="64"/>
      <c r="P93" s="152"/>
      <c r="Q93" s="48"/>
    </row>
    <row r="94" spans="1:17" ht="18.75" x14ac:dyDescent="0.2">
      <c r="A94" s="148" t="s">
        <v>1329</v>
      </c>
      <c r="B94" s="149"/>
      <c r="C94" s="150"/>
      <c r="D94" s="48"/>
      <c r="E94" s="48"/>
      <c r="F94" s="151"/>
      <c r="G94" s="48"/>
      <c r="H94" s="48"/>
      <c r="I94" s="48"/>
      <c r="J94" s="150"/>
      <c r="K94" s="151"/>
      <c r="L94" s="48"/>
      <c r="M94" s="171"/>
      <c r="N94" s="153"/>
      <c r="O94" s="64"/>
      <c r="P94" s="152"/>
      <c r="Q94" s="48"/>
    </row>
    <row r="95" spans="1:17" ht="18.75" x14ac:dyDescent="0.2">
      <c r="A95" s="148" t="s">
        <v>1330</v>
      </c>
      <c r="B95" s="149"/>
      <c r="C95" s="150"/>
      <c r="D95" s="48"/>
      <c r="E95" s="48"/>
      <c r="F95" s="151"/>
      <c r="G95" s="48"/>
      <c r="H95" s="48"/>
      <c r="I95" s="48"/>
      <c r="J95" s="150"/>
      <c r="K95" s="151"/>
      <c r="L95" s="48"/>
      <c r="M95" s="171"/>
      <c r="N95" s="153"/>
      <c r="O95" s="64"/>
      <c r="P95" s="152"/>
      <c r="Q95" s="48"/>
    </row>
    <row r="96" spans="1:17" ht="18.75" x14ac:dyDescent="0.2">
      <c r="A96" s="148" t="s">
        <v>1331</v>
      </c>
      <c r="B96" s="149"/>
      <c r="C96" s="150"/>
      <c r="D96" s="48"/>
      <c r="E96" s="48"/>
      <c r="F96" s="151"/>
      <c r="G96" s="48"/>
      <c r="H96" s="48"/>
      <c r="I96" s="48"/>
      <c r="J96" s="150"/>
      <c r="K96" s="151"/>
      <c r="L96" s="48"/>
      <c r="M96" s="171"/>
      <c r="N96" s="153"/>
      <c r="O96" s="64"/>
      <c r="P96" s="152"/>
      <c r="Q96" s="48"/>
    </row>
    <row r="97" spans="1:17" ht="18.75" x14ac:dyDescent="0.2">
      <c r="A97" s="148" t="s">
        <v>1332</v>
      </c>
      <c r="B97" s="149"/>
      <c r="C97" s="150"/>
      <c r="D97" s="48"/>
      <c r="E97" s="48"/>
      <c r="F97" s="151"/>
      <c r="G97" s="48"/>
      <c r="H97" s="48"/>
      <c r="I97" s="48"/>
      <c r="J97" s="150"/>
      <c r="K97" s="151"/>
      <c r="L97" s="48"/>
      <c r="M97" s="171"/>
      <c r="N97" s="153"/>
      <c r="O97" s="64"/>
      <c r="P97" s="152"/>
      <c r="Q97" s="48"/>
    </row>
    <row r="98" spans="1:17" ht="18.75" x14ac:dyDescent="0.2">
      <c r="A98" s="148" t="s">
        <v>1333</v>
      </c>
      <c r="B98" s="149"/>
      <c r="C98" s="150"/>
      <c r="D98" s="48"/>
      <c r="E98" s="48"/>
      <c r="F98" s="151"/>
      <c r="G98" s="48"/>
      <c r="H98" s="48"/>
      <c r="I98" s="48"/>
      <c r="J98" s="150"/>
      <c r="K98" s="151"/>
      <c r="L98" s="48"/>
      <c r="M98" s="171"/>
      <c r="N98" s="153"/>
      <c r="O98" s="64"/>
      <c r="P98" s="152"/>
      <c r="Q98" s="48"/>
    </row>
    <row r="99" spans="1:17" ht="18.75" x14ac:dyDescent="0.2">
      <c r="A99" s="148" t="s">
        <v>1334</v>
      </c>
      <c r="B99" s="149"/>
      <c r="C99" s="150"/>
      <c r="D99" s="48"/>
      <c r="E99" s="48"/>
      <c r="F99" s="151"/>
      <c r="G99" s="48"/>
      <c r="H99" s="48"/>
      <c r="I99" s="48"/>
      <c r="J99" s="150"/>
      <c r="K99" s="151"/>
      <c r="L99" s="48"/>
      <c r="M99" s="171"/>
      <c r="N99" s="153"/>
      <c r="O99" s="64"/>
      <c r="P99" s="152"/>
      <c r="Q99" s="48"/>
    </row>
    <row r="100" spans="1:17" ht="18.75" x14ac:dyDescent="0.2">
      <c r="A100" s="148" t="s">
        <v>1335</v>
      </c>
      <c r="B100" s="149"/>
      <c r="C100" s="150"/>
      <c r="D100" s="48"/>
      <c r="E100" s="48"/>
      <c r="F100" s="151"/>
      <c r="G100" s="48"/>
      <c r="H100" s="48"/>
      <c r="I100" s="48"/>
      <c r="J100" s="150"/>
      <c r="K100" s="151"/>
      <c r="L100" s="48"/>
      <c r="M100" s="171"/>
      <c r="N100" s="153"/>
      <c r="O100" s="64"/>
      <c r="P100" s="152"/>
      <c r="Q100" s="48"/>
    </row>
    <row r="101" spans="1:17" ht="18.75" x14ac:dyDescent="0.2">
      <c r="A101" s="148" t="s">
        <v>1336</v>
      </c>
      <c r="B101" s="149"/>
      <c r="C101" s="150"/>
      <c r="D101" s="48"/>
      <c r="E101" s="48"/>
      <c r="F101" s="151"/>
      <c r="G101" s="48"/>
      <c r="H101" s="48"/>
      <c r="I101" s="48"/>
      <c r="J101" s="150"/>
      <c r="K101" s="151"/>
      <c r="L101" s="48"/>
      <c r="M101" s="171"/>
      <c r="N101" s="153"/>
      <c r="O101" s="64"/>
      <c r="P101" s="152"/>
      <c r="Q101" s="48"/>
    </row>
    <row r="102" spans="1:17" ht="18.75" x14ac:dyDescent="0.2">
      <c r="A102" s="148" t="s">
        <v>1337</v>
      </c>
      <c r="B102" s="149"/>
      <c r="C102" s="150"/>
      <c r="D102" s="48"/>
      <c r="E102" s="48"/>
      <c r="F102" s="151"/>
      <c r="G102" s="48"/>
      <c r="H102" s="48"/>
      <c r="I102" s="48"/>
      <c r="J102" s="150"/>
      <c r="K102" s="151"/>
      <c r="L102" s="48"/>
      <c r="M102" s="171"/>
      <c r="N102" s="153"/>
      <c r="O102" s="64"/>
      <c r="P102" s="152"/>
      <c r="Q102" s="48"/>
    </row>
    <row r="103" spans="1:17" ht="18.75" x14ac:dyDescent="0.2">
      <c r="A103" s="148" t="s">
        <v>1338</v>
      </c>
      <c r="B103" s="149"/>
      <c r="C103" s="150"/>
      <c r="D103" s="48"/>
      <c r="E103" s="48"/>
      <c r="F103" s="151"/>
      <c r="G103" s="48"/>
      <c r="H103" s="48"/>
      <c r="I103" s="48"/>
      <c r="J103" s="150"/>
      <c r="K103" s="151"/>
      <c r="L103" s="48"/>
      <c r="M103" s="171"/>
      <c r="N103" s="153"/>
      <c r="O103" s="64"/>
      <c r="P103" s="152"/>
      <c r="Q103" s="48"/>
    </row>
    <row r="104" spans="1:17" ht="18.75" x14ac:dyDescent="0.2">
      <c r="A104" s="148" t="s">
        <v>1339</v>
      </c>
      <c r="B104" s="149"/>
      <c r="C104" s="150"/>
      <c r="D104" s="48"/>
      <c r="E104" s="48"/>
      <c r="F104" s="151"/>
      <c r="G104" s="48"/>
      <c r="H104" s="48"/>
      <c r="I104" s="48"/>
      <c r="J104" s="150"/>
      <c r="K104" s="151"/>
      <c r="L104" s="48"/>
      <c r="M104" s="171"/>
      <c r="N104" s="153"/>
      <c r="O104" s="64"/>
      <c r="P104" s="152"/>
      <c r="Q104" s="48"/>
    </row>
    <row r="105" spans="1:17" ht="18.75" x14ac:dyDescent="0.2">
      <c r="A105" s="148" t="s">
        <v>1340</v>
      </c>
      <c r="B105" s="149"/>
      <c r="C105" s="150"/>
      <c r="D105" s="48"/>
      <c r="E105" s="48"/>
      <c r="F105" s="151"/>
      <c r="G105" s="48"/>
      <c r="H105" s="48"/>
      <c r="I105" s="48"/>
      <c r="J105" s="150"/>
      <c r="K105" s="151"/>
      <c r="L105" s="48"/>
      <c r="M105" s="171"/>
      <c r="N105" s="153"/>
      <c r="O105" s="64"/>
      <c r="P105" s="152"/>
      <c r="Q105" s="48"/>
    </row>
    <row r="106" spans="1:17" ht="18.75" x14ac:dyDescent="0.2">
      <c r="A106" s="148" t="s">
        <v>1341</v>
      </c>
      <c r="B106" s="162"/>
      <c r="C106" s="163"/>
      <c r="D106" s="164"/>
      <c r="E106" s="164"/>
      <c r="F106" s="165"/>
      <c r="G106" s="164"/>
      <c r="H106" s="164"/>
      <c r="I106" s="164"/>
      <c r="J106" s="163"/>
      <c r="K106" s="165"/>
      <c r="L106" s="164"/>
      <c r="M106" s="172"/>
      <c r="N106" s="166"/>
      <c r="O106" s="167"/>
      <c r="P106" s="168"/>
      <c r="Q106" s="48"/>
    </row>
    <row r="107" spans="1:17" ht="18.75" x14ac:dyDescent="0.2">
      <c r="A107" s="148" t="s">
        <v>1342</v>
      </c>
      <c r="B107" s="149"/>
      <c r="C107" s="150"/>
      <c r="D107" s="48"/>
      <c r="E107" s="48"/>
      <c r="F107" s="151"/>
      <c r="G107" s="48"/>
      <c r="H107" s="48"/>
      <c r="I107" s="48"/>
      <c r="J107" s="150"/>
      <c r="K107" s="151"/>
      <c r="L107" s="48"/>
      <c r="M107" s="171"/>
      <c r="N107" s="153"/>
      <c r="O107" s="64"/>
      <c r="P107" s="152"/>
      <c r="Q107" s="48"/>
    </row>
    <row r="108" spans="1:17" ht="18.75" x14ac:dyDescent="0.2">
      <c r="A108" s="148" t="s">
        <v>1343</v>
      </c>
      <c r="B108" s="149"/>
      <c r="C108" s="150"/>
      <c r="D108" s="48"/>
      <c r="E108" s="48"/>
      <c r="F108" s="151"/>
      <c r="G108" s="48"/>
      <c r="H108" s="48"/>
      <c r="I108" s="48"/>
      <c r="J108" s="150"/>
      <c r="K108" s="151"/>
      <c r="L108" s="48"/>
      <c r="M108" s="171"/>
      <c r="N108" s="153"/>
      <c r="O108" s="64"/>
      <c r="P108" s="152"/>
      <c r="Q108" s="48"/>
    </row>
    <row r="109" spans="1:17" ht="18.75" x14ac:dyDescent="0.2">
      <c r="A109" s="148" t="s">
        <v>1344</v>
      </c>
      <c r="B109" s="149"/>
      <c r="C109" s="150"/>
      <c r="D109" s="48"/>
      <c r="E109" s="149"/>
      <c r="F109" s="151"/>
      <c r="G109" s="48"/>
      <c r="H109" s="48"/>
      <c r="I109" s="48"/>
      <c r="J109" s="150"/>
      <c r="K109" s="151"/>
      <c r="L109" s="48"/>
      <c r="M109" s="171"/>
      <c r="N109" s="153"/>
      <c r="O109" s="64"/>
      <c r="P109" s="152"/>
      <c r="Q109" s="48"/>
    </row>
    <row r="110" spans="1:17" ht="18.75" x14ac:dyDescent="0.2">
      <c r="A110" s="148" t="s">
        <v>1345</v>
      </c>
      <c r="B110" s="149"/>
      <c r="C110" s="150"/>
      <c r="D110" s="48"/>
      <c r="E110" s="48"/>
      <c r="F110" s="151"/>
      <c r="G110" s="48"/>
      <c r="H110" s="48"/>
      <c r="I110" s="48"/>
      <c r="J110" s="150"/>
      <c r="K110" s="151"/>
      <c r="L110" s="48"/>
      <c r="M110" s="171"/>
      <c r="N110" s="153"/>
      <c r="O110" s="64"/>
      <c r="P110" s="152"/>
      <c r="Q110" s="48"/>
    </row>
    <row r="111" spans="1:17" ht="18.75" x14ac:dyDescent="0.2">
      <c r="A111" s="148" t="s">
        <v>1346</v>
      </c>
      <c r="B111" s="149"/>
      <c r="C111" s="150"/>
      <c r="D111" s="48"/>
      <c r="E111" s="48"/>
      <c r="F111" s="151"/>
      <c r="G111" s="48"/>
      <c r="H111" s="48"/>
      <c r="I111" s="48"/>
      <c r="J111" s="150"/>
      <c r="K111" s="151"/>
      <c r="L111" s="48"/>
      <c r="M111" s="171"/>
      <c r="N111" s="153"/>
      <c r="O111" s="64"/>
      <c r="P111" s="152"/>
      <c r="Q111" s="48"/>
    </row>
    <row r="112" spans="1:17" ht="18.75" x14ac:dyDescent="0.2">
      <c r="A112" s="148" t="s">
        <v>1347</v>
      </c>
      <c r="B112" s="149"/>
      <c r="C112" s="150"/>
      <c r="D112" s="48"/>
      <c r="E112" s="48"/>
      <c r="F112" s="151"/>
      <c r="G112" s="48"/>
      <c r="H112" s="48"/>
      <c r="I112" s="48"/>
      <c r="J112" s="150"/>
      <c r="K112" s="151"/>
      <c r="L112" s="48"/>
      <c r="M112" s="171"/>
      <c r="N112" s="153"/>
      <c r="O112" s="64"/>
      <c r="P112" s="152"/>
      <c r="Q112" s="48"/>
    </row>
    <row r="113" spans="1:17" ht="18.75" x14ac:dyDescent="0.2">
      <c r="A113" s="148" t="s">
        <v>1348</v>
      </c>
      <c r="B113" s="149"/>
      <c r="C113" s="150"/>
      <c r="D113" s="48"/>
      <c r="E113" s="48"/>
      <c r="F113" s="151"/>
      <c r="G113" s="48"/>
      <c r="H113" s="48"/>
      <c r="I113" s="48"/>
      <c r="J113" s="150"/>
      <c r="K113" s="151"/>
      <c r="L113" s="48"/>
      <c r="M113" s="171"/>
      <c r="N113" s="153"/>
      <c r="O113" s="64"/>
      <c r="P113" s="152"/>
      <c r="Q113" s="48"/>
    </row>
    <row r="114" spans="1:17" ht="18.75" x14ac:dyDescent="0.2">
      <c r="A114" s="148" t="s">
        <v>1349</v>
      </c>
      <c r="B114" s="149"/>
      <c r="C114" s="150"/>
      <c r="D114" s="48"/>
      <c r="E114" s="48"/>
      <c r="F114" s="151"/>
      <c r="G114" s="48"/>
      <c r="H114" s="48"/>
      <c r="I114" s="48"/>
      <c r="J114" s="150"/>
      <c r="K114" s="151"/>
      <c r="L114" s="48"/>
      <c r="M114" s="171"/>
      <c r="N114" s="153"/>
      <c r="O114" s="64"/>
      <c r="P114" s="152"/>
      <c r="Q114" s="48"/>
    </row>
    <row r="115" spans="1:17" ht="18.75" x14ac:dyDescent="0.2">
      <c r="A115" s="148" t="s">
        <v>1350</v>
      </c>
      <c r="B115" s="149"/>
      <c r="C115" s="150"/>
      <c r="D115" s="48"/>
      <c r="E115" s="48"/>
      <c r="F115" s="151"/>
      <c r="G115" s="48"/>
      <c r="H115" s="48"/>
      <c r="I115" s="48"/>
      <c r="J115" s="150"/>
      <c r="K115" s="151"/>
      <c r="L115" s="48"/>
      <c r="M115" s="171"/>
      <c r="N115" s="153"/>
      <c r="O115" s="64"/>
      <c r="P115" s="152"/>
      <c r="Q115" s="48"/>
    </row>
    <row r="116" spans="1:17" ht="18.75" x14ac:dyDescent="0.2">
      <c r="A116" s="148" t="s">
        <v>1351</v>
      </c>
      <c r="B116" s="149"/>
      <c r="C116" s="150"/>
      <c r="D116" s="48"/>
      <c r="E116" s="48"/>
      <c r="F116" s="151"/>
      <c r="G116" s="48"/>
      <c r="H116" s="48"/>
      <c r="I116" s="48"/>
      <c r="J116" s="154"/>
      <c r="K116" s="151"/>
      <c r="L116" s="48"/>
      <c r="N116" s="153"/>
      <c r="O116" s="64"/>
      <c r="P116" s="152"/>
      <c r="Q116" s="48"/>
    </row>
    <row r="117" spans="1:17" ht="18.75" x14ac:dyDescent="0.2">
      <c r="A117" s="148" t="s">
        <v>1352</v>
      </c>
      <c r="B117" s="149"/>
      <c r="C117" s="150"/>
      <c r="D117" s="48"/>
      <c r="E117" s="48"/>
      <c r="F117" s="151"/>
      <c r="G117" s="48"/>
      <c r="H117" s="48"/>
      <c r="I117" s="48"/>
      <c r="J117" s="150"/>
      <c r="K117" s="151"/>
      <c r="L117" s="48"/>
      <c r="M117" s="171"/>
      <c r="N117" s="153"/>
      <c r="O117" s="64"/>
      <c r="P117" s="152"/>
      <c r="Q117" s="48"/>
    </row>
    <row r="118" spans="1:17" ht="18.75" x14ac:dyDescent="0.2">
      <c r="A118" s="148" t="s">
        <v>1353</v>
      </c>
      <c r="B118" s="149"/>
      <c r="C118" s="150"/>
      <c r="D118" s="48"/>
      <c r="E118" s="48"/>
      <c r="F118" s="151"/>
      <c r="G118" s="48"/>
      <c r="H118" s="48"/>
      <c r="I118" s="48"/>
      <c r="J118" s="150"/>
      <c r="K118" s="151"/>
      <c r="L118" s="48"/>
      <c r="M118" s="171"/>
      <c r="N118" s="153"/>
      <c r="O118" s="64"/>
      <c r="P118" s="152"/>
      <c r="Q118" s="48"/>
    </row>
    <row r="119" spans="1:17" ht="18.75" x14ac:dyDescent="0.2">
      <c r="A119" s="148" t="s">
        <v>1354</v>
      </c>
      <c r="B119" s="149"/>
      <c r="C119" s="150"/>
      <c r="D119" s="48"/>
      <c r="E119" s="48"/>
      <c r="F119" s="151"/>
      <c r="G119" s="48"/>
      <c r="H119" s="48"/>
      <c r="I119" s="48"/>
      <c r="J119" s="150"/>
      <c r="K119" s="151"/>
      <c r="L119" s="48"/>
      <c r="M119" s="171"/>
      <c r="N119" s="153"/>
      <c r="O119" s="64"/>
      <c r="P119" s="152"/>
      <c r="Q119" s="48"/>
    </row>
    <row r="120" spans="1:17" ht="18.75" x14ac:dyDescent="0.2">
      <c r="A120" s="148" t="s">
        <v>1355</v>
      </c>
      <c r="B120" s="149"/>
      <c r="C120" s="150"/>
      <c r="D120" s="48"/>
      <c r="E120" s="109"/>
      <c r="F120" s="151"/>
      <c r="G120" s="48"/>
      <c r="H120" s="48"/>
      <c r="I120" s="48"/>
      <c r="J120" s="150"/>
      <c r="K120" s="151"/>
      <c r="L120" s="48"/>
      <c r="M120" s="171"/>
      <c r="N120" s="98"/>
      <c r="O120" s="64"/>
      <c r="P120" s="152"/>
      <c r="Q120" s="48"/>
    </row>
    <row r="121" spans="1:17" ht="18.75" x14ac:dyDescent="0.2">
      <c r="A121" s="148" t="s">
        <v>1356</v>
      </c>
      <c r="B121" s="149"/>
      <c r="C121" s="150"/>
      <c r="D121" s="48"/>
      <c r="E121" s="48"/>
      <c r="F121" s="151"/>
      <c r="G121" s="48"/>
      <c r="H121" s="48"/>
      <c r="I121" s="48"/>
      <c r="J121" s="150"/>
      <c r="K121" s="151"/>
      <c r="L121" s="48"/>
      <c r="M121" s="171"/>
      <c r="N121" s="98"/>
      <c r="O121" s="64"/>
      <c r="P121" s="152"/>
      <c r="Q121" s="48"/>
    </row>
    <row r="122" spans="1:17" ht="18.75" x14ac:dyDescent="0.2">
      <c r="A122" s="148" t="s">
        <v>1357</v>
      </c>
      <c r="B122" s="149"/>
      <c r="C122" s="150"/>
      <c r="D122" s="48"/>
      <c r="E122" s="48"/>
      <c r="F122" s="151"/>
      <c r="G122" s="48"/>
      <c r="H122" s="48"/>
      <c r="I122" s="48"/>
      <c r="J122" s="150"/>
      <c r="K122" s="151"/>
      <c r="L122" s="48"/>
      <c r="M122" s="171"/>
      <c r="N122" s="98"/>
      <c r="O122" s="64"/>
      <c r="P122" s="152"/>
      <c r="Q122" s="48"/>
    </row>
    <row r="123" spans="1:17" ht="18.75" x14ac:dyDescent="0.2">
      <c r="A123" s="148" t="s">
        <v>1358</v>
      </c>
      <c r="B123" s="149"/>
      <c r="C123" s="150"/>
      <c r="D123" s="48"/>
      <c r="E123" s="48"/>
      <c r="F123" s="151"/>
      <c r="G123" s="48"/>
      <c r="H123" s="48"/>
      <c r="I123" s="48"/>
      <c r="J123" s="150"/>
      <c r="K123" s="151"/>
      <c r="L123" s="48"/>
      <c r="M123" s="171"/>
      <c r="N123" s="98"/>
      <c r="O123" s="64"/>
      <c r="P123" s="152"/>
      <c r="Q123" s="48"/>
    </row>
    <row r="124" spans="1:17" ht="18.75" x14ac:dyDescent="0.2">
      <c r="A124" s="148" t="s">
        <v>1359</v>
      </c>
      <c r="B124" s="149"/>
      <c r="C124" s="150"/>
      <c r="D124" s="48"/>
      <c r="E124" s="48"/>
      <c r="F124" s="151"/>
      <c r="G124" s="48"/>
      <c r="H124" s="48"/>
      <c r="I124" s="48"/>
      <c r="J124" s="150"/>
      <c r="K124" s="151"/>
      <c r="L124" s="48"/>
      <c r="M124" s="171"/>
      <c r="N124" s="98"/>
      <c r="O124" s="64"/>
      <c r="P124" s="152"/>
      <c r="Q124" s="48"/>
    </row>
    <row r="125" spans="1:17" ht="18.75" x14ac:dyDescent="0.2">
      <c r="A125" s="148" t="s">
        <v>1360</v>
      </c>
      <c r="B125" s="149"/>
      <c r="C125" s="150"/>
      <c r="D125" s="48"/>
      <c r="E125" s="48"/>
      <c r="F125" s="151"/>
      <c r="G125" s="48"/>
      <c r="H125" s="48"/>
      <c r="I125" s="48"/>
      <c r="J125" s="150"/>
      <c r="K125" s="151"/>
      <c r="L125" s="48"/>
      <c r="M125" s="171"/>
      <c r="N125" s="153"/>
      <c r="O125" s="64"/>
      <c r="P125" s="152"/>
      <c r="Q125" s="48"/>
    </row>
    <row r="126" spans="1:17" ht="166.5" customHeight="1" x14ac:dyDescent="0.2">
      <c r="A126" s="148" t="s">
        <v>1361</v>
      </c>
      <c r="B126" s="149"/>
      <c r="C126" s="150"/>
      <c r="D126" s="48"/>
      <c r="E126" s="48"/>
      <c r="F126" s="151"/>
      <c r="G126" s="48"/>
      <c r="H126" s="48"/>
      <c r="I126" s="48"/>
      <c r="J126" s="150"/>
      <c r="K126" s="151"/>
      <c r="L126" s="48"/>
      <c r="M126" s="171"/>
      <c r="N126" s="153"/>
      <c r="O126" s="64"/>
      <c r="P126" s="152"/>
      <c r="Q126" s="48"/>
    </row>
    <row r="127" spans="1:17" ht="120.75" customHeight="1" x14ac:dyDescent="0.2">
      <c r="A127" s="148" t="s">
        <v>1362</v>
      </c>
      <c r="B127" s="149"/>
      <c r="C127" s="150"/>
      <c r="D127" s="48"/>
      <c r="E127" s="48"/>
      <c r="F127" s="151"/>
      <c r="G127" s="48"/>
      <c r="H127" s="48"/>
      <c r="I127" s="48"/>
      <c r="J127" s="150"/>
      <c r="K127" s="151"/>
      <c r="L127" s="48"/>
      <c r="M127" s="171"/>
      <c r="N127" s="98"/>
      <c r="O127" s="64"/>
      <c r="P127" s="152"/>
      <c r="Q127" s="48"/>
    </row>
    <row r="128" spans="1:17" ht="39.75" customHeight="1" x14ac:dyDescent="0.2">
      <c r="A128" s="148" t="s">
        <v>1363</v>
      </c>
      <c r="B128" s="149"/>
      <c r="C128" s="150"/>
      <c r="D128" s="48"/>
      <c r="E128" s="48"/>
      <c r="F128" s="151"/>
      <c r="G128" s="48"/>
      <c r="H128" s="48"/>
      <c r="I128" s="48"/>
      <c r="J128" s="150"/>
      <c r="K128" s="151"/>
      <c r="L128" s="48"/>
      <c r="M128" s="171"/>
      <c r="N128" s="98"/>
      <c r="O128" s="64"/>
      <c r="P128" s="152"/>
      <c r="Q128" s="48"/>
    </row>
    <row r="129" spans="1:17" ht="18.75" x14ac:dyDescent="0.2">
      <c r="A129" s="148" t="s">
        <v>1364</v>
      </c>
      <c r="B129" s="149"/>
      <c r="C129" s="150"/>
      <c r="D129" s="48"/>
      <c r="E129" s="48"/>
      <c r="F129" s="151"/>
      <c r="G129" s="48"/>
      <c r="H129" s="48"/>
      <c r="I129" s="48"/>
      <c r="J129" s="150"/>
      <c r="K129" s="151"/>
      <c r="L129" s="48"/>
      <c r="M129" s="171"/>
      <c r="N129" s="98"/>
      <c r="O129" s="64"/>
      <c r="P129" s="152"/>
      <c r="Q129" s="48"/>
    </row>
    <row r="130" spans="1:17" x14ac:dyDescent="0.2">
      <c r="A130" s="148" t="s">
        <v>1365</v>
      </c>
      <c r="B130" s="149"/>
      <c r="C130" s="150"/>
      <c r="D130" s="150"/>
      <c r="E130" s="48"/>
      <c r="F130" s="151"/>
      <c r="G130" s="48"/>
      <c r="H130" s="48"/>
      <c r="I130" s="150"/>
      <c r="J130" s="151"/>
      <c r="K130" s="48"/>
      <c r="L130" s="153"/>
      <c r="M130" s="174"/>
      <c r="N130" s="98"/>
      <c r="O130" s="48"/>
      <c r="P130" s="48"/>
      <c r="Q130" s="48"/>
    </row>
    <row r="131" spans="1:17" ht="18.75" x14ac:dyDescent="0.2">
      <c r="A131" s="148" t="s">
        <v>1366</v>
      </c>
      <c r="B131" s="149"/>
      <c r="C131" s="150"/>
      <c r="D131" s="48"/>
      <c r="E131" s="48"/>
      <c r="F131" s="151"/>
      <c r="G131" s="48"/>
      <c r="H131" s="48"/>
      <c r="I131" s="48"/>
      <c r="J131" s="150"/>
      <c r="K131" s="151"/>
      <c r="L131" s="153"/>
      <c r="M131" s="171"/>
      <c r="N131" s="98"/>
      <c r="O131" s="64"/>
      <c r="P131" s="152"/>
      <c r="Q131" s="48"/>
    </row>
    <row r="132" spans="1:17" ht="18.75" x14ac:dyDescent="0.2">
      <c r="A132" s="148" t="s">
        <v>1367</v>
      </c>
      <c r="B132" s="149"/>
      <c r="C132" s="150"/>
      <c r="D132" s="48"/>
      <c r="E132" s="48"/>
      <c r="F132" s="151"/>
      <c r="G132" s="48"/>
      <c r="H132" s="48"/>
      <c r="I132" s="48"/>
      <c r="J132" s="150"/>
      <c r="K132" s="151"/>
      <c r="L132" s="48"/>
      <c r="M132" s="171"/>
      <c r="N132" s="98"/>
      <c r="O132" s="64"/>
      <c r="P132" s="152"/>
      <c r="Q132" s="48"/>
    </row>
    <row r="133" spans="1:17" ht="18.75" x14ac:dyDescent="0.2">
      <c r="A133" s="148" t="s">
        <v>1368</v>
      </c>
      <c r="B133" s="149"/>
      <c r="C133" s="150"/>
      <c r="D133" s="48"/>
      <c r="E133" s="48"/>
      <c r="F133" s="151"/>
      <c r="G133" s="48"/>
      <c r="H133" s="48"/>
      <c r="I133" s="48"/>
      <c r="J133" s="150"/>
      <c r="K133" s="151"/>
      <c r="L133" s="48"/>
      <c r="M133" s="171"/>
      <c r="N133" s="98"/>
      <c r="O133" s="64"/>
      <c r="P133" s="152"/>
      <c r="Q133" s="48"/>
    </row>
    <row r="134" spans="1:17" ht="18.75" x14ac:dyDescent="0.2">
      <c r="A134" s="148" t="s">
        <v>1369</v>
      </c>
      <c r="B134" s="149"/>
      <c r="C134" s="150"/>
      <c r="D134" s="48"/>
      <c r="E134" s="48"/>
      <c r="F134" s="151"/>
      <c r="G134" s="48"/>
      <c r="H134" s="48"/>
      <c r="I134" s="48"/>
      <c r="J134" s="150"/>
      <c r="K134" s="151"/>
      <c r="L134" s="48"/>
      <c r="M134" s="171"/>
      <c r="N134" s="98"/>
      <c r="O134" s="64"/>
      <c r="P134" s="152"/>
      <c r="Q134" s="48"/>
    </row>
    <row r="135" spans="1:17" ht="18.75" x14ac:dyDescent="0.2">
      <c r="A135" s="148" t="s">
        <v>1370</v>
      </c>
      <c r="B135" s="149"/>
      <c r="C135" s="150"/>
      <c r="D135" s="48"/>
      <c r="E135" s="48"/>
      <c r="F135" s="151"/>
      <c r="G135" s="48"/>
      <c r="H135" s="48"/>
      <c r="I135" s="48"/>
      <c r="J135" s="150"/>
      <c r="K135" s="151"/>
      <c r="L135" s="48"/>
      <c r="M135" s="171"/>
      <c r="N135" s="98"/>
      <c r="O135" s="64"/>
      <c r="P135" s="152"/>
      <c r="Q135" s="48"/>
    </row>
    <row r="136" spans="1:17" ht="18.75" x14ac:dyDescent="0.2">
      <c r="A136" s="148" t="s">
        <v>1371</v>
      </c>
      <c r="B136" s="149"/>
      <c r="C136" s="150"/>
      <c r="D136" s="48"/>
      <c r="E136" s="48"/>
      <c r="F136" s="151"/>
      <c r="G136" s="48"/>
      <c r="H136" s="48"/>
      <c r="I136" s="48"/>
      <c r="J136" s="150"/>
      <c r="K136" s="151"/>
      <c r="L136" s="48"/>
      <c r="M136" s="171"/>
      <c r="N136" s="98"/>
      <c r="O136" s="64"/>
      <c r="P136" s="152"/>
      <c r="Q136" s="48"/>
    </row>
    <row r="137" spans="1:17" ht="18.75" x14ac:dyDescent="0.2">
      <c r="A137" s="148" t="s">
        <v>1372</v>
      </c>
      <c r="B137" s="149"/>
      <c r="C137" s="150"/>
      <c r="D137" s="48"/>
      <c r="E137" s="48"/>
      <c r="F137" s="151"/>
      <c r="G137" s="48"/>
      <c r="H137" s="48"/>
      <c r="I137" s="48"/>
      <c r="J137" s="150"/>
      <c r="K137" s="151"/>
      <c r="L137" s="48"/>
      <c r="M137" s="171"/>
      <c r="N137" s="98"/>
      <c r="O137" s="64"/>
      <c r="P137" s="152"/>
      <c r="Q137" s="48"/>
    </row>
    <row r="138" spans="1:17" ht="18.75" x14ac:dyDescent="0.2">
      <c r="A138" s="148" t="s">
        <v>1373</v>
      </c>
      <c r="B138" s="149"/>
      <c r="C138" s="150"/>
      <c r="D138" s="48"/>
      <c r="E138" s="48"/>
      <c r="F138" s="151"/>
      <c r="G138" s="48"/>
      <c r="H138" s="48"/>
      <c r="I138" s="48"/>
      <c r="J138" s="150"/>
      <c r="K138" s="151"/>
      <c r="L138" s="48"/>
      <c r="M138" s="171"/>
      <c r="N138" s="98"/>
      <c r="O138" s="64"/>
      <c r="P138" s="152"/>
      <c r="Q138" s="48"/>
    </row>
    <row r="139" spans="1:17" ht="18.75" x14ac:dyDescent="0.2">
      <c r="A139" s="148" t="s">
        <v>1374</v>
      </c>
      <c r="B139" s="149"/>
      <c r="C139" s="150"/>
      <c r="D139" s="48"/>
      <c r="E139" s="48"/>
      <c r="F139" s="151"/>
      <c r="G139" s="48"/>
      <c r="H139" s="48"/>
      <c r="I139" s="48"/>
      <c r="J139" s="150"/>
      <c r="K139" s="151"/>
      <c r="L139" s="48"/>
      <c r="M139" s="171"/>
      <c r="N139" s="98"/>
      <c r="O139" s="64"/>
      <c r="P139" s="152"/>
      <c r="Q139" s="48"/>
    </row>
    <row r="140" spans="1:17" ht="18.75" x14ac:dyDescent="0.2">
      <c r="A140" s="148" t="s">
        <v>1375</v>
      </c>
      <c r="B140" s="149"/>
      <c r="C140" s="150"/>
      <c r="D140" s="48"/>
      <c r="E140" s="48"/>
      <c r="F140" s="151"/>
      <c r="G140" s="48"/>
      <c r="H140" s="48"/>
      <c r="I140" s="48"/>
      <c r="J140" s="150"/>
      <c r="K140" s="151"/>
      <c r="L140" s="48"/>
      <c r="M140" s="171"/>
      <c r="N140" s="98"/>
      <c r="O140" s="64"/>
      <c r="P140" s="152"/>
      <c r="Q140" s="48"/>
    </row>
    <row r="141" spans="1:17" ht="18.75" x14ac:dyDescent="0.2">
      <c r="A141" s="148" t="s">
        <v>1376</v>
      </c>
      <c r="B141" s="149"/>
      <c r="C141" s="150"/>
      <c r="D141" s="48"/>
      <c r="E141" s="48"/>
      <c r="F141" s="151"/>
      <c r="G141" s="48"/>
      <c r="H141" s="48"/>
      <c r="I141" s="48"/>
      <c r="J141" s="150"/>
      <c r="K141" s="151"/>
      <c r="L141" s="48"/>
      <c r="M141" s="171"/>
      <c r="N141" s="98"/>
      <c r="O141" s="64"/>
      <c r="P141" s="152"/>
      <c r="Q141" s="48"/>
    </row>
    <row r="142" spans="1:17" ht="18.75" x14ac:dyDescent="0.2">
      <c r="A142" s="148" t="s">
        <v>1377</v>
      </c>
      <c r="B142" s="149"/>
      <c r="C142" s="150"/>
      <c r="D142" s="48"/>
      <c r="E142" s="48"/>
      <c r="F142" s="151"/>
      <c r="G142" s="48"/>
      <c r="H142" s="48"/>
      <c r="I142" s="48"/>
      <c r="J142" s="150"/>
      <c r="K142" s="151"/>
      <c r="L142" s="48"/>
      <c r="M142" s="171"/>
      <c r="N142" s="98"/>
      <c r="O142" s="64"/>
      <c r="P142" s="152"/>
      <c r="Q142" s="48"/>
    </row>
    <row r="143" spans="1:17" ht="18.75" x14ac:dyDescent="0.2">
      <c r="A143" s="148" t="s">
        <v>1378</v>
      </c>
      <c r="B143" s="149"/>
      <c r="C143" s="150"/>
      <c r="D143" s="48"/>
      <c r="E143" s="48"/>
      <c r="F143" s="151"/>
      <c r="G143" s="48"/>
      <c r="H143" s="48"/>
      <c r="I143" s="48"/>
      <c r="J143" s="150"/>
      <c r="K143" s="151"/>
      <c r="L143" s="48"/>
      <c r="M143" s="171"/>
      <c r="N143" s="98"/>
      <c r="O143" s="64"/>
      <c r="P143" s="152"/>
      <c r="Q143" s="48"/>
    </row>
    <row r="144" spans="1:17" ht="18.75" x14ac:dyDescent="0.2">
      <c r="A144" s="148" t="s">
        <v>1379</v>
      </c>
      <c r="B144" s="149"/>
      <c r="C144" s="150"/>
      <c r="D144" s="48"/>
      <c r="E144" s="48"/>
      <c r="F144" s="151"/>
      <c r="G144" s="48"/>
      <c r="H144" s="48"/>
      <c r="I144" s="48"/>
      <c r="J144" s="150"/>
      <c r="K144" s="151"/>
      <c r="L144" s="48"/>
      <c r="M144" s="171"/>
      <c r="N144" s="98"/>
      <c r="O144" s="64"/>
      <c r="P144" s="152"/>
      <c r="Q144" s="48"/>
    </row>
    <row r="145" spans="1:17" ht="18.75" x14ac:dyDescent="0.2">
      <c r="A145" s="148" t="s">
        <v>1380</v>
      </c>
      <c r="B145" s="149"/>
      <c r="C145" s="150"/>
      <c r="D145" s="48"/>
      <c r="E145" s="48"/>
      <c r="F145" s="151"/>
      <c r="G145" s="48"/>
      <c r="H145" s="48"/>
      <c r="I145" s="48"/>
      <c r="J145" s="150"/>
      <c r="K145" s="151"/>
      <c r="L145" s="48"/>
      <c r="M145" s="171"/>
      <c r="N145" s="98"/>
      <c r="O145" s="64"/>
      <c r="P145" s="152"/>
      <c r="Q145" s="48"/>
    </row>
    <row r="146" spans="1:17" ht="18.75" x14ac:dyDescent="0.2">
      <c r="A146" s="148" t="s">
        <v>1381</v>
      </c>
      <c r="B146" s="149"/>
      <c r="C146" s="150"/>
      <c r="D146" s="48"/>
      <c r="E146" s="48"/>
      <c r="F146" s="151"/>
      <c r="G146" s="48"/>
      <c r="H146" s="48"/>
      <c r="I146" s="48"/>
      <c r="J146" s="150"/>
      <c r="K146" s="151"/>
      <c r="L146" s="48"/>
      <c r="M146" s="171"/>
      <c r="N146" s="98"/>
      <c r="O146" s="64"/>
      <c r="P146" s="152"/>
      <c r="Q146" s="48"/>
    </row>
    <row r="147" spans="1:17" ht="18.75" x14ac:dyDescent="0.2">
      <c r="A147" s="148" t="s">
        <v>1382</v>
      </c>
      <c r="B147" s="149"/>
      <c r="C147" s="150"/>
      <c r="D147" s="48"/>
      <c r="E147" s="48"/>
      <c r="F147" s="151"/>
      <c r="G147" s="48"/>
      <c r="H147" s="48"/>
      <c r="I147" s="48"/>
      <c r="J147" s="150"/>
      <c r="K147" s="151"/>
      <c r="L147" s="48"/>
      <c r="M147" s="171"/>
      <c r="N147" s="98"/>
      <c r="O147" s="64"/>
      <c r="P147" s="152"/>
      <c r="Q147" s="48"/>
    </row>
    <row r="148" spans="1:17" ht="18.75" x14ac:dyDescent="0.2">
      <c r="A148" s="148" t="s">
        <v>1383</v>
      </c>
      <c r="B148" s="149"/>
      <c r="C148" s="150"/>
      <c r="D148" s="48"/>
      <c r="E148" s="48"/>
      <c r="F148" s="151"/>
      <c r="G148" s="48"/>
      <c r="H148" s="48"/>
      <c r="I148" s="48"/>
      <c r="J148" s="150"/>
      <c r="K148" s="151"/>
      <c r="L148" s="48"/>
      <c r="M148" s="171"/>
      <c r="N148" s="98"/>
      <c r="O148" s="64"/>
      <c r="P148" s="152"/>
      <c r="Q148" s="48"/>
    </row>
    <row r="149" spans="1:17" ht="18.75" x14ac:dyDescent="0.2">
      <c r="A149" s="148" t="s">
        <v>1384</v>
      </c>
      <c r="B149" s="149"/>
      <c r="C149" s="150"/>
      <c r="D149" s="48"/>
      <c r="E149" s="48"/>
      <c r="F149" s="151"/>
      <c r="G149" s="48"/>
      <c r="H149" s="48"/>
      <c r="I149" s="48"/>
      <c r="J149" s="150"/>
      <c r="K149" s="151"/>
      <c r="L149" s="48"/>
      <c r="M149" s="171"/>
      <c r="N149" s="98"/>
      <c r="O149" s="64"/>
      <c r="P149" s="152"/>
      <c r="Q149" s="48"/>
    </row>
    <row r="150" spans="1:17" ht="18.75" x14ac:dyDescent="0.2">
      <c r="A150" s="148" t="s">
        <v>1385</v>
      </c>
      <c r="B150" s="149"/>
      <c r="C150" s="150"/>
      <c r="D150" s="48"/>
      <c r="E150" s="48"/>
      <c r="F150" s="151"/>
      <c r="G150" s="48"/>
      <c r="H150" s="48"/>
      <c r="I150" s="48"/>
      <c r="J150" s="150"/>
      <c r="K150" s="151"/>
      <c r="L150" s="48"/>
      <c r="M150" s="171"/>
      <c r="N150" s="98"/>
      <c r="O150" s="64"/>
      <c r="P150" s="152"/>
      <c r="Q150" s="48"/>
    </row>
    <row r="151" spans="1:17" ht="18.75" x14ac:dyDescent="0.2">
      <c r="A151" s="148" t="s">
        <v>1386</v>
      </c>
      <c r="B151" s="149"/>
      <c r="C151" s="150"/>
      <c r="D151" s="48"/>
      <c r="E151" s="48"/>
      <c r="F151" s="151"/>
      <c r="G151" s="48"/>
      <c r="H151" s="48"/>
      <c r="I151" s="48"/>
      <c r="J151" s="150"/>
      <c r="K151" s="151"/>
      <c r="L151" s="48"/>
      <c r="M151" s="171"/>
      <c r="N151" s="98"/>
      <c r="O151" s="64"/>
      <c r="P151" s="152"/>
      <c r="Q151" s="48"/>
    </row>
    <row r="152" spans="1:17" ht="18.75" x14ac:dyDescent="0.2">
      <c r="A152" s="148" t="s">
        <v>1387</v>
      </c>
      <c r="B152" s="149"/>
      <c r="C152" s="150"/>
      <c r="D152" s="48"/>
      <c r="E152" s="48"/>
      <c r="F152" s="151"/>
      <c r="G152" s="48"/>
      <c r="H152" s="48"/>
      <c r="I152" s="48"/>
      <c r="J152" s="150"/>
      <c r="K152" s="151"/>
      <c r="L152" s="48"/>
      <c r="M152" s="171"/>
      <c r="N152" s="98"/>
      <c r="O152" s="64"/>
      <c r="P152" s="152"/>
      <c r="Q152" s="48"/>
    </row>
    <row r="153" spans="1:17" ht="18.75" x14ac:dyDescent="0.2">
      <c r="A153" s="148" t="s">
        <v>1388</v>
      </c>
      <c r="B153" s="149"/>
      <c r="C153" s="150"/>
      <c r="D153" s="48"/>
      <c r="E153" s="48"/>
      <c r="F153" s="151"/>
      <c r="G153" s="48"/>
      <c r="H153" s="48"/>
      <c r="I153" s="48"/>
      <c r="J153" s="150"/>
      <c r="K153" s="151"/>
      <c r="L153" s="48"/>
      <c r="M153" s="171"/>
      <c r="N153" s="98"/>
      <c r="O153" s="64"/>
      <c r="P153" s="152"/>
      <c r="Q153" s="48"/>
    </row>
    <row r="154" spans="1:17" ht="18.75" x14ac:dyDescent="0.2">
      <c r="A154" s="148" t="s">
        <v>1389</v>
      </c>
      <c r="B154" s="149"/>
      <c r="C154" s="150"/>
      <c r="D154" s="48"/>
      <c r="E154" s="48"/>
      <c r="F154" s="151"/>
      <c r="G154" s="48"/>
      <c r="H154" s="48"/>
      <c r="I154" s="48"/>
      <c r="J154" s="150"/>
      <c r="K154" s="151"/>
      <c r="L154" s="48"/>
      <c r="M154" s="171"/>
      <c r="N154" s="98"/>
      <c r="O154" s="64"/>
      <c r="P154" s="152"/>
      <c r="Q154" s="48"/>
    </row>
    <row r="155" spans="1:17" ht="18.75" x14ac:dyDescent="0.2">
      <c r="A155" s="148" t="s">
        <v>1390</v>
      </c>
      <c r="B155" s="149"/>
      <c r="C155" s="150"/>
      <c r="D155" s="48"/>
      <c r="E155" s="48"/>
      <c r="F155" s="151"/>
      <c r="G155" s="48"/>
      <c r="H155" s="48"/>
      <c r="I155" s="48"/>
      <c r="J155" s="150"/>
      <c r="K155" s="151"/>
      <c r="L155" s="48"/>
      <c r="M155" s="171"/>
      <c r="N155" s="98"/>
      <c r="O155" s="64"/>
      <c r="P155" s="152"/>
      <c r="Q155" s="48"/>
    </row>
    <row r="156" spans="1:17" ht="18.75" x14ac:dyDescent="0.2">
      <c r="A156" s="148" t="s">
        <v>1391</v>
      </c>
      <c r="B156" s="149"/>
      <c r="C156" s="150"/>
      <c r="D156" s="48"/>
      <c r="E156" s="48"/>
      <c r="F156" s="151"/>
      <c r="G156" s="48"/>
      <c r="H156" s="48"/>
      <c r="I156" s="48"/>
      <c r="J156" s="150"/>
      <c r="K156" s="151"/>
      <c r="L156" s="48"/>
      <c r="M156" s="171"/>
      <c r="N156" s="98"/>
      <c r="O156" s="64"/>
      <c r="P156" s="152"/>
      <c r="Q156" s="48"/>
    </row>
    <row r="157" spans="1:17" ht="18.75" x14ac:dyDescent="0.2">
      <c r="A157" s="148" t="s">
        <v>1392</v>
      </c>
      <c r="B157" s="149"/>
      <c r="C157" s="150"/>
      <c r="D157" s="48"/>
      <c r="E157" s="48"/>
      <c r="F157" s="151"/>
      <c r="G157" s="48"/>
      <c r="H157" s="48"/>
      <c r="I157" s="48"/>
      <c r="J157" s="150"/>
      <c r="K157" s="151"/>
      <c r="L157" s="48"/>
      <c r="M157" s="171"/>
      <c r="N157" s="98"/>
      <c r="O157" s="64"/>
      <c r="P157" s="152"/>
      <c r="Q157" s="48"/>
    </row>
    <row r="158" spans="1:17" ht="18.75" x14ac:dyDescent="0.2">
      <c r="A158" s="148" t="s">
        <v>1393</v>
      </c>
      <c r="B158" s="149"/>
      <c r="C158" s="150"/>
      <c r="D158" s="48"/>
      <c r="E158" s="48"/>
      <c r="F158" s="151"/>
      <c r="G158" s="48"/>
      <c r="H158" s="48"/>
      <c r="I158" s="48"/>
      <c r="J158" s="150"/>
      <c r="K158" s="151"/>
      <c r="L158" s="48"/>
      <c r="M158" s="171"/>
      <c r="N158" s="98"/>
      <c r="O158" s="64"/>
      <c r="P158" s="152"/>
      <c r="Q158" s="48"/>
    </row>
    <row r="159" spans="1:17" ht="18.75" x14ac:dyDescent="0.2">
      <c r="A159" s="148" t="s">
        <v>1394</v>
      </c>
      <c r="B159" s="149"/>
      <c r="C159" s="150"/>
      <c r="D159" s="48"/>
      <c r="E159" s="48"/>
      <c r="F159" s="151"/>
      <c r="G159" s="48"/>
      <c r="H159" s="48"/>
      <c r="I159" s="48"/>
      <c r="J159" s="150"/>
      <c r="K159" s="151"/>
      <c r="L159" s="48"/>
      <c r="M159" s="171"/>
      <c r="N159" s="98"/>
      <c r="O159" s="64"/>
      <c r="P159" s="152"/>
      <c r="Q159" s="48"/>
    </row>
    <row r="160" spans="1:17" ht="18.75" x14ac:dyDescent="0.2">
      <c r="A160" s="148" t="s">
        <v>1395</v>
      </c>
      <c r="B160" s="149"/>
      <c r="C160" s="150"/>
      <c r="D160" s="48"/>
      <c r="E160" s="48"/>
      <c r="F160" s="151"/>
      <c r="G160" s="48"/>
      <c r="H160" s="48"/>
      <c r="I160" s="48"/>
      <c r="J160" s="150"/>
      <c r="K160" s="151"/>
      <c r="L160" s="48"/>
      <c r="M160" s="171"/>
      <c r="N160" s="98"/>
      <c r="O160" s="64"/>
      <c r="P160" s="152"/>
      <c r="Q160" s="48"/>
    </row>
    <row r="161" spans="1:17" ht="18.75" x14ac:dyDescent="0.2">
      <c r="A161" s="148" t="s">
        <v>1396</v>
      </c>
      <c r="B161" s="149"/>
      <c r="C161" s="150"/>
      <c r="D161" s="48"/>
      <c r="E161" s="48"/>
      <c r="F161" s="151"/>
      <c r="G161" s="48"/>
      <c r="H161" s="48"/>
      <c r="I161" s="48"/>
      <c r="J161" s="150"/>
      <c r="K161" s="151"/>
      <c r="L161" s="48"/>
      <c r="M161" s="171"/>
      <c r="N161" s="98"/>
      <c r="O161" s="64"/>
      <c r="P161" s="152"/>
      <c r="Q161" s="48"/>
    </row>
    <row r="162" spans="1:17" ht="18.75" x14ac:dyDescent="0.2">
      <c r="A162" s="148" t="s">
        <v>1397</v>
      </c>
      <c r="B162" s="149"/>
      <c r="C162" s="150"/>
      <c r="D162" s="48"/>
      <c r="E162" s="48"/>
      <c r="F162" s="151"/>
      <c r="G162" s="48"/>
      <c r="H162" s="48"/>
      <c r="I162" s="48"/>
      <c r="J162" s="150"/>
      <c r="K162" s="151"/>
      <c r="L162" s="48"/>
      <c r="M162" s="171"/>
      <c r="N162" s="98"/>
      <c r="O162" s="64"/>
      <c r="P162" s="152"/>
      <c r="Q162" s="48"/>
    </row>
    <row r="163" spans="1:17" ht="18.75" x14ac:dyDescent="0.2">
      <c r="A163" s="148" t="s">
        <v>1398</v>
      </c>
      <c r="B163" s="149"/>
      <c r="C163" s="150"/>
      <c r="D163" s="48"/>
      <c r="E163" s="48"/>
      <c r="F163" s="151"/>
      <c r="G163" s="48"/>
      <c r="H163" s="48"/>
      <c r="I163" s="48"/>
      <c r="J163" s="150"/>
      <c r="K163" s="151"/>
      <c r="L163" s="48"/>
      <c r="M163" s="171"/>
      <c r="N163" s="98"/>
      <c r="O163" s="64"/>
      <c r="P163" s="152"/>
      <c r="Q163" s="48"/>
    </row>
    <row r="164" spans="1:17" ht="18.75" x14ac:dyDescent="0.2">
      <c r="A164" s="148" t="s">
        <v>1399</v>
      </c>
      <c r="B164" s="149"/>
      <c r="C164" s="150"/>
      <c r="D164" s="48"/>
      <c r="E164" s="48"/>
      <c r="F164" s="151"/>
      <c r="G164" s="48"/>
      <c r="H164" s="48"/>
      <c r="I164" s="48"/>
      <c r="J164" s="150"/>
      <c r="K164" s="151"/>
      <c r="L164" s="48"/>
      <c r="M164" s="171"/>
      <c r="N164" s="98"/>
      <c r="O164" s="64"/>
      <c r="P164" s="152"/>
      <c r="Q164" s="48"/>
    </row>
    <row r="165" spans="1:17" ht="18.75" x14ac:dyDescent="0.2">
      <c r="A165" s="148" t="s">
        <v>1400</v>
      </c>
      <c r="B165" s="149"/>
      <c r="C165" s="150"/>
      <c r="D165" s="48"/>
      <c r="E165" s="48"/>
      <c r="F165" s="151"/>
      <c r="G165" s="48"/>
      <c r="H165" s="48"/>
      <c r="I165" s="48"/>
      <c r="J165" s="150"/>
      <c r="K165" s="151"/>
      <c r="L165" s="48"/>
      <c r="M165" s="171"/>
      <c r="N165" s="98"/>
      <c r="O165" s="64"/>
      <c r="P165" s="152"/>
      <c r="Q165" s="48"/>
    </row>
    <row r="166" spans="1:17" ht="18.75" x14ac:dyDescent="0.2">
      <c r="A166" s="148" t="s">
        <v>1401</v>
      </c>
      <c r="B166" s="149"/>
      <c r="C166" s="150"/>
      <c r="D166" s="48"/>
      <c r="E166" s="48"/>
      <c r="F166" s="151"/>
      <c r="G166" s="48"/>
      <c r="H166" s="48"/>
      <c r="I166" s="48"/>
      <c r="J166" s="150"/>
      <c r="K166" s="151"/>
      <c r="L166" s="48"/>
      <c r="M166" s="171"/>
      <c r="N166" s="98"/>
      <c r="O166" s="64"/>
      <c r="P166" s="152"/>
      <c r="Q166" s="48"/>
    </row>
    <row r="167" spans="1:17" ht="18.75" x14ac:dyDescent="0.2">
      <c r="A167" s="148" t="s">
        <v>1402</v>
      </c>
      <c r="B167" s="149"/>
      <c r="C167" s="150"/>
      <c r="D167" s="48"/>
      <c r="E167" s="48"/>
      <c r="F167" s="151"/>
      <c r="G167" s="48"/>
      <c r="H167" s="48"/>
      <c r="I167" s="48"/>
      <c r="J167" s="150"/>
      <c r="K167" s="151"/>
      <c r="L167" s="48"/>
      <c r="M167" s="171"/>
      <c r="N167" s="98"/>
      <c r="O167" s="64"/>
      <c r="P167" s="152"/>
      <c r="Q167" s="48"/>
    </row>
    <row r="168" spans="1:17" ht="18.75" x14ac:dyDescent="0.2">
      <c r="A168" s="148" t="s">
        <v>1403</v>
      </c>
      <c r="B168" s="149"/>
      <c r="C168" s="150"/>
      <c r="D168" s="48"/>
      <c r="E168" s="48"/>
      <c r="F168" s="151"/>
      <c r="G168" s="48"/>
      <c r="H168" s="48"/>
      <c r="I168" s="48"/>
      <c r="J168" s="150"/>
      <c r="K168" s="151"/>
      <c r="L168" s="48"/>
      <c r="M168" s="171"/>
      <c r="N168" s="98"/>
      <c r="O168" s="64"/>
      <c r="P168" s="152"/>
      <c r="Q168" s="48"/>
    </row>
    <row r="169" spans="1:17" ht="18.75" x14ac:dyDescent="0.2">
      <c r="A169" s="148" t="s">
        <v>1404</v>
      </c>
      <c r="B169" s="149"/>
      <c r="C169" s="150"/>
      <c r="D169" s="48"/>
      <c r="E169" s="48"/>
      <c r="F169" s="151"/>
      <c r="G169" s="48"/>
      <c r="H169" s="48"/>
      <c r="I169" s="48"/>
      <c r="J169" s="150"/>
      <c r="K169" s="151"/>
      <c r="L169" s="48"/>
      <c r="M169" s="171"/>
      <c r="N169" s="98"/>
      <c r="O169" s="64"/>
      <c r="P169" s="152"/>
      <c r="Q169" s="48"/>
    </row>
    <row r="170" spans="1:17" ht="18.75" x14ac:dyDescent="0.2">
      <c r="A170" s="148" t="s">
        <v>1405</v>
      </c>
      <c r="B170" s="149"/>
      <c r="C170" s="150"/>
      <c r="D170" s="48"/>
      <c r="E170" s="48"/>
      <c r="F170" s="151"/>
      <c r="G170" s="48"/>
      <c r="H170" s="48"/>
      <c r="I170" s="48"/>
      <c r="J170" s="150"/>
      <c r="K170" s="151"/>
      <c r="L170" s="48"/>
      <c r="M170" s="171"/>
      <c r="N170" s="98"/>
      <c r="O170" s="64"/>
      <c r="P170" s="152"/>
      <c r="Q170" s="48"/>
    </row>
    <row r="171" spans="1:17" ht="18.75" x14ac:dyDescent="0.2">
      <c r="A171" s="148" t="s">
        <v>1406</v>
      </c>
      <c r="B171" s="149"/>
      <c r="C171" s="150"/>
      <c r="D171" s="48"/>
      <c r="E171" s="48"/>
      <c r="F171" s="151"/>
      <c r="G171" s="48"/>
      <c r="H171" s="48"/>
      <c r="I171" s="48"/>
      <c r="J171" s="150"/>
      <c r="K171" s="151"/>
      <c r="L171" s="48"/>
      <c r="M171" s="171"/>
      <c r="N171" s="98"/>
      <c r="O171" s="64"/>
      <c r="P171" s="152"/>
      <c r="Q171" s="48"/>
    </row>
    <row r="172" spans="1:17" ht="18.75" x14ac:dyDescent="0.2">
      <c r="A172" s="148" t="s">
        <v>1407</v>
      </c>
      <c r="B172" s="149"/>
      <c r="C172" s="150"/>
      <c r="D172" s="48"/>
      <c r="E172" s="48"/>
      <c r="F172" s="151"/>
      <c r="G172" s="48"/>
      <c r="H172" s="48"/>
      <c r="I172" s="48"/>
      <c r="J172" s="150"/>
      <c r="K172" s="151"/>
      <c r="L172" s="48"/>
      <c r="M172" s="171"/>
      <c r="N172" s="98"/>
      <c r="O172" s="64"/>
      <c r="P172" s="152"/>
      <c r="Q172" s="48"/>
    </row>
    <row r="173" spans="1:17" ht="18.75" x14ac:dyDescent="0.2">
      <c r="A173" s="148" t="s">
        <v>1408</v>
      </c>
      <c r="B173" s="149"/>
      <c r="C173" s="150"/>
      <c r="D173" s="48"/>
      <c r="E173" s="48"/>
      <c r="F173" s="151"/>
      <c r="G173" s="48"/>
      <c r="H173" s="48"/>
      <c r="I173" s="48"/>
      <c r="J173" s="150"/>
      <c r="K173" s="151"/>
      <c r="L173" s="48"/>
      <c r="M173" s="171"/>
      <c r="N173" s="98"/>
      <c r="O173" s="64"/>
      <c r="P173" s="152"/>
      <c r="Q173" s="48"/>
    </row>
    <row r="174" spans="1:17" ht="18.75" x14ac:dyDescent="0.2">
      <c r="A174" s="148" t="s">
        <v>1409</v>
      </c>
      <c r="B174" s="149"/>
      <c r="C174" s="150"/>
      <c r="D174" s="48"/>
      <c r="E174" s="48"/>
      <c r="F174" s="151"/>
      <c r="G174" s="48"/>
      <c r="H174" s="48"/>
      <c r="I174" s="48"/>
      <c r="J174" s="150"/>
      <c r="K174" s="151"/>
      <c r="L174" s="48"/>
      <c r="M174" s="171"/>
      <c r="N174" s="98"/>
      <c r="O174" s="64"/>
      <c r="P174" s="152"/>
      <c r="Q174" s="48"/>
    </row>
    <row r="175" spans="1:17" ht="18.75" x14ac:dyDescent="0.2">
      <c r="A175" s="148" t="s">
        <v>1410</v>
      </c>
      <c r="B175" s="149"/>
      <c r="C175" s="150"/>
      <c r="D175" s="48"/>
      <c r="E175" s="48"/>
      <c r="F175" s="151"/>
      <c r="G175" s="48"/>
      <c r="H175" s="48"/>
      <c r="I175" s="48"/>
      <c r="J175" s="150"/>
      <c r="K175" s="151"/>
      <c r="L175" s="48"/>
      <c r="M175" s="171"/>
      <c r="N175" s="98"/>
      <c r="O175" s="64"/>
      <c r="P175" s="152"/>
      <c r="Q175" s="48"/>
    </row>
    <row r="176" spans="1:17" ht="18.75" x14ac:dyDescent="0.2">
      <c r="A176" s="148" t="s">
        <v>1411</v>
      </c>
      <c r="B176" s="149"/>
      <c r="C176" s="150"/>
      <c r="D176" s="48"/>
      <c r="E176" s="48"/>
      <c r="F176" s="151"/>
      <c r="G176" s="48"/>
      <c r="H176" s="48"/>
      <c r="I176" s="48"/>
      <c r="J176" s="150"/>
      <c r="K176" s="151"/>
      <c r="L176" s="48"/>
      <c r="M176" s="171"/>
      <c r="N176" s="98"/>
      <c r="O176" s="64"/>
      <c r="P176" s="152"/>
      <c r="Q176" s="48"/>
    </row>
    <row r="177" spans="1:17" ht="18.75" x14ac:dyDescent="0.2">
      <c r="A177" s="148" t="s">
        <v>1412</v>
      </c>
      <c r="B177" s="149"/>
      <c r="C177" s="150"/>
      <c r="D177" s="48"/>
      <c r="E177" s="48"/>
      <c r="F177" s="151"/>
      <c r="G177" s="48"/>
      <c r="H177" s="48"/>
      <c r="I177" s="48"/>
      <c r="J177" s="150"/>
      <c r="K177" s="151"/>
      <c r="L177" s="48"/>
      <c r="M177" s="171"/>
      <c r="N177" s="98"/>
      <c r="O177" s="64"/>
      <c r="P177" s="152"/>
      <c r="Q177" s="48"/>
    </row>
    <row r="178" spans="1:17" ht="18.75" x14ac:dyDescent="0.2">
      <c r="A178" s="148" t="s">
        <v>1413</v>
      </c>
      <c r="B178" s="149"/>
      <c r="C178" s="150"/>
      <c r="D178" s="48"/>
      <c r="E178" s="48"/>
      <c r="F178" s="151"/>
      <c r="G178" s="48"/>
      <c r="H178" s="48"/>
      <c r="I178" s="48"/>
      <c r="J178" s="150"/>
      <c r="K178" s="151"/>
      <c r="L178" s="48"/>
      <c r="M178" s="171"/>
      <c r="N178" s="98"/>
      <c r="O178" s="64"/>
      <c r="P178" s="152"/>
      <c r="Q178" s="48"/>
    </row>
    <row r="179" spans="1:17" ht="18.75" x14ac:dyDescent="0.2">
      <c r="A179" s="148" t="s">
        <v>1414</v>
      </c>
      <c r="B179" s="149"/>
      <c r="C179" s="150"/>
      <c r="D179" s="48"/>
      <c r="E179" s="48"/>
      <c r="F179" s="151"/>
      <c r="G179" s="48"/>
      <c r="H179" s="48"/>
      <c r="I179" s="48"/>
      <c r="J179" s="150"/>
      <c r="K179" s="151"/>
      <c r="L179" s="48"/>
      <c r="M179" s="171"/>
      <c r="N179" s="98"/>
      <c r="O179" s="64"/>
      <c r="P179" s="152"/>
      <c r="Q179" s="48"/>
    </row>
    <row r="180" spans="1:17" ht="18.75" x14ac:dyDescent="0.2">
      <c r="A180" s="148" t="s">
        <v>1415</v>
      </c>
      <c r="B180" s="149"/>
      <c r="C180" s="150"/>
      <c r="D180" s="48"/>
      <c r="E180" s="48"/>
      <c r="F180" s="151"/>
      <c r="G180" s="48"/>
      <c r="H180" s="48"/>
      <c r="I180" s="48"/>
      <c r="J180" s="150"/>
      <c r="K180" s="151"/>
      <c r="L180" s="48"/>
      <c r="M180" s="171"/>
      <c r="N180" s="98"/>
      <c r="O180" s="64"/>
      <c r="P180" s="152"/>
      <c r="Q180" s="48"/>
    </row>
    <row r="181" spans="1:17" ht="18.75" x14ac:dyDescent="0.2">
      <c r="A181" s="148" t="s">
        <v>1416</v>
      </c>
      <c r="B181" s="149"/>
      <c r="C181" s="150"/>
      <c r="D181" s="48"/>
      <c r="E181" s="48"/>
      <c r="F181" s="151"/>
      <c r="G181" s="48"/>
      <c r="H181" s="48"/>
      <c r="I181" s="48"/>
      <c r="J181" s="150"/>
      <c r="K181" s="151"/>
      <c r="L181" s="48"/>
      <c r="M181" s="171"/>
      <c r="N181" s="98"/>
      <c r="O181" s="64"/>
      <c r="P181" s="152"/>
      <c r="Q181" s="48"/>
    </row>
    <row r="182" spans="1:17" ht="18.75" x14ac:dyDescent="0.2">
      <c r="A182" s="148" t="s">
        <v>1417</v>
      </c>
      <c r="B182" s="149"/>
      <c r="C182" s="150"/>
      <c r="D182" s="48"/>
      <c r="E182" s="48"/>
      <c r="F182" s="151"/>
      <c r="G182" s="48"/>
      <c r="H182" s="48"/>
      <c r="I182" s="48"/>
      <c r="J182" s="150"/>
      <c r="K182" s="151"/>
      <c r="L182" s="48"/>
      <c r="M182" s="171"/>
      <c r="N182" s="98"/>
      <c r="O182" s="64"/>
      <c r="P182" s="152"/>
      <c r="Q182" s="48"/>
    </row>
    <row r="183" spans="1:17" ht="18.75" x14ac:dyDescent="0.2">
      <c r="A183" s="148" t="s">
        <v>1418</v>
      </c>
      <c r="B183" s="149"/>
      <c r="C183" s="150"/>
      <c r="D183" s="48"/>
      <c r="E183" s="48"/>
      <c r="F183" s="151"/>
      <c r="G183" s="48"/>
      <c r="H183" s="48"/>
      <c r="I183" s="48"/>
      <c r="J183" s="150"/>
      <c r="K183" s="151"/>
      <c r="L183" s="48"/>
      <c r="M183" s="171"/>
      <c r="N183" s="98"/>
      <c r="O183" s="64"/>
      <c r="P183" s="152"/>
      <c r="Q183" s="48"/>
    </row>
    <row r="184" spans="1:17" ht="18.75" x14ac:dyDescent="0.2">
      <c r="A184" s="148" t="s">
        <v>1419</v>
      </c>
      <c r="B184" s="149"/>
      <c r="C184" s="150"/>
      <c r="D184" s="48"/>
      <c r="E184" s="48"/>
      <c r="F184" s="151"/>
      <c r="G184" s="48"/>
      <c r="H184" s="48"/>
      <c r="I184" s="48"/>
      <c r="J184" s="150"/>
      <c r="K184" s="151"/>
      <c r="L184" s="48"/>
      <c r="M184" s="171"/>
      <c r="N184" s="98"/>
      <c r="O184" s="64"/>
      <c r="P184" s="152"/>
      <c r="Q184" s="48"/>
    </row>
    <row r="185" spans="1:17" ht="18.75" x14ac:dyDescent="0.2">
      <c r="A185" s="148" t="s">
        <v>1420</v>
      </c>
      <c r="B185" s="149"/>
      <c r="C185" s="150"/>
      <c r="D185" s="48"/>
      <c r="E185" s="48"/>
      <c r="F185" s="151"/>
      <c r="G185" s="48"/>
      <c r="H185" s="48"/>
      <c r="I185" s="48"/>
      <c r="J185" s="150"/>
      <c r="K185" s="151"/>
      <c r="L185" s="48"/>
      <c r="M185" s="171"/>
      <c r="N185" s="98"/>
      <c r="O185" s="64"/>
      <c r="P185" s="152"/>
      <c r="Q185" s="48"/>
    </row>
    <row r="186" spans="1:17" ht="18.75" x14ac:dyDescent="0.2">
      <c r="A186" s="148" t="s">
        <v>1421</v>
      </c>
      <c r="B186" s="149"/>
      <c r="C186" s="150"/>
      <c r="D186" s="48"/>
      <c r="E186" s="48"/>
      <c r="F186" s="151"/>
      <c r="G186" s="48"/>
      <c r="H186" s="48"/>
      <c r="I186" s="48"/>
      <c r="J186" s="150"/>
      <c r="K186" s="151"/>
      <c r="L186" s="48"/>
      <c r="M186" s="171"/>
      <c r="N186" s="98"/>
      <c r="O186" s="64"/>
      <c r="P186" s="152"/>
      <c r="Q186" s="48"/>
    </row>
    <row r="187" spans="1:17" ht="18.75" x14ac:dyDescent="0.2">
      <c r="A187" s="148" t="s">
        <v>1422</v>
      </c>
      <c r="B187" s="149"/>
      <c r="C187" s="150"/>
      <c r="D187" s="48"/>
      <c r="E187" s="48"/>
      <c r="F187" s="151"/>
      <c r="G187" s="48"/>
      <c r="H187" s="48"/>
      <c r="I187" s="48"/>
      <c r="J187" s="150"/>
      <c r="K187" s="151"/>
      <c r="L187" s="48"/>
      <c r="M187" s="171"/>
      <c r="N187" s="98"/>
      <c r="O187" s="64"/>
      <c r="P187" s="152"/>
      <c r="Q187" s="48"/>
    </row>
    <row r="188" spans="1:17" ht="18.75" x14ac:dyDescent="0.2">
      <c r="A188" s="148" t="s">
        <v>1423</v>
      </c>
      <c r="B188" s="149"/>
      <c r="C188" s="150"/>
      <c r="D188" s="48"/>
      <c r="E188" s="48"/>
      <c r="F188" s="151"/>
      <c r="G188" s="48"/>
      <c r="H188" s="48"/>
      <c r="I188" s="48"/>
      <c r="J188" s="150"/>
      <c r="K188" s="151"/>
      <c r="L188" s="48"/>
      <c r="M188" s="171"/>
      <c r="N188" s="98"/>
      <c r="O188" s="64"/>
      <c r="P188" s="152"/>
      <c r="Q188" s="48"/>
    </row>
    <row r="189" spans="1:17" ht="18.75" x14ac:dyDescent="0.2">
      <c r="A189" s="148" t="s">
        <v>1424</v>
      </c>
      <c r="B189" s="149"/>
      <c r="C189" s="150"/>
      <c r="D189" s="48"/>
      <c r="E189" s="48"/>
      <c r="F189" s="151"/>
      <c r="G189" s="48"/>
      <c r="H189" s="48"/>
      <c r="I189" s="48"/>
      <c r="J189" s="150"/>
      <c r="K189" s="151"/>
      <c r="L189" s="48"/>
      <c r="M189" s="171"/>
      <c r="N189" s="98"/>
      <c r="O189" s="64"/>
      <c r="P189" s="152"/>
      <c r="Q189" s="48"/>
    </row>
    <row r="190" spans="1:17" ht="18.75" x14ac:dyDescent="0.2">
      <c r="A190" s="148" t="s">
        <v>1425</v>
      </c>
      <c r="B190" s="149"/>
      <c r="C190" s="150"/>
      <c r="D190" s="48"/>
      <c r="E190" s="48"/>
      <c r="F190" s="151"/>
      <c r="G190" s="48"/>
      <c r="H190" s="48"/>
      <c r="I190" s="48"/>
      <c r="J190" s="150"/>
      <c r="K190" s="151"/>
      <c r="L190" s="48"/>
      <c r="M190" s="171"/>
      <c r="N190" s="98"/>
      <c r="O190" s="64"/>
      <c r="P190" s="152"/>
      <c r="Q190" s="48"/>
    </row>
    <row r="191" spans="1:17" ht="18.75" x14ac:dyDescent="0.2">
      <c r="A191" s="148" t="s">
        <v>1426</v>
      </c>
      <c r="B191" s="149"/>
      <c r="C191" s="150"/>
      <c r="D191" s="48"/>
      <c r="E191" s="48"/>
      <c r="F191" s="151"/>
      <c r="G191" s="48"/>
      <c r="H191" s="48"/>
      <c r="I191" s="48"/>
      <c r="J191" s="150"/>
      <c r="K191" s="151"/>
      <c r="L191" s="48"/>
      <c r="M191" s="171"/>
      <c r="N191" s="98"/>
      <c r="O191" s="64"/>
      <c r="P191" s="152"/>
      <c r="Q191" s="48"/>
    </row>
    <row r="192" spans="1:17" ht="18.75" x14ac:dyDescent="0.2">
      <c r="A192" s="148" t="s">
        <v>1427</v>
      </c>
      <c r="B192" s="149"/>
      <c r="C192" s="150"/>
      <c r="D192" s="48"/>
      <c r="E192" s="48"/>
      <c r="F192" s="151"/>
      <c r="G192" s="48"/>
      <c r="H192" s="48"/>
      <c r="I192" s="48"/>
      <c r="J192" s="150"/>
      <c r="K192" s="151"/>
      <c r="L192" s="48"/>
      <c r="M192" s="171"/>
      <c r="N192" s="98"/>
      <c r="O192" s="64"/>
      <c r="P192" s="152"/>
      <c r="Q192" s="48"/>
    </row>
    <row r="193" spans="1:17" ht="18.75" x14ac:dyDescent="0.2">
      <c r="A193" s="148" t="s">
        <v>1428</v>
      </c>
      <c r="B193" s="149"/>
      <c r="C193" s="150"/>
      <c r="D193" s="48"/>
      <c r="E193" s="48"/>
      <c r="F193" s="151"/>
      <c r="G193" s="48"/>
      <c r="H193" s="48"/>
      <c r="I193" s="48"/>
      <c r="J193" s="150"/>
      <c r="K193" s="151"/>
      <c r="L193" s="48"/>
      <c r="M193" s="171"/>
      <c r="N193" s="98"/>
      <c r="O193" s="64"/>
      <c r="P193" s="152"/>
      <c r="Q193" s="48"/>
    </row>
    <row r="194" spans="1:17" ht="18.75" x14ac:dyDescent="0.2">
      <c r="A194" s="148" t="s">
        <v>1429</v>
      </c>
      <c r="B194" s="149"/>
      <c r="C194" s="150"/>
      <c r="D194" s="48"/>
      <c r="E194" s="48"/>
      <c r="F194" s="151"/>
      <c r="G194" s="48"/>
      <c r="H194" s="48"/>
      <c r="I194" s="48"/>
      <c r="J194" s="150"/>
      <c r="K194" s="151"/>
      <c r="L194" s="48"/>
      <c r="M194" s="171"/>
      <c r="N194" s="98"/>
      <c r="O194" s="64"/>
      <c r="P194" s="152"/>
      <c r="Q194" s="48"/>
    </row>
    <row r="195" spans="1:17" ht="18.75" x14ac:dyDescent="0.2">
      <c r="A195" s="148" t="s">
        <v>1430</v>
      </c>
      <c r="B195" s="149"/>
      <c r="C195" s="150"/>
      <c r="D195" s="48"/>
      <c r="E195" s="48"/>
      <c r="F195" s="151"/>
      <c r="G195" s="48"/>
      <c r="H195" s="48"/>
      <c r="I195" s="48"/>
      <c r="J195" s="150"/>
      <c r="K195" s="151"/>
      <c r="L195" s="48"/>
      <c r="M195" s="171"/>
      <c r="N195" s="98"/>
      <c r="O195" s="64"/>
      <c r="P195" s="152"/>
      <c r="Q195" s="48"/>
    </row>
    <row r="196" spans="1:17" ht="18.75" x14ac:dyDescent="0.2">
      <c r="A196" s="148" t="s">
        <v>1431</v>
      </c>
      <c r="B196" s="149"/>
      <c r="C196" s="150"/>
      <c r="D196" s="48"/>
      <c r="E196" s="48"/>
      <c r="F196" s="151"/>
      <c r="G196" s="48"/>
      <c r="H196" s="48"/>
      <c r="I196" s="48"/>
      <c r="J196" s="150"/>
      <c r="K196" s="151"/>
      <c r="L196" s="48"/>
      <c r="M196" s="171"/>
      <c r="N196" s="98"/>
      <c r="O196" s="64"/>
      <c r="P196" s="152"/>
      <c r="Q196" s="48"/>
    </row>
    <row r="197" spans="1:17" ht="18.75" x14ac:dyDescent="0.2">
      <c r="A197" s="148" t="s">
        <v>1432</v>
      </c>
      <c r="B197" s="149"/>
      <c r="C197" s="150"/>
      <c r="D197" s="48"/>
      <c r="E197" s="48"/>
      <c r="F197" s="151"/>
      <c r="G197" s="48"/>
      <c r="H197" s="48"/>
      <c r="I197" s="48"/>
      <c r="J197" s="150"/>
      <c r="K197" s="151"/>
      <c r="L197" s="48"/>
      <c r="M197" s="171"/>
      <c r="N197" s="98"/>
      <c r="O197" s="64"/>
      <c r="P197" s="152"/>
      <c r="Q197" s="48"/>
    </row>
    <row r="198" spans="1:17" ht="18.75" x14ac:dyDescent="0.2">
      <c r="A198" s="148" t="s">
        <v>1433</v>
      </c>
      <c r="B198" s="149"/>
      <c r="C198" s="150"/>
      <c r="D198" s="48"/>
      <c r="E198" s="48"/>
      <c r="F198" s="151"/>
      <c r="G198" s="48"/>
      <c r="H198" s="48"/>
      <c r="I198" s="48"/>
      <c r="J198" s="150"/>
      <c r="K198" s="151"/>
      <c r="L198" s="48"/>
      <c r="M198" s="171"/>
      <c r="N198" s="98"/>
      <c r="O198" s="64"/>
      <c r="P198" s="152"/>
      <c r="Q198" s="48"/>
    </row>
    <row r="199" spans="1:17" ht="18.75" x14ac:dyDescent="0.2">
      <c r="A199" s="148" t="s">
        <v>1434</v>
      </c>
      <c r="B199" s="149"/>
      <c r="C199" s="150"/>
      <c r="D199" s="48"/>
      <c r="E199" s="48"/>
      <c r="F199" s="151"/>
      <c r="G199" s="48"/>
      <c r="H199" s="48"/>
      <c r="I199" s="48"/>
      <c r="J199" s="150"/>
      <c r="K199" s="151"/>
      <c r="L199" s="48"/>
      <c r="M199" s="171"/>
      <c r="N199" s="98"/>
      <c r="O199" s="64"/>
      <c r="P199" s="152"/>
      <c r="Q199" s="48"/>
    </row>
    <row r="200" spans="1:17" ht="18.75" x14ac:dyDescent="0.2">
      <c r="A200" s="148" t="s">
        <v>1435</v>
      </c>
      <c r="B200" s="149"/>
      <c r="C200" s="150"/>
      <c r="D200" s="48"/>
      <c r="E200" s="48"/>
      <c r="F200" s="151"/>
      <c r="G200" s="48"/>
      <c r="H200" s="48"/>
      <c r="I200" s="48"/>
      <c r="J200" s="150"/>
      <c r="K200" s="151"/>
      <c r="L200" s="48"/>
      <c r="M200" s="171"/>
      <c r="N200" s="98"/>
      <c r="O200" s="64"/>
      <c r="P200" s="152"/>
      <c r="Q200" s="48"/>
    </row>
    <row r="201" spans="1:17" ht="18.75" x14ac:dyDescent="0.2">
      <c r="A201" s="148" t="s">
        <v>1436</v>
      </c>
      <c r="B201" s="149"/>
      <c r="C201" s="150"/>
      <c r="D201" s="48"/>
      <c r="E201" s="48"/>
      <c r="F201" s="151"/>
      <c r="G201" s="48"/>
      <c r="H201" s="48"/>
      <c r="I201" s="48"/>
      <c r="J201" s="150"/>
      <c r="K201" s="151"/>
      <c r="L201" s="48"/>
      <c r="M201" s="171"/>
      <c r="N201" s="98"/>
      <c r="O201" s="64"/>
      <c r="P201" s="152"/>
      <c r="Q201" s="48"/>
    </row>
    <row r="202" spans="1:17" ht="18.75" x14ac:dyDescent="0.2">
      <c r="A202" s="148" t="s">
        <v>1437</v>
      </c>
      <c r="B202" s="149"/>
      <c r="C202" s="150"/>
      <c r="D202" s="48"/>
      <c r="E202" s="48"/>
      <c r="F202" s="151"/>
      <c r="G202" s="48"/>
      <c r="H202" s="48"/>
      <c r="I202" s="48"/>
      <c r="J202" s="150"/>
      <c r="K202" s="151"/>
      <c r="L202" s="48"/>
      <c r="M202" s="171"/>
      <c r="N202" s="98"/>
      <c r="O202" s="64"/>
      <c r="P202" s="152"/>
      <c r="Q202" s="48"/>
    </row>
    <row r="203" spans="1:17" ht="18.75" x14ac:dyDescent="0.2">
      <c r="A203" s="148" t="s">
        <v>1438</v>
      </c>
      <c r="B203" s="149"/>
      <c r="C203" s="150"/>
      <c r="D203" s="48"/>
      <c r="E203" s="48"/>
      <c r="F203" s="151"/>
      <c r="G203" s="48"/>
      <c r="H203" s="48"/>
      <c r="I203" s="48"/>
      <c r="J203" s="150"/>
      <c r="K203" s="151"/>
      <c r="L203" s="48"/>
      <c r="M203" s="171"/>
      <c r="N203" s="98"/>
      <c r="O203" s="64"/>
      <c r="P203" s="152"/>
      <c r="Q203" s="48"/>
    </row>
    <row r="204" spans="1:17" ht="18.75" x14ac:dyDescent="0.2">
      <c r="A204" s="148" t="s">
        <v>1439</v>
      </c>
      <c r="B204" s="149"/>
      <c r="C204" s="150"/>
      <c r="D204" s="48"/>
      <c r="E204" s="48"/>
      <c r="F204" s="151"/>
      <c r="G204" s="48"/>
      <c r="H204" s="48"/>
      <c r="I204" s="48"/>
      <c r="J204" s="150"/>
      <c r="K204" s="151"/>
      <c r="L204" s="48"/>
      <c r="M204" s="171"/>
      <c r="N204" s="98"/>
      <c r="O204" s="64"/>
      <c r="P204" s="152"/>
      <c r="Q204" s="48"/>
    </row>
    <row r="205" spans="1:17" ht="18.75" x14ac:dyDescent="0.2">
      <c r="A205" s="148" t="s">
        <v>1440</v>
      </c>
      <c r="B205" s="149"/>
      <c r="C205" s="150"/>
      <c r="D205" s="48"/>
      <c r="E205" s="48"/>
      <c r="F205" s="151"/>
      <c r="G205" s="48"/>
      <c r="H205" s="48"/>
      <c r="I205" s="48"/>
      <c r="J205" s="150"/>
      <c r="K205" s="151"/>
      <c r="L205" s="48"/>
      <c r="M205" s="171"/>
      <c r="N205" s="98"/>
      <c r="O205" s="64"/>
      <c r="P205" s="152"/>
      <c r="Q205" s="48"/>
    </row>
    <row r="206" spans="1:17" ht="18.75" x14ac:dyDescent="0.2">
      <c r="A206" s="148" t="s">
        <v>1441</v>
      </c>
      <c r="B206" s="149"/>
      <c r="C206" s="150"/>
      <c r="D206" s="48"/>
      <c r="E206" s="48"/>
      <c r="F206" s="151"/>
      <c r="G206" s="48"/>
      <c r="H206" s="48"/>
      <c r="I206" s="48"/>
      <c r="J206" s="150"/>
      <c r="K206" s="151"/>
      <c r="L206" s="48"/>
      <c r="M206" s="171"/>
      <c r="N206" s="98"/>
      <c r="O206" s="64"/>
      <c r="P206" s="152"/>
      <c r="Q206" s="48"/>
    </row>
    <row r="207" spans="1:17" ht="18.75" x14ac:dyDescent="0.2">
      <c r="A207" s="148" t="s">
        <v>1442</v>
      </c>
      <c r="B207" s="149"/>
      <c r="C207" s="150"/>
      <c r="D207" s="48"/>
      <c r="E207" s="48"/>
      <c r="F207" s="151"/>
      <c r="G207" s="48"/>
      <c r="H207" s="48"/>
      <c r="I207" s="48"/>
      <c r="J207" s="150"/>
      <c r="K207" s="151"/>
      <c r="L207" s="48"/>
      <c r="M207" s="171"/>
      <c r="N207" s="98"/>
      <c r="O207" s="64"/>
      <c r="P207" s="152"/>
      <c r="Q207" s="48"/>
    </row>
    <row r="208" spans="1:17" ht="18.75" x14ac:dyDescent="0.2">
      <c r="A208" s="148" t="s">
        <v>1443</v>
      </c>
      <c r="B208" s="149"/>
      <c r="C208" s="150"/>
      <c r="D208" s="48"/>
      <c r="E208" s="48"/>
      <c r="F208" s="151"/>
      <c r="G208" s="48"/>
      <c r="H208" s="48"/>
      <c r="I208" s="48"/>
      <c r="J208" s="150"/>
      <c r="K208" s="151"/>
      <c r="L208" s="48"/>
      <c r="M208" s="171"/>
      <c r="N208" s="98"/>
      <c r="O208" s="64"/>
      <c r="P208" s="152"/>
      <c r="Q208" s="48"/>
    </row>
    <row r="209" spans="1:17" ht="18.75" x14ac:dyDescent="0.2">
      <c r="A209" s="148" t="s">
        <v>1444</v>
      </c>
      <c r="B209" s="149"/>
      <c r="C209" s="150"/>
      <c r="D209" s="48"/>
      <c r="E209" s="48"/>
      <c r="F209" s="151"/>
      <c r="G209" s="48"/>
      <c r="H209" s="48"/>
      <c r="I209" s="48"/>
      <c r="J209" s="150"/>
      <c r="K209" s="151"/>
      <c r="L209" s="48"/>
      <c r="M209" s="171"/>
      <c r="N209" s="98"/>
      <c r="O209" s="64"/>
      <c r="P209" s="152"/>
      <c r="Q209" s="48"/>
    </row>
    <row r="210" spans="1:17" ht="18.75" x14ac:dyDescent="0.2">
      <c r="A210" s="148" t="s">
        <v>1445</v>
      </c>
      <c r="B210" s="149"/>
      <c r="C210" s="150"/>
      <c r="D210" s="48"/>
      <c r="E210" s="48"/>
      <c r="F210" s="151"/>
      <c r="G210" s="48"/>
      <c r="H210" s="48"/>
      <c r="I210" s="48"/>
      <c r="J210" s="150"/>
      <c r="K210" s="151"/>
      <c r="L210" s="48"/>
      <c r="M210" s="171"/>
      <c r="N210" s="98"/>
      <c r="O210" s="64"/>
      <c r="P210" s="152"/>
      <c r="Q210" s="48"/>
    </row>
    <row r="211" spans="1:17" ht="18.75" x14ac:dyDescent="0.2">
      <c r="A211" s="148" t="s">
        <v>1446</v>
      </c>
      <c r="B211" s="149"/>
      <c r="C211" s="150"/>
      <c r="D211" s="48"/>
      <c r="E211" s="48"/>
      <c r="F211" s="151"/>
      <c r="G211" s="48"/>
      <c r="H211" s="48"/>
      <c r="I211" s="48"/>
      <c r="J211" s="150"/>
      <c r="K211" s="151"/>
      <c r="L211" s="48"/>
      <c r="M211" s="171"/>
      <c r="N211" s="98"/>
      <c r="O211" s="64"/>
      <c r="P211" s="152"/>
      <c r="Q211" s="48"/>
    </row>
    <row r="212" spans="1:17" ht="18.75" x14ac:dyDescent="0.2">
      <c r="A212" s="148" t="s">
        <v>1447</v>
      </c>
      <c r="B212" s="149"/>
      <c r="C212" s="150"/>
      <c r="D212" s="48"/>
      <c r="E212" s="48"/>
      <c r="F212" s="151"/>
      <c r="G212" s="48"/>
      <c r="H212" s="48"/>
      <c r="I212" s="48"/>
      <c r="J212" s="150"/>
      <c r="K212" s="151"/>
      <c r="L212" s="48"/>
      <c r="M212" s="171"/>
      <c r="N212" s="98"/>
      <c r="O212" s="64"/>
      <c r="P212" s="152"/>
      <c r="Q212" s="48"/>
    </row>
    <row r="213" spans="1:17" ht="18.75" x14ac:dyDescent="0.2">
      <c r="A213" s="148" t="s">
        <v>1448</v>
      </c>
      <c r="B213" s="149"/>
      <c r="C213" s="150"/>
      <c r="D213" s="48"/>
      <c r="E213" s="48"/>
      <c r="F213" s="151"/>
      <c r="G213" s="48"/>
      <c r="H213" s="48"/>
      <c r="I213" s="48"/>
      <c r="J213" s="150"/>
      <c r="K213" s="151"/>
      <c r="L213" s="48"/>
      <c r="M213" s="171"/>
      <c r="N213" s="98"/>
      <c r="O213" s="64"/>
      <c r="P213" s="152"/>
      <c r="Q213" s="48"/>
    </row>
    <row r="214" spans="1:17" ht="18.75" x14ac:dyDescent="0.2">
      <c r="A214" s="148" t="s">
        <v>1449</v>
      </c>
      <c r="B214" s="149"/>
      <c r="C214" s="150"/>
      <c r="D214" s="48"/>
      <c r="E214" s="48"/>
      <c r="F214" s="151"/>
      <c r="G214" s="48"/>
      <c r="H214" s="48"/>
      <c r="I214" s="48"/>
      <c r="J214" s="150"/>
      <c r="K214" s="151"/>
      <c r="L214" s="48"/>
      <c r="M214" s="171"/>
      <c r="N214" s="98"/>
      <c r="O214" s="64"/>
      <c r="P214" s="152"/>
      <c r="Q214" s="48"/>
    </row>
    <row r="215" spans="1:17" ht="18.75" x14ac:dyDescent="0.2">
      <c r="A215" s="148" t="s">
        <v>1450</v>
      </c>
      <c r="B215" s="149"/>
      <c r="C215" s="150"/>
      <c r="D215" s="48"/>
      <c r="E215" s="48"/>
      <c r="F215" s="151"/>
      <c r="G215" s="48"/>
      <c r="H215" s="48"/>
      <c r="I215" s="48"/>
      <c r="J215" s="150"/>
      <c r="K215" s="151"/>
      <c r="L215" s="48"/>
      <c r="M215" s="171"/>
      <c r="N215" s="98"/>
      <c r="O215" s="64"/>
      <c r="P215" s="152"/>
      <c r="Q215" s="48"/>
    </row>
    <row r="216" spans="1:17" ht="18.75" x14ac:dyDescent="0.2">
      <c r="A216" s="148" t="s">
        <v>1451</v>
      </c>
      <c r="B216" s="149"/>
      <c r="C216" s="150"/>
      <c r="D216" s="48"/>
      <c r="E216" s="48"/>
      <c r="F216" s="151"/>
      <c r="G216" s="48"/>
      <c r="H216" s="48"/>
      <c r="I216" s="48"/>
      <c r="J216" s="150"/>
      <c r="K216" s="151"/>
      <c r="L216" s="48"/>
      <c r="M216" s="171"/>
      <c r="N216" s="98"/>
      <c r="O216" s="64"/>
      <c r="P216" s="152"/>
      <c r="Q216" s="48"/>
    </row>
    <row r="217" spans="1:17" ht="18.75" x14ac:dyDescent="0.2">
      <c r="A217" s="148" t="s">
        <v>1452</v>
      </c>
      <c r="B217" s="149"/>
      <c r="C217" s="150"/>
      <c r="D217" s="48"/>
      <c r="E217" s="48"/>
      <c r="F217" s="151"/>
      <c r="G217" s="48"/>
      <c r="H217" s="48"/>
      <c r="I217" s="48"/>
      <c r="J217" s="150"/>
      <c r="K217" s="151"/>
      <c r="L217" s="48"/>
      <c r="M217" s="171"/>
      <c r="N217" s="98"/>
      <c r="O217" s="64"/>
      <c r="P217" s="152"/>
      <c r="Q217" s="48"/>
    </row>
    <row r="218" spans="1:17" ht="18.75" x14ac:dyDescent="0.2">
      <c r="A218" s="148" t="s">
        <v>1453</v>
      </c>
      <c r="B218" s="149"/>
      <c r="C218" s="150"/>
      <c r="D218" s="48"/>
      <c r="E218" s="48"/>
      <c r="F218" s="151"/>
      <c r="G218" s="48"/>
      <c r="H218" s="48"/>
      <c r="I218" s="48"/>
      <c r="J218" s="150"/>
      <c r="K218" s="151"/>
      <c r="L218" s="48"/>
      <c r="M218" s="171"/>
      <c r="N218" s="98"/>
      <c r="O218" s="64"/>
      <c r="P218" s="152"/>
      <c r="Q218" s="48"/>
    </row>
    <row r="219" spans="1:17" ht="18.75" x14ac:dyDescent="0.2">
      <c r="A219" s="148" t="s">
        <v>1454</v>
      </c>
      <c r="B219" s="149"/>
      <c r="C219" s="150"/>
      <c r="D219" s="48"/>
      <c r="E219" s="48"/>
      <c r="F219" s="151"/>
      <c r="G219" s="48"/>
      <c r="H219" s="48"/>
      <c r="I219" s="48"/>
      <c r="J219" s="150"/>
      <c r="K219" s="151"/>
      <c r="L219" s="48"/>
      <c r="M219" s="171"/>
      <c r="N219" s="98"/>
      <c r="O219" s="64"/>
      <c r="P219" s="152"/>
      <c r="Q219" s="48"/>
    </row>
    <row r="220" spans="1:17" ht="18.75" x14ac:dyDescent="0.2">
      <c r="A220" s="148" t="s">
        <v>1455</v>
      </c>
      <c r="B220" s="149"/>
      <c r="C220" s="150"/>
      <c r="D220" s="48"/>
      <c r="E220" s="48"/>
      <c r="F220" s="151"/>
      <c r="G220" s="48"/>
      <c r="H220" s="48"/>
      <c r="I220" s="48"/>
      <c r="J220" s="150"/>
      <c r="K220" s="151"/>
      <c r="L220" s="48"/>
      <c r="M220" s="171"/>
      <c r="N220" s="98"/>
      <c r="O220" s="64"/>
      <c r="P220" s="152"/>
      <c r="Q220" s="48"/>
    </row>
    <row r="221" spans="1:17" ht="18.75" x14ac:dyDescent="0.2">
      <c r="A221" s="148" t="s">
        <v>1456</v>
      </c>
      <c r="B221" s="149"/>
      <c r="C221" s="150"/>
      <c r="D221" s="48"/>
      <c r="E221" s="48"/>
      <c r="F221" s="151"/>
      <c r="G221" s="48"/>
      <c r="H221" s="48"/>
      <c r="I221" s="48"/>
      <c r="J221" s="150"/>
      <c r="K221" s="151"/>
      <c r="L221" s="48"/>
      <c r="M221" s="171"/>
      <c r="N221" s="98"/>
      <c r="O221" s="64"/>
      <c r="P221" s="152"/>
      <c r="Q221" s="48"/>
    </row>
    <row r="222" spans="1:17" ht="18.75" x14ac:dyDescent="0.2">
      <c r="A222" s="148" t="s">
        <v>1457</v>
      </c>
      <c r="B222" s="149"/>
      <c r="C222" s="150"/>
      <c r="D222" s="48"/>
      <c r="E222" s="48"/>
      <c r="F222" s="151"/>
      <c r="G222" s="48"/>
      <c r="H222" s="48"/>
      <c r="I222" s="48"/>
      <c r="J222" s="150"/>
      <c r="K222" s="151"/>
      <c r="L222" s="48"/>
      <c r="M222" s="171"/>
      <c r="N222" s="98"/>
      <c r="O222" s="64"/>
      <c r="P222" s="152"/>
      <c r="Q222" s="48"/>
    </row>
    <row r="223" spans="1:17" ht="18.75" x14ac:dyDescent="0.2">
      <c r="A223" s="148" t="s">
        <v>1458</v>
      </c>
      <c r="B223" s="149"/>
      <c r="C223" s="150"/>
      <c r="D223" s="48"/>
      <c r="E223" s="48"/>
      <c r="F223" s="151"/>
      <c r="G223" s="48"/>
      <c r="H223" s="48"/>
      <c r="I223" s="48"/>
      <c r="J223" s="150"/>
      <c r="K223" s="151"/>
      <c r="L223" s="48"/>
      <c r="M223" s="171"/>
      <c r="N223" s="98"/>
      <c r="O223" s="64"/>
      <c r="P223" s="152"/>
      <c r="Q223" s="48"/>
    </row>
    <row r="224" spans="1:17" ht="18.75" x14ac:dyDescent="0.2">
      <c r="A224" s="148" t="s">
        <v>1459</v>
      </c>
      <c r="B224" s="149"/>
      <c r="C224" s="150"/>
      <c r="D224" s="48"/>
      <c r="E224" s="48"/>
      <c r="F224" s="151"/>
      <c r="G224" s="48"/>
      <c r="H224" s="48"/>
      <c r="I224" s="48"/>
      <c r="J224" s="150"/>
      <c r="K224" s="151"/>
      <c r="L224" s="48"/>
      <c r="M224" s="171"/>
      <c r="N224" s="98"/>
      <c r="O224" s="64"/>
      <c r="P224" s="152"/>
      <c r="Q224" s="48"/>
    </row>
    <row r="225" spans="1:17" ht="18.75" x14ac:dyDescent="0.2">
      <c r="A225" s="148" t="s">
        <v>1460</v>
      </c>
      <c r="B225" s="149"/>
      <c r="C225" s="150"/>
      <c r="D225" s="48"/>
      <c r="E225" s="48"/>
      <c r="F225" s="151"/>
      <c r="G225" s="48"/>
      <c r="H225" s="48"/>
      <c r="I225" s="48"/>
      <c r="J225" s="150"/>
      <c r="K225" s="151"/>
      <c r="L225" s="48"/>
      <c r="M225" s="171"/>
      <c r="N225" s="98"/>
      <c r="O225" s="64"/>
      <c r="P225" s="152"/>
      <c r="Q225" s="48"/>
    </row>
    <row r="226" spans="1:17" ht="18.75" x14ac:dyDescent="0.2">
      <c r="A226" s="148" t="s">
        <v>1461</v>
      </c>
      <c r="B226" s="149"/>
      <c r="C226" s="150"/>
      <c r="D226" s="48"/>
      <c r="E226" s="48"/>
      <c r="F226" s="151"/>
      <c r="G226" s="48"/>
      <c r="H226" s="48"/>
      <c r="I226" s="48"/>
      <c r="J226" s="150"/>
      <c r="K226" s="151"/>
      <c r="L226" s="48"/>
      <c r="M226" s="171"/>
      <c r="N226" s="98"/>
      <c r="O226" s="64"/>
      <c r="P226" s="152"/>
      <c r="Q226" s="48"/>
    </row>
    <row r="227" spans="1:17" ht="18.75" x14ac:dyDescent="0.2">
      <c r="A227" s="148" t="s">
        <v>1462</v>
      </c>
      <c r="B227" s="149"/>
      <c r="C227" s="150"/>
      <c r="D227" s="48"/>
      <c r="E227" s="48"/>
      <c r="F227" s="151"/>
      <c r="G227" s="48"/>
      <c r="H227" s="48"/>
      <c r="I227" s="48"/>
      <c r="J227" s="150"/>
      <c r="K227" s="151"/>
      <c r="L227" s="48"/>
      <c r="M227" s="171"/>
      <c r="N227" s="98"/>
      <c r="O227" s="64"/>
      <c r="P227" s="152"/>
      <c r="Q227" s="48"/>
    </row>
    <row r="228" spans="1:17" ht="18.75" x14ac:dyDescent="0.2">
      <c r="A228" s="148" t="s">
        <v>1463</v>
      </c>
      <c r="B228" s="149"/>
      <c r="C228" s="150"/>
      <c r="D228" s="48"/>
      <c r="E228" s="48"/>
      <c r="F228" s="151"/>
      <c r="G228" s="48"/>
      <c r="H228" s="48"/>
      <c r="I228" s="48"/>
      <c r="J228" s="150"/>
      <c r="K228" s="151"/>
      <c r="L228" s="48"/>
      <c r="M228" s="171"/>
      <c r="N228" s="98"/>
      <c r="O228" s="64"/>
      <c r="P228" s="152"/>
      <c r="Q228" s="48"/>
    </row>
    <row r="229" spans="1:17" ht="18.75" x14ac:dyDescent="0.2">
      <c r="A229" s="148" t="s">
        <v>1464</v>
      </c>
      <c r="B229" s="149"/>
      <c r="C229" s="150"/>
      <c r="D229" s="48"/>
      <c r="E229" s="48"/>
      <c r="F229" s="151"/>
      <c r="G229" s="48"/>
      <c r="H229" s="48"/>
      <c r="I229" s="48"/>
      <c r="J229" s="150"/>
      <c r="K229" s="151"/>
      <c r="L229" s="48"/>
      <c r="M229" s="171"/>
      <c r="N229" s="98"/>
      <c r="O229" s="64"/>
      <c r="P229" s="152"/>
      <c r="Q229" s="48"/>
    </row>
    <row r="230" spans="1:17" ht="18.75" x14ac:dyDescent="0.2">
      <c r="A230" s="148" t="s">
        <v>1465</v>
      </c>
      <c r="B230" s="149"/>
      <c r="C230" s="150"/>
      <c r="D230" s="48"/>
      <c r="E230" s="48"/>
      <c r="F230" s="151"/>
      <c r="G230" s="48"/>
      <c r="H230" s="48"/>
      <c r="I230" s="48"/>
      <c r="J230" s="150"/>
      <c r="K230" s="151"/>
      <c r="L230" s="48"/>
      <c r="M230" s="171"/>
      <c r="N230" s="98"/>
      <c r="O230" s="64"/>
      <c r="P230" s="152"/>
      <c r="Q230" s="48"/>
    </row>
    <row r="231" spans="1:17" ht="18.75" x14ac:dyDescent="0.2">
      <c r="A231" s="148" t="s">
        <v>1466</v>
      </c>
      <c r="B231" s="149"/>
      <c r="C231" s="150"/>
      <c r="D231" s="48"/>
      <c r="E231" s="48"/>
      <c r="F231" s="151"/>
      <c r="G231" s="48"/>
      <c r="H231" s="48"/>
      <c r="I231" s="48"/>
      <c r="J231" s="150"/>
      <c r="K231" s="151"/>
      <c r="L231" s="48"/>
      <c r="M231" s="171"/>
      <c r="N231" s="98"/>
      <c r="O231" s="64"/>
      <c r="P231" s="152"/>
      <c r="Q231" s="48"/>
    </row>
    <row r="232" spans="1:17" ht="18.75" x14ac:dyDescent="0.2">
      <c r="A232" s="148" t="s">
        <v>1467</v>
      </c>
      <c r="B232" s="149"/>
      <c r="C232" s="150"/>
      <c r="D232" s="48"/>
      <c r="E232" s="48"/>
      <c r="F232" s="151"/>
      <c r="G232" s="48"/>
      <c r="H232" s="48"/>
      <c r="I232" s="48"/>
      <c r="J232" s="150"/>
      <c r="K232" s="151"/>
      <c r="L232" s="48"/>
      <c r="M232" s="171"/>
      <c r="N232" s="98"/>
      <c r="O232" s="64"/>
      <c r="P232" s="152"/>
      <c r="Q232" s="48"/>
    </row>
    <row r="233" spans="1:17" ht="18.75" x14ac:dyDescent="0.2">
      <c r="A233" s="148" t="s">
        <v>1468</v>
      </c>
      <c r="B233" s="149"/>
      <c r="C233" s="150"/>
      <c r="D233" s="48"/>
      <c r="E233" s="48"/>
      <c r="F233" s="151"/>
      <c r="G233" s="48"/>
      <c r="H233" s="48"/>
      <c r="I233" s="48"/>
      <c r="J233" s="150"/>
      <c r="K233" s="151"/>
      <c r="L233" s="48"/>
      <c r="M233" s="171"/>
      <c r="N233" s="98"/>
      <c r="O233" s="64"/>
      <c r="P233" s="152"/>
      <c r="Q233" s="48"/>
    </row>
    <row r="234" spans="1:17" ht="18.75" x14ac:dyDescent="0.2">
      <c r="A234" s="148" t="s">
        <v>1469</v>
      </c>
      <c r="B234" s="149"/>
      <c r="C234" s="150"/>
      <c r="D234" s="48"/>
      <c r="E234" s="48"/>
      <c r="F234" s="151"/>
      <c r="G234" s="48"/>
      <c r="H234" s="48"/>
      <c r="I234" s="48"/>
      <c r="J234" s="150"/>
      <c r="K234" s="151"/>
      <c r="L234" s="48"/>
      <c r="M234" s="171"/>
      <c r="N234" s="98"/>
      <c r="O234" s="64"/>
      <c r="P234" s="152"/>
      <c r="Q234" s="48"/>
    </row>
    <row r="235" spans="1:17" ht="18.75" x14ac:dyDescent="0.2">
      <c r="A235" s="148" t="s">
        <v>1470</v>
      </c>
      <c r="B235" s="149"/>
      <c r="C235" s="150"/>
      <c r="D235" s="48"/>
      <c r="E235" s="48"/>
      <c r="F235" s="151"/>
      <c r="G235" s="48"/>
      <c r="H235" s="48"/>
      <c r="I235" s="48"/>
      <c r="J235" s="150"/>
      <c r="K235" s="151"/>
      <c r="L235" s="48"/>
      <c r="M235" s="171"/>
      <c r="N235" s="98"/>
      <c r="O235" s="64"/>
      <c r="P235" s="152"/>
      <c r="Q235" s="48"/>
    </row>
    <row r="236" spans="1:17" ht="18.75" x14ac:dyDescent="0.2">
      <c r="A236" s="148" t="s">
        <v>1471</v>
      </c>
      <c r="B236" s="149"/>
      <c r="C236" s="150"/>
      <c r="D236" s="48"/>
      <c r="E236" s="48"/>
      <c r="F236" s="151"/>
      <c r="G236" s="48"/>
      <c r="H236" s="48"/>
      <c r="I236" s="48"/>
      <c r="J236" s="150"/>
      <c r="K236" s="151"/>
      <c r="L236" s="48"/>
      <c r="M236" s="171"/>
      <c r="N236" s="98"/>
      <c r="O236" s="64"/>
      <c r="P236" s="152"/>
      <c r="Q236" s="48"/>
    </row>
    <row r="237" spans="1:17" ht="18.75" x14ac:dyDescent="0.2">
      <c r="A237" s="148" t="s">
        <v>1472</v>
      </c>
      <c r="B237" s="149"/>
      <c r="C237" s="150"/>
      <c r="D237" s="48"/>
      <c r="E237" s="48"/>
      <c r="F237" s="151"/>
      <c r="G237" s="48"/>
      <c r="H237" s="48"/>
      <c r="I237" s="48"/>
      <c r="J237" s="150"/>
      <c r="K237" s="151"/>
      <c r="L237" s="48"/>
      <c r="M237" s="171"/>
      <c r="N237" s="98"/>
      <c r="O237" s="64"/>
      <c r="P237" s="152"/>
      <c r="Q237" s="48"/>
    </row>
    <row r="238" spans="1:17" ht="18.75" x14ac:dyDescent="0.2">
      <c r="A238" s="148" t="s">
        <v>1473</v>
      </c>
      <c r="B238" s="149"/>
      <c r="C238" s="150"/>
      <c r="D238" s="48"/>
      <c r="E238" s="48"/>
      <c r="F238" s="151"/>
      <c r="G238" s="48"/>
      <c r="H238" s="48"/>
      <c r="I238" s="48"/>
      <c r="J238" s="150"/>
      <c r="K238" s="151"/>
      <c r="L238" s="48"/>
      <c r="M238" s="171"/>
      <c r="N238" s="98"/>
      <c r="O238" s="64"/>
      <c r="P238" s="152"/>
      <c r="Q238" s="48"/>
    </row>
    <row r="239" spans="1:17" ht="18.75" x14ac:dyDescent="0.2">
      <c r="A239" s="148" t="s">
        <v>1474</v>
      </c>
      <c r="B239" s="149"/>
      <c r="C239" s="150"/>
      <c r="D239" s="48"/>
      <c r="E239" s="48"/>
      <c r="F239" s="151"/>
      <c r="G239" s="48"/>
      <c r="H239" s="48"/>
      <c r="I239" s="48"/>
      <c r="J239" s="150"/>
      <c r="K239" s="151"/>
      <c r="L239" s="48"/>
      <c r="M239" s="171"/>
      <c r="N239" s="98"/>
      <c r="O239" s="64"/>
      <c r="P239" s="152"/>
      <c r="Q239" s="48"/>
    </row>
    <row r="240" spans="1:17" ht="18.75" x14ac:dyDescent="0.2">
      <c r="A240" s="148" t="s">
        <v>1475</v>
      </c>
      <c r="B240" s="149"/>
      <c r="C240" s="150"/>
      <c r="D240" s="48"/>
      <c r="E240" s="48"/>
      <c r="F240" s="151"/>
      <c r="G240" s="48"/>
      <c r="H240" s="48"/>
      <c r="I240" s="48"/>
      <c r="J240" s="150"/>
      <c r="K240" s="151"/>
      <c r="L240" s="48"/>
      <c r="M240" s="171"/>
      <c r="N240" s="98"/>
      <c r="O240" s="64"/>
      <c r="P240" s="152"/>
      <c r="Q240" s="48"/>
    </row>
    <row r="241" spans="1:17" ht="18.75" x14ac:dyDescent="0.2">
      <c r="A241" s="148" t="s">
        <v>1476</v>
      </c>
      <c r="B241" s="149"/>
      <c r="C241" s="150"/>
      <c r="D241" s="48"/>
      <c r="E241" s="48"/>
      <c r="F241" s="151"/>
      <c r="G241" s="48"/>
      <c r="H241" s="48"/>
      <c r="I241" s="48"/>
      <c r="J241" s="150"/>
      <c r="K241" s="151"/>
      <c r="L241" s="48"/>
      <c r="M241" s="171"/>
      <c r="N241" s="98"/>
      <c r="O241" s="64"/>
      <c r="P241" s="152"/>
      <c r="Q241" s="48"/>
    </row>
    <row r="242" spans="1:17" ht="18.75" x14ac:dyDescent="0.2">
      <c r="A242" s="148" t="s">
        <v>1477</v>
      </c>
      <c r="B242" s="149"/>
      <c r="C242" s="150"/>
      <c r="D242" s="48"/>
      <c r="E242" s="48"/>
      <c r="F242" s="151"/>
      <c r="G242" s="48"/>
      <c r="H242" s="48"/>
      <c r="I242" s="48"/>
      <c r="J242" s="150"/>
      <c r="K242" s="151"/>
      <c r="L242" s="48"/>
      <c r="M242" s="171"/>
      <c r="N242" s="98"/>
      <c r="O242" s="64"/>
      <c r="P242" s="152"/>
      <c r="Q242" s="48"/>
    </row>
    <row r="243" spans="1:17" ht="18.75" x14ac:dyDescent="0.2">
      <c r="A243" s="148" t="s">
        <v>1478</v>
      </c>
      <c r="B243" s="149"/>
      <c r="C243" s="150"/>
      <c r="D243" s="48"/>
      <c r="E243" s="48"/>
      <c r="F243" s="151"/>
      <c r="G243" s="48"/>
      <c r="H243" s="48"/>
      <c r="I243" s="48"/>
      <c r="J243" s="150"/>
      <c r="K243" s="151"/>
      <c r="L243" s="48"/>
      <c r="M243" s="171"/>
      <c r="N243" s="98"/>
      <c r="O243" s="64"/>
      <c r="P243" s="152"/>
      <c r="Q243" s="48"/>
    </row>
    <row r="244" spans="1:17" ht="18.75" x14ac:dyDescent="0.2">
      <c r="A244" s="148" t="s">
        <v>1479</v>
      </c>
      <c r="B244" s="149"/>
      <c r="C244" s="150"/>
      <c r="D244" s="48"/>
      <c r="E244" s="48"/>
      <c r="F244" s="151"/>
      <c r="G244" s="48"/>
      <c r="H244" s="48"/>
      <c r="I244" s="48"/>
      <c r="J244" s="150"/>
      <c r="K244" s="151"/>
      <c r="L244" s="48"/>
      <c r="M244" s="171"/>
      <c r="N244" s="98"/>
      <c r="O244" s="64"/>
      <c r="P244" s="152"/>
      <c r="Q244" s="48"/>
    </row>
    <row r="245" spans="1:17" ht="18.75" x14ac:dyDescent="0.2">
      <c r="A245" s="148" t="s">
        <v>1480</v>
      </c>
      <c r="B245" s="149"/>
      <c r="C245" s="150"/>
      <c r="D245" s="48"/>
      <c r="E245" s="48"/>
      <c r="F245" s="151"/>
      <c r="G245" s="48"/>
      <c r="H245" s="48"/>
      <c r="I245" s="48"/>
      <c r="J245" s="150"/>
      <c r="K245" s="151"/>
      <c r="L245" s="48"/>
      <c r="M245" s="171"/>
      <c r="N245" s="98"/>
      <c r="O245" s="64"/>
      <c r="P245" s="152"/>
      <c r="Q245" s="48"/>
    </row>
    <row r="246" spans="1:17" ht="18.75" x14ac:dyDescent="0.2">
      <c r="A246" s="148" t="s">
        <v>1481</v>
      </c>
      <c r="B246" s="149"/>
      <c r="C246" s="150"/>
      <c r="D246" s="48"/>
      <c r="E246" s="48"/>
      <c r="F246" s="151"/>
      <c r="G246" s="48"/>
      <c r="H246" s="48"/>
      <c r="I246" s="48"/>
      <c r="J246" s="150"/>
      <c r="K246" s="151"/>
      <c r="L246" s="48"/>
      <c r="M246" s="171"/>
      <c r="N246" s="98"/>
      <c r="O246" s="64"/>
      <c r="P246" s="152"/>
      <c r="Q246" s="48"/>
    </row>
    <row r="247" spans="1:17" ht="18.75" x14ac:dyDescent="0.2">
      <c r="A247" s="148" t="s">
        <v>1482</v>
      </c>
      <c r="B247" s="149"/>
      <c r="C247" s="150"/>
      <c r="D247" s="48"/>
      <c r="E247" s="48"/>
      <c r="F247" s="151"/>
      <c r="G247" s="48"/>
      <c r="H247" s="48"/>
      <c r="I247" s="48"/>
      <c r="J247" s="150"/>
      <c r="K247" s="151"/>
      <c r="L247" s="48"/>
      <c r="M247" s="171"/>
      <c r="N247" s="98"/>
      <c r="O247" s="64"/>
      <c r="P247" s="152"/>
      <c r="Q247" s="48"/>
    </row>
    <row r="248" spans="1:17" ht="18.75" x14ac:dyDescent="0.2">
      <c r="A248" s="148" t="s">
        <v>1483</v>
      </c>
      <c r="B248" s="149"/>
      <c r="C248" s="150"/>
      <c r="D248" s="48"/>
      <c r="E248" s="48"/>
      <c r="F248" s="151"/>
      <c r="G248" s="48"/>
      <c r="H248" s="48"/>
      <c r="I248" s="48"/>
      <c r="J248" s="150"/>
      <c r="K248" s="151"/>
      <c r="L248" s="48"/>
      <c r="M248" s="171"/>
      <c r="N248" s="98"/>
      <c r="O248" s="64"/>
      <c r="P248" s="152"/>
      <c r="Q248" s="48"/>
    </row>
    <row r="249" spans="1:17" ht="18.75" x14ac:dyDescent="0.2">
      <c r="A249" s="148" t="s">
        <v>1484</v>
      </c>
      <c r="B249" s="149"/>
      <c r="C249" s="150"/>
      <c r="D249" s="48"/>
      <c r="E249" s="48"/>
      <c r="F249" s="151"/>
      <c r="G249" s="48"/>
      <c r="H249" s="48"/>
      <c r="I249" s="48"/>
      <c r="J249" s="150"/>
      <c r="K249" s="151"/>
      <c r="L249" s="48"/>
      <c r="M249" s="171"/>
      <c r="N249" s="98"/>
      <c r="O249" s="64"/>
      <c r="P249" s="152"/>
      <c r="Q249" s="48"/>
    </row>
    <row r="250" spans="1:17" ht="18.75" x14ac:dyDescent="0.2">
      <c r="A250" s="148" t="s">
        <v>1485</v>
      </c>
      <c r="B250" s="149"/>
      <c r="C250" s="150"/>
      <c r="D250" s="48"/>
      <c r="E250" s="48"/>
      <c r="F250" s="151"/>
      <c r="G250" s="48"/>
      <c r="H250" s="48"/>
      <c r="I250" s="48"/>
      <c r="J250" s="150"/>
      <c r="K250" s="151"/>
      <c r="L250" s="48"/>
      <c r="M250" s="171"/>
      <c r="N250" s="98"/>
      <c r="O250" s="64"/>
      <c r="P250" s="152"/>
      <c r="Q250" s="48"/>
    </row>
    <row r="251" spans="1:17" ht="18.75" x14ac:dyDescent="0.2">
      <c r="A251" s="148" t="s">
        <v>1486</v>
      </c>
      <c r="B251" s="149"/>
      <c r="C251" s="150"/>
      <c r="D251" s="48"/>
      <c r="E251" s="48"/>
      <c r="F251" s="151"/>
      <c r="G251" s="48"/>
      <c r="H251" s="48"/>
      <c r="I251" s="48"/>
      <c r="J251" s="150"/>
      <c r="K251" s="151"/>
      <c r="L251" s="48"/>
      <c r="M251" s="171"/>
      <c r="N251" s="98"/>
      <c r="O251" s="64"/>
      <c r="P251" s="152"/>
      <c r="Q251" s="48"/>
    </row>
    <row r="252" spans="1:17" ht="18.75" x14ac:dyDescent="0.2">
      <c r="A252" s="148"/>
      <c r="B252" s="149"/>
      <c r="C252" s="150"/>
      <c r="D252" s="48"/>
      <c r="E252" s="48"/>
      <c r="F252" s="151"/>
      <c r="G252" s="48"/>
      <c r="H252" s="48"/>
      <c r="I252" s="48"/>
      <c r="J252" s="150"/>
      <c r="K252" s="151"/>
      <c r="L252" s="48"/>
      <c r="M252" s="171"/>
      <c r="N252" s="98"/>
      <c r="O252" s="64"/>
      <c r="P252" s="152"/>
      <c r="Q252" s="48"/>
    </row>
    <row r="253" spans="1:17" ht="18.75" x14ac:dyDescent="0.2">
      <c r="A253" s="148"/>
      <c r="B253" s="149"/>
      <c r="C253" s="150"/>
      <c r="D253" s="48"/>
      <c r="E253" s="48"/>
      <c r="F253" s="151"/>
      <c r="G253" s="48"/>
      <c r="H253" s="48"/>
      <c r="I253" s="48"/>
      <c r="J253" s="150"/>
      <c r="K253" s="151"/>
      <c r="L253" s="48"/>
      <c r="M253" s="171"/>
      <c r="N253" s="98"/>
      <c r="O253" s="64"/>
      <c r="P253" s="152"/>
      <c r="Q253" s="48"/>
    </row>
    <row r="254" spans="1:17" ht="18.75" x14ac:dyDescent="0.2">
      <c r="A254" s="148"/>
      <c r="B254" s="149"/>
      <c r="C254" s="150"/>
      <c r="D254" s="48"/>
      <c r="E254" s="48"/>
      <c r="F254" s="151"/>
      <c r="G254" s="48"/>
      <c r="H254" s="48"/>
      <c r="I254" s="48"/>
      <c r="J254" s="150"/>
      <c r="K254" s="151"/>
      <c r="L254" s="48"/>
      <c r="M254" s="171"/>
      <c r="N254" s="98"/>
      <c r="O254" s="64"/>
      <c r="P254" s="152"/>
      <c r="Q254" s="48"/>
    </row>
    <row r="255" spans="1:17" ht="18.75" x14ac:dyDescent="0.2">
      <c r="A255" s="148"/>
      <c r="B255" s="149"/>
      <c r="C255" s="150"/>
      <c r="D255" s="48"/>
      <c r="E255" s="48"/>
      <c r="F255" s="151"/>
      <c r="G255" s="48"/>
      <c r="H255" s="48"/>
      <c r="I255" s="48"/>
      <c r="J255" s="150"/>
      <c r="K255" s="151"/>
      <c r="L255" s="48"/>
      <c r="M255" s="171"/>
      <c r="N255" s="98"/>
      <c r="O255" s="64"/>
      <c r="P255" s="152"/>
      <c r="Q255" s="48"/>
    </row>
    <row r="256" spans="1:17" ht="18.75" x14ac:dyDescent="0.2">
      <c r="A256" s="148"/>
      <c r="B256" s="149"/>
      <c r="C256" s="150"/>
      <c r="D256" s="48"/>
      <c r="E256" s="48"/>
      <c r="F256" s="151"/>
      <c r="G256" s="48"/>
      <c r="H256" s="48"/>
      <c r="I256" s="48"/>
      <c r="J256" s="150"/>
      <c r="K256" s="151"/>
      <c r="L256" s="48"/>
      <c r="M256" s="171"/>
      <c r="N256" s="98"/>
      <c r="O256" s="64"/>
      <c r="P256" s="152"/>
      <c r="Q256" s="48"/>
    </row>
    <row r="257" spans="1:17" ht="18.75" x14ac:dyDescent="0.2">
      <c r="A257" s="148"/>
      <c r="B257" s="149"/>
      <c r="C257" s="150"/>
      <c r="D257" s="48"/>
      <c r="E257" s="48"/>
      <c r="F257" s="151"/>
      <c r="G257" s="48"/>
      <c r="H257" s="48"/>
      <c r="I257" s="48"/>
      <c r="J257" s="150"/>
      <c r="K257" s="151"/>
      <c r="L257" s="48"/>
      <c r="M257" s="171"/>
      <c r="N257" s="98"/>
      <c r="O257" s="64"/>
      <c r="P257" s="152"/>
      <c r="Q257" s="48"/>
    </row>
    <row r="258" spans="1:17" ht="18.75" x14ac:dyDescent="0.2">
      <c r="A258" s="148"/>
      <c r="B258" s="149"/>
      <c r="C258" s="150"/>
      <c r="D258" s="48"/>
      <c r="E258" s="48"/>
      <c r="F258" s="151"/>
      <c r="G258" s="48"/>
      <c r="H258" s="48"/>
      <c r="I258" s="48"/>
      <c r="J258" s="150"/>
      <c r="K258" s="151"/>
      <c r="L258" s="48"/>
      <c r="M258" s="171"/>
      <c r="N258" s="98"/>
      <c r="O258" s="64"/>
      <c r="P258" s="152"/>
      <c r="Q258" s="48"/>
    </row>
    <row r="259" spans="1:17" ht="18.75" x14ac:dyDescent="0.2">
      <c r="A259" s="148"/>
      <c r="B259" s="149"/>
      <c r="C259" s="150"/>
      <c r="D259" s="48"/>
      <c r="E259" s="48"/>
      <c r="F259" s="151"/>
      <c r="G259" s="48"/>
      <c r="H259" s="48"/>
      <c r="I259" s="48"/>
      <c r="J259" s="150"/>
      <c r="K259" s="151"/>
      <c r="L259" s="48"/>
      <c r="M259" s="171"/>
      <c r="N259" s="98"/>
      <c r="O259" s="64"/>
      <c r="P259" s="152"/>
      <c r="Q259" s="48"/>
    </row>
  </sheetData>
  <phoneticPr fontId="22" type="noConversion"/>
  <pageMargins left="0.7" right="0.7" top="0.75" bottom="0.75" header="0.3" footer="0.3"/>
  <pageSetup orientation="portrait" horizont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63"/>
  <sheetViews>
    <sheetView workbookViewId="0"/>
  </sheetViews>
  <sheetFormatPr defaultRowHeight="12.75" x14ac:dyDescent="0.2"/>
  <sheetData>
    <row r="1" spans="1:23" ht="47.25" x14ac:dyDescent="0.2">
      <c r="A1" s="113" t="s">
        <v>0</v>
      </c>
      <c r="B1" s="111" t="s">
        <v>9</v>
      </c>
      <c r="C1" s="115" t="s">
        <v>867</v>
      </c>
      <c r="D1" s="115" t="s">
        <v>2</v>
      </c>
      <c r="E1" s="113" t="s">
        <v>200</v>
      </c>
      <c r="F1" s="146" t="s">
        <v>3</v>
      </c>
      <c r="G1" s="113" t="s">
        <v>52</v>
      </c>
      <c r="H1" s="137" t="s">
        <v>4</v>
      </c>
      <c r="I1" s="137" t="s">
        <v>150</v>
      </c>
      <c r="J1" s="113" t="s">
        <v>151</v>
      </c>
      <c r="K1" s="115" t="s">
        <v>5</v>
      </c>
      <c r="L1" s="115" t="s">
        <v>1195</v>
      </c>
      <c r="M1" s="113" t="s">
        <v>20</v>
      </c>
      <c r="N1" s="113" t="s">
        <v>565</v>
      </c>
      <c r="O1" s="113" t="s">
        <v>272</v>
      </c>
      <c r="P1" s="113" t="s">
        <v>6</v>
      </c>
      <c r="Q1" s="97" t="s">
        <v>863</v>
      </c>
      <c r="R1" s="45" t="s">
        <v>864</v>
      </c>
      <c r="S1" s="45" t="s">
        <v>274</v>
      </c>
      <c r="T1" s="45" t="s">
        <v>1196</v>
      </c>
    </row>
    <row r="2" spans="1:23" ht="409.5" x14ac:dyDescent="0.2">
      <c r="A2" s="61" t="s">
        <v>511</v>
      </c>
      <c r="B2" s="72" t="s">
        <v>8</v>
      </c>
      <c r="C2" s="93">
        <v>43468</v>
      </c>
      <c r="D2" s="57"/>
      <c r="E2" s="57"/>
      <c r="F2" s="55" t="s">
        <v>534</v>
      </c>
      <c r="G2" s="101" t="s">
        <v>56</v>
      </c>
      <c r="H2" s="65"/>
      <c r="I2" s="65"/>
      <c r="J2" s="61" t="s">
        <v>161</v>
      </c>
      <c r="K2" s="93"/>
      <c r="L2" s="93"/>
      <c r="M2" s="58" t="s">
        <v>537</v>
      </c>
      <c r="N2" s="56" t="s">
        <v>579</v>
      </c>
      <c r="O2" s="56" t="s">
        <v>459</v>
      </c>
      <c r="P2" s="57" t="s">
        <v>192</v>
      </c>
      <c r="Q2" s="50">
        <v>2</v>
      </c>
      <c r="R2" s="46">
        <f>Q2*0.25</f>
        <v>0.5</v>
      </c>
      <c r="S2" s="114" t="s">
        <v>459</v>
      </c>
    </row>
    <row r="3" spans="1:23" ht="409.5" x14ac:dyDescent="0.2">
      <c r="A3" s="61" t="s">
        <v>512</v>
      </c>
      <c r="B3" s="72" t="s">
        <v>127</v>
      </c>
      <c r="C3" s="93">
        <v>43468</v>
      </c>
      <c r="D3" s="57"/>
      <c r="E3" s="57"/>
      <c r="F3" s="55" t="s">
        <v>535</v>
      </c>
      <c r="G3" s="101" t="s">
        <v>56</v>
      </c>
      <c r="H3" s="57"/>
      <c r="I3" s="57"/>
      <c r="J3" s="61" t="s">
        <v>161</v>
      </c>
      <c r="K3" s="93"/>
      <c r="L3" s="93"/>
      <c r="M3" s="58" t="s">
        <v>540</v>
      </c>
      <c r="N3" s="56" t="s">
        <v>579</v>
      </c>
      <c r="O3" s="56" t="s">
        <v>272</v>
      </c>
      <c r="P3" s="57" t="s">
        <v>192</v>
      </c>
      <c r="Q3" s="81">
        <v>1</v>
      </c>
      <c r="R3" s="47">
        <f>Q3*0.5</f>
        <v>0.5</v>
      </c>
      <c r="S3" s="116" t="s">
        <v>273</v>
      </c>
      <c r="T3" s="114"/>
      <c r="U3" s="114"/>
      <c r="V3" s="114"/>
      <c r="W3" s="114"/>
    </row>
    <row r="4" spans="1:23" ht="267.75" x14ac:dyDescent="0.2">
      <c r="A4" s="61" t="s">
        <v>513</v>
      </c>
      <c r="B4" s="72" t="s">
        <v>8</v>
      </c>
      <c r="C4" s="93">
        <v>43469</v>
      </c>
      <c r="D4" s="57"/>
      <c r="E4" s="57"/>
      <c r="F4" s="55" t="s">
        <v>536</v>
      </c>
      <c r="G4" s="101" t="s">
        <v>56</v>
      </c>
      <c r="H4" s="57"/>
      <c r="I4" s="57"/>
      <c r="J4" s="61" t="s">
        <v>931</v>
      </c>
      <c r="K4" s="93"/>
      <c r="L4" s="93"/>
      <c r="M4" s="58" t="s">
        <v>574</v>
      </c>
      <c r="N4" s="56" t="s">
        <v>566</v>
      </c>
      <c r="O4" s="56" t="s">
        <v>459</v>
      </c>
      <c r="P4" s="57" t="s">
        <v>192</v>
      </c>
      <c r="Q4" s="50">
        <v>26</v>
      </c>
      <c r="R4" s="46">
        <f t="shared" ref="R4:R5" si="0">Q4*0.25</f>
        <v>6.5</v>
      </c>
      <c r="S4" s="114" t="s">
        <v>272</v>
      </c>
    </row>
    <row r="5" spans="1:23" ht="409.5" x14ac:dyDescent="0.2">
      <c r="A5" s="61" t="s">
        <v>514</v>
      </c>
      <c r="B5" s="72" t="s">
        <v>8</v>
      </c>
      <c r="C5" s="93">
        <v>43278</v>
      </c>
      <c r="D5" s="93" t="s">
        <v>35</v>
      </c>
      <c r="E5" s="65" t="s">
        <v>199</v>
      </c>
      <c r="F5" s="55" t="s">
        <v>185</v>
      </c>
      <c r="G5" s="106" t="s">
        <v>53</v>
      </c>
      <c r="H5" s="65" t="s">
        <v>59</v>
      </c>
      <c r="I5" s="64" t="s">
        <v>139</v>
      </c>
      <c r="J5" s="61" t="s">
        <v>161</v>
      </c>
      <c r="K5" s="93">
        <v>43721</v>
      </c>
      <c r="L5" s="93"/>
      <c r="M5" s="75" t="s">
        <v>932</v>
      </c>
      <c r="N5" s="61" t="s">
        <v>566</v>
      </c>
      <c r="O5" s="61" t="s">
        <v>459</v>
      </c>
      <c r="P5" s="57" t="s">
        <v>192</v>
      </c>
      <c r="Q5" s="50">
        <f>NETWORKDAYS(C5,K5)</f>
        <v>318</v>
      </c>
      <c r="R5" s="51">
        <f t="shared" si="0"/>
        <v>79.5</v>
      </c>
      <c r="S5" s="117" t="s">
        <v>191</v>
      </c>
      <c r="T5" s="114"/>
      <c r="U5" s="114"/>
      <c r="V5" s="114"/>
      <c r="W5" s="114"/>
    </row>
    <row r="6" spans="1:23" ht="409.5" x14ac:dyDescent="0.2">
      <c r="A6" s="61" t="s">
        <v>515</v>
      </c>
      <c r="B6" s="72" t="s">
        <v>8</v>
      </c>
      <c r="C6" s="93">
        <v>43276</v>
      </c>
      <c r="D6" s="57" t="s">
        <v>61</v>
      </c>
      <c r="E6" s="57" t="s">
        <v>198</v>
      </c>
      <c r="F6" s="55" t="s">
        <v>186</v>
      </c>
      <c r="G6" s="106" t="s">
        <v>53</v>
      </c>
      <c r="H6" s="65" t="s">
        <v>60</v>
      </c>
      <c r="I6" s="65" t="s">
        <v>126</v>
      </c>
      <c r="J6" s="73" t="s">
        <v>931</v>
      </c>
      <c r="K6" s="93"/>
      <c r="L6" s="93"/>
      <c r="M6" s="58" t="s">
        <v>571</v>
      </c>
      <c r="N6" s="61" t="s">
        <v>566</v>
      </c>
      <c r="O6" s="61" t="s">
        <v>273</v>
      </c>
      <c r="P6" s="57" t="s">
        <v>192</v>
      </c>
      <c r="Q6" s="50">
        <v>162</v>
      </c>
      <c r="R6" s="48">
        <f>0.1*Q6</f>
        <v>16.2</v>
      </c>
      <c r="S6" s="118" t="s">
        <v>17</v>
      </c>
      <c r="T6" s="114"/>
      <c r="U6" s="114"/>
      <c r="V6" s="114"/>
      <c r="W6" s="114"/>
    </row>
    <row r="7" spans="1:23" ht="409.5" x14ac:dyDescent="0.2">
      <c r="A7" s="61" t="s">
        <v>516</v>
      </c>
      <c r="B7" s="72" t="s">
        <v>8</v>
      </c>
      <c r="C7" s="93">
        <v>43336</v>
      </c>
      <c r="D7" s="93" t="s">
        <v>25</v>
      </c>
      <c r="E7" s="65" t="s">
        <v>198</v>
      </c>
      <c r="F7" s="55" t="s">
        <v>570</v>
      </c>
      <c r="G7" s="106" t="s">
        <v>53</v>
      </c>
      <c r="H7" s="65" t="s">
        <v>51</v>
      </c>
      <c r="I7" s="65" t="s">
        <v>28</v>
      </c>
      <c r="J7" s="61" t="s">
        <v>931</v>
      </c>
      <c r="K7" s="93">
        <v>43790</v>
      </c>
      <c r="L7" s="93"/>
      <c r="M7" s="75" t="s">
        <v>1168</v>
      </c>
      <c r="N7" s="61" t="s">
        <v>566</v>
      </c>
      <c r="O7" s="61" t="s">
        <v>273</v>
      </c>
      <c r="P7" s="57" t="s">
        <v>192</v>
      </c>
      <c r="Q7" s="50">
        <f t="shared" ref="Q7:Q8" si="1">NETWORKDAYS(C7,K7)</f>
        <v>325</v>
      </c>
      <c r="R7" s="48">
        <f t="shared" ref="R7:R20" si="2">0.1*Q7</f>
        <v>32.5</v>
      </c>
      <c r="S7" s="117" t="s">
        <v>192</v>
      </c>
      <c r="T7" s="114"/>
      <c r="U7" s="114"/>
      <c r="V7" s="114"/>
      <c r="W7" s="114"/>
    </row>
    <row r="8" spans="1:23" ht="409.5" x14ac:dyDescent="0.2">
      <c r="A8" s="61" t="s">
        <v>517</v>
      </c>
      <c r="B8" s="72" t="s">
        <v>8</v>
      </c>
      <c r="C8" s="93">
        <v>43297</v>
      </c>
      <c r="D8" s="93" t="s">
        <v>172</v>
      </c>
      <c r="E8" s="65" t="s">
        <v>197</v>
      </c>
      <c r="F8" s="55" t="s">
        <v>173</v>
      </c>
      <c r="G8" s="106" t="s">
        <v>53</v>
      </c>
      <c r="H8" s="65" t="s">
        <v>174</v>
      </c>
      <c r="I8" s="65"/>
      <c r="J8" s="61" t="s">
        <v>33</v>
      </c>
      <c r="K8" s="93">
        <v>43753</v>
      </c>
      <c r="L8" s="93"/>
      <c r="M8" s="58" t="s">
        <v>1040</v>
      </c>
      <c r="N8" s="61" t="s">
        <v>579</v>
      </c>
      <c r="O8" s="61" t="s">
        <v>273</v>
      </c>
      <c r="P8" s="57" t="s">
        <v>192</v>
      </c>
      <c r="Q8" s="50">
        <f t="shared" si="1"/>
        <v>327</v>
      </c>
      <c r="R8" s="48">
        <f t="shared" si="2"/>
        <v>32.700000000000003</v>
      </c>
      <c r="S8" s="118" t="s">
        <v>194</v>
      </c>
      <c r="T8" s="114"/>
      <c r="U8" s="114"/>
      <c r="V8" s="114"/>
      <c r="W8" s="114"/>
    </row>
    <row r="9" spans="1:23" ht="409.5" x14ac:dyDescent="0.2">
      <c r="A9" s="61" t="s">
        <v>518</v>
      </c>
      <c r="B9" s="72" t="s">
        <v>8</v>
      </c>
      <c r="C9" s="93">
        <v>43329</v>
      </c>
      <c r="D9" s="57" t="s">
        <v>292</v>
      </c>
      <c r="E9" s="57" t="s">
        <v>197</v>
      </c>
      <c r="F9" s="55" t="s">
        <v>293</v>
      </c>
      <c r="G9" s="106" t="s">
        <v>53</v>
      </c>
      <c r="H9" s="65" t="s">
        <v>174</v>
      </c>
      <c r="I9" s="65"/>
      <c r="J9" s="61" t="s">
        <v>169</v>
      </c>
      <c r="K9" s="93"/>
      <c r="L9" s="93"/>
      <c r="M9" s="138" t="s">
        <v>822</v>
      </c>
      <c r="N9" s="119" t="s">
        <v>579</v>
      </c>
      <c r="O9" s="61" t="s">
        <v>273</v>
      </c>
      <c r="P9" s="57" t="s">
        <v>192</v>
      </c>
      <c r="Q9" s="50">
        <v>230</v>
      </c>
      <c r="R9" s="48">
        <f t="shared" si="2"/>
        <v>23</v>
      </c>
      <c r="S9" s="117" t="s">
        <v>195</v>
      </c>
      <c r="T9" s="114"/>
      <c r="U9" s="114"/>
      <c r="V9" s="114"/>
      <c r="W9" s="114"/>
    </row>
    <row r="10" spans="1:23" ht="210" x14ac:dyDescent="0.2">
      <c r="A10" s="61" t="s">
        <v>519</v>
      </c>
      <c r="B10" s="110" t="s">
        <v>127</v>
      </c>
      <c r="C10" s="84">
        <v>43356</v>
      </c>
      <c r="D10" s="84" t="s">
        <v>330</v>
      </c>
      <c r="E10" s="65" t="s">
        <v>196</v>
      </c>
      <c r="F10" s="52" t="s">
        <v>378</v>
      </c>
      <c r="G10" s="66" t="s">
        <v>56</v>
      </c>
      <c r="H10" s="65"/>
      <c r="I10" s="65"/>
      <c r="J10" s="47" t="s">
        <v>161</v>
      </c>
      <c r="K10" s="84">
        <f ca="1">TODAY()</f>
        <v>44232</v>
      </c>
      <c r="L10" s="84"/>
      <c r="M10" s="54" t="s">
        <v>431</v>
      </c>
      <c r="N10" s="67" t="s">
        <v>579</v>
      </c>
      <c r="O10" s="67" t="s">
        <v>273</v>
      </c>
      <c r="P10" s="65" t="s">
        <v>192</v>
      </c>
      <c r="Q10" s="87">
        <f ca="1">NETWORKDAYS(C10,K10)</f>
        <v>627</v>
      </c>
      <c r="R10" s="48">
        <f t="shared" ca="1" si="2"/>
        <v>62.7</v>
      </c>
      <c r="S10" s="120" t="s">
        <v>196</v>
      </c>
      <c r="T10" s="114"/>
      <c r="U10" s="114"/>
      <c r="V10" s="114"/>
      <c r="W10" s="114"/>
    </row>
    <row r="11" spans="1:23" ht="409.5" x14ac:dyDescent="0.2">
      <c r="A11" s="61" t="s">
        <v>520</v>
      </c>
      <c r="B11" s="72" t="s">
        <v>8</v>
      </c>
      <c r="C11" s="93">
        <v>43425</v>
      </c>
      <c r="D11" s="57" t="s">
        <v>452</v>
      </c>
      <c r="E11" s="57" t="s">
        <v>195</v>
      </c>
      <c r="F11" s="55" t="s">
        <v>462</v>
      </c>
      <c r="G11" s="106" t="s">
        <v>53</v>
      </c>
      <c r="H11" s="57"/>
      <c r="I11" s="57"/>
      <c r="J11" s="61" t="s">
        <v>931</v>
      </c>
      <c r="K11" s="93"/>
      <c r="L11" s="93"/>
      <c r="M11" s="58" t="s">
        <v>573</v>
      </c>
      <c r="N11" s="61" t="s">
        <v>566</v>
      </c>
      <c r="O11" s="61" t="s">
        <v>273</v>
      </c>
      <c r="P11" s="57" t="s">
        <v>192</v>
      </c>
      <c r="Q11" s="50">
        <v>56</v>
      </c>
      <c r="R11" s="48">
        <f t="shared" si="2"/>
        <v>5.6000000000000005</v>
      </c>
      <c r="S11" s="117" t="s">
        <v>197</v>
      </c>
      <c r="T11" s="114"/>
    </row>
    <row r="12" spans="1:23" ht="344.25" x14ac:dyDescent="0.2">
      <c r="A12" s="61" t="s">
        <v>521</v>
      </c>
      <c r="B12" s="72" t="s">
        <v>8</v>
      </c>
      <c r="C12" s="93">
        <v>43425</v>
      </c>
      <c r="D12" s="102" t="s">
        <v>457</v>
      </c>
      <c r="E12" s="57" t="s">
        <v>199</v>
      </c>
      <c r="F12" s="55" t="s">
        <v>458</v>
      </c>
      <c r="G12" s="106" t="s">
        <v>53</v>
      </c>
      <c r="H12" s="65"/>
      <c r="I12" s="65"/>
      <c r="J12" s="61" t="s">
        <v>931</v>
      </c>
      <c r="K12" s="93"/>
      <c r="L12" s="93"/>
      <c r="M12" s="58" t="s">
        <v>572</v>
      </c>
      <c r="N12" s="61" t="s">
        <v>566</v>
      </c>
      <c r="O12" s="61" t="s">
        <v>273</v>
      </c>
      <c r="P12" s="57" t="s">
        <v>192</v>
      </c>
      <c r="Q12" s="50">
        <v>55</v>
      </c>
      <c r="R12" s="48">
        <f t="shared" si="2"/>
        <v>5.5</v>
      </c>
      <c r="S12" s="118" t="s">
        <v>198</v>
      </c>
      <c r="T12" s="114"/>
    </row>
    <row r="13" spans="1:23" ht="285" x14ac:dyDescent="0.2">
      <c r="A13" s="61" t="s">
        <v>522</v>
      </c>
      <c r="B13" s="72" t="s">
        <v>127</v>
      </c>
      <c r="C13" s="93">
        <v>43428</v>
      </c>
      <c r="D13" s="93" t="s">
        <v>464</v>
      </c>
      <c r="E13" s="65" t="s">
        <v>199</v>
      </c>
      <c r="F13" s="55" t="s">
        <v>465</v>
      </c>
      <c r="G13" s="101" t="s">
        <v>56</v>
      </c>
      <c r="H13" s="65"/>
      <c r="I13" s="65"/>
      <c r="J13" s="61" t="s">
        <v>161</v>
      </c>
      <c r="K13" s="93">
        <v>43712</v>
      </c>
      <c r="L13" s="93"/>
      <c r="M13" s="58" t="s">
        <v>902</v>
      </c>
      <c r="N13" s="56" t="s">
        <v>579</v>
      </c>
      <c r="O13" s="56" t="s">
        <v>273</v>
      </c>
      <c r="P13" s="57" t="s">
        <v>192</v>
      </c>
      <c r="Q13" s="50">
        <f>NETWORKDAYS(C13,K13)</f>
        <v>203</v>
      </c>
      <c r="R13" s="48">
        <f t="shared" si="2"/>
        <v>20.3</v>
      </c>
      <c r="S13" s="117" t="s">
        <v>199</v>
      </c>
    </row>
    <row r="14" spans="1:23" ht="409.5" x14ac:dyDescent="0.2">
      <c r="A14" s="61" t="s">
        <v>523</v>
      </c>
      <c r="B14" s="72" t="s">
        <v>8</v>
      </c>
      <c r="C14" s="93">
        <v>43431</v>
      </c>
      <c r="D14" s="57" t="s">
        <v>432</v>
      </c>
      <c r="E14" s="57" t="s">
        <v>199</v>
      </c>
      <c r="F14" s="55" t="s">
        <v>467</v>
      </c>
      <c r="G14" s="101" t="s">
        <v>56</v>
      </c>
      <c r="H14" s="57"/>
      <c r="I14" s="57"/>
      <c r="J14" s="61" t="s">
        <v>931</v>
      </c>
      <c r="K14" s="93"/>
      <c r="L14" s="93"/>
      <c r="M14" s="58" t="s">
        <v>586</v>
      </c>
      <c r="N14" s="56" t="s">
        <v>566</v>
      </c>
      <c r="O14" s="56" t="s">
        <v>273</v>
      </c>
      <c r="P14" s="57" t="s">
        <v>192</v>
      </c>
      <c r="Q14" s="50">
        <v>49</v>
      </c>
      <c r="R14" s="48">
        <f t="shared" si="2"/>
        <v>4.9000000000000004</v>
      </c>
    </row>
    <row r="15" spans="1:23" ht="409.5" x14ac:dyDescent="0.2">
      <c r="A15" s="61" t="s">
        <v>524</v>
      </c>
      <c r="B15" s="72" t="s">
        <v>8</v>
      </c>
      <c r="C15" s="93">
        <v>43439</v>
      </c>
      <c r="D15" s="57" t="s">
        <v>138</v>
      </c>
      <c r="E15" s="57" t="s">
        <v>199</v>
      </c>
      <c r="F15" s="55" t="s">
        <v>475</v>
      </c>
      <c r="G15" s="101" t="s">
        <v>56</v>
      </c>
      <c r="H15" s="65"/>
      <c r="I15" s="65"/>
      <c r="J15" s="61" t="s">
        <v>931</v>
      </c>
      <c r="K15" s="93"/>
      <c r="L15" s="93"/>
      <c r="M15" s="58" t="s">
        <v>568</v>
      </c>
      <c r="N15" s="56" t="s">
        <v>567</v>
      </c>
      <c r="O15" s="56" t="s">
        <v>273</v>
      </c>
      <c r="P15" s="57" t="s">
        <v>192</v>
      </c>
      <c r="Q15" s="50">
        <v>5</v>
      </c>
      <c r="R15" s="48">
        <f t="shared" si="2"/>
        <v>0.5</v>
      </c>
    </row>
    <row r="16" spans="1:23" ht="409.5" x14ac:dyDescent="0.2">
      <c r="A16" s="61" t="s">
        <v>525</v>
      </c>
      <c r="B16" s="72" t="s">
        <v>8</v>
      </c>
      <c r="C16" s="93">
        <v>43439</v>
      </c>
      <c r="D16" s="57" t="s">
        <v>476</v>
      </c>
      <c r="E16" s="57" t="s">
        <v>199</v>
      </c>
      <c r="F16" s="55" t="s">
        <v>477</v>
      </c>
      <c r="G16" s="101" t="s">
        <v>56</v>
      </c>
      <c r="H16" s="65"/>
      <c r="I16" s="65"/>
      <c r="J16" s="61" t="s">
        <v>931</v>
      </c>
      <c r="K16" s="93"/>
      <c r="L16" s="93"/>
      <c r="M16" s="58" t="s">
        <v>1001</v>
      </c>
      <c r="N16" s="56" t="s">
        <v>579</v>
      </c>
      <c r="O16" s="56" t="s">
        <v>273</v>
      </c>
      <c r="P16" s="57" t="s">
        <v>192</v>
      </c>
      <c r="Q16" s="50">
        <v>5</v>
      </c>
      <c r="R16" s="48">
        <f t="shared" si="2"/>
        <v>0.5</v>
      </c>
    </row>
    <row r="17" spans="1:19" ht="409.5" x14ac:dyDescent="0.2">
      <c r="A17" s="61" t="s">
        <v>526</v>
      </c>
      <c r="B17" s="72" t="s">
        <v>8</v>
      </c>
      <c r="C17" s="93">
        <v>43439</v>
      </c>
      <c r="D17" s="57" t="s">
        <v>479</v>
      </c>
      <c r="E17" s="57" t="s">
        <v>199</v>
      </c>
      <c r="F17" s="55" t="s">
        <v>478</v>
      </c>
      <c r="G17" s="101" t="s">
        <v>56</v>
      </c>
      <c r="H17" s="65"/>
      <c r="I17" s="65"/>
      <c r="J17" s="61" t="s">
        <v>931</v>
      </c>
      <c r="K17" s="93"/>
      <c r="L17" s="93"/>
      <c r="M17" s="58" t="s">
        <v>1002</v>
      </c>
      <c r="N17" s="56" t="s">
        <v>579</v>
      </c>
      <c r="O17" s="56" t="s">
        <v>273</v>
      </c>
      <c r="P17" s="57" t="s">
        <v>192</v>
      </c>
      <c r="Q17" s="50">
        <v>5</v>
      </c>
      <c r="R17" s="48">
        <f t="shared" si="2"/>
        <v>0.5</v>
      </c>
    </row>
    <row r="18" spans="1:19" ht="409.5" x14ac:dyDescent="0.2">
      <c r="A18" s="61" t="s">
        <v>527</v>
      </c>
      <c r="B18" s="72" t="s">
        <v>8</v>
      </c>
      <c r="C18" s="93">
        <v>43439</v>
      </c>
      <c r="D18" s="57" t="s">
        <v>481</v>
      </c>
      <c r="E18" s="57" t="s">
        <v>199</v>
      </c>
      <c r="F18" s="55" t="s">
        <v>480</v>
      </c>
      <c r="G18" s="101" t="s">
        <v>56</v>
      </c>
      <c r="H18" s="65"/>
      <c r="I18" s="65"/>
      <c r="J18" s="61" t="s">
        <v>931</v>
      </c>
      <c r="K18" s="93"/>
      <c r="L18" s="93"/>
      <c r="M18" s="58" t="s">
        <v>1002</v>
      </c>
      <c r="N18" s="56" t="s">
        <v>579</v>
      </c>
      <c r="O18" s="56" t="s">
        <v>273</v>
      </c>
      <c r="P18" s="57" t="s">
        <v>192</v>
      </c>
      <c r="Q18" s="50">
        <v>5</v>
      </c>
      <c r="R18" s="48">
        <f t="shared" si="2"/>
        <v>0.5</v>
      </c>
    </row>
    <row r="19" spans="1:19" ht="409.5" x14ac:dyDescent="0.2">
      <c r="A19" s="61" t="s">
        <v>528</v>
      </c>
      <c r="B19" s="72" t="s">
        <v>8</v>
      </c>
      <c r="C19" s="93">
        <v>43439</v>
      </c>
      <c r="D19" s="57" t="s">
        <v>476</v>
      </c>
      <c r="E19" s="57" t="s">
        <v>199</v>
      </c>
      <c r="F19" s="55" t="s">
        <v>562</v>
      </c>
      <c r="G19" s="101" t="s">
        <v>56</v>
      </c>
      <c r="H19" s="65"/>
      <c r="I19" s="65"/>
      <c r="J19" s="61" t="s">
        <v>931</v>
      </c>
      <c r="K19" s="93"/>
      <c r="L19" s="93"/>
      <c r="M19" s="58" t="s">
        <v>1002</v>
      </c>
      <c r="N19" s="56" t="s">
        <v>579</v>
      </c>
      <c r="O19" s="56" t="s">
        <v>273</v>
      </c>
      <c r="P19" s="57" t="s">
        <v>192</v>
      </c>
      <c r="Q19" s="50">
        <v>5</v>
      </c>
      <c r="R19" s="48">
        <f t="shared" si="2"/>
        <v>0.5</v>
      </c>
    </row>
    <row r="20" spans="1:19" ht="409.5" x14ac:dyDescent="0.2">
      <c r="A20" s="61" t="s">
        <v>529</v>
      </c>
      <c r="B20" s="72" t="s">
        <v>8</v>
      </c>
      <c r="C20" s="93">
        <v>43430</v>
      </c>
      <c r="D20" s="57" t="s">
        <v>178</v>
      </c>
      <c r="E20" s="57" t="s">
        <v>198</v>
      </c>
      <c r="F20" s="55" t="s">
        <v>510</v>
      </c>
      <c r="G20" s="106" t="s">
        <v>53</v>
      </c>
      <c r="H20" s="65"/>
      <c r="I20" s="65"/>
      <c r="J20" s="61" t="s">
        <v>931</v>
      </c>
      <c r="K20" s="93"/>
      <c r="L20" s="93"/>
      <c r="M20" s="58" t="s">
        <v>546</v>
      </c>
      <c r="N20" s="61" t="s">
        <v>567</v>
      </c>
      <c r="O20" s="61" t="s">
        <v>273</v>
      </c>
      <c r="P20" s="57" t="s">
        <v>192</v>
      </c>
      <c r="Q20" s="50">
        <v>35</v>
      </c>
      <c r="R20" s="48">
        <f t="shared" si="2"/>
        <v>3.5</v>
      </c>
    </row>
    <row r="21" spans="1:19" ht="229.5" x14ac:dyDescent="0.2">
      <c r="A21" s="61" t="s">
        <v>530</v>
      </c>
      <c r="B21" s="72" t="s">
        <v>8</v>
      </c>
      <c r="C21" s="93">
        <v>43460</v>
      </c>
      <c r="D21" s="57" t="s">
        <v>498</v>
      </c>
      <c r="E21" s="57" t="s">
        <v>199</v>
      </c>
      <c r="F21" s="55" t="s">
        <v>499</v>
      </c>
      <c r="G21" s="101" t="s">
        <v>500</v>
      </c>
      <c r="H21" s="65"/>
      <c r="I21" s="65"/>
      <c r="J21" s="61" t="s">
        <v>931</v>
      </c>
      <c r="K21" s="93"/>
      <c r="L21" s="93"/>
      <c r="M21" s="58" t="s">
        <v>543</v>
      </c>
      <c r="N21" s="56" t="s">
        <v>567</v>
      </c>
      <c r="O21" s="56" t="s">
        <v>459</v>
      </c>
      <c r="P21" s="57" t="s">
        <v>192</v>
      </c>
      <c r="Q21" s="50">
        <v>4</v>
      </c>
      <c r="R21" s="46">
        <f t="shared" ref="R21:R23" si="3">Q21*0.25</f>
        <v>1</v>
      </c>
    </row>
    <row r="22" spans="1:19" ht="127.5" x14ac:dyDescent="0.2">
      <c r="A22" s="61" t="s">
        <v>531</v>
      </c>
      <c r="B22" s="72" t="s">
        <v>8</v>
      </c>
      <c r="C22" s="93">
        <v>43461</v>
      </c>
      <c r="D22" s="57" t="s">
        <v>503</v>
      </c>
      <c r="E22" s="57" t="s">
        <v>195</v>
      </c>
      <c r="F22" s="55" t="s">
        <v>504</v>
      </c>
      <c r="G22" s="101" t="s">
        <v>56</v>
      </c>
      <c r="H22" s="65"/>
      <c r="I22" s="65"/>
      <c r="J22" s="61" t="s">
        <v>931</v>
      </c>
      <c r="K22" s="93"/>
      <c r="L22" s="93"/>
      <c r="M22" s="58" t="s">
        <v>505</v>
      </c>
      <c r="N22" s="56" t="s">
        <v>579</v>
      </c>
      <c r="O22" s="56" t="s">
        <v>459</v>
      </c>
      <c r="P22" s="57" t="s">
        <v>192</v>
      </c>
      <c r="Q22" s="50">
        <v>1</v>
      </c>
      <c r="R22" s="46">
        <f t="shared" si="3"/>
        <v>0.25</v>
      </c>
    </row>
    <row r="23" spans="1:19" ht="409.5" x14ac:dyDescent="0.2">
      <c r="A23" s="61" t="s">
        <v>532</v>
      </c>
      <c r="B23" s="72" t="s">
        <v>8</v>
      </c>
      <c r="C23" s="93">
        <v>43474</v>
      </c>
      <c r="D23" s="57" t="s">
        <v>384</v>
      </c>
      <c r="E23" s="57" t="s">
        <v>195</v>
      </c>
      <c r="F23" s="55" t="s">
        <v>541</v>
      </c>
      <c r="G23" s="101" t="s">
        <v>66</v>
      </c>
      <c r="H23" s="65"/>
      <c r="I23" s="65"/>
      <c r="J23" s="61" t="s">
        <v>931</v>
      </c>
      <c r="K23" s="93"/>
      <c r="L23" s="93"/>
      <c r="M23" s="58" t="s">
        <v>545</v>
      </c>
      <c r="N23" s="56" t="s">
        <v>579</v>
      </c>
      <c r="O23" s="56" t="s">
        <v>459</v>
      </c>
      <c r="P23" s="57" t="s">
        <v>192</v>
      </c>
      <c r="Q23" s="50">
        <v>2</v>
      </c>
      <c r="R23" s="46">
        <f t="shared" si="3"/>
        <v>0.5</v>
      </c>
    </row>
    <row r="24" spans="1:19" ht="409.5" x14ac:dyDescent="0.2">
      <c r="A24" s="61" t="s">
        <v>533</v>
      </c>
      <c r="B24" s="72" t="s">
        <v>8</v>
      </c>
      <c r="C24" s="93">
        <v>43474</v>
      </c>
      <c r="D24" s="57" t="s">
        <v>432</v>
      </c>
      <c r="E24" s="57" t="s">
        <v>195</v>
      </c>
      <c r="F24" s="55" t="s">
        <v>542</v>
      </c>
      <c r="G24" s="101" t="s">
        <v>56</v>
      </c>
      <c r="H24" s="65"/>
      <c r="I24" s="65"/>
      <c r="J24" s="61" t="s">
        <v>931</v>
      </c>
      <c r="K24" s="93"/>
      <c r="L24" s="93"/>
      <c r="M24" s="58" t="s">
        <v>544</v>
      </c>
      <c r="N24" s="56" t="s">
        <v>566</v>
      </c>
      <c r="O24" s="56" t="s">
        <v>272</v>
      </c>
      <c r="P24" s="57" t="s">
        <v>192</v>
      </c>
      <c r="Q24" s="50">
        <v>2</v>
      </c>
      <c r="R24" s="47">
        <f>Q24*0.5</f>
        <v>1</v>
      </c>
    </row>
    <row r="25" spans="1:19" ht="409.5" x14ac:dyDescent="0.2">
      <c r="A25" s="61" t="s">
        <v>549</v>
      </c>
      <c r="B25" s="72" t="s">
        <v>8</v>
      </c>
      <c r="C25" s="93">
        <v>43476</v>
      </c>
      <c r="D25" s="57" t="s">
        <v>547</v>
      </c>
      <c r="E25" s="57" t="s">
        <v>195</v>
      </c>
      <c r="F25" s="55" t="s">
        <v>548</v>
      </c>
      <c r="G25" s="101" t="s">
        <v>56</v>
      </c>
      <c r="H25" s="57"/>
      <c r="I25" s="57"/>
      <c r="J25" s="61" t="s">
        <v>931</v>
      </c>
      <c r="K25" s="93"/>
      <c r="L25" s="93"/>
      <c r="M25" s="58" t="s">
        <v>575</v>
      </c>
      <c r="N25" s="56" t="s">
        <v>566</v>
      </c>
      <c r="O25" s="56" t="s">
        <v>459</v>
      </c>
      <c r="P25" s="57" t="s">
        <v>192</v>
      </c>
      <c r="Q25" s="50">
        <v>20</v>
      </c>
      <c r="R25" s="46">
        <f t="shared" ref="R25:R26" si="4">Q25*0.25</f>
        <v>5</v>
      </c>
      <c r="S25" s="121"/>
    </row>
    <row r="26" spans="1:19" ht="409.5" x14ac:dyDescent="0.2">
      <c r="A26" s="61" t="s">
        <v>550</v>
      </c>
      <c r="B26" s="72" t="s">
        <v>8</v>
      </c>
      <c r="C26" s="93">
        <v>43482</v>
      </c>
      <c r="D26" s="57" t="s">
        <v>551</v>
      </c>
      <c r="E26" s="57" t="s">
        <v>195</v>
      </c>
      <c r="F26" s="55" t="s">
        <v>555</v>
      </c>
      <c r="G26" s="106" t="s">
        <v>53</v>
      </c>
      <c r="H26" s="57"/>
      <c r="I26" s="57"/>
      <c r="J26" s="61" t="s">
        <v>931</v>
      </c>
      <c r="K26" s="93"/>
      <c r="L26" s="93"/>
      <c r="M26" s="58" t="s">
        <v>552</v>
      </c>
      <c r="N26" s="61" t="s">
        <v>579</v>
      </c>
      <c r="O26" s="61" t="s">
        <v>459</v>
      </c>
      <c r="P26" s="57" t="s">
        <v>192</v>
      </c>
      <c r="Q26" s="50">
        <v>1</v>
      </c>
      <c r="R26" s="46">
        <f t="shared" si="4"/>
        <v>0.25</v>
      </c>
      <c r="S26" s="121"/>
    </row>
    <row r="27" spans="1:19" ht="375" x14ac:dyDescent="0.2">
      <c r="A27" s="61" t="s">
        <v>553</v>
      </c>
      <c r="B27" s="72" t="s">
        <v>8</v>
      </c>
      <c r="C27" s="93">
        <v>43483</v>
      </c>
      <c r="D27" s="57" t="s">
        <v>384</v>
      </c>
      <c r="E27" s="122" t="s">
        <v>195</v>
      </c>
      <c r="F27" s="55" t="s">
        <v>554</v>
      </c>
      <c r="G27" s="101" t="s">
        <v>66</v>
      </c>
      <c r="H27" s="65"/>
      <c r="I27" s="65"/>
      <c r="J27" s="61" t="s">
        <v>931</v>
      </c>
      <c r="K27" s="93"/>
      <c r="L27" s="93"/>
      <c r="M27" s="139" t="s">
        <v>806</v>
      </c>
      <c r="N27" s="56" t="s">
        <v>579</v>
      </c>
      <c r="O27" s="56" t="s">
        <v>273</v>
      </c>
      <c r="P27" s="57" t="s">
        <v>192</v>
      </c>
      <c r="Q27" s="50">
        <v>1</v>
      </c>
      <c r="R27" s="48">
        <f t="shared" ref="R27:R28" si="5">0.1*Q27</f>
        <v>0.1</v>
      </c>
    </row>
    <row r="28" spans="1:19" ht="409.5" x14ac:dyDescent="0.2">
      <c r="A28" s="61" t="s">
        <v>556</v>
      </c>
      <c r="B28" s="72" t="s">
        <v>8</v>
      </c>
      <c r="C28" s="93">
        <v>43476</v>
      </c>
      <c r="D28" s="57" t="s">
        <v>557</v>
      </c>
      <c r="E28" s="57" t="s">
        <v>199</v>
      </c>
      <c r="F28" s="55" t="s">
        <v>558</v>
      </c>
      <c r="G28" s="106" t="s">
        <v>53</v>
      </c>
      <c r="H28" s="57"/>
      <c r="I28" s="57"/>
      <c r="J28" s="61" t="s">
        <v>931</v>
      </c>
      <c r="K28" s="93"/>
      <c r="L28" s="93"/>
      <c r="M28" s="58" t="s">
        <v>559</v>
      </c>
      <c r="N28" s="61" t="s">
        <v>566</v>
      </c>
      <c r="O28" s="61" t="s">
        <v>273</v>
      </c>
      <c r="P28" s="57" t="s">
        <v>192</v>
      </c>
      <c r="Q28" s="50">
        <v>8</v>
      </c>
      <c r="R28" s="48">
        <f t="shared" si="5"/>
        <v>0.8</v>
      </c>
    </row>
    <row r="29" spans="1:19" ht="409.5" x14ac:dyDescent="0.2">
      <c r="A29" s="61" t="s">
        <v>560</v>
      </c>
      <c r="B29" s="72" t="s">
        <v>127</v>
      </c>
      <c r="C29" s="93">
        <v>43487</v>
      </c>
      <c r="D29" s="57" t="s">
        <v>442</v>
      </c>
      <c r="E29" s="57" t="s">
        <v>199</v>
      </c>
      <c r="F29" s="55" t="s">
        <v>561</v>
      </c>
      <c r="G29" s="101" t="s">
        <v>56</v>
      </c>
      <c r="H29" s="57"/>
      <c r="I29" s="57"/>
      <c r="J29" s="61" t="s">
        <v>161</v>
      </c>
      <c r="K29" s="93"/>
      <c r="L29" s="93"/>
      <c r="M29" s="58"/>
      <c r="N29" s="56" t="s">
        <v>579</v>
      </c>
      <c r="O29" s="56" t="s">
        <v>459</v>
      </c>
      <c r="P29" s="57" t="s">
        <v>192</v>
      </c>
      <c r="Q29" s="50">
        <v>120</v>
      </c>
      <c r="R29" s="46">
        <f>Q29*0.25</f>
        <v>30</v>
      </c>
    </row>
    <row r="30" spans="1:19" ht="409.5" x14ac:dyDescent="0.2">
      <c r="A30" s="61" t="s">
        <v>563</v>
      </c>
      <c r="B30" s="72" t="s">
        <v>8</v>
      </c>
      <c r="C30" s="93">
        <v>43494</v>
      </c>
      <c r="D30" s="57" t="s">
        <v>557</v>
      </c>
      <c r="E30" s="57" t="s">
        <v>199</v>
      </c>
      <c r="F30" s="55" t="s">
        <v>564</v>
      </c>
      <c r="G30" s="101" t="s">
        <v>66</v>
      </c>
      <c r="H30" s="57"/>
      <c r="I30" s="57"/>
      <c r="J30" s="61" t="s">
        <v>931</v>
      </c>
      <c r="K30" s="93"/>
      <c r="L30" s="93"/>
      <c r="M30" s="58" t="s">
        <v>569</v>
      </c>
      <c r="N30" s="56" t="s">
        <v>566</v>
      </c>
      <c r="O30" s="56" t="s">
        <v>273</v>
      </c>
      <c r="P30" s="57" t="s">
        <v>192</v>
      </c>
      <c r="Q30" s="50">
        <v>2</v>
      </c>
      <c r="R30" s="48">
        <f>0.1*Q30</f>
        <v>0.2</v>
      </c>
    </row>
    <row r="31" spans="1:19" ht="409.5" x14ac:dyDescent="0.2">
      <c r="A31" s="61" t="s">
        <v>576</v>
      </c>
      <c r="B31" s="72" t="s">
        <v>8</v>
      </c>
      <c r="C31" s="93">
        <v>43504</v>
      </c>
      <c r="D31" s="57" t="s">
        <v>577</v>
      </c>
      <c r="E31" s="57" t="s">
        <v>195</v>
      </c>
      <c r="F31" s="55" t="s">
        <v>578</v>
      </c>
      <c r="G31" s="106" t="s">
        <v>53</v>
      </c>
      <c r="H31" s="65"/>
      <c r="I31" s="65"/>
      <c r="J31" s="61" t="s">
        <v>931</v>
      </c>
      <c r="K31" s="93"/>
      <c r="L31" s="93"/>
      <c r="M31" s="58" t="s">
        <v>596</v>
      </c>
      <c r="N31" s="61" t="s">
        <v>579</v>
      </c>
      <c r="O31" s="61" t="s">
        <v>459</v>
      </c>
      <c r="P31" s="57" t="s">
        <v>192</v>
      </c>
      <c r="Q31" s="50">
        <v>13</v>
      </c>
      <c r="R31" s="46">
        <f t="shared" ref="R31:R33" si="6">Q31*0.25</f>
        <v>3.25</v>
      </c>
    </row>
    <row r="32" spans="1:19" ht="409.5" x14ac:dyDescent="0.2">
      <c r="A32" s="61" t="s">
        <v>580</v>
      </c>
      <c r="B32" s="72" t="s">
        <v>127</v>
      </c>
      <c r="C32" s="93">
        <v>43507</v>
      </c>
      <c r="D32" s="57" t="s">
        <v>581</v>
      </c>
      <c r="E32" s="57" t="s">
        <v>199</v>
      </c>
      <c r="F32" s="55" t="s">
        <v>582</v>
      </c>
      <c r="G32" s="101" t="s">
        <v>56</v>
      </c>
      <c r="H32" s="65"/>
      <c r="I32" s="65"/>
      <c r="J32" s="61" t="s">
        <v>161</v>
      </c>
      <c r="K32" s="93"/>
      <c r="L32" s="93"/>
      <c r="M32" s="58" t="s">
        <v>590</v>
      </c>
      <c r="N32" s="56" t="s">
        <v>579</v>
      </c>
      <c r="O32" s="56" t="s">
        <v>459</v>
      </c>
      <c r="P32" s="57" t="s">
        <v>192</v>
      </c>
      <c r="Q32" s="50">
        <v>1</v>
      </c>
      <c r="R32" s="46">
        <f t="shared" si="6"/>
        <v>0.25</v>
      </c>
    </row>
    <row r="33" spans="1:18" ht="409.5" x14ac:dyDescent="0.2">
      <c r="A33" s="61" t="s">
        <v>583</v>
      </c>
      <c r="B33" s="72" t="s">
        <v>8</v>
      </c>
      <c r="C33" s="93">
        <v>43510</v>
      </c>
      <c r="D33" s="57" t="s">
        <v>585</v>
      </c>
      <c r="E33" s="57" t="s">
        <v>195</v>
      </c>
      <c r="F33" s="55" t="s">
        <v>584</v>
      </c>
      <c r="G33" s="101" t="s">
        <v>66</v>
      </c>
      <c r="H33" s="65"/>
      <c r="I33" s="65"/>
      <c r="J33" s="61" t="s">
        <v>931</v>
      </c>
      <c r="K33" s="93"/>
      <c r="L33" s="93"/>
      <c r="M33" s="58" t="s">
        <v>595</v>
      </c>
      <c r="N33" s="56" t="s">
        <v>579</v>
      </c>
      <c r="O33" s="56" t="s">
        <v>459</v>
      </c>
      <c r="P33" s="57" t="s">
        <v>192</v>
      </c>
      <c r="Q33" s="50">
        <v>1</v>
      </c>
      <c r="R33" s="46">
        <f t="shared" si="6"/>
        <v>0.25</v>
      </c>
    </row>
    <row r="34" spans="1:18" ht="409.5" x14ac:dyDescent="0.2">
      <c r="A34" s="61" t="s">
        <v>587</v>
      </c>
      <c r="B34" s="72" t="s">
        <v>127</v>
      </c>
      <c r="C34" s="93">
        <v>43510</v>
      </c>
      <c r="D34" s="57" t="s">
        <v>588</v>
      </c>
      <c r="E34" s="57" t="s">
        <v>199</v>
      </c>
      <c r="F34" s="55" t="s">
        <v>594</v>
      </c>
      <c r="G34" s="101" t="s">
        <v>56</v>
      </c>
      <c r="H34" s="65"/>
      <c r="I34" s="65"/>
      <c r="J34" s="61" t="s">
        <v>161</v>
      </c>
      <c r="K34" s="93"/>
      <c r="L34" s="93"/>
      <c r="M34" s="58" t="s">
        <v>589</v>
      </c>
      <c r="N34" s="56" t="s">
        <v>579</v>
      </c>
      <c r="O34" s="56" t="s">
        <v>273</v>
      </c>
      <c r="P34" s="57" t="s">
        <v>192</v>
      </c>
      <c r="Q34" s="50">
        <v>1</v>
      </c>
      <c r="R34" s="48">
        <f t="shared" ref="R34:R36" si="7">0.1*Q34</f>
        <v>0.1</v>
      </c>
    </row>
    <row r="35" spans="1:18" ht="409.5" x14ac:dyDescent="0.2">
      <c r="A35" s="61" t="s">
        <v>591</v>
      </c>
      <c r="B35" s="72" t="s">
        <v>8</v>
      </c>
      <c r="C35" s="93">
        <v>43511</v>
      </c>
      <c r="D35" s="57" t="s">
        <v>592</v>
      </c>
      <c r="E35" s="57" t="s">
        <v>199</v>
      </c>
      <c r="F35" s="55" t="s">
        <v>593</v>
      </c>
      <c r="G35" s="106" t="s">
        <v>53</v>
      </c>
      <c r="H35" s="65"/>
      <c r="I35" s="65"/>
      <c r="J35" s="61" t="s">
        <v>931</v>
      </c>
      <c r="K35" s="93"/>
      <c r="L35" s="93"/>
      <c r="M35" s="140" t="s">
        <v>597</v>
      </c>
      <c r="N35" s="123" t="s">
        <v>566</v>
      </c>
      <c r="O35" s="61" t="s">
        <v>273</v>
      </c>
      <c r="P35" s="57" t="s">
        <v>192</v>
      </c>
      <c r="Q35" s="50">
        <v>3</v>
      </c>
      <c r="R35" s="48">
        <f t="shared" si="7"/>
        <v>0.30000000000000004</v>
      </c>
    </row>
    <row r="36" spans="1:18" ht="409.5" x14ac:dyDescent="0.2">
      <c r="A36" s="61" t="s">
        <v>598</v>
      </c>
      <c r="B36" s="72" t="s">
        <v>127</v>
      </c>
      <c r="C36" s="93">
        <v>43514</v>
      </c>
      <c r="D36" s="57" t="s">
        <v>599</v>
      </c>
      <c r="E36" s="57" t="s">
        <v>199</v>
      </c>
      <c r="F36" s="55" t="s">
        <v>600</v>
      </c>
      <c r="G36" s="101" t="s">
        <v>66</v>
      </c>
      <c r="H36" s="65"/>
      <c r="I36" s="65"/>
      <c r="J36" s="61" t="s">
        <v>161</v>
      </c>
      <c r="K36" s="93"/>
      <c r="L36" s="93"/>
      <c r="M36" s="58" t="s">
        <v>603</v>
      </c>
      <c r="N36" s="56" t="s">
        <v>579</v>
      </c>
      <c r="O36" s="56" t="s">
        <v>273</v>
      </c>
      <c r="P36" s="57" t="s">
        <v>192</v>
      </c>
      <c r="Q36" s="50">
        <v>1</v>
      </c>
      <c r="R36" s="48">
        <f t="shared" si="7"/>
        <v>0.1</v>
      </c>
    </row>
    <row r="37" spans="1:18" ht="409.5" x14ac:dyDescent="0.2">
      <c r="A37" s="61" t="s">
        <v>601</v>
      </c>
      <c r="B37" s="72" t="s">
        <v>8</v>
      </c>
      <c r="C37" s="93">
        <v>43514</v>
      </c>
      <c r="D37" s="57" t="s">
        <v>163</v>
      </c>
      <c r="E37" s="57" t="s">
        <v>199</v>
      </c>
      <c r="F37" s="55" t="s">
        <v>602</v>
      </c>
      <c r="G37" s="106" t="s">
        <v>53</v>
      </c>
      <c r="H37" s="65"/>
      <c r="I37" s="65"/>
      <c r="J37" s="61" t="s">
        <v>931</v>
      </c>
      <c r="K37" s="93"/>
      <c r="L37" s="93"/>
      <c r="M37" s="58" t="s">
        <v>604</v>
      </c>
      <c r="N37" s="61" t="s">
        <v>579</v>
      </c>
      <c r="O37" s="61" t="s">
        <v>459</v>
      </c>
      <c r="P37" s="57" t="s">
        <v>192</v>
      </c>
      <c r="Q37" s="50">
        <v>1</v>
      </c>
      <c r="R37" s="46">
        <f>Q37*0.25</f>
        <v>0.25</v>
      </c>
    </row>
    <row r="38" spans="1:18" ht="409.5" x14ac:dyDescent="0.2">
      <c r="A38" s="61" t="s">
        <v>605</v>
      </c>
      <c r="B38" s="72" t="s">
        <v>8</v>
      </c>
      <c r="C38" s="93">
        <v>43515</v>
      </c>
      <c r="D38" s="57" t="s">
        <v>292</v>
      </c>
      <c r="E38" s="57" t="s">
        <v>199</v>
      </c>
      <c r="F38" s="55" t="s">
        <v>606</v>
      </c>
      <c r="G38" s="106" t="s">
        <v>53</v>
      </c>
      <c r="H38" s="65"/>
      <c r="I38" s="65"/>
      <c r="J38" s="61" t="s">
        <v>931</v>
      </c>
      <c r="K38" s="93"/>
      <c r="L38" s="93"/>
      <c r="M38" s="58" t="s">
        <v>808</v>
      </c>
      <c r="N38" s="61" t="s">
        <v>566</v>
      </c>
      <c r="O38" s="61" t="s">
        <v>273</v>
      </c>
      <c r="P38" s="57" t="s">
        <v>192</v>
      </c>
      <c r="Q38" s="50">
        <v>3</v>
      </c>
      <c r="R38" s="48">
        <f t="shared" ref="R38:R44" si="8">0.1*Q38</f>
        <v>0.30000000000000004</v>
      </c>
    </row>
    <row r="39" spans="1:18" ht="409.5" x14ac:dyDescent="0.2">
      <c r="A39" s="61" t="s">
        <v>609</v>
      </c>
      <c r="B39" s="72" t="s">
        <v>8</v>
      </c>
      <c r="C39" s="93">
        <v>43516</v>
      </c>
      <c r="D39" s="57" t="s">
        <v>607</v>
      </c>
      <c r="E39" s="57" t="s">
        <v>195</v>
      </c>
      <c r="F39" s="55" t="s">
        <v>608</v>
      </c>
      <c r="G39" s="101" t="s">
        <v>56</v>
      </c>
      <c r="H39" s="65"/>
      <c r="I39" s="65"/>
      <c r="J39" s="61" t="s">
        <v>931</v>
      </c>
      <c r="K39" s="93"/>
      <c r="L39" s="93"/>
      <c r="M39" s="58" t="s">
        <v>811</v>
      </c>
      <c r="N39" s="56" t="s">
        <v>579</v>
      </c>
      <c r="O39" s="56" t="s">
        <v>273</v>
      </c>
      <c r="P39" s="57" t="s">
        <v>192</v>
      </c>
      <c r="Q39" s="50">
        <v>92</v>
      </c>
      <c r="R39" s="48">
        <f t="shared" si="8"/>
        <v>9.2000000000000011</v>
      </c>
    </row>
    <row r="40" spans="1:18" ht="409.5" x14ac:dyDescent="0.2">
      <c r="A40" s="61" t="s">
        <v>610</v>
      </c>
      <c r="B40" s="72" t="s">
        <v>127</v>
      </c>
      <c r="C40" s="93">
        <v>43522</v>
      </c>
      <c r="D40" s="57" t="s">
        <v>588</v>
      </c>
      <c r="E40" s="57" t="s">
        <v>199</v>
      </c>
      <c r="F40" s="55" t="s">
        <v>611</v>
      </c>
      <c r="G40" s="101" t="s">
        <v>56</v>
      </c>
      <c r="H40" s="57"/>
      <c r="I40" s="57"/>
      <c r="J40" s="61" t="s">
        <v>161</v>
      </c>
      <c r="K40" s="93"/>
      <c r="L40" s="93"/>
      <c r="M40" s="58"/>
      <c r="N40" s="56" t="s">
        <v>579</v>
      </c>
      <c r="O40" s="56" t="s">
        <v>273</v>
      </c>
      <c r="P40" s="57" t="s">
        <v>192</v>
      </c>
      <c r="Q40" s="50">
        <v>2</v>
      </c>
      <c r="R40" s="48">
        <f t="shared" si="8"/>
        <v>0.2</v>
      </c>
    </row>
    <row r="41" spans="1:18" ht="409.5" x14ac:dyDescent="0.2">
      <c r="A41" s="61" t="s">
        <v>612</v>
      </c>
      <c r="B41" s="72" t="s">
        <v>127</v>
      </c>
      <c r="C41" s="93">
        <v>43528</v>
      </c>
      <c r="D41" s="57" t="s">
        <v>588</v>
      </c>
      <c r="E41" s="57" t="s">
        <v>199</v>
      </c>
      <c r="F41" s="55" t="s">
        <v>613</v>
      </c>
      <c r="G41" s="101" t="s">
        <v>56</v>
      </c>
      <c r="H41" s="57"/>
      <c r="I41" s="57"/>
      <c r="J41" s="61" t="s">
        <v>161</v>
      </c>
      <c r="K41" s="93"/>
      <c r="L41" s="93"/>
      <c r="M41" s="58" t="s">
        <v>633</v>
      </c>
      <c r="N41" s="56" t="s">
        <v>566</v>
      </c>
      <c r="O41" s="56" t="s">
        <v>273</v>
      </c>
      <c r="P41" s="57" t="s">
        <v>192</v>
      </c>
      <c r="Q41" s="50">
        <v>2</v>
      </c>
      <c r="R41" s="48">
        <f t="shared" si="8"/>
        <v>0.2</v>
      </c>
    </row>
    <row r="42" spans="1:18" ht="409.5" x14ac:dyDescent="0.2">
      <c r="A42" s="61" t="s">
        <v>614</v>
      </c>
      <c r="B42" s="72" t="s">
        <v>8</v>
      </c>
      <c r="C42" s="93">
        <v>43529</v>
      </c>
      <c r="D42" s="57" t="s">
        <v>615</v>
      </c>
      <c r="E42" s="57" t="s">
        <v>196</v>
      </c>
      <c r="F42" s="55" t="s">
        <v>616</v>
      </c>
      <c r="G42" s="101" t="s">
        <v>66</v>
      </c>
      <c r="H42" s="65"/>
      <c r="I42" s="65"/>
      <c r="J42" s="61" t="s">
        <v>931</v>
      </c>
      <c r="K42" s="93"/>
      <c r="L42" s="93"/>
      <c r="M42" s="58" t="s">
        <v>646</v>
      </c>
      <c r="N42" s="56" t="s">
        <v>579</v>
      </c>
      <c r="O42" s="56" t="s">
        <v>273</v>
      </c>
      <c r="P42" s="57" t="s">
        <v>192</v>
      </c>
      <c r="Q42" s="50">
        <v>18</v>
      </c>
      <c r="R42" s="48">
        <f t="shared" si="8"/>
        <v>1.8</v>
      </c>
    </row>
    <row r="43" spans="1:18" ht="409.5" x14ac:dyDescent="0.2">
      <c r="A43" s="61" t="s">
        <v>617</v>
      </c>
      <c r="B43" s="72" t="s">
        <v>8</v>
      </c>
      <c r="C43" s="93">
        <v>43530</v>
      </c>
      <c r="D43" s="57" t="s">
        <v>618</v>
      </c>
      <c r="E43" s="57" t="s">
        <v>199</v>
      </c>
      <c r="F43" s="55" t="s">
        <v>619</v>
      </c>
      <c r="G43" s="101" t="s">
        <v>56</v>
      </c>
      <c r="H43" s="65"/>
      <c r="I43" s="65"/>
      <c r="J43" s="61" t="s">
        <v>931</v>
      </c>
      <c r="K43" s="93"/>
      <c r="L43" s="93"/>
      <c r="M43" s="139" t="s">
        <v>812</v>
      </c>
      <c r="N43" s="56" t="s">
        <v>579</v>
      </c>
      <c r="O43" s="56" t="s">
        <v>273</v>
      </c>
      <c r="P43" s="57" t="s">
        <v>192</v>
      </c>
      <c r="Q43" s="50">
        <v>78</v>
      </c>
      <c r="R43" s="48">
        <f t="shared" si="8"/>
        <v>7.8000000000000007</v>
      </c>
    </row>
    <row r="44" spans="1:18" ht="390" x14ac:dyDescent="0.2">
      <c r="A44" s="61" t="s">
        <v>620</v>
      </c>
      <c r="B44" s="72" t="s">
        <v>8</v>
      </c>
      <c r="C44" s="93">
        <v>43531</v>
      </c>
      <c r="D44" s="57" t="s">
        <v>621</v>
      </c>
      <c r="E44" s="57" t="s">
        <v>195</v>
      </c>
      <c r="F44" s="55" t="s">
        <v>622</v>
      </c>
      <c r="G44" s="106" t="s">
        <v>53</v>
      </c>
      <c r="H44" s="57"/>
      <c r="I44" s="57"/>
      <c r="J44" s="61" t="s">
        <v>931</v>
      </c>
      <c r="K44" s="93"/>
      <c r="L44" s="93"/>
      <c r="M44" s="58" t="s">
        <v>671</v>
      </c>
      <c r="N44" s="61" t="s">
        <v>579</v>
      </c>
      <c r="O44" s="61" t="s">
        <v>273</v>
      </c>
      <c r="P44" s="57" t="s">
        <v>192</v>
      </c>
      <c r="Q44" s="50">
        <v>19</v>
      </c>
      <c r="R44" s="48">
        <f t="shared" si="8"/>
        <v>1.9000000000000001</v>
      </c>
    </row>
    <row r="45" spans="1:18" ht="409.5" x14ac:dyDescent="0.2">
      <c r="A45" s="61" t="s">
        <v>623</v>
      </c>
      <c r="B45" s="72" t="s">
        <v>8</v>
      </c>
      <c r="C45" s="93">
        <v>43531</v>
      </c>
      <c r="D45" s="57" t="s">
        <v>624</v>
      </c>
      <c r="E45" s="57" t="s">
        <v>195</v>
      </c>
      <c r="F45" s="55" t="s">
        <v>625</v>
      </c>
      <c r="G45" s="101" t="s">
        <v>56</v>
      </c>
      <c r="H45" s="57"/>
      <c r="I45" s="57"/>
      <c r="J45" s="61" t="s">
        <v>931</v>
      </c>
      <c r="K45" s="93"/>
      <c r="L45" s="93"/>
      <c r="M45" s="58" t="s">
        <v>626</v>
      </c>
      <c r="N45" s="56" t="s">
        <v>579</v>
      </c>
      <c r="O45" s="56" t="s">
        <v>459</v>
      </c>
      <c r="P45" s="57" t="s">
        <v>192</v>
      </c>
      <c r="Q45" s="50">
        <v>1</v>
      </c>
      <c r="R45" s="46">
        <f>Q45*0.25</f>
        <v>0.25</v>
      </c>
    </row>
    <row r="46" spans="1:18" ht="409.5" x14ac:dyDescent="0.2">
      <c r="A46" s="61" t="s">
        <v>627</v>
      </c>
      <c r="B46" s="72" t="s">
        <v>8</v>
      </c>
      <c r="C46" s="93">
        <v>43532</v>
      </c>
      <c r="D46" s="57" t="s">
        <v>62</v>
      </c>
      <c r="E46" s="57" t="s">
        <v>195</v>
      </c>
      <c r="F46" s="55" t="s">
        <v>628</v>
      </c>
      <c r="G46" s="106" t="s">
        <v>53</v>
      </c>
      <c r="H46" s="57"/>
      <c r="I46" s="57"/>
      <c r="J46" s="61" t="s">
        <v>931</v>
      </c>
      <c r="K46" s="93"/>
      <c r="L46" s="93"/>
      <c r="M46" s="58" t="s">
        <v>645</v>
      </c>
      <c r="N46" s="61" t="s">
        <v>566</v>
      </c>
      <c r="O46" s="61" t="s">
        <v>273</v>
      </c>
      <c r="P46" s="57" t="s">
        <v>192</v>
      </c>
      <c r="Q46" s="50">
        <v>15</v>
      </c>
      <c r="R46" s="48">
        <f>0.1*Q46</f>
        <v>1.5</v>
      </c>
    </row>
    <row r="47" spans="1:18" ht="409.5" x14ac:dyDescent="0.2">
      <c r="A47" s="61" t="s">
        <v>629</v>
      </c>
      <c r="B47" s="72" t="s">
        <v>8</v>
      </c>
      <c r="C47" s="93">
        <v>43539</v>
      </c>
      <c r="D47" s="102" t="s">
        <v>592</v>
      </c>
      <c r="E47" s="57" t="s">
        <v>195</v>
      </c>
      <c r="F47" s="55" t="s">
        <v>630</v>
      </c>
      <c r="G47" s="106" t="s">
        <v>53</v>
      </c>
      <c r="H47" s="65"/>
      <c r="I47" s="65"/>
      <c r="J47" s="61" t="s">
        <v>931</v>
      </c>
      <c r="K47" s="93"/>
      <c r="L47" s="93"/>
      <c r="M47" s="58" t="s">
        <v>640</v>
      </c>
      <c r="N47" s="61" t="s">
        <v>566</v>
      </c>
      <c r="O47" s="61" t="s">
        <v>459</v>
      </c>
      <c r="P47" s="57" t="s">
        <v>192</v>
      </c>
      <c r="Q47" s="50">
        <v>5</v>
      </c>
      <c r="R47" s="46">
        <f t="shared" ref="R47:R48" si="9">Q47*0.25</f>
        <v>1.25</v>
      </c>
    </row>
    <row r="48" spans="1:18" ht="153" x14ac:dyDescent="0.2">
      <c r="A48" s="61" t="s">
        <v>631</v>
      </c>
      <c r="B48" s="72" t="s">
        <v>8</v>
      </c>
      <c r="C48" s="93">
        <v>43539</v>
      </c>
      <c r="D48" s="57" t="s">
        <v>621</v>
      </c>
      <c r="E48" s="57" t="s">
        <v>195</v>
      </c>
      <c r="F48" s="55" t="s">
        <v>632</v>
      </c>
      <c r="G48" s="106" t="s">
        <v>53</v>
      </c>
      <c r="H48" s="65"/>
      <c r="I48" s="65"/>
      <c r="J48" s="61" t="s">
        <v>931</v>
      </c>
      <c r="K48" s="93"/>
      <c r="L48" s="93"/>
      <c r="M48" s="58" t="s">
        <v>641</v>
      </c>
      <c r="N48" s="61" t="s">
        <v>566</v>
      </c>
      <c r="O48" s="61" t="s">
        <v>459</v>
      </c>
      <c r="P48" s="57" t="s">
        <v>192</v>
      </c>
      <c r="Q48" s="50">
        <v>5</v>
      </c>
      <c r="R48" s="46">
        <f t="shared" si="9"/>
        <v>1.25</v>
      </c>
    </row>
    <row r="49" spans="1:18" ht="409.5" x14ac:dyDescent="0.2">
      <c r="A49" s="61" t="s">
        <v>634</v>
      </c>
      <c r="B49" s="72" t="s">
        <v>8</v>
      </c>
      <c r="C49" s="93">
        <v>43543</v>
      </c>
      <c r="D49" s="57" t="s">
        <v>635</v>
      </c>
      <c r="E49" s="57" t="s">
        <v>199</v>
      </c>
      <c r="F49" s="55" t="s">
        <v>636</v>
      </c>
      <c r="G49" s="101" t="s">
        <v>56</v>
      </c>
      <c r="H49" s="65"/>
      <c r="I49" s="65"/>
      <c r="J49" s="61" t="s">
        <v>931</v>
      </c>
      <c r="K49" s="93"/>
      <c r="L49" s="93"/>
      <c r="M49" s="58" t="s">
        <v>813</v>
      </c>
      <c r="N49" s="56" t="s">
        <v>579</v>
      </c>
      <c r="O49" s="56" t="s">
        <v>273</v>
      </c>
      <c r="P49" s="57" t="s">
        <v>192</v>
      </c>
      <c r="Q49" s="50">
        <v>69</v>
      </c>
      <c r="R49" s="48">
        <f t="shared" ref="R49:R51" si="10">0.1*Q49</f>
        <v>6.9</v>
      </c>
    </row>
    <row r="50" spans="1:18" ht="409.5" x14ac:dyDescent="0.2">
      <c r="A50" s="61" t="s">
        <v>637</v>
      </c>
      <c r="B50" s="110" t="s">
        <v>127</v>
      </c>
      <c r="C50" s="84">
        <v>43546</v>
      </c>
      <c r="D50" s="84" t="s">
        <v>639</v>
      </c>
      <c r="E50" s="65" t="s">
        <v>199</v>
      </c>
      <c r="F50" s="52" t="s">
        <v>638</v>
      </c>
      <c r="G50" s="66" t="s">
        <v>66</v>
      </c>
      <c r="H50" s="65"/>
      <c r="I50" s="65"/>
      <c r="J50" s="47" t="s">
        <v>161</v>
      </c>
      <c r="K50" s="84">
        <f ca="1">TODAY()</f>
        <v>44232</v>
      </c>
      <c r="L50" s="84"/>
      <c r="M50" s="54"/>
      <c r="N50" s="67" t="s">
        <v>579</v>
      </c>
      <c r="O50" s="67" t="s">
        <v>273</v>
      </c>
      <c r="P50" s="65" t="s">
        <v>192</v>
      </c>
      <c r="Q50" s="87">
        <f t="shared" ref="Q50:Q52" ca="1" si="11">NETWORKDAYS(C50,K50)</f>
        <v>491</v>
      </c>
      <c r="R50" s="48">
        <f ca="1">0.1*Q50</f>
        <v>49.1</v>
      </c>
    </row>
    <row r="51" spans="1:18" ht="409.5" x14ac:dyDescent="0.2">
      <c r="A51" s="61" t="s">
        <v>642</v>
      </c>
      <c r="B51" s="72" t="s">
        <v>127</v>
      </c>
      <c r="C51" s="93">
        <v>43549</v>
      </c>
      <c r="D51" s="93" t="s">
        <v>643</v>
      </c>
      <c r="E51" s="65" t="s">
        <v>199</v>
      </c>
      <c r="F51" s="55" t="s">
        <v>644</v>
      </c>
      <c r="G51" s="101" t="s">
        <v>56</v>
      </c>
      <c r="H51" s="65"/>
      <c r="I51" s="65"/>
      <c r="J51" s="61" t="s">
        <v>161</v>
      </c>
      <c r="K51" s="93">
        <v>43712</v>
      </c>
      <c r="L51" s="93"/>
      <c r="M51" s="58" t="s">
        <v>903</v>
      </c>
      <c r="N51" s="56" t="s">
        <v>579</v>
      </c>
      <c r="O51" s="56" t="s">
        <v>273</v>
      </c>
      <c r="P51" s="57" t="s">
        <v>192</v>
      </c>
      <c r="Q51" s="50">
        <f t="shared" si="11"/>
        <v>118</v>
      </c>
      <c r="R51" s="48">
        <f t="shared" si="10"/>
        <v>11.8</v>
      </c>
    </row>
    <row r="52" spans="1:18" ht="409.5" x14ac:dyDescent="0.2">
      <c r="A52" s="61" t="s">
        <v>647</v>
      </c>
      <c r="B52" s="72" t="s">
        <v>127</v>
      </c>
      <c r="C52" s="93">
        <v>43549</v>
      </c>
      <c r="D52" s="93" t="s">
        <v>643</v>
      </c>
      <c r="E52" s="65" t="s">
        <v>199</v>
      </c>
      <c r="F52" s="55" t="s">
        <v>644</v>
      </c>
      <c r="G52" s="101" t="s">
        <v>56</v>
      </c>
      <c r="H52" s="65"/>
      <c r="I52" s="65"/>
      <c r="J52" s="61" t="s">
        <v>161</v>
      </c>
      <c r="K52" s="93">
        <v>43712</v>
      </c>
      <c r="L52" s="93"/>
      <c r="M52" s="58" t="s">
        <v>903</v>
      </c>
      <c r="N52" s="56" t="s">
        <v>579</v>
      </c>
      <c r="O52" s="56" t="s">
        <v>459</v>
      </c>
      <c r="P52" s="57" t="s">
        <v>192</v>
      </c>
      <c r="Q52" s="50">
        <f t="shared" si="11"/>
        <v>118</v>
      </c>
      <c r="R52" s="46">
        <f>Q52*0.25</f>
        <v>29.5</v>
      </c>
    </row>
    <row r="53" spans="1:18" ht="409.5" x14ac:dyDescent="0.2">
      <c r="A53" s="61" t="s">
        <v>650</v>
      </c>
      <c r="B53" s="72" t="s">
        <v>8</v>
      </c>
      <c r="C53" s="93">
        <v>43553</v>
      </c>
      <c r="D53" s="57" t="s">
        <v>648</v>
      </c>
      <c r="E53" s="57" t="s">
        <v>195</v>
      </c>
      <c r="F53" s="55" t="s">
        <v>649</v>
      </c>
      <c r="G53" s="106" t="s">
        <v>53</v>
      </c>
      <c r="H53" s="65"/>
      <c r="I53" s="65"/>
      <c r="J53" s="61" t="s">
        <v>931</v>
      </c>
      <c r="K53" s="93"/>
      <c r="L53" s="93"/>
      <c r="M53" s="58" t="s">
        <v>672</v>
      </c>
      <c r="N53" s="61" t="s">
        <v>579</v>
      </c>
      <c r="O53" s="61" t="s">
        <v>272</v>
      </c>
      <c r="P53" s="57" t="s">
        <v>192</v>
      </c>
      <c r="Q53" s="50">
        <v>5</v>
      </c>
      <c r="R53" s="47">
        <f t="shared" ref="R53:R54" si="12">Q53*0.5</f>
        <v>2.5</v>
      </c>
    </row>
    <row r="54" spans="1:18" ht="280.5" x14ac:dyDescent="0.2">
      <c r="A54" s="61" t="s">
        <v>653</v>
      </c>
      <c r="B54" s="72" t="s">
        <v>8</v>
      </c>
      <c r="C54" s="93">
        <v>43553</v>
      </c>
      <c r="D54" s="57" t="s">
        <v>651</v>
      </c>
      <c r="E54" s="57" t="s">
        <v>195</v>
      </c>
      <c r="F54" s="55" t="s">
        <v>652</v>
      </c>
      <c r="G54" s="106" t="s">
        <v>53</v>
      </c>
      <c r="H54" s="65"/>
      <c r="I54" s="65"/>
      <c r="J54" s="61" t="s">
        <v>931</v>
      </c>
      <c r="K54" s="93"/>
      <c r="L54" s="93"/>
      <c r="M54" s="58" t="s">
        <v>696</v>
      </c>
      <c r="N54" s="61" t="s">
        <v>566</v>
      </c>
      <c r="O54" s="61" t="s">
        <v>272</v>
      </c>
      <c r="P54" s="57" t="s">
        <v>192</v>
      </c>
      <c r="Q54" s="50">
        <v>17</v>
      </c>
      <c r="R54" s="47">
        <f t="shared" si="12"/>
        <v>8.5</v>
      </c>
    </row>
    <row r="55" spans="1:18" ht="409.5" x14ac:dyDescent="0.2">
      <c r="A55" s="61" t="s">
        <v>657</v>
      </c>
      <c r="B55" s="72" t="s">
        <v>127</v>
      </c>
      <c r="C55" s="93">
        <v>43557</v>
      </c>
      <c r="D55" s="57" t="s">
        <v>654</v>
      </c>
      <c r="E55" s="57" t="s">
        <v>195</v>
      </c>
      <c r="F55" s="55" t="s">
        <v>655</v>
      </c>
      <c r="G55" s="101" t="s">
        <v>55</v>
      </c>
      <c r="H55" s="65"/>
      <c r="I55" s="65"/>
      <c r="J55" s="61" t="s">
        <v>169</v>
      </c>
      <c r="K55" s="93"/>
      <c r="L55" s="93"/>
      <c r="M55" s="140" t="s">
        <v>667</v>
      </c>
      <c r="N55" s="124" t="s">
        <v>579</v>
      </c>
      <c r="O55" s="56" t="s">
        <v>459</v>
      </c>
      <c r="P55" s="57" t="s">
        <v>192</v>
      </c>
      <c r="Q55" s="50">
        <v>1</v>
      </c>
      <c r="R55" s="46">
        <f>Q55*0.25</f>
        <v>0.25</v>
      </c>
    </row>
    <row r="56" spans="1:18" ht="409.5" x14ac:dyDescent="0.2">
      <c r="A56" s="61" t="s">
        <v>658</v>
      </c>
      <c r="B56" s="72" t="s">
        <v>8</v>
      </c>
      <c r="C56" s="93">
        <v>43557</v>
      </c>
      <c r="D56" s="102" t="s">
        <v>163</v>
      </c>
      <c r="E56" s="57" t="s">
        <v>199</v>
      </c>
      <c r="F56" s="55" t="s">
        <v>656</v>
      </c>
      <c r="G56" s="106" t="s">
        <v>53</v>
      </c>
      <c r="H56" s="65"/>
      <c r="I56" s="65"/>
      <c r="J56" s="61" t="s">
        <v>931</v>
      </c>
      <c r="K56" s="93"/>
      <c r="L56" s="93"/>
      <c r="M56" s="58" t="s">
        <v>697</v>
      </c>
      <c r="N56" s="61" t="s">
        <v>579</v>
      </c>
      <c r="O56" s="61" t="s">
        <v>273</v>
      </c>
      <c r="P56" s="57" t="s">
        <v>192</v>
      </c>
      <c r="Q56" s="50">
        <v>15</v>
      </c>
      <c r="R56" s="48">
        <f>0.1*Q56</f>
        <v>1.5</v>
      </c>
    </row>
    <row r="57" spans="1:18" ht="409.5" x14ac:dyDescent="0.2">
      <c r="A57" s="61" t="s">
        <v>660</v>
      </c>
      <c r="B57" s="72" t="s">
        <v>8</v>
      </c>
      <c r="C57" s="93">
        <v>43557</v>
      </c>
      <c r="D57" s="57" t="s">
        <v>156</v>
      </c>
      <c r="E57" s="57" t="s">
        <v>195</v>
      </c>
      <c r="F57" s="55" t="s">
        <v>659</v>
      </c>
      <c r="G57" s="106" t="s">
        <v>53</v>
      </c>
      <c r="H57" s="65"/>
      <c r="I57" s="65"/>
      <c r="J57" s="61" t="s">
        <v>931</v>
      </c>
      <c r="K57" s="93"/>
      <c r="L57" s="93"/>
      <c r="M57" s="58" t="s">
        <v>673</v>
      </c>
      <c r="N57" s="61" t="s">
        <v>579</v>
      </c>
      <c r="O57" s="61" t="s">
        <v>459</v>
      </c>
      <c r="P57" s="57" t="s">
        <v>192</v>
      </c>
      <c r="Q57" s="50">
        <v>2</v>
      </c>
      <c r="R57" s="46">
        <f t="shared" ref="R57:R59" si="13">Q57*0.25</f>
        <v>0.5</v>
      </c>
    </row>
    <row r="58" spans="1:18" ht="255" x14ac:dyDescent="0.2">
      <c r="A58" s="61" t="s">
        <v>664</v>
      </c>
      <c r="B58" s="72" t="s">
        <v>127</v>
      </c>
      <c r="C58" s="93">
        <v>43557</v>
      </c>
      <c r="D58" s="102" t="s">
        <v>661</v>
      </c>
      <c r="E58" s="65" t="s">
        <v>195</v>
      </c>
      <c r="F58" s="55" t="s">
        <v>662</v>
      </c>
      <c r="G58" s="106" t="s">
        <v>53</v>
      </c>
      <c r="H58" s="65"/>
      <c r="I58" s="65"/>
      <c r="J58" s="61" t="s">
        <v>663</v>
      </c>
      <c r="K58" s="93"/>
      <c r="L58" s="93"/>
      <c r="M58" s="58" t="s">
        <v>707</v>
      </c>
      <c r="N58" s="61" t="s">
        <v>579</v>
      </c>
      <c r="O58" s="61" t="s">
        <v>459</v>
      </c>
      <c r="P58" s="57" t="s">
        <v>192</v>
      </c>
      <c r="Q58" s="50">
        <v>26</v>
      </c>
      <c r="R58" s="46">
        <f t="shared" si="13"/>
        <v>6.5</v>
      </c>
    </row>
    <row r="59" spans="1:18" ht="409.5" x14ac:dyDescent="0.2">
      <c r="A59" s="61" t="s">
        <v>668</v>
      </c>
      <c r="B59" s="72" t="s">
        <v>127</v>
      </c>
      <c r="C59" s="93">
        <v>43558</v>
      </c>
      <c r="D59" s="57" t="s">
        <v>588</v>
      </c>
      <c r="E59" s="65" t="s">
        <v>199</v>
      </c>
      <c r="F59" s="55" t="s">
        <v>665</v>
      </c>
      <c r="G59" s="101" t="s">
        <v>56</v>
      </c>
      <c r="H59" s="65"/>
      <c r="I59" s="65"/>
      <c r="J59" s="61" t="s">
        <v>666</v>
      </c>
      <c r="K59" s="93"/>
      <c r="L59" s="93"/>
      <c r="M59" s="58"/>
      <c r="N59" s="56" t="s">
        <v>579</v>
      </c>
      <c r="O59" s="56" t="s">
        <v>459</v>
      </c>
      <c r="P59" s="57" t="s">
        <v>192</v>
      </c>
      <c r="Q59" s="50">
        <v>2</v>
      </c>
      <c r="R59" s="46">
        <f t="shared" si="13"/>
        <v>0.5</v>
      </c>
    </row>
    <row r="60" spans="1:18" ht="409.5" x14ac:dyDescent="0.2">
      <c r="A60" s="61" t="s">
        <v>675</v>
      </c>
      <c r="B60" s="72" t="s">
        <v>8</v>
      </c>
      <c r="C60" s="93">
        <v>43558</v>
      </c>
      <c r="D60" s="57" t="s">
        <v>669</v>
      </c>
      <c r="E60" s="65" t="s">
        <v>195</v>
      </c>
      <c r="F60" s="55" t="s">
        <v>670</v>
      </c>
      <c r="G60" s="101" t="s">
        <v>56</v>
      </c>
      <c r="H60" s="65"/>
      <c r="I60" s="65"/>
      <c r="J60" s="61" t="s">
        <v>931</v>
      </c>
      <c r="K60" s="93">
        <v>43578</v>
      </c>
      <c r="L60" s="93"/>
      <c r="M60" s="58" t="s">
        <v>1166</v>
      </c>
      <c r="N60" s="56" t="s">
        <v>566</v>
      </c>
      <c r="O60" s="56" t="s">
        <v>273</v>
      </c>
      <c r="P60" s="57" t="s">
        <v>192</v>
      </c>
      <c r="Q60" s="50">
        <f>NETWORKDAYS(C60,K60)</f>
        <v>15</v>
      </c>
      <c r="R60" s="48">
        <f t="shared" ref="R60:R61" si="14">0.1*Q60</f>
        <v>1.5</v>
      </c>
    </row>
    <row r="61" spans="1:18" ht="409.5" x14ac:dyDescent="0.2">
      <c r="A61" s="61" t="s">
        <v>676</v>
      </c>
      <c r="B61" s="72" t="s">
        <v>8</v>
      </c>
      <c r="C61" s="93">
        <v>43560</v>
      </c>
      <c r="D61" s="57" t="s">
        <v>674</v>
      </c>
      <c r="E61" s="57" t="s">
        <v>195</v>
      </c>
      <c r="F61" s="55" t="s">
        <v>692</v>
      </c>
      <c r="G61" s="106" t="s">
        <v>53</v>
      </c>
      <c r="H61" s="65"/>
      <c r="I61" s="65"/>
      <c r="J61" s="61" t="s">
        <v>931</v>
      </c>
      <c r="K61" s="93"/>
      <c r="L61" s="93"/>
      <c r="M61" s="58" t="s">
        <v>818</v>
      </c>
      <c r="N61" s="61" t="s">
        <v>566</v>
      </c>
      <c r="O61" s="61" t="s">
        <v>273</v>
      </c>
      <c r="P61" s="57" t="s">
        <v>192</v>
      </c>
      <c r="Q61" s="50">
        <v>67</v>
      </c>
      <c r="R61" s="48">
        <f t="shared" si="14"/>
        <v>6.7</v>
      </c>
    </row>
    <row r="62" spans="1:18" ht="405" x14ac:dyDescent="0.2">
      <c r="A62" s="61" t="s">
        <v>677</v>
      </c>
      <c r="B62" s="72" t="s">
        <v>127</v>
      </c>
      <c r="C62" s="93">
        <v>43565</v>
      </c>
      <c r="D62" s="57" t="s">
        <v>588</v>
      </c>
      <c r="E62" s="65" t="s">
        <v>199</v>
      </c>
      <c r="F62" s="55" t="s">
        <v>678</v>
      </c>
      <c r="G62" s="101" t="s">
        <v>56</v>
      </c>
      <c r="H62" s="65"/>
      <c r="I62" s="65"/>
      <c r="J62" s="61" t="s">
        <v>666</v>
      </c>
      <c r="K62" s="93"/>
      <c r="L62" s="93"/>
      <c r="M62" s="58"/>
      <c r="N62" s="56" t="s">
        <v>579</v>
      </c>
      <c r="O62" s="56" t="s">
        <v>459</v>
      </c>
      <c r="P62" s="57" t="s">
        <v>192</v>
      </c>
      <c r="Q62" s="50">
        <v>29</v>
      </c>
      <c r="R62" s="46">
        <f>Q62*0.25</f>
        <v>7.25</v>
      </c>
    </row>
    <row r="63" spans="1:18" ht="409.5" x14ac:dyDescent="0.2">
      <c r="A63" s="61" t="s">
        <v>679</v>
      </c>
      <c r="B63" s="72" t="s">
        <v>8</v>
      </c>
      <c r="C63" s="93">
        <v>43565</v>
      </c>
      <c r="D63" s="93" t="s">
        <v>253</v>
      </c>
      <c r="E63" s="57" t="s">
        <v>195</v>
      </c>
      <c r="F63" s="55" t="s">
        <v>680</v>
      </c>
      <c r="G63" s="101" t="s">
        <v>56</v>
      </c>
      <c r="H63" s="65"/>
      <c r="I63" s="65"/>
      <c r="J63" s="61" t="s">
        <v>931</v>
      </c>
      <c r="K63" s="93">
        <v>43679</v>
      </c>
      <c r="L63" s="93"/>
      <c r="M63" s="139" t="s">
        <v>859</v>
      </c>
      <c r="N63" s="56" t="s">
        <v>566</v>
      </c>
      <c r="O63" s="56" t="s">
        <v>272</v>
      </c>
      <c r="P63" s="57" t="s">
        <v>192</v>
      </c>
      <c r="Q63" s="50">
        <f>NETWORKDAYS(C63,K63)</f>
        <v>83</v>
      </c>
      <c r="R63" s="47">
        <f>Q63*0.5</f>
        <v>41.5</v>
      </c>
    </row>
    <row r="64" spans="1:18" ht="409.5" x14ac:dyDescent="0.2">
      <c r="A64" s="61" t="s">
        <v>681</v>
      </c>
      <c r="B64" s="72" t="s">
        <v>127</v>
      </c>
      <c r="C64" s="93">
        <v>43567</v>
      </c>
      <c r="D64" s="57" t="s">
        <v>210</v>
      </c>
      <c r="E64" s="65" t="s">
        <v>199</v>
      </c>
      <c r="F64" s="55" t="s">
        <v>682</v>
      </c>
      <c r="G64" s="101" t="s">
        <v>56</v>
      </c>
      <c r="H64" s="65"/>
      <c r="I64" s="65"/>
      <c r="J64" s="61" t="s">
        <v>666</v>
      </c>
      <c r="K64" s="93"/>
      <c r="L64" s="93"/>
      <c r="M64" s="58"/>
      <c r="N64" s="56" t="s">
        <v>579</v>
      </c>
      <c r="O64" s="56" t="s">
        <v>459</v>
      </c>
      <c r="P64" s="57" t="s">
        <v>192</v>
      </c>
      <c r="Q64" s="50">
        <v>2</v>
      </c>
      <c r="R64" s="46">
        <f>Q64*0.25</f>
        <v>0.5</v>
      </c>
    </row>
    <row r="65" spans="1:18" ht="180" x14ac:dyDescent="0.2">
      <c r="A65" s="61" t="s">
        <v>683</v>
      </c>
      <c r="B65" s="72" t="s">
        <v>8</v>
      </c>
      <c r="C65" s="93">
        <v>43567</v>
      </c>
      <c r="D65" s="57" t="s">
        <v>684</v>
      </c>
      <c r="E65" s="57" t="s">
        <v>195</v>
      </c>
      <c r="F65" s="55" t="s">
        <v>685</v>
      </c>
      <c r="G65" s="106" t="s">
        <v>53</v>
      </c>
      <c r="H65" s="65"/>
      <c r="I65" s="65"/>
      <c r="J65" s="61" t="s">
        <v>931</v>
      </c>
      <c r="K65" s="93"/>
      <c r="L65" s="93"/>
      <c r="M65" s="58" t="s">
        <v>686</v>
      </c>
      <c r="N65" s="61" t="s">
        <v>566</v>
      </c>
      <c r="O65" s="61" t="s">
        <v>272</v>
      </c>
      <c r="P65" s="57" t="s">
        <v>192</v>
      </c>
      <c r="Q65" s="50">
        <v>8</v>
      </c>
      <c r="R65" s="47">
        <f>Q65*0.5</f>
        <v>4</v>
      </c>
    </row>
    <row r="66" spans="1:18" ht="409.5" x14ac:dyDescent="0.2">
      <c r="A66" s="61" t="s">
        <v>687</v>
      </c>
      <c r="B66" s="72" t="s">
        <v>127</v>
      </c>
      <c r="C66" s="93">
        <v>43571</v>
      </c>
      <c r="D66" s="57" t="s">
        <v>210</v>
      </c>
      <c r="E66" s="65" t="s">
        <v>199</v>
      </c>
      <c r="F66" s="55" t="s">
        <v>688</v>
      </c>
      <c r="G66" s="101" t="s">
        <v>56</v>
      </c>
      <c r="H66" s="65"/>
      <c r="I66" s="65"/>
      <c r="J66" s="61" t="s">
        <v>666</v>
      </c>
      <c r="K66" s="93"/>
      <c r="L66" s="93"/>
      <c r="M66" s="58"/>
      <c r="N66" s="56" t="s">
        <v>579</v>
      </c>
      <c r="O66" s="56" t="s">
        <v>459</v>
      </c>
      <c r="P66" s="57" t="s">
        <v>192</v>
      </c>
      <c r="Q66" s="50">
        <v>2</v>
      </c>
      <c r="R66" s="46">
        <f t="shared" ref="R66:R68" si="15">Q66*0.25</f>
        <v>0.5</v>
      </c>
    </row>
    <row r="67" spans="1:18" ht="409.5" x14ac:dyDescent="0.2">
      <c r="A67" s="61" t="s">
        <v>689</v>
      </c>
      <c r="B67" s="72" t="s">
        <v>8</v>
      </c>
      <c r="C67" s="93">
        <v>43573</v>
      </c>
      <c r="D67" s="57" t="s">
        <v>170</v>
      </c>
      <c r="E67" s="57" t="s">
        <v>195</v>
      </c>
      <c r="F67" s="55" t="s">
        <v>690</v>
      </c>
      <c r="G67" s="101" t="s">
        <v>66</v>
      </c>
      <c r="H67" s="65"/>
      <c r="I67" s="65"/>
      <c r="J67" s="61" t="s">
        <v>931</v>
      </c>
      <c r="K67" s="93"/>
      <c r="L67" s="93"/>
      <c r="M67" s="58" t="s">
        <v>693</v>
      </c>
      <c r="N67" s="56" t="s">
        <v>579</v>
      </c>
      <c r="O67" s="56" t="s">
        <v>459</v>
      </c>
      <c r="P67" s="57" t="s">
        <v>192</v>
      </c>
      <c r="Q67" s="50">
        <v>4</v>
      </c>
      <c r="R67" s="46">
        <f t="shared" si="15"/>
        <v>1</v>
      </c>
    </row>
    <row r="68" spans="1:18" ht="409.5" x14ac:dyDescent="0.2">
      <c r="A68" s="61" t="s">
        <v>691</v>
      </c>
      <c r="B68" s="72" t="s">
        <v>127</v>
      </c>
      <c r="C68" s="93">
        <v>43577</v>
      </c>
      <c r="D68" s="57" t="s">
        <v>588</v>
      </c>
      <c r="E68" s="65" t="s">
        <v>199</v>
      </c>
      <c r="F68" s="55" t="s">
        <v>694</v>
      </c>
      <c r="G68" s="101" t="s">
        <v>56</v>
      </c>
      <c r="H68" s="65"/>
      <c r="I68" s="65"/>
      <c r="J68" s="61" t="s">
        <v>666</v>
      </c>
      <c r="K68" s="93"/>
      <c r="L68" s="93"/>
      <c r="M68" s="58"/>
      <c r="N68" s="56" t="s">
        <v>579</v>
      </c>
      <c r="O68" s="56" t="s">
        <v>459</v>
      </c>
      <c r="P68" s="57" t="s">
        <v>192</v>
      </c>
      <c r="Q68" s="50">
        <v>2</v>
      </c>
      <c r="R68" s="46">
        <f t="shared" si="15"/>
        <v>0.5</v>
      </c>
    </row>
    <row r="69" spans="1:18" ht="409.5" x14ac:dyDescent="0.2">
      <c r="A69" s="61" t="s">
        <v>698</v>
      </c>
      <c r="B69" s="72" t="s">
        <v>8</v>
      </c>
      <c r="C69" s="93">
        <v>43573</v>
      </c>
      <c r="D69" s="57" t="s">
        <v>292</v>
      </c>
      <c r="E69" s="57" t="s">
        <v>199</v>
      </c>
      <c r="F69" s="55" t="s">
        <v>699</v>
      </c>
      <c r="G69" s="106" t="s">
        <v>53</v>
      </c>
      <c r="H69" s="65"/>
      <c r="I69" s="65"/>
      <c r="J69" s="61" t="s">
        <v>931</v>
      </c>
      <c r="K69" s="93"/>
      <c r="L69" s="93"/>
      <c r="M69" s="58" t="s">
        <v>805</v>
      </c>
      <c r="N69" s="61" t="s">
        <v>579</v>
      </c>
      <c r="O69" s="61" t="s">
        <v>273</v>
      </c>
      <c r="P69" s="57" t="s">
        <v>192</v>
      </c>
      <c r="Q69" s="50">
        <v>46</v>
      </c>
      <c r="R69" s="48">
        <f>0.1*Q69</f>
        <v>4.6000000000000005</v>
      </c>
    </row>
    <row r="70" spans="1:18" ht="409.5" x14ac:dyDescent="0.2">
      <c r="A70" s="61" t="s">
        <v>700</v>
      </c>
      <c r="B70" s="72" t="s">
        <v>127</v>
      </c>
      <c r="C70" s="93">
        <v>43577</v>
      </c>
      <c r="D70" s="57" t="s">
        <v>588</v>
      </c>
      <c r="E70" s="65" t="s">
        <v>199</v>
      </c>
      <c r="F70" s="55" t="s">
        <v>694</v>
      </c>
      <c r="G70" s="101" t="s">
        <v>56</v>
      </c>
      <c r="H70" s="65"/>
      <c r="I70" s="65"/>
      <c r="J70" s="61" t="s">
        <v>666</v>
      </c>
      <c r="K70" s="93"/>
      <c r="L70" s="93"/>
      <c r="M70" s="58"/>
      <c r="N70" s="56" t="s">
        <v>579</v>
      </c>
      <c r="O70" s="56" t="s">
        <v>459</v>
      </c>
      <c r="P70" s="57" t="s">
        <v>192</v>
      </c>
      <c r="Q70" s="50">
        <v>2</v>
      </c>
      <c r="R70" s="46">
        <f>Q70*0.25</f>
        <v>0.5</v>
      </c>
    </row>
    <row r="71" spans="1:18" ht="409.5" x14ac:dyDescent="0.2">
      <c r="A71" s="61" t="s">
        <v>703</v>
      </c>
      <c r="B71" s="72" t="s">
        <v>8</v>
      </c>
      <c r="C71" s="93">
        <v>43577</v>
      </c>
      <c r="D71" s="93" t="s">
        <v>577</v>
      </c>
      <c r="E71" s="57" t="s">
        <v>199</v>
      </c>
      <c r="F71" s="55" t="s">
        <v>701</v>
      </c>
      <c r="G71" s="106" t="s">
        <v>53</v>
      </c>
      <c r="H71" s="65"/>
      <c r="I71" s="65"/>
      <c r="J71" s="61" t="s">
        <v>931</v>
      </c>
      <c r="K71" s="93">
        <v>43670</v>
      </c>
      <c r="L71" s="93"/>
      <c r="M71" s="58" t="s">
        <v>853</v>
      </c>
      <c r="N71" s="125" t="s">
        <v>566</v>
      </c>
      <c r="O71" s="61" t="s">
        <v>273</v>
      </c>
      <c r="P71" s="57" t="s">
        <v>192</v>
      </c>
      <c r="Q71" s="50">
        <f>NETWORKDAYS(C71,K71)</f>
        <v>68</v>
      </c>
      <c r="R71" s="48">
        <f>0.1*Q71</f>
        <v>6.8000000000000007</v>
      </c>
    </row>
    <row r="72" spans="1:18" ht="409.5" x14ac:dyDescent="0.2">
      <c r="A72" s="61" t="s">
        <v>704</v>
      </c>
      <c r="B72" s="72" t="s">
        <v>8</v>
      </c>
      <c r="C72" s="93">
        <v>43579</v>
      </c>
      <c r="D72" s="57" t="s">
        <v>618</v>
      </c>
      <c r="E72" s="57" t="s">
        <v>199</v>
      </c>
      <c r="F72" s="55" t="s">
        <v>702</v>
      </c>
      <c r="G72" s="101" t="s">
        <v>56</v>
      </c>
      <c r="H72" s="57"/>
      <c r="I72" s="57"/>
      <c r="J72" s="61" t="s">
        <v>666</v>
      </c>
      <c r="K72" s="93"/>
      <c r="L72" s="93"/>
      <c r="M72" s="58"/>
      <c r="N72" s="56" t="s">
        <v>579</v>
      </c>
      <c r="O72" s="56" t="s">
        <v>459</v>
      </c>
      <c r="P72" s="57" t="s">
        <v>192</v>
      </c>
      <c r="Q72" s="50">
        <v>1</v>
      </c>
      <c r="R72" s="46">
        <f t="shared" ref="R72:R79" si="16">Q72*0.25</f>
        <v>0.25</v>
      </c>
    </row>
    <row r="73" spans="1:18" ht="409.5" x14ac:dyDescent="0.2">
      <c r="A73" s="61" t="s">
        <v>708</v>
      </c>
      <c r="B73" s="72" t="s">
        <v>8</v>
      </c>
      <c r="C73" s="93">
        <v>43580</v>
      </c>
      <c r="D73" s="57" t="s">
        <v>705</v>
      </c>
      <c r="E73" s="57" t="s">
        <v>199</v>
      </c>
      <c r="F73" s="55" t="s">
        <v>706</v>
      </c>
      <c r="G73" s="106" t="s">
        <v>53</v>
      </c>
      <c r="H73" s="57"/>
      <c r="I73" s="57"/>
      <c r="J73" s="61" t="s">
        <v>663</v>
      </c>
      <c r="K73" s="93"/>
      <c r="L73" s="93"/>
      <c r="M73" s="58" t="s">
        <v>725</v>
      </c>
      <c r="N73" s="61" t="s">
        <v>579</v>
      </c>
      <c r="O73" s="61" t="s">
        <v>459</v>
      </c>
      <c r="P73" s="57" t="s">
        <v>192</v>
      </c>
      <c r="Q73" s="50">
        <v>7</v>
      </c>
      <c r="R73" s="46">
        <f t="shared" si="16"/>
        <v>1.75</v>
      </c>
    </row>
    <row r="74" spans="1:18" ht="255" x14ac:dyDescent="0.2">
      <c r="A74" s="61" t="s">
        <v>712</v>
      </c>
      <c r="B74" s="72" t="s">
        <v>8</v>
      </c>
      <c r="C74" s="93">
        <v>43584</v>
      </c>
      <c r="D74" s="57" t="s">
        <v>709</v>
      </c>
      <c r="E74" s="57" t="s">
        <v>195</v>
      </c>
      <c r="F74" s="55" t="s">
        <v>710</v>
      </c>
      <c r="G74" s="106" t="s">
        <v>53</v>
      </c>
      <c r="H74" s="57"/>
      <c r="I74" s="57"/>
      <c r="J74" s="61" t="s">
        <v>711</v>
      </c>
      <c r="K74" s="93"/>
      <c r="L74" s="93"/>
      <c r="M74" s="58"/>
      <c r="N74" s="61" t="s">
        <v>579</v>
      </c>
      <c r="O74" s="61" t="s">
        <v>459</v>
      </c>
      <c r="P74" s="57" t="s">
        <v>192</v>
      </c>
      <c r="Q74" s="50">
        <v>5</v>
      </c>
      <c r="R74" s="46">
        <f t="shared" si="16"/>
        <v>1.25</v>
      </c>
    </row>
    <row r="75" spans="1:18" ht="409.5" x14ac:dyDescent="0.2">
      <c r="A75" s="61" t="s">
        <v>714</v>
      </c>
      <c r="B75" s="72" t="s">
        <v>8</v>
      </c>
      <c r="C75" s="93">
        <v>43584</v>
      </c>
      <c r="D75" s="102" t="s">
        <v>163</v>
      </c>
      <c r="E75" s="57" t="s">
        <v>195</v>
      </c>
      <c r="F75" s="55" t="s">
        <v>713</v>
      </c>
      <c r="G75" s="106" t="s">
        <v>53</v>
      </c>
      <c r="H75" s="65"/>
      <c r="I75" s="65"/>
      <c r="J75" s="61" t="s">
        <v>931</v>
      </c>
      <c r="K75" s="93"/>
      <c r="L75" s="93"/>
      <c r="M75" s="58" t="s">
        <v>732</v>
      </c>
      <c r="N75" s="61" t="s">
        <v>579</v>
      </c>
      <c r="O75" s="61" t="s">
        <v>459</v>
      </c>
      <c r="P75" s="57" t="s">
        <v>192</v>
      </c>
      <c r="Q75" s="50">
        <v>2</v>
      </c>
      <c r="R75" s="46">
        <f t="shared" si="16"/>
        <v>0.5</v>
      </c>
    </row>
    <row r="76" spans="1:18" ht="409.5" x14ac:dyDescent="0.2">
      <c r="A76" s="61" t="s">
        <v>716</v>
      </c>
      <c r="B76" s="72" t="s">
        <v>127</v>
      </c>
      <c r="C76" s="93">
        <v>43588</v>
      </c>
      <c r="D76" s="57" t="s">
        <v>207</v>
      </c>
      <c r="E76" s="65" t="s">
        <v>199</v>
      </c>
      <c r="F76" s="55" t="s">
        <v>715</v>
      </c>
      <c r="G76" s="101" t="s">
        <v>56</v>
      </c>
      <c r="H76" s="65"/>
      <c r="I76" s="65"/>
      <c r="J76" s="61" t="s">
        <v>731</v>
      </c>
      <c r="K76" s="93"/>
      <c r="L76" s="93"/>
      <c r="M76" s="58"/>
      <c r="N76" s="56" t="s">
        <v>579</v>
      </c>
      <c r="O76" s="56" t="s">
        <v>459</v>
      </c>
      <c r="P76" s="57" t="s">
        <v>192</v>
      </c>
      <c r="Q76" s="50">
        <v>1</v>
      </c>
      <c r="R76" s="46">
        <f t="shared" si="16"/>
        <v>0.25</v>
      </c>
    </row>
    <row r="77" spans="1:18" ht="409.5" x14ac:dyDescent="0.2">
      <c r="A77" s="61" t="s">
        <v>719</v>
      </c>
      <c r="B77" s="72" t="s">
        <v>8</v>
      </c>
      <c r="C77" s="93">
        <v>43598</v>
      </c>
      <c r="D77" s="57" t="s">
        <v>156</v>
      </c>
      <c r="E77" s="57" t="s">
        <v>195</v>
      </c>
      <c r="F77" s="55" t="s">
        <v>717</v>
      </c>
      <c r="G77" s="106" t="s">
        <v>53</v>
      </c>
      <c r="H77" s="65"/>
      <c r="I77" s="65"/>
      <c r="J77" s="61" t="s">
        <v>931</v>
      </c>
      <c r="K77" s="93"/>
      <c r="L77" s="93"/>
      <c r="M77" s="58" t="s">
        <v>718</v>
      </c>
      <c r="N77" s="61" t="s">
        <v>579</v>
      </c>
      <c r="O77" s="61" t="s">
        <v>459</v>
      </c>
      <c r="P77" s="57" t="s">
        <v>192</v>
      </c>
      <c r="Q77" s="50">
        <v>2</v>
      </c>
      <c r="R77" s="46">
        <f t="shared" si="16"/>
        <v>0.5</v>
      </c>
    </row>
    <row r="78" spans="1:18" ht="409.5" x14ac:dyDescent="0.2">
      <c r="A78" s="61" t="s">
        <v>720</v>
      </c>
      <c r="B78" s="72" t="s">
        <v>8</v>
      </c>
      <c r="C78" s="93">
        <v>43599</v>
      </c>
      <c r="D78" s="57" t="s">
        <v>253</v>
      </c>
      <c r="E78" s="57" t="s">
        <v>199</v>
      </c>
      <c r="F78" s="55" t="s">
        <v>680</v>
      </c>
      <c r="G78" s="101" t="s">
        <v>56</v>
      </c>
      <c r="H78" s="65"/>
      <c r="I78" s="65"/>
      <c r="J78" s="61" t="s">
        <v>931</v>
      </c>
      <c r="K78" s="93"/>
      <c r="L78" s="93"/>
      <c r="M78" s="58" t="s">
        <v>747</v>
      </c>
      <c r="N78" s="56" t="s">
        <v>579</v>
      </c>
      <c r="O78" s="56" t="s">
        <v>459</v>
      </c>
      <c r="P78" s="57" t="s">
        <v>192</v>
      </c>
      <c r="Q78" s="50">
        <v>0</v>
      </c>
      <c r="R78" s="46">
        <f t="shared" si="16"/>
        <v>0</v>
      </c>
    </row>
    <row r="79" spans="1:18" ht="225" x14ac:dyDescent="0.2">
      <c r="A79" s="61" t="s">
        <v>723</v>
      </c>
      <c r="B79" s="72" t="s">
        <v>8</v>
      </c>
      <c r="C79" s="93">
        <v>43600</v>
      </c>
      <c r="D79" s="93" t="s">
        <v>721</v>
      </c>
      <c r="E79" s="57" t="s">
        <v>195</v>
      </c>
      <c r="F79" s="55" t="s">
        <v>722</v>
      </c>
      <c r="G79" s="101" t="s">
        <v>56</v>
      </c>
      <c r="H79" s="65"/>
      <c r="I79" s="65"/>
      <c r="J79" s="61" t="s">
        <v>931</v>
      </c>
      <c r="K79" s="93">
        <v>43745</v>
      </c>
      <c r="L79" s="93"/>
      <c r="M79" s="58" t="s">
        <v>836</v>
      </c>
      <c r="N79" s="56" t="s">
        <v>579</v>
      </c>
      <c r="O79" s="56" t="s">
        <v>459</v>
      </c>
      <c r="P79" s="57" t="s">
        <v>192</v>
      </c>
      <c r="Q79" s="50">
        <f t="shared" ref="Q79:Q80" si="17">NETWORKDAYS(C79,K79)</f>
        <v>104</v>
      </c>
      <c r="R79" s="46">
        <f t="shared" si="16"/>
        <v>26</v>
      </c>
    </row>
    <row r="80" spans="1:18" ht="409.5" x14ac:dyDescent="0.2">
      <c r="A80" s="61" t="s">
        <v>726</v>
      </c>
      <c r="B80" s="72" t="s">
        <v>8</v>
      </c>
      <c r="C80" s="93">
        <v>43600</v>
      </c>
      <c r="D80" s="93" t="s">
        <v>35</v>
      </c>
      <c r="E80" s="57" t="s">
        <v>195</v>
      </c>
      <c r="F80" s="55" t="s">
        <v>724</v>
      </c>
      <c r="G80" s="101" t="s">
        <v>56</v>
      </c>
      <c r="H80" s="57"/>
      <c r="I80" s="57"/>
      <c r="J80" s="61" t="s">
        <v>931</v>
      </c>
      <c r="K80" s="93">
        <v>43728</v>
      </c>
      <c r="L80" s="93"/>
      <c r="M80" s="58" t="s">
        <v>981</v>
      </c>
      <c r="N80" s="56" t="s">
        <v>566</v>
      </c>
      <c r="O80" s="56" t="s">
        <v>273</v>
      </c>
      <c r="P80" s="57" t="s">
        <v>192</v>
      </c>
      <c r="Q80" s="50">
        <f t="shared" si="17"/>
        <v>93</v>
      </c>
      <c r="R80" s="48">
        <f>0.1*Q80</f>
        <v>9.3000000000000007</v>
      </c>
    </row>
    <row r="81" spans="1:18" ht="409.5" x14ac:dyDescent="0.2">
      <c r="A81" s="61" t="s">
        <v>728</v>
      </c>
      <c r="B81" s="72" t="s">
        <v>127</v>
      </c>
      <c r="C81" s="93">
        <v>43601</v>
      </c>
      <c r="D81" s="102" t="s">
        <v>588</v>
      </c>
      <c r="E81" s="57" t="s">
        <v>199</v>
      </c>
      <c r="F81" s="55" t="s">
        <v>727</v>
      </c>
      <c r="G81" s="101" t="s">
        <v>56</v>
      </c>
      <c r="H81" s="57"/>
      <c r="I81" s="57"/>
      <c r="J81" s="61" t="s">
        <v>666</v>
      </c>
      <c r="K81" s="93"/>
      <c r="L81" s="93"/>
      <c r="M81" s="58"/>
      <c r="N81" s="56" t="s">
        <v>579</v>
      </c>
      <c r="O81" s="56" t="s">
        <v>459</v>
      </c>
      <c r="P81" s="57" t="s">
        <v>192</v>
      </c>
      <c r="Q81" s="50">
        <v>2</v>
      </c>
      <c r="R81" s="46">
        <f>Q81*0.25</f>
        <v>0.5</v>
      </c>
    </row>
    <row r="82" spans="1:18" ht="409.5" x14ac:dyDescent="0.2">
      <c r="A82" s="61" t="s">
        <v>733</v>
      </c>
      <c r="B82" s="72" t="s">
        <v>8</v>
      </c>
      <c r="C82" s="93">
        <v>43602</v>
      </c>
      <c r="D82" s="102" t="s">
        <v>729</v>
      </c>
      <c r="E82" s="57" t="s">
        <v>195</v>
      </c>
      <c r="F82" s="55" t="s">
        <v>730</v>
      </c>
      <c r="G82" s="106" t="s">
        <v>53</v>
      </c>
      <c r="H82" s="65"/>
      <c r="I82" s="65"/>
      <c r="J82" s="61" t="s">
        <v>931</v>
      </c>
      <c r="K82" s="93"/>
      <c r="L82" s="93"/>
      <c r="M82" s="58" t="s">
        <v>827</v>
      </c>
      <c r="N82" s="61" t="s">
        <v>566</v>
      </c>
      <c r="O82" s="61" t="s">
        <v>273</v>
      </c>
      <c r="P82" s="57" t="s">
        <v>192</v>
      </c>
      <c r="Q82" s="50">
        <v>33</v>
      </c>
      <c r="R82" s="48">
        <f>0.1*Q82</f>
        <v>3.3000000000000003</v>
      </c>
    </row>
    <row r="83" spans="1:18" ht="409.5" x14ac:dyDescent="0.2">
      <c r="A83" s="61" t="s">
        <v>736</v>
      </c>
      <c r="B83" s="72" t="s">
        <v>127</v>
      </c>
      <c r="C83" s="93">
        <v>43607</v>
      </c>
      <c r="D83" s="93" t="s">
        <v>734</v>
      </c>
      <c r="E83" s="65" t="s">
        <v>195</v>
      </c>
      <c r="F83" s="55" t="s">
        <v>735</v>
      </c>
      <c r="G83" s="106" t="s">
        <v>53</v>
      </c>
      <c r="H83" s="65"/>
      <c r="I83" s="65"/>
      <c r="J83" s="61" t="s">
        <v>663</v>
      </c>
      <c r="K83" s="93">
        <v>43638</v>
      </c>
      <c r="L83" s="93"/>
      <c r="M83" s="58" t="s">
        <v>977</v>
      </c>
      <c r="N83" s="61" t="s">
        <v>579</v>
      </c>
      <c r="O83" s="61" t="s">
        <v>459</v>
      </c>
      <c r="P83" s="57" t="s">
        <v>192</v>
      </c>
      <c r="Q83" s="50">
        <f>NETWORKDAYS(C83,K83)</f>
        <v>23</v>
      </c>
      <c r="R83" s="46">
        <f t="shared" ref="R83:R86" si="18">Q83*0.25</f>
        <v>5.75</v>
      </c>
    </row>
    <row r="84" spans="1:18" ht="409.5" x14ac:dyDescent="0.2">
      <c r="A84" s="61" t="s">
        <v>738</v>
      </c>
      <c r="B84" s="72" t="s">
        <v>127</v>
      </c>
      <c r="C84" s="93">
        <v>43614</v>
      </c>
      <c r="D84" s="57" t="s">
        <v>588</v>
      </c>
      <c r="E84" s="65" t="s">
        <v>199</v>
      </c>
      <c r="F84" s="55" t="s">
        <v>737</v>
      </c>
      <c r="G84" s="101" t="s">
        <v>56</v>
      </c>
      <c r="H84" s="65"/>
      <c r="I84" s="65"/>
      <c r="J84" s="61" t="s">
        <v>666</v>
      </c>
      <c r="K84" s="93"/>
      <c r="L84" s="93"/>
      <c r="M84" s="58"/>
      <c r="N84" s="56" t="s">
        <v>579</v>
      </c>
      <c r="O84" s="56" t="s">
        <v>459</v>
      </c>
      <c r="P84" s="57" t="s">
        <v>192</v>
      </c>
      <c r="Q84" s="50">
        <v>2</v>
      </c>
      <c r="R84" s="46">
        <f t="shared" si="18"/>
        <v>0.5</v>
      </c>
    </row>
    <row r="85" spans="1:18" ht="409.5" x14ac:dyDescent="0.2">
      <c r="A85" s="61" t="s">
        <v>741</v>
      </c>
      <c r="B85" s="72" t="s">
        <v>8</v>
      </c>
      <c r="C85" s="93">
        <v>43619</v>
      </c>
      <c r="D85" s="57" t="s">
        <v>551</v>
      </c>
      <c r="E85" s="57" t="s">
        <v>195</v>
      </c>
      <c r="F85" s="55" t="s">
        <v>739</v>
      </c>
      <c r="G85" s="106" t="s">
        <v>53</v>
      </c>
      <c r="H85" s="65"/>
      <c r="I85" s="65"/>
      <c r="J85" s="61" t="s">
        <v>931</v>
      </c>
      <c r="K85" s="93"/>
      <c r="L85" s="93"/>
      <c r="M85" s="58" t="s">
        <v>740</v>
      </c>
      <c r="N85" s="61" t="s">
        <v>579</v>
      </c>
      <c r="O85" s="61" t="s">
        <v>459</v>
      </c>
      <c r="P85" s="57" t="s">
        <v>192</v>
      </c>
      <c r="Q85" s="50">
        <v>1</v>
      </c>
      <c r="R85" s="46">
        <f t="shared" si="18"/>
        <v>0.25</v>
      </c>
    </row>
    <row r="86" spans="1:18" ht="409.5" x14ac:dyDescent="0.2">
      <c r="A86" s="61" t="s">
        <v>745</v>
      </c>
      <c r="B86" s="72" t="s">
        <v>8</v>
      </c>
      <c r="C86" s="93">
        <v>43623</v>
      </c>
      <c r="D86" s="57" t="s">
        <v>382</v>
      </c>
      <c r="E86" s="65" t="s">
        <v>195</v>
      </c>
      <c r="F86" s="55" t="s">
        <v>742</v>
      </c>
      <c r="G86" s="106" t="s">
        <v>53</v>
      </c>
      <c r="H86" s="65"/>
      <c r="I86" s="65"/>
      <c r="J86" s="61" t="s">
        <v>931</v>
      </c>
      <c r="K86" s="93"/>
      <c r="L86" s="93"/>
      <c r="M86" s="58" t="s">
        <v>823</v>
      </c>
      <c r="N86" s="61" t="s">
        <v>579</v>
      </c>
      <c r="O86" s="61" t="s">
        <v>459</v>
      </c>
      <c r="P86" s="57" t="s">
        <v>192</v>
      </c>
      <c r="Q86" s="50">
        <v>10</v>
      </c>
      <c r="R86" s="46">
        <f t="shared" si="18"/>
        <v>2.5</v>
      </c>
    </row>
    <row r="87" spans="1:18" ht="409.5" x14ac:dyDescent="0.2">
      <c r="A87" s="61" t="s">
        <v>746</v>
      </c>
      <c r="B87" s="72" t="s">
        <v>8</v>
      </c>
      <c r="C87" s="93">
        <v>43619</v>
      </c>
      <c r="D87" s="57" t="s">
        <v>743</v>
      </c>
      <c r="E87" s="57" t="s">
        <v>199</v>
      </c>
      <c r="F87" s="55" t="s">
        <v>744</v>
      </c>
      <c r="G87" s="101" t="s">
        <v>56</v>
      </c>
      <c r="H87" s="65"/>
      <c r="I87" s="65"/>
      <c r="J87" s="61" t="s">
        <v>931</v>
      </c>
      <c r="K87" s="93"/>
      <c r="L87" s="93"/>
      <c r="M87" s="139" t="s">
        <v>809</v>
      </c>
      <c r="N87" s="56" t="s">
        <v>579</v>
      </c>
      <c r="O87" s="56" t="s">
        <v>273</v>
      </c>
      <c r="P87" s="57" t="s">
        <v>192</v>
      </c>
      <c r="Q87" s="50">
        <v>11</v>
      </c>
      <c r="R87" s="48">
        <f>0.1*Q87</f>
        <v>1.1000000000000001</v>
      </c>
    </row>
    <row r="88" spans="1:18" ht="409.5" x14ac:dyDescent="0.2">
      <c r="A88" s="61" t="s">
        <v>750</v>
      </c>
      <c r="B88" s="72" t="s">
        <v>127</v>
      </c>
      <c r="C88" s="93">
        <v>43629</v>
      </c>
      <c r="D88" s="57" t="s">
        <v>748</v>
      </c>
      <c r="E88" s="65" t="s">
        <v>199</v>
      </c>
      <c r="F88" s="55" t="s">
        <v>749</v>
      </c>
      <c r="G88" s="101" t="s">
        <v>56</v>
      </c>
      <c r="H88" s="65"/>
      <c r="I88" s="65"/>
      <c r="J88" s="61" t="s">
        <v>666</v>
      </c>
      <c r="K88" s="93"/>
      <c r="L88" s="93"/>
      <c r="M88" s="58" t="s">
        <v>816</v>
      </c>
      <c r="N88" s="56" t="s">
        <v>579</v>
      </c>
      <c r="O88" s="56" t="s">
        <v>459</v>
      </c>
      <c r="P88" s="57" t="s">
        <v>192</v>
      </c>
      <c r="Q88" s="50">
        <v>1</v>
      </c>
      <c r="R88" s="46">
        <f>Q88*0.25</f>
        <v>0.25</v>
      </c>
    </row>
    <row r="89" spans="1:18" ht="409.5" x14ac:dyDescent="0.2">
      <c r="A89" s="61" t="s">
        <v>751</v>
      </c>
      <c r="B89" s="72" t="s">
        <v>8</v>
      </c>
      <c r="C89" s="93">
        <v>43633</v>
      </c>
      <c r="D89" s="57" t="s">
        <v>796</v>
      </c>
      <c r="E89" s="57" t="s">
        <v>195</v>
      </c>
      <c r="F89" s="55" t="s">
        <v>797</v>
      </c>
      <c r="G89" s="101" t="s">
        <v>56</v>
      </c>
      <c r="H89" s="57"/>
      <c r="I89" s="57"/>
      <c r="J89" s="61" t="s">
        <v>931</v>
      </c>
      <c r="K89" s="93"/>
      <c r="L89" s="93"/>
      <c r="M89" s="139" t="s">
        <v>807</v>
      </c>
      <c r="N89" s="56" t="s">
        <v>579</v>
      </c>
      <c r="O89" s="56" t="s">
        <v>272</v>
      </c>
      <c r="P89" s="57" t="s">
        <v>192</v>
      </c>
      <c r="Q89" s="50">
        <v>3</v>
      </c>
      <c r="R89" s="47">
        <f>Q89*0.5</f>
        <v>1.5</v>
      </c>
    </row>
    <row r="90" spans="1:18" ht="270" x14ac:dyDescent="0.2">
      <c r="A90" s="61" t="s">
        <v>752</v>
      </c>
      <c r="B90" s="72" t="s">
        <v>8</v>
      </c>
      <c r="C90" s="93">
        <v>43633</v>
      </c>
      <c r="D90" s="57" t="s">
        <v>798</v>
      </c>
      <c r="E90" s="57" t="s">
        <v>199</v>
      </c>
      <c r="F90" s="55" t="s">
        <v>799</v>
      </c>
      <c r="G90" s="101" t="s">
        <v>56</v>
      </c>
      <c r="H90" s="65"/>
      <c r="I90" s="65"/>
      <c r="J90" s="61" t="s">
        <v>931</v>
      </c>
      <c r="K90" s="93"/>
      <c r="L90" s="93"/>
      <c r="M90" s="139" t="s">
        <v>817</v>
      </c>
      <c r="N90" s="56" t="s">
        <v>579</v>
      </c>
      <c r="O90" s="56" t="s">
        <v>459</v>
      </c>
      <c r="P90" s="57" t="s">
        <v>192</v>
      </c>
      <c r="Q90" s="50">
        <v>5</v>
      </c>
      <c r="R90" s="46">
        <f>Q90*0.25</f>
        <v>1.25</v>
      </c>
    </row>
    <row r="91" spans="1:18" ht="409.5" x14ac:dyDescent="0.2">
      <c r="A91" s="61" t="s">
        <v>753</v>
      </c>
      <c r="B91" s="72" t="s">
        <v>8</v>
      </c>
      <c r="C91" s="93">
        <v>43633</v>
      </c>
      <c r="D91" s="57" t="s">
        <v>800</v>
      </c>
      <c r="E91" s="57" t="s">
        <v>199</v>
      </c>
      <c r="F91" s="55" t="s">
        <v>801</v>
      </c>
      <c r="G91" s="101" t="s">
        <v>56</v>
      </c>
      <c r="H91" s="65"/>
      <c r="I91" s="65"/>
      <c r="J91" s="61" t="s">
        <v>931</v>
      </c>
      <c r="K91" s="93"/>
      <c r="L91" s="93"/>
      <c r="M91" s="139" t="s">
        <v>828</v>
      </c>
      <c r="N91" s="56" t="s">
        <v>566</v>
      </c>
      <c r="O91" s="56" t="s">
        <v>273</v>
      </c>
      <c r="P91" s="57" t="s">
        <v>192</v>
      </c>
      <c r="Q91" s="50">
        <v>11</v>
      </c>
      <c r="R91" s="48">
        <f>0.1*Q91</f>
        <v>1.1000000000000001</v>
      </c>
    </row>
    <row r="92" spans="1:18" ht="409.5" x14ac:dyDescent="0.2">
      <c r="A92" s="61" t="s">
        <v>754</v>
      </c>
      <c r="B92" s="56" t="s">
        <v>8</v>
      </c>
      <c r="C92" s="93">
        <v>43628</v>
      </c>
      <c r="D92" s="61" t="s">
        <v>802</v>
      </c>
      <c r="E92" s="61" t="s">
        <v>199</v>
      </c>
      <c r="F92" s="58" t="s">
        <v>803</v>
      </c>
      <c r="G92" s="61" t="s">
        <v>53</v>
      </c>
      <c r="H92" s="61"/>
      <c r="I92" s="61"/>
      <c r="J92" s="61" t="s">
        <v>931</v>
      </c>
      <c r="K92" s="93"/>
      <c r="L92" s="93"/>
      <c r="M92" s="58" t="s">
        <v>804</v>
      </c>
      <c r="N92" s="61" t="s">
        <v>579</v>
      </c>
      <c r="O92" s="61" t="s">
        <v>459</v>
      </c>
      <c r="P92" s="61" t="s">
        <v>192</v>
      </c>
      <c r="Q92" s="50">
        <v>4</v>
      </c>
      <c r="R92" s="46">
        <f t="shared" ref="R92:R93" si="19">Q92*0.25</f>
        <v>1</v>
      </c>
    </row>
    <row r="93" spans="1:18" ht="409.5" x14ac:dyDescent="0.2">
      <c r="A93" s="61" t="s">
        <v>755</v>
      </c>
      <c r="B93" s="72" t="s">
        <v>127</v>
      </c>
      <c r="C93" s="93">
        <v>43636</v>
      </c>
      <c r="D93" s="57" t="s">
        <v>588</v>
      </c>
      <c r="E93" s="57" t="s">
        <v>199</v>
      </c>
      <c r="F93" s="55" t="s">
        <v>810</v>
      </c>
      <c r="G93" s="101" t="s">
        <v>56</v>
      </c>
      <c r="H93" s="65"/>
      <c r="I93" s="65"/>
      <c r="J93" s="61" t="s">
        <v>666</v>
      </c>
      <c r="K93" s="93"/>
      <c r="L93" s="93"/>
      <c r="M93" s="58" t="s">
        <v>815</v>
      </c>
      <c r="N93" s="56" t="s">
        <v>579</v>
      </c>
      <c r="O93" s="56" t="s">
        <v>459</v>
      </c>
      <c r="P93" s="57" t="s">
        <v>192</v>
      </c>
      <c r="Q93" s="50">
        <v>2</v>
      </c>
      <c r="R93" s="46">
        <f t="shared" si="19"/>
        <v>0.5</v>
      </c>
    </row>
    <row r="94" spans="1:18" ht="409.5" x14ac:dyDescent="0.2">
      <c r="A94" s="61" t="s">
        <v>756</v>
      </c>
      <c r="B94" s="72" t="s">
        <v>8</v>
      </c>
      <c r="C94" s="93">
        <v>43640</v>
      </c>
      <c r="D94" s="57" t="s">
        <v>292</v>
      </c>
      <c r="E94" s="65" t="s">
        <v>199</v>
      </c>
      <c r="F94" s="55" t="s">
        <v>814</v>
      </c>
      <c r="G94" s="106" t="s">
        <v>53</v>
      </c>
      <c r="H94" s="65"/>
      <c r="I94" s="65"/>
      <c r="J94" s="61" t="s">
        <v>931</v>
      </c>
      <c r="K94" s="93"/>
      <c r="L94" s="93"/>
      <c r="M94" s="58" t="s">
        <v>835</v>
      </c>
      <c r="N94" s="61" t="s">
        <v>566</v>
      </c>
      <c r="O94" s="61" t="s">
        <v>273</v>
      </c>
      <c r="P94" s="57" t="s">
        <v>192</v>
      </c>
      <c r="Q94" s="50">
        <v>12</v>
      </c>
      <c r="R94" s="51">
        <f t="shared" ref="R94:R95" si="20">0.1*Q94</f>
        <v>1.2000000000000002</v>
      </c>
    </row>
    <row r="95" spans="1:18" ht="165" x14ac:dyDescent="0.2">
      <c r="A95" s="61" t="s">
        <v>757</v>
      </c>
      <c r="B95" s="72" t="s">
        <v>8</v>
      </c>
      <c r="C95" s="93">
        <v>43641</v>
      </c>
      <c r="D95" s="57" t="s">
        <v>674</v>
      </c>
      <c r="E95" s="65" t="s">
        <v>199</v>
      </c>
      <c r="F95" s="55" t="s">
        <v>819</v>
      </c>
      <c r="G95" s="106" t="s">
        <v>53</v>
      </c>
      <c r="H95" s="47" t="s">
        <v>149</v>
      </c>
      <c r="I95" s="67" t="s">
        <v>818</v>
      </c>
      <c r="J95" s="61" t="s">
        <v>931</v>
      </c>
      <c r="K95" s="93" t="s">
        <v>273</v>
      </c>
      <c r="L95" s="93"/>
      <c r="M95" s="58" t="s">
        <v>860</v>
      </c>
      <c r="N95" s="61" t="s">
        <v>566</v>
      </c>
      <c r="O95" s="61" t="s">
        <v>273</v>
      </c>
      <c r="P95" s="57" t="s">
        <v>192</v>
      </c>
      <c r="Q95" s="50">
        <v>16</v>
      </c>
      <c r="R95" s="51">
        <f t="shared" si="20"/>
        <v>1.6</v>
      </c>
    </row>
    <row r="96" spans="1:18" ht="409.5" x14ac:dyDescent="0.2">
      <c r="A96" s="73" t="s">
        <v>758</v>
      </c>
      <c r="B96" s="95" t="s">
        <v>8</v>
      </c>
      <c r="C96" s="104">
        <v>43642</v>
      </c>
      <c r="D96" s="76" t="s">
        <v>820</v>
      </c>
      <c r="E96" s="76" t="s">
        <v>195</v>
      </c>
      <c r="F96" s="126" t="s">
        <v>821</v>
      </c>
      <c r="G96" s="127" t="s">
        <v>56</v>
      </c>
      <c r="H96" s="128"/>
      <c r="I96" s="128"/>
      <c r="J96" s="73" t="s">
        <v>931</v>
      </c>
      <c r="K96" s="129"/>
      <c r="L96" s="129"/>
      <c r="M96" s="75" t="s">
        <v>849</v>
      </c>
      <c r="N96" s="74" t="s">
        <v>566</v>
      </c>
      <c r="O96" s="74" t="s">
        <v>459</v>
      </c>
      <c r="P96" s="76" t="s">
        <v>192</v>
      </c>
      <c r="Q96" s="49">
        <v>18</v>
      </c>
      <c r="R96" s="46">
        <f t="shared" ref="R96:R102" si="21">Q96*0.25</f>
        <v>4.5</v>
      </c>
    </row>
    <row r="97" spans="1:18" ht="409.5" x14ac:dyDescent="0.2">
      <c r="A97" s="61" t="s">
        <v>759</v>
      </c>
      <c r="B97" s="72" t="s">
        <v>8</v>
      </c>
      <c r="C97" s="93">
        <v>43650</v>
      </c>
      <c r="D97" s="102" t="s">
        <v>592</v>
      </c>
      <c r="E97" s="65" t="s">
        <v>198</v>
      </c>
      <c r="F97" s="55" t="s">
        <v>824</v>
      </c>
      <c r="G97" s="106" t="s">
        <v>53</v>
      </c>
      <c r="H97" s="65"/>
      <c r="I97" s="65"/>
      <c r="J97" s="61" t="s">
        <v>931</v>
      </c>
      <c r="K97" s="93"/>
      <c r="L97" s="93"/>
      <c r="M97" s="58" t="s">
        <v>927</v>
      </c>
      <c r="N97" s="61" t="s">
        <v>579</v>
      </c>
      <c r="O97" s="61" t="s">
        <v>459</v>
      </c>
      <c r="P97" s="57" t="s">
        <v>192</v>
      </c>
      <c r="Q97" s="50">
        <v>1</v>
      </c>
      <c r="R97" s="51">
        <f t="shared" si="21"/>
        <v>0.25</v>
      </c>
    </row>
    <row r="98" spans="1:18" ht="409.5" x14ac:dyDescent="0.2">
      <c r="A98" s="61" t="s">
        <v>760</v>
      </c>
      <c r="B98" s="72" t="s">
        <v>8</v>
      </c>
      <c r="C98" s="93">
        <v>43650</v>
      </c>
      <c r="D98" s="102" t="s">
        <v>382</v>
      </c>
      <c r="E98" s="57" t="s">
        <v>195</v>
      </c>
      <c r="F98" s="55" t="s">
        <v>825</v>
      </c>
      <c r="G98" s="106" t="s">
        <v>53</v>
      </c>
      <c r="H98" s="57"/>
      <c r="I98" s="57"/>
      <c r="J98" s="61" t="s">
        <v>931</v>
      </c>
      <c r="K98" s="93"/>
      <c r="L98" s="93"/>
      <c r="M98" s="58" t="s">
        <v>826</v>
      </c>
      <c r="N98" s="61" t="s">
        <v>579</v>
      </c>
      <c r="O98" s="61" t="s">
        <v>459</v>
      </c>
      <c r="P98" s="57" t="s">
        <v>192</v>
      </c>
      <c r="Q98" s="50">
        <v>1</v>
      </c>
      <c r="R98" s="46">
        <f t="shared" si="21"/>
        <v>0.25</v>
      </c>
    </row>
    <row r="99" spans="1:18" ht="409.5" x14ac:dyDescent="0.2">
      <c r="A99" s="61" t="s">
        <v>761</v>
      </c>
      <c r="B99" s="72" t="s">
        <v>8</v>
      </c>
      <c r="C99" s="93">
        <v>43654</v>
      </c>
      <c r="D99" s="102" t="s">
        <v>131</v>
      </c>
      <c r="E99" s="57" t="s">
        <v>195</v>
      </c>
      <c r="F99" s="55" t="s">
        <v>829</v>
      </c>
      <c r="G99" s="101" t="s">
        <v>830</v>
      </c>
      <c r="H99" s="65"/>
      <c r="I99" s="65"/>
      <c r="J99" s="61" t="s">
        <v>663</v>
      </c>
      <c r="K99" s="93"/>
      <c r="L99" s="93"/>
      <c r="M99" s="58" t="s">
        <v>840</v>
      </c>
      <c r="N99" s="56" t="s">
        <v>579</v>
      </c>
      <c r="O99" s="56" t="s">
        <v>459</v>
      </c>
      <c r="P99" s="57" t="s">
        <v>192</v>
      </c>
      <c r="Q99" s="50">
        <v>2</v>
      </c>
      <c r="R99" s="46">
        <f t="shared" si="21"/>
        <v>0.5</v>
      </c>
    </row>
    <row r="100" spans="1:18" ht="409.5" x14ac:dyDescent="0.2">
      <c r="A100" s="61" t="s">
        <v>762</v>
      </c>
      <c r="B100" s="72" t="s">
        <v>8</v>
      </c>
      <c r="C100" s="93">
        <v>43655</v>
      </c>
      <c r="D100" s="57" t="s">
        <v>832</v>
      </c>
      <c r="E100" s="57" t="s">
        <v>195</v>
      </c>
      <c r="F100" s="55" t="s">
        <v>831</v>
      </c>
      <c r="G100" s="106" t="s">
        <v>53</v>
      </c>
      <c r="H100" s="130"/>
      <c r="I100" s="131"/>
      <c r="J100" s="61" t="s">
        <v>931</v>
      </c>
      <c r="K100" s="132"/>
      <c r="L100" s="132"/>
      <c r="M100" s="58" t="s">
        <v>834</v>
      </c>
      <c r="N100" s="61" t="s">
        <v>579</v>
      </c>
      <c r="O100" s="61" t="s">
        <v>459</v>
      </c>
      <c r="P100" s="57" t="s">
        <v>192</v>
      </c>
      <c r="Q100" s="50">
        <v>1</v>
      </c>
      <c r="R100" s="46">
        <f t="shared" si="21"/>
        <v>0.25</v>
      </c>
    </row>
    <row r="101" spans="1:18" ht="409.5" x14ac:dyDescent="0.2">
      <c r="A101" s="61" t="s">
        <v>763</v>
      </c>
      <c r="B101" s="72" t="s">
        <v>8</v>
      </c>
      <c r="C101" s="93">
        <v>43655</v>
      </c>
      <c r="D101" s="57" t="s">
        <v>297</v>
      </c>
      <c r="E101" s="57" t="s">
        <v>195</v>
      </c>
      <c r="F101" s="55" t="s">
        <v>833</v>
      </c>
      <c r="G101" s="106" t="s">
        <v>53</v>
      </c>
      <c r="H101" s="133"/>
      <c r="I101" s="134"/>
      <c r="J101" s="61" t="s">
        <v>931</v>
      </c>
      <c r="K101" s="132"/>
      <c r="L101" s="132"/>
      <c r="M101" s="63" t="s">
        <v>837</v>
      </c>
      <c r="N101" s="51" t="s">
        <v>579</v>
      </c>
      <c r="O101" s="51" t="s">
        <v>459</v>
      </c>
      <c r="P101" s="51" t="s">
        <v>192</v>
      </c>
      <c r="Q101" s="50">
        <v>1</v>
      </c>
      <c r="R101" s="46">
        <f t="shared" si="21"/>
        <v>0.25</v>
      </c>
    </row>
    <row r="102" spans="1:18" ht="409.5" x14ac:dyDescent="0.2">
      <c r="A102" s="61" t="s">
        <v>764</v>
      </c>
      <c r="B102" s="72" t="s">
        <v>8</v>
      </c>
      <c r="C102" s="93">
        <v>43656</v>
      </c>
      <c r="D102" s="57" t="s">
        <v>264</v>
      </c>
      <c r="E102" s="57" t="s">
        <v>195</v>
      </c>
      <c r="F102" s="55" t="s">
        <v>838</v>
      </c>
      <c r="G102" s="106" t="s">
        <v>53</v>
      </c>
      <c r="H102" s="133"/>
      <c r="I102" s="134"/>
      <c r="J102" s="61" t="s">
        <v>931</v>
      </c>
      <c r="K102" s="132"/>
      <c r="L102" s="132"/>
      <c r="M102" s="63" t="s">
        <v>839</v>
      </c>
      <c r="N102" s="51" t="s">
        <v>579</v>
      </c>
      <c r="O102" s="51" t="s">
        <v>459</v>
      </c>
      <c r="P102" s="51" t="s">
        <v>192</v>
      </c>
      <c r="Q102" s="50">
        <v>2</v>
      </c>
      <c r="R102" s="46">
        <f t="shared" si="21"/>
        <v>0.5</v>
      </c>
    </row>
    <row r="103" spans="1:18" ht="409.5" x14ac:dyDescent="0.2">
      <c r="A103" s="61" t="s">
        <v>765</v>
      </c>
      <c r="B103" s="72" t="s">
        <v>8</v>
      </c>
      <c r="C103" s="93">
        <v>43664</v>
      </c>
      <c r="D103" s="57" t="s">
        <v>844</v>
      </c>
      <c r="E103" s="57" t="s">
        <v>195</v>
      </c>
      <c r="F103" s="55" t="s">
        <v>845</v>
      </c>
      <c r="G103" s="101" t="s">
        <v>56</v>
      </c>
      <c r="H103" s="57"/>
      <c r="I103" s="57"/>
      <c r="J103" s="61" t="s">
        <v>931</v>
      </c>
      <c r="K103" s="93">
        <v>43679</v>
      </c>
      <c r="L103" s="93"/>
      <c r="M103" s="58" t="s">
        <v>1135</v>
      </c>
      <c r="N103" s="56" t="s">
        <v>566</v>
      </c>
      <c r="O103" s="56" t="s">
        <v>273</v>
      </c>
      <c r="P103" s="57" t="s">
        <v>192</v>
      </c>
      <c r="Q103" s="50">
        <f>NETWORKDAYS(C103,K103)</f>
        <v>12</v>
      </c>
      <c r="R103" s="47">
        <f>Q103*0.5</f>
        <v>6</v>
      </c>
    </row>
    <row r="104" spans="1:18" ht="409.5" x14ac:dyDescent="0.2">
      <c r="A104" s="61" t="s">
        <v>766</v>
      </c>
      <c r="B104" s="72" t="s">
        <v>8</v>
      </c>
      <c r="C104" s="93">
        <v>43665</v>
      </c>
      <c r="D104" s="57" t="s">
        <v>846</v>
      </c>
      <c r="E104" s="57" t="s">
        <v>195</v>
      </c>
      <c r="F104" s="55" t="s">
        <v>847</v>
      </c>
      <c r="G104" s="101" t="s">
        <v>56</v>
      </c>
      <c r="H104" s="65"/>
      <c r="I104" s="65"/>
      <c r="J104" s="61" t="s">
        <v>931</v>
      </c>
      <c r="K104" s="93"/>
      <c r="L104" s="93"/>
      <c r="M104" s="58" t="s">
        <v>870</v>
      </c>
      <c r="N104" s="56" t="s">
        <v>579</v>
      </c>
      <c r="O104" s="56" t="s">
        <v>459</v>
      </c>
      <c r="P104" s="57" t="s">
        <v>192</v>
      </c>
      <c r="Q104" s="50">
        <v>10</v>
      </c>
      <c r="R104" s="51">
        <f>Q104*0.25</f>
        <v>2.5</v>
      </c>
    </row>
    <row r="105" spans="1:18" ht="409.5" x14ac:dyDescent="0.2">
      <c r="A105" s="61" t="s">
        <v>767</v>
      </c>
      <c r="B105" s="72" t="s">
        <v>8</v>
      </c>
      <c r="C105" s="93">
        <v>43665</v>
      </c>
      <c r="D105" s="57" t="s">
        <v>432</v>
      </c>
      <c r="E105" s="57" t="s">
        <v>195</v>
      </c>
      <c r="F105" s="55" t="s">
        <v>848</v>
      </c>
      <c r="G105" s="101" t="s">
        <v>56</v>
      </c>
      <c r="H105" s="57"/>
      <c r="I105" s="57"/>
      <c r="J105" s="61" t="s">
        <v>931</v>
      </c>
      <c r="K105" s="93"/>
      <c r="L105" s="93"/>
      <c r="M105" s="58" t="s">
        <v>978</v>
      </c>
      <c r="N105" s="56" t="s">
        <v>579</v>
      </c>
      <c r="O105" s="56" t="s">
        <v>459</v>
      </c>
      <c r="P105" s="57" t="s">
        <v>192</v>
      </c>
      <c r="Q105" s="50">
        <v>1</v>
      </c>
      <c r="R105" s="46">
        <f>Q105*0.25</f>
        <v>0.25</v>
      </c>
    </row>
    <row r="106" spans="1:18" ht="409.5" x14ac:dyDescent="0.2">
      <c r="A106" s="61" t="s">
        <v>768</v>
      </c>
      <c r="B106" s="72" t="s">
        <v>8</v>
      </c>
      <c r="C106" s="93">
        <v>43670</v>
      </c>
      <c r="D106" s="102" t="s">
        <v>468</v>
      </c>
      <c r="E106" s="57" t="s">
        <v>195</v>
      </c>
      <c r="F106" s="55" t="s">
        <v>850</v>
      </c>
      <c r="G106" s="106" t="s">
        <v>53</v>
      </c>
      <c r="H106" s="57"/>
      <c r="I106" s="57"/>
      <c r="J106" s="61" t="s">
        <v>931</v>
      </c>
      <c r="K106" s="93"/>
      <c r="L106" s="93"/>
      <c r="M106" s="58" t="s">
        <v>1019</v>
      </c>
      <c r="N106" s="61" t="s">
        <v>566</v>
      </c>
      <c r="O106" s="61" t="s">
        <v>273</v>
      </c>
      <c r="P106" s="57" t="s">
        <v>192</v>
      </c>
      <c r="Q106" s="51">
        <v>30</v>
      </c>
      <c r="R106" s="46"/>
    </row>
    <row r="107" spans="1:18" ht="330" x14ac:dyDescent="0.2">
      <c r="A107" s="61" t="s">
        <v>769</v>
      </c>
      <c r="B107" s="72" t="s">
        <v>8</v>
      </c>
      <c r="C107" s="93">
        <v>43670</v>
      </c>
      <c r="D107" s="57" t="s">
        <v>851</v>
      </c>
      <c r="E107" s="65" t="s">
        <v>195</v>
      </c>
      <c r="F107" s="55" t="s">
        <v>852</v>
      </c>
      <c r="G107" s="106" t="s">
        <v>53</v>
      </c>
      <c r="H107" s="65"/>
      <c r="I107" s="65"/>
      <c r="J107" s="61" t="s">
        <v>931</v>
      </c>
      <c r="K107" s="93"/>
      <c r="L107" s="93"/>
      <c r="M107" s="58" t="s">
        <v>1026</v>
      </c>
      <c r="N107" s="61" t="s">
        <v>579</v>
      </c>
      <c r="O107" s="61" t="s">
        <v>459</v>
      </c>
      <c r="P107" s="57" t="s">
        <v>192</v>
      </c>
      <c r="Q107" s="51">
        <v>17</v>
      </c>
      <c r="R107" s="46"/>
    </row>
    <row r="108" spans="1:18" ht="285" x14ac:dyDescent="0.2">
      <c r="A108" s="61" t="s">
        <v>770</v>
      </c>
      <c r="B108" s="72" t="s">
        <v>127</v>
      </c>
      <c r="C108" s="93">
        <v>43670</v>
      </c>
      <c r="D108" s="57" t="s">
        <v>588</v>
      </c>
      <c r="E108" s="57" t="s">
        <v>199</v>
      </c>
      <c r="F108" s="55" t="s">
        <v>854</v>
      </c>
      <c r="G108" s="101" t="s">
        <v>56</v>
      </c>
      <c r="H108" s="57"/>
      <c r="I108" s="57"/>
      <c r="J108" s="61" t="s">
        <v>711</v>
      </c>
      <c r="K108" s="93"/>
      <c r="L108" s="93"/>
      <c r="M108" s="58" t="s">
        <v>855</v>
      </c>
      <c r="N108" s="56" t="s">
        <v>579</v>
      </c>
      <c r="O108" s="56" t="s">
        <v>459</v>
      </c>
      <c r="P108" s="57" t="s">
        <v>192</v>
      </c>
      <c r="Q108" s="51">
        <v>1</v>
      </c>
      <c r="R108" s="46"/>
    </row>
    <row r="109" spans="1:18" ht="409.5" x14ac:dyDescent="0.2">
      <c r="A109" s="61" t="s">
        <v>771</v>
      </c>
      <c r="B109" s="72" t="s">
        <v>8</v>
      </c>
      <c r="C109" s="93">
        <v>43678</v>
      </c>
      <c r="D109" s="102" t="s">
        <v>432</v>
      </c>
      <c r="E109" s="65" t="s">
        <v>199</v>
      </c>
      <c r="F109" s="55" t="s">
        <v>856</v>
      </c>
      <c r="G109" s="101" t="s">
        <v>56</v>
      </c>
      <c r="H109" s="65"/>
      <c r="I109" s="65"/>
      <c r="J109" s="61" t="s">
        <v>929</v>
      </c>
      <c r="K109" s="93"/>
      <c r="L109" s="93"/>
      <c r="M109" s="58" t="s">
        <v>1199</v>
      </c>
      <c r="N109" s="56" t="s">
        <v>579</v>
      </c>
      <c r="O109" s="56" t="s">
        <v>273</v>
      </c>
      <c r="P109" s="57" t="s">
        <v>192</v>
      </c>
      <c r="Q109" s="51">
        <v>26</v>
      </c>
      <c r="R109" s="46"/>
    </row>
    <row r="110" spans="1:18" ht="409.5" x14ac:dyDescent="0.2">
      <c r="A110" s="61" t="s">
        <v>772</v>
      </c>
      <c r="B110" s="72" t="s">
        <v>8</v>
      </c>
      <c r="C110" s="93">
        <v>43679</v>
      </c>
      <c r="D110" s="57" t="s">
        <v>857</v>
      </c>
      <c r="E110" s="65" t="s">
        <v>195</v>
      </c>
      <c r="F110" s="55" t="s">
        <v>858</v>
      </c>
      <c r="G110" s="101" t="s">
        <v>56</v>
      </c>
      <c r="H110" s="65"/>
      <c r="I110" s="65"/>
      <c r="J110" s="61" t="s">
        <v>931</v>
      </c>
      <c r="K110" s="93">
        <v>43769</v>
      </c>
      <c r="L110" s="93"/>
      <c r="M110" s="58" t="s">
        <v>1037</v>
      </c>
      <c r="N110" s="56" t="s">
        <v>566</v>
      </c>
      <c r="O110" s="56" t="s">
        <v>273</v>
      </c>
      <c r="P110" s="57" t="s">
        <v>192</v>
      </c>
      <c r="Q110" s="51">
        <f>NETWORKDAYS(C110,K110)</f>
        <v>65</v>
      </c>
      <c r="R110" s="46"/>
    </row>
    <row r="111" spans="1:18" ht="409.5" x14ac:dyDescent="0.2">
      <c r="A111" s="61" t="s">
        <v>773</v>
      </c>
      <c r="B111" s="72" t="s">
        <v>8</v>
      </c>
      <c r="C111" s="93">
        <v>43679</v>
      </c>
      <c r="D111" s="57" t="s">
        <v>729</v>
      </c>
      <c r="E111" s="57" t="s">
        <v>195</v>
      </c>
      <c r="F111" s="55" t="s">
        <v>1180</v>
      </c>
      <c r="G111" s="106" t="s">
        <v>53</v>
      </c>
      <c r="H111" s="57"/>
      <c r="I111" s="57"/>
      <c r="J111" s="61" t="s">
        <v>33</v>
      </c>
      <c r="K111" s="93">
        <v>43789</v>
      </c>
      <c r="L111" s="93"/>
      <c r="M111" s="58" t="s">
        <v>1136</v>
      </c>
      <c r="N111" s="61" t="s">
        <v>566</v>
      </c>
      <c r="O111" s="61" t="s">
        <v>273</v>
      </c>
      <c r="P111" s="57" t="s">
        <v>192</v>
      </c>
      <c r="Q111" s="51">
        <f>NETWORKDAYS(C111,K111)</f>
        <v>79</v>
      </c>
      <c r="R111" s="46"/>
    </row>
    <row r="112" spans="1:18" ht="409.5" x14ac:dyDescent="0.2">
      <c r="A112" s="61" t="s">
        <v>774</v>
      </c>
      <c r="B112" s="72" t="s">
        <v>127</v>
      </c>
      <c r="C112" s="93">
        <v>43679</v>
      </c>
      <c r="D112" s="57" t="s">
        <v>861</v>
      </c>
      <c r="E112" s="65" t="s">
        <v>199</v>
      </c>
      <c r="F112" s="55" t="s">
        <v>862</v>
      </c>
      <c r="G112" s="106" t="s">
        <v>53</v>
      </c>
      <c r="H112" s="65"/>
      <c r="I112" s="65"/>
      <c r="J112" s="61" t="s">
        <v>731</v>
      </c>
      <c r="K112" s="93"/>
      <c r="L112" s="93"/>
      <c r="M112" s="58"/>
      <c r="N112" s="61" t="s">
        <v>579</v>
      </c>
      <c r="O112" s="61" t="s">
        <v>459</v>
      </c>
      <c r="P112" s="57" t="s">
        <v>192</v>
      </c>
      <c r="Q112" s="51">
        <v>1</v>
      </c>
      <c r="R112" s="46"/>
    </row>
    <row r="113" spans="1:18" ht="409.5" x14ac:dyDescent="0.2">
      <c r="A113" s="61" t="s">
        <v>775</v>
      </c>
      <c r="B113" s="62" t="s">
        <v>8</v>
      </c>
      <c r="C113" s="71">
        <v>43683</v>
      </c>
      <c r="D113" s="57" t="s">
        <v>393</v>
      </c>
      <c r="E113" s="57" t="s">
        <v>199</v>
      </c>
      <c r="F113" s="55" t="s">
        <v>868</v>
      </c>
      <c r="G113" s="101" t="s">
        <v>56</v>
      </c>
      <c r="H113" s="65"/>
      <c r="I113" s="65"/>
      <c r="J113" s="61" t="s">
        <v>931</v>
      </c>
      <c r="K113" s="93">
        <v>43692</v>
      </c>
      <c r="L113" s="93"/>
      <c r="M113" s="58" t="s">
        <v>871</v>
      </c>
      <c r="N113" s="56" t="s">
        <v>566</v>
      </c>
      <c r="O113" s="56" t="s">
        <v>272</v>
      </c>
      <c r="P113" s="57" t="s">
        <v>192</v>
      </c>
      <c r="Q113" s="77">
        <f>NETWORKDAYS(C113,K113)</f>
        <v>8</v>
      </c>
      <c r="R113" s="51"/>
    </row>
    <row r="114" spans="1:18" ht="330" x14ac:dyDescent="0.2">
      <c r="A114" s="61" t="s">
        <v>776</v>
      </c>
      <c r="B114" s="72" t="s">
        <v>127</v>
      </c>
      <c r="C114" s="93">
        <v>43684</v>
      </c>
      <c r="D114" s="57" t="s">
        <v>131</v>
      </c>
      <c r="E114" s="65" t="s">
        <v>199</v>
      </c>
      <c r="F114" s="55" t="s">
        <v>869</v>
      </c>
      <c r="G114" s="101" t="s">
        <v>56</v>
      </c>
      <c r="H114" s="65"/>
      <c r="I114" s="65"/>
      <c r="J114" s="61" t="s">
        <v>251</v>
      </c>
      <c r="K114" s="93"/>
      <c r="L114" s="93"/>
      <c r="M114" s="58"/>
      <c r="N114" s="56" t="s">
        <v>579</v>
      </c>
      <c r="O114" s="56" t="s">
        <v>459</v>
      </c>
      <c r="P114" s="57" t="s">
        <v>192</v>
      </c>
      <c r="Q114" s="51">
        <v>1</v>
      </c>
      <c r="R114" s="46"/>
    </row>
    <row r="115" spans="1:18" ht="300" x14ac:dyDescent="0.2">
      <c r="A115" s="61" t="s">
        <v>777</v>
      </c>
      <c r="B115" s="72" t="s">
        <v>127</v>
      </c>
      <c r="C115" s="93">
        <v>43692</v>
      </c>
      <c r="D115" s="57" t="s">
        <v>207</v>
      </c>
      <c r="E115" s="57" t="s">
        <v>199</v>
      </c>
      <c r="F115" s="55" t="s">
        <v>872</v>
      </c>
      <c r="G115" s="106" t="s">
        <v>53</v>
      </c>
      <c r="H115" s="57"/>
      <c r="I115" s="57"/>
      <c r="J115" s="61" t="s">
        <v>251</v>
      </c>
      <c r="K115" s="93">
        <v>43731</v>
      </c>
      <c r="L115" s="93"/>
      <c r="M115" s="58" t="s">
        <v>985</v>
      </c>
      <c r="N115" s="61" t="s">
        <v>579</v>
      </c>
      <c r="O115" s="61" t="s">
        <v>459</v>
      </c>
      <c r="P115" s="57" t="s">
        <v>192</v>
      </c>
      <c r="Q115" s="51">
        <f>NETWORKDAYS(C115,K115)</f>
        <v>28</v>
      </c>
      <c r="R115" s="46"/>
    </row>
    <row r="116" spans="1:18" ht="300" x14ac:dyDescent="0.2">
      <c r="A116" s="61" t="s">
        <v>778</v>
      </c>
      <c r="B116" s="72" t="s">
        <v>127</v>
      </c>
      <c r="C116" s="93">
        <v>43692</v>
      </c>
      <c r="D116" s="57" t="s">
        <v>207</v>
      </c>
      <c r="E116" s="57" t="s">
        <v>199</v>
      </c>
      <c r="F116" s="55" t="s">
        <v>873</v>
      </c>
      <c r="G116" s="106" t="s">
        <v>53</v>
      </c>
      <c r="H116" s="57"/>
      <c r="I116" s="57"/>
      <c r="J116" s="61" t="s">
        <v>251</v>
      </c>
      <c r="K116" s="93">
        <v>43731</v>
      </c>
      <c r="L116" s="93"/>
      <c r="M116" s="58"/>
      <c r="N116" s="61" t="s">
        <v>579</v>
      </c>
      <c r="O116" s="61" t="s">
        <v>459</v>
      </c>
      <c r="P116" s="57" t="s">
        <v>192</v>
      </c>
      <c r="Q116" s="51">
        <f>NETWORKDAYS(C116,K116)</f>
        <v>28</v>
      </c>
      <c r="R116" s="46"/>
    </row>
    <row r="117" spans="1:18" ht="409.5" x14ac:dyDescent="0.2">
      <c r="A117" s="61" t="s">
        <v>779</v>
      </c>
      <c r="B117" s="72" t="s">
        <v>8</v>
      </c>
      <c r="C117" s="93">
        <v>43696</v>
      </c>
      <c r="D117" s="100" t="s">
        <v>874</v>
      </c>
      <c r="E117" s="108" t="s">
        <v>195</v>
      </c>
      <c r="F117" s="55" t="s">
        <v>875</v>
      </c>
      <c r="G117" s="101" t="s">
        <v>56</v>
      </c>
      <c r="H117" s="65"/>
      <c r="I117" s="65"/>
      <c r="J117" s="61" t="s">
        <v>931</v>
      </c>
      <c r="K117" s="93">
        <v>43698</v>
      </c>
      <c r="L117" s="93"/>
      <c r="M117" s="58" t="s">
        <v>882</v>
      </c>
      <c r="N117" s="56" t="s">
        <v>566</v>
      </c>
      <c r="O117" s="56" t="s">
        <v>459</v>
      </c>
      <c r="P117" s="57" t="s">
        <v>192</v>
      </c>
      <c r="Q117" s="51">
        <v>2</v>
      </c>
      <c r="R117" s="46"/>
    </row>
    <row r="118" spans="1:18" ht="409.5" x14ac:dyDescent="0.2">
      <c r="A118" s="61" t="s">
        <v>780</v>
      </c>
      <c r="B118" s="72" t="s">
        <v>8</v>
      </c>
      <c r="C118" s="93">
        <v>43696</v>
      </c>
      <c r="D118" s="101" t="s">
        <v>844</v>
      </c>
      <c r="E118" s="109" t="s">
        <v>198</v>
      </c>
      <c r="F118" s="55" t="s">
        <v>876</v>
      </c>
      <c r="G118" s="101" t="s">
        <v>56</v>
      </c>
      <c r="H118" s="65"/>
      <c r="I118" s="65"/>
      <c r="J118" s="61" t="s">
        <v>931</v>
      </c>
      <c r="K118" s="93">
        <v>43712</v>
      </c>
      <c r="L118" s="93"/>
      <c r="M118" s="58" t="s">
        <v>904</v>
      </c>
      <c r="N118" s="56" t="s">
        <v>579</v>
      </c>
      <c r="O118" s="56" t="s">
        <v>459</v>
      </c>
      <c r="P118" s="57" t="s">
        <v>192</v>
      </c>
      <c r="Q118" s="51">
        <f>NETWORKDAYS(C118,K118)</f>
        <v>13</v>
      </c>
      <c r="R118" s="46"/>
    </row>
    <row r="119" spans="1:18" ht="409.5" x14ac:dyDescent="0.2">
      <c r="A119" s="61" t="s">
        <v>781</v>
      </c>
      <c r="B119" s="72" t="s">
        <v>127</v>
      </c>
      <c r="C119" s="93">
        <v>43696</v>
      </c>
      <c r="D119" s="102">
        <v>999120000</v>
      </c>
      <c r="E119" s="108" t="s">
        <v>195</v>
      </c>
      <c r="F119" s="55" t="s">
        <v>877</v>
      </c>
      <c r="G119" s="101" t="s">
        <v>56</v>
      </c>
      <c r="H119" s="65"/>
      <c r="I119" s="65"/>
      <c r="J119" s="61" t="s">
        <v>251</v>
      </c>
      <c r="K119" s="93">
        <v>43782</v>
      </c>
      <c r="L119" s="93"/>
      <c r="M119" s="58" t="s">
        <v>1126</v>
      </c>
      <c r="N119" s="56" t="s">
        <v>579</v>
      </c>
      <c r="O119" s="56" t="s">
        <v>459</v>
      </c>
      <c r="P119" s="57" t="s">
        <v>192</v>
      </c>
      <c r="Q119" s="51">
        <f>NETWORKDAYS(C119,K119)</f>
        <v>63</v>
      </c>
      <c r="R119" s="46"/>
    </row>
    <row r="120" spans="1:18" ht="409.5" x14ac:dyDescent="0.2">
      <c r="A120" s="61" t="s">
        <v>782</v>
      </c>
      <c r="B120" s="72" t="s">
        <v>127</v>
      </c>
      <c r="C120" s="93">
        <v>43696</v>
      </c>
      <c r="D120" s="103">
        <v>999026619</v>
      </c>
      <c r="E120" s="108" t="s">
        <v>195</v>
      </c>
      <c r="F120" s="55" t="s">
        <v>878</v>
      </c>
      <c r="G120" s="101" t="s">
        <v>56</v>
      </c>
      <c r="H120" s="65"/>
      <c r="I120" s="65"/>
      <c r="J120" s="61" t="s">
        <v>251</v>
      </c>
      <c r="K120" s="93">
        <v>43782</v>
      </c>
      <c r="L120" s="93"/>
      <c r="M120" s="58" t="s">
        <v>1126</v>
      </c>
      <c r="N120" s="56" t="s">
        <v>579</v>
      </c>
      <c r="O120" s="56" t="s">
        <v>459</v>
      </c>
      <c r="P120" s="57" t="s">
        <v>192</v>
      </c>
      <c r="Q120" s="51">
        <f>NETWORKDAYS(C120,K120)</f>
        <v>63</v>
      </c>
      <c r="R120" s="46"/>
    </row>
    <row r="121" spans="1:18" ht="409.5" x14ac:dyDescent="0.2">
      <c r="A121" s="61" t="s">
        <v>783</v>
      </c>
      <c r="B121" s="72" t="s">
        <v>8</v>
      </c>
      <c r="C121" s="93">
        <v>43693</v>
      </c>
      <c r="D121" s="103" t="s">
        <v>880</v>
      </c>
      <c r="E121" s="57" t="s">
        <v>199</v>
      </c>
      <c r="F121" s="55" t="s">
        <v>879</v>
      </c>
      <c r="G121" s="106" t="s">
        <v>53</v>
      </c>
      <c r="H121" s="65"/>
      <c r="I121" s="65"/>
      <c r="J121" s="61" t="s">
        <v>931</v>
      </c>
      <c r="K121" s="93">
        <v>43700</v>
      </c>
      <c r="L121" s="93"/>
      <c r="M121" s="58" t="s">
        <v>883</v>
      </c>
      <c r="N121" s="61" t="s">
        <v>579</v>
      </c>
      <c r="O121" s="61" t="s">
        <v>272</v>
      </c>
      <c r="P121" s="57" t="s">
        <v>192</v>
      </c>
      <c r="Q121" s="51">
        <v>5</v>
      </c>
      <c r="R121" s="46"/>
    </row>
    <row r="122" spans="1:18" ht="409.5" x14ac:dyDescent="0.2">
      <c r="A122" s="61" t="s">
        <v>784</v>
      </c>
      <c r="B122" s="72" t="s">
        <v>8</v>
      </c>
      <c r="C122" s="93">
        <v>43698</v>
      </c>
      <c r="D122" s="57" t="s">
        <v>884</v>
      </c>
      <c r="E122" s="57" t="s">
        <v>199</v>
      </c>
      <c r="F122" s="55" t="s">
        <v>885</v>
      </c>
      <c r="G122" s="101" t="s">
        <v>56</v>
      </c>
      <c r="H122" s="65"/>
      <c r="I122" s="65"/>
      <c r="J122" s="61" t="s">
        <v>931</v>
      </c>
      <c r="K122" s="93">
        <v>43703</v>
      </c>
      <c r="L122" s="93"/>
      <c r="M122" s="58" t="s">
        <v>888</v>
      </c>
      <c r="N122" s="56" t="s">
        <v>579</v>
      </c>
      <c r="O122" s="56" t="s">
        <v>459</v>
      </c>
      <c r="P122" s="57" t="s">
        <v>192</v>
      </c>
      <c r="Q122" s="51">
        <v>3</v>
      </c>
      <c r="R122" s="51"/>
    </row>
    <row r="123" spans="1:18" ht="409.5" x14ac:dyDescent="0.2">
      <c r="A123" s="61" t="s">
        <v>785</v>
      </c>
      <c r="B123" s="72" t="s">
        <v>8</v>
      </c>
      <c r="C123" s="93">
        <v>43700</v>
      </c>
      <c r="D123" s="57" t="s">
        <v>393</v>
      </c>
      <c r="E123" s="65" t="s">
        <v>199</v>
      </c>
      <c r="F123" s="55" t="s">
        <v>886</v>
      </c>
      <c r="G123" s="101" t="s">
        <v>56</v>
      </c>
      <c r="H123" s="65"/>
      <c r="I123" s="65"/>
      <c r="J123" s="61" t="s">
        <v>931</v>
      </c>
      <c r="K123" s="93">
        <v>43749</v>
      </c>
      <c r="L123" s="93"/>
      <c r="M123" s="58" t="s">
        <v>1013</v>
      </c>
      <c r="N123" s="56" t="s">
        <v>579</v>
      </c>
      <c r="O123" s="56" t="s">
        <v>273</v>
      </c>
      <c r="P123" s="57" t="s">
        <v>192</v>
      </c>
      <c r="Q123" s="51">
        <v>28</v>
      </c>
      <c r="R123" s="46"/>
    </row>
    <row r="124" spans="1:18" ht="409.5" x14ac:dyDescent="0.2">
      <c r="A124" s="61" t="s">
        <v>786</v>
      </c>
      <c r="B124" s="56" t="s">
        <v>127</v>
      </c>
      <c r="C124" s="93">
        <v>43700</v>
      </c>
      <c r="D124" s="61" t="s">
        <v>131</v>
      </c>
      <c r="E124" s="61" t="s">
        <v>199</v>
      </c>
      <c r="F124" s="58" t="s">
        <v>887</v>
      </c>
      <c r="G124" s="61" t="s">
        <v>53</v>
      </c>
      <c r="H124" s="61"/>
      <c r="I124" s="61"/>
      <c r="J124" s="61" t="s">
        <v>251</v>
      </c>
      <c r="K124" s="93">
        <v>43794</v>
      </c>
      <c r="L124" s="93"/>
      <c r="M124" s="58" t="s">
        <v>1175</v>
      </c>
      <c r="N124" s="61" t="s">
        <v>579</v>
      </c>
      <c r="O124" s="61" t="s">
        <v>273</v>
      </c>
      <c r="P124" s="61" t="s">
        <v>192</v>
      </c>
      <c r="Q124" s="61">
        <f>NETWORKDAYS(C124,K124)</f>
        <v>67</v>
      </c>
      <c r="R124" s="46"/>
    </row>
    <row r="125" spans="1:18" ht="165" x14ac:dyDescent="0.2">
      <c r="A125" s="61" t="s">
        <v>787</v>
      </c>
      <c r="B125" s="72" t="s">
        <v>8</v>
      </c>
      <c r="C125" s="93">
        <v>43704</v>
      </c>
      <c r="D125" s="57" t="s">
        <v>131</v>
      </c>
      <c r="E125" s="65" t="s">
        <v>199</v>
      </c>
      <c r="F125" s="55" t="s">
        <v>889</v>
      </c>
      <c r="G125" s="101" t="s">
        <v>56</v>
      </c>
      <c r="H125" s="65"/>
      <c r="I125" s="65"/>
      <c r="J125" s="61" t="s">
        <v>931</v>
      </c>
      <c r="K125" s="93">
        <v>43721</v>
      </c>
      <c r="L125" s="93"/>
      <c r="M125" s="58" t="s">
        <v>1137</v>
      </c>
      <c r="N125" s="56" t="s">
        <v>566</v>
      </c>
      <c r="O125" s="56" t="s">
        <v>459</v>
      </c>
      <c r="P125" s="57" t="s">
        <v>192</v>
      </c>
      <c r="Q125" s="51">
        <f>NETWORKDAYS(C125,K125)</f>
        <v>14</v>
      </c>
      <c r="R125" s="51"/>
    </row>
    <row r="126" spans="1:18" ht="409.5" x14ac:dyDescent="0.2">
      <c r="A126" s="61" t="s">
        <v>788</v>
      </c>
      <c r="B126" s="72" t="s">
        <v>8</v>
      </c>
      <c r="C126" s="93">
        <v>43706</v>
      </c>
      <c r="D126" s="57" t="s">
        <v>890</v>
      </c>
      <c r="E126" s="57" t="s">
        <v>196</v>
      </c>
      <c r="F126" s="55" t="s">
        <v>891</v>
      </c>
      <c r="G126" s="106" t="s">
        <v>53</v>
      </c>
      <c r="H126" s="57"/>
      <c r="I126" s="57"/>
      <c r="J126" s="61" t="s">
        <v>931</v>
      </c>
      <c r="K126" s="93"/>
      <c r="L126" s="93"/>
      <c r="M126" s="58" t="s">
        <v>979</v>
      </c>
      <c r="N126" s="61" t="s">
        <v>566</v>
      </c>
      <c r="O126" s="61" t="s">
        <v>459</v>
      </c>
      <c r="P126" s="57" t="s">
        <v>192</v>
      </c>
      <c r="Q126" s="51">
        <v>16</v>
      </c>
      <c r="R126" s="46"/>
    </row>
    <row r="127" spans="1:18" ht="409.5" x14ac:dyDescent="0.2">
      <c r="A127" s="61" t="s">
        <v>789</v>
      </c>
      <c r="B127" s="72" t="s">
        <v>8</v>
      </c>
      <c r="C127" s="93">
        <v>43706</v>
      </c>
      <c r="D127" s="57" t="s">
        <v>892</v>
      </c>
      <c r="E127" s="65" t="s">
        <v>199</v>
      </c>
      <c r="F127" s="55" t="s">
        <v>893</v>
      </c>
      <c r="G127" s="106" t="s">
        <v>53</v>
      </c>
      <c r="H127" s="65"/>
      <c r="I127" s="65"/>
      <c r="J127" s="61" t="s">
        <v>931</v>
      </c>
      <c r="K127" s="93">
        <v>43755</v>
      </c>
      <c r="L127" s="93"/>
      <c r="M127" s="58" t="s">
        <v>1036</v>
      </c>
      <c r="N127" s="61" t="s">
        <v>566</v>
      </c>
      <c r="O127" s="61" t="s">
        <v>273</v>
      </c>
      <c r="P127" s="57" t="s">
        <v>192</v>
      </c>
      <c r="Q127" s="82">
        <f>NETWORKDAYS(C127,K127)</f>
        <v>36</v>
      </c>
      <c r="R127" s="46"/>
    </row>
    <row r="128" spans="1:18" ht="409.5" x14ac:dyDescent="0.2">
      <c r="A128" s="61" t="s">
        <v>790</v>
      </c>
      <c r="B128" s="72" t="s">
        <v>8</v>
      </c>
      <c r="C128" s="93">
        <v>43706</v>
      </c>
      <c r="D128" s="57" t="s">
        <v>288</v>
      </c>
      <c r="E128" s="57" t="s">
        <v>199</v>
      </c>
      <c r="F128" s="55" t="s">
        <v>894</v>
      </c>
      <c r="G128" s="101" t="s">
        <v>56</v>
      </c>
      <c r="H128" s="57"/>
      <c r="I128" s="57"/>
      <c r="J128" s="61" t="s">
        <v>931</v>
      </c>
      <c r="K128" s="93"/>
      <c r="L128" s="93"/>
      <c r="M128" s="58" t="s">
        <v>895</v>
      </c>
      <c r="N128" s="56" t="s">
        <v>579</v>
      </c>
      <c r="O128" s="56" t="s">
        <v>272</v>
      </c>
      <c r="P128" s="57" t="s">
        <v>192</v>
      </c>
      <c r="Q128" s="51">
        <v>1</v>
      </c>
      <c r="R128" s="51"/>
    </row>
    <row r="129" spans="1:18" ht="409.5" x14ac:dyDescent="0.2">
      <c r="A129" s="61" t="s">
        <v>791</v>
      </c>
      <c r="B129" s="72" t="s">
        <v>127</v>
      </c>
      <c r="C129" s="93">
        <v>43707</v>
      </c>
      <c r="D129" s="57" t="s">
        <v>131</v>
      </c>
      <c r="E129" s="65" t="s">
        <v>199</v>
      </c>
      <c r="F129" s="55" t="s">
        <v>1181</v>
      </c>
      <c r="G129" s="106" t="s">
        <v>53</v>
      </c>
      <c r="H129" s="65"/>
      <c r="I129" s="65"/>
      <c r="J129" s="61" t="s">
        <v>169</v>
      </c>
      <c r="K129" s="93"/>
      <c r="L129" s="93"/>
      <c r="M129" s="58" t="s">
        <v>1182</v>
      </c>
      <c r="N129" s="61" t="s">
        <v>579</v>
      </c>
      <c r="O129" s="61" t="s">
        <v>272</v>
      </c>
      <c r="P129" s="57" t="s">
        <v>192</v>
      </c>
      <c r="Q129" s="51">
        <v>8</v>
      </c>
      <c r="R129" s="46"/>
    </row>
    <row r="130" spans="1:18" ht="409.5" x14ac:dyDescent="0.2">
      <c r="A130" s="61" t="s">
        <v>792</v>
      </c>
      <c r="B130" s="72" t="s">
        <v>8</v>
      </c>
      <c r="C130" s="93">
        <v>43710</v>
      </c>
      <c r="D130" s="57" t="s">
        <v>163</v>
      </c>
      <c r="E130" s="65" t="s">
        <v>199</v>
      </c>
      <c r="F130" s="55" t="s">
        <v>896</v>
      </c>
      <c r="G130" s="106" t="s">
        <v>53</v>
      </c>
      <c r="H130" s="65"/>
      <c r="I130" s="65"/>
      <c r="J130" s="61" t="s">
        <v>931</v>
      </c>
      <c r="K130" s="93"/>
      <c r="L130" s="93"/>
      <c r="M130" s="58" t="s">
        <v>922</v>
      </c>
      <c r="N130" s="61" t="s">
        <v>579</v>
      </c>
      <c r="O130" s="61" t="s">
        <v>272</v>
      </c>
      <c r="P130" s="57" t="s">
        <v>192</v>
      </c>
      <c r="Q130" s="51">
        <v>1</v>
      </c>
      <c r="R130" s="59"/>
    </row>
    <row r="131" spans="1:18" ht="409.5" x14ac:dyDescent="0.2">
      <c r="A131" s="61" t="s">
        <v>793</v>
      </c>
      <c r="B131" s="72" t="s">
        <v>8</v>
      </c>
      <c r="C131" s="93">
        <v>43710</v>
      </c>
      <c r="D131" s="57" t="s">
        <v>253</v>
      </c>
      <c r="E131" s="65" t="s">
        <v>199</v>
      </c>
      <c r="F131" s="55" t="s">
        <v>897</v>
      </c>
      <c r="G131" s="101" t="s">
        <v>56</v>
      </c>
      <c r="H131" s="65"/>
      <c r="I131" s="65"/>
      <c r="J131" s="61" t="s">
        <v>931</v>
      </c>
      <c r="K131" s="93">
        <v>43733</v>
      </c>
      <c r="L131" s="93"/>
      <c r="M131" s="58" t="s">
        <v>989</v>
      </c>
      <c r="N131" s="56" t="s">
        <v>566</v>
      </c>
      <c r="O131" s="56" t="s">
        <v>272</v>
      </c>
      <c r="P131" s="57" t="s">
        <v>192</v>
      </c>
      <c r="Q131" s="51">
        <f>NETWORKDAYS(C131,K131)</f>
        <v>18</v>
      </c>
      <c r="R131" s="46"/>
    </row>
    <row r="132" spans="1:18" ht="409.5" x14ac:dyDescent="0.2">
      <c r="A132" s="61" t="s">
        <v>794</v>
      </c>
      <c r="B132" s="72" t="s">
        <v>8</v>
      </c>
      <c r="C132" s="93">
        <v>43710</v>
      </c>
      <c r="D132" s="57" t="s">
        <v>163</v>
      </c>
      <c r="E132" s="65" t="s">
        <v>199</v>
      </c>
      <c r="F132" s="55" t="s">
        <v>898</v>
      </c>
      <c r="G132" s="106" t="s">
        <v>53</v>
      </c>
      <c r="H132" s="65"/>
      <c r="I132" s="65"/>
      <c r="J132" s="61" t="s">
        <v>931</v>
      </c>
      <c r="K132" s="93"/>
      <c r="L132" s="93"/>
      <c r="M132" s="58" t="s">
        <v>926</v>
      </c>
      <c r="N132" s="61" t="s">
        <v>579</v>
      </c>
      <c r="O132" s="61" t="s">
        <v>272</v>
      </c>
      <c r="P132" s="57" t="s">
        <v>192</v>
      </c>
      <c r="Q132" s="51">
        <v>5</v>
      </c>
      <c r="R132" s="51"/>
    </row>
    <row r="133" spans="1:18" ht="409.5" x14ac:dyDescent="0.2">
      <c r="A133" s="61" t="s">
        <v>795</v>
      </c>
      <c r="B133" s="72" t="s">
        <v>8</v>
      </c>
      <c r="C133" s="93">
        <v>43711</v>
      </c>
      <c r="D133" s="57" t="s">
        <v>899</v>
      </c>
      <c r="E133" s="65" t="s">
        <v>199</v>
      </c>
      <c r="F133" s="55" t="s">
        <v>900</v>
      </c>
      <c r="G133" s="101" t="s">
        <v>56</v>
      </c>
      <c r="H133" s="65"/>
      <c r="I133" s="65"/>
      <c r="J133" s="61" t="s">
        <v>931</v>
      </c>
      <c r="K133" s="93">
        <v>43769</v>
      </c>
      <c r="L133" s="93"/>
      <c r="M133" s="58" t="s">
        <v>1038</v>
      </c>
      <c r="N133" s="56" t="s">
        <v>579</v>
      </c>
      <c r="O133" s="56" t="s">
        <v>273</v>
      </c>
      <c r="P133" s="57" t="s">
        <v>192</v>
      </c>
      <c r="Q133" s="51">
        <f>NETWORKDAYS(C133,K133)</f>
        <v>43</v>
      </c>
      <c r="R133" s="46"/>
    </row>
    <row r="134" spans="1:18" ht="375" x14ac:dyDescent="0.2">
      <c r="A134" s="61" t="s">
        <v>841</v>
      </c>
      <c r="B134" s="72" t="s">
        <v>127</v>
      </c>
      <c r="C134" s="93">
        <v>43711</v>
      </c>
      <c r="D134" s="57" t="s">
        <v>207</v>
      </c>
      <c r="E134" s="57" t="s">
        <v>199</v>
      </c>
      <c r="F134" s="55" t="s">
        <v>901</v>
      </c>
      <c r="G134" s="101" t="s">
        <v>56</v>
      </c>
      <c r="H134" s="57"/>
      <c r="I134" s="57"/>
      <c r="J134" s="61" t="s">
        <v>711</v>
      </c>
      <c r="K134" s="93"/>
      <c r="L134" s="93"/>
      <c r="M134" s="58" t="s">
        <v>986</v>
      </c>
      <c r="N134" s="56" t="s">
        <v>579</v>
      </c>
      <c r="O134" s="56" t="s">
        <v>459</v>
      </c>
      <c r="P134" s="57" t="s">
        <v>192</v>
      </c>
      <c r="Q134" s="51">
        <v>5</v>
      </c>
      <c r="R134" s="46"/>
    </row>
    <row r="135" spans="1:18" ht="409.5" x14ac:dyDescent="0.2">
      <c r="A135" s="61" t="s">
        <v>842</v>
      </c>
      <c r="B135" s="72" t="s">
        <v>8</v>
      </c>
      <c r="C135" s="93">
        <v>43713</v>
      </c>
      <c r="D135" s="57" t="s">
        <v>35</v>
      </c>
      <c r="E135" s="57"/>
      <c r="F135" s="55" t="s">
        <v>905</v>
      </c>
      <c r="G135" s="106" t="s">
        <v>53</v>
      </c>
      <c r="H135" s="57"/>
      <c r="I135" s="57"/>
      <c r="J135" s="61" t="s">
        <v>931</v>
      </c>
      <c r="K135" s="93"/>
      <c r="L135" s="93"/>
      <c r="M135" s="58" t="s">
        <v>982</v>
      </c>
      <c r="N135" s="61" t="s">
        <v>579</v>
      </c>
      <c r="O135" s="61" t="s">
        <v>459</v>
      </c>
      <c r="P135" s="57" t="s">
        <v>192</v>
      </c>
      <c r="Q135" s="51">
        <v>11</v>
      </c>
      <c r="R135" s="46"/>
    </row>
    <row r="136" spans="1:18" ht="409.5" x14ac:dyDescent="0.2">
      <c r="A136" s="60" t="s">
        <v>843</v>
      </c>
      <c r="B136" s="72" t="s">
        <v>8</v>
      </c>
      <c r="C136" s="93">
        <v>43713</v>
      </c>
      <c r="D136" s="57" t="s">
        <v>917</v>
      </c>
      <c r="E136" s="65"/>
      <c r="F136" s="55" t="s">
        <v>918</v>
      </c>
      <c r="G136" s="106" t="s">
        <v>53</v>
      </c>
      <c r="H136" s="65"/>
      <c r="I136" s="65"/>
      <c r="J136" s="61" t="s">
        <v>931</v>
      </c>
      <c r="K136" s="93">
        <v>43777</v>
      </c>
      <c r="L136" s="93"/>
      <c r="M136" s="58" t="s">
        <v>1048</v>
      </c>
      <c r="N136" s="61" t="s">
        <v>579</v>
      </c>
      <c r="O136" s="61" t="s">
        <v>273</v>
      </c>
      <c r="P136" s="57" t="s">
        <v>192</v>
      </c>
      <c r="Q136" s="51">
        <f>NETWORKDAYS(C136,K136)</f>
        <v>47</v>
      </c>
      <c r="R136" s="46"/>
    </row>
    <row r="137" spans="1:18" ht="408" x14ac:dyDescent="0.2">
      <c r="A137" s="61" t="s">
        <v>906</v>
      </c>
      <c r="B137" s="72" t="s">
        <v>8</v>
      </c>
      <c r="C137" s="93">
        <v>43713</v>
      </c>
      <c r="D137" s="57" t="s">
        <v>919</v>
      </c>
      <c r="E137" s="65"/>
      <c r="F137" s="55" t="s">
        <v>920</v>
      </c>
      <c r="G137" s="106" t="s">
        <v>53</v>
      </c>
      <c r="H137" s="65"/>
      <c r="I137" s="65"/>
      <c r="J137" s="61" t="s">
        <v>931</v>
      </c>
      <c r="K137" s="93"/>
      <c r="L137" s="93"/>
      <c r="M137" s="58" t="s">
        <v>1007</v>
      </c>
      <c r="N137" s="61" t="s">
        <v>566</v>
      </c>
      <c r="O137" s="61" t="s">
        <v>273</v>
      </c>
      <c r="P137" s="57" t="s">
        <v>192</v>
      </c>
      <c r="Q137" s="51">
        <v>20</v>
      </c>
      <c r="R137" s="46"/>
    </row>
    <row r="138" spans="1:18" ht="409.5" x14ac:dyDescent="0.2">
      <c r="A138" s="60" t="s">
        <v>907</v>
      </c>
      <c r="B138" s="72" t="s">
        <v>127</v>
      </c>
      <c r="C138" s="93">
        <v>43714</v>
      </c>
      <c r="D138" s="57" t="s">
        <v>207</v>
      </c>
      <c r="E138" s="65"/>
      <c r="F138" s="55" t="s">
        <v>921</v>
      </c>
      <c r="G138" s="101" t="s">
        <v>56</v>
      </c>
      <c r="H138" s="65"/>
      <c r="I138" s="65"/>
      <c r="J138" s="61" t="s">
        <v>711</v>
      </c>
      <c r="K138" s="93"/>
      <c r="L138" s="93"/>
      <c r="M138" s="58"/>
      <c r="N138" s="56" t="s">
        <v>579</v>
      </c>
      <c r="O138" s="56" t="s">
        <v>272</v>
      </c>
      <c r="P138" s="57" t="s">
        <v>192</v>
      </c>
      <c r="Q138" s="51">
        <v>1</v>
      </c>
      <c r="R138" s="46"/>
    </row>
    <row r="139" spans="1:18" ht="409.5" x14ac:dyDescent="0.2">
      <c r="A139" s="61" t="s">
        <v>908</v>
      </c>
      <c r="B139" s="72" t="s">
        <v>8</v>
      </c>
      <c r="C139" s="93">
        <v>43718</v>
      </c>
      <c r="D139" s="57" t="s">
        <v>923</v>
      </c>
      <c r="E139" s="65"/>
      <c r="F139" s="55" t="s">
        <v>924</v>
      </c>
      <c r="G139" s="106" t="s">
        <v>53</v>
      </c>
      <c r="H139" s="65"/>
      <c r="I139" s="65"/>
      <c r="J139" s="61" t="s">
        <v>931</v>
      </c>
      <c r="K139" s="93">
        <v>43735</v>
      </c>
      <c r="L139" s="93"/>
      <c r="M139" s="58" t="s">
        <v>998</v>
      </c>
      <c r="N139" s="61" t="s">
        <v>566</v>
      </c>
      <c r="O139" s="61" t="s">
        <v>272</v>
      </c>
      <c r="P139" s="57" t="s">
        <v>192</v>
      </c>
      <c r="Q139" s="51">
        <f>NETWORKDAYS(C139,K139)</f>
        <v>14</v>
      </c>
      <c r="R139" s="46"/>
    </row>
    <row r="140" spans="1:18" ht="409.5" x14ac:dyDescent="0.2">
      <c r="A140" s="60" t="s">
        <v>909</v>
      </c>
      <c r="B140" s="72" t="s">
        <v>8</v>
      </c>
      <c r="C140" s="93">
        <v>43718</v>
      </c>
      <c r="D140" s="57" t="s">
        <v>146</v>
      </c>
      <c r="E140" s="65"/>
      <c r="F140" s="55" t="s">
        <v>925</v>
      </c>
      <c r="G140" s="101" t="s">
        <v>56</v>
      </c>
      <c r="H140" s="65"/>
      <c r="I140" s="65"/>
      <c r="J140" s="61" t="s">
        <v>931</v>
      </c>
      <c r="K140" s="93">
        <v>43755</v>
      </c>
      <c r="L140" s="93"/>
      <c r="M140" s="58" t="s">
        <v>1025</v>
      </c>
      <c r="N140" s="56" t="s">
        <v>579</v>
      </c>
      <c r="O140" s="56" t="s">
        <v>273</v>
      </c>
      <c r="P140" s="57" t="s">
        <v>192</v>
      </c>
      <c r="Q140" s="51">
        <f>NETWORKDAYS(C140,K140)</f>
        <v>28</v>
      </c>
      <c r="R140" s="46"/>
    </row>
    <row r="141" spans="1:18" ht="409.5" x14ac:dyDescent="0.2">
      <c r="A141" s="61" t="s">
        <v>910</v>
      </c>
      <c r="B141" s="72" t="s">
        <v>8</v>
      </c>
      <c r="C141" s="93">
        <v>43719</v>
      </c>
      <c r="D141" s="57" t="s">
        <v>798</v>
      </c>
      <c r="E141" s="65"/>
      <c r="F141" s="55" t="s">
        <v>928</v>
      </c>
      <c r="G141" s="101" t="s">
        <v>56</v>
      </c>
      <c r="H141" s="65"/>
      <c r="I141" s="65"/>
      <c r="J141" s="61" t="s">
        <v>931</v>
      </c>
      <c r="K141" s="93"/>
      <c r="L141" s="93"/>
      <c r="M141" s="58" t="s">
        <v>996</v>
      </c>
      <c r="N141" s="56" t="s">
        <v>579</v>
      </c>
      <c r="O141" s="56" t="s">
        <v>459</v>
      </c>
      <c r="P141" s="57" t="s">
        <v>192</v>
      </c>
      <c r="Q141" s="51">
        <v>12</v>
      </c>
      <c r="R141" s="46"/>
    </row>
    <row r="142" spans="1:18" ht="409.5" x14ac:dyDescent="0.2">
      <c r="A142" s="60" t="s">
        <v>911</v>
      </c>
      <c r="B142" s="72" t="s">
        <v>127</v>
      </c>
      <c r="C142" s="93">
        <v>43719</v>
      </c>
      <c r="D142" s="57" t="s">
        <v>207</v>
      </c>
      <c r="E142" s="57"/>
      <c r="F142" s="55" t="s">
        <v>930</v>
      </c>
      <c r="G142" s="101" t="s">
        <v>56</v>
      </c>
      <c r="H142" s="57"/>
      <c r="I142" s="57"/>
      <c r="J142" s="61" t="s">
        <v>711</v>
      </c>
      <c r="K142" s="93"/>
      <c r="L142" s="93"/>
      <c r="M142" s="58" t="s">
        <v>933</v>
      </c>
      <c r="N142" s="56" t="s">
        <v>579</v>
      </c>
      <c r="O142" s="56" t="s">
        <v>459</v>
      </c>
      <c r="P142" s="57" t="s">
        <v>192</v>
      </c>
      <c r="Q142" s="51">
        <v>1</v>
      </c>
      <c r="R142" s="51"/>
    </row>
    <row r="143" spans="1:18" ht="409.5" x14ac:dyDescent="0.2">
      <c r="A143" s="61" t="s">
        <v>912</v>
      </c>
      <c r="B143" s="72" t="s">
        <v>8</v>
      </c>
      <c r="C143" s="93">
        <v>43725</v>
      </c>
      <c r="D143" s="72" t="s">
        <v>938</v>
      </c>
      <c r="E143" s="65"/>
      <c r="F143" s="55" t="s">
        <v>937</v>
      </c>
      <c r="G143" s="101" t="s">
        <v>66</v>
      </c>
      <c r="H143" s="65"/>
      <c r="I143" s="65"/>
      <c r="J143" s="61" t="s">
        <v>931</v>
      </c>
      <c r="K143" s="93">
        <v>43728</v>
      </c>
      <c r="L143" s="93"/>
      <c r="M143" s="58" t="s">
        <v>980</v>
      </c>
      <c r="N143" s="56" t="s">
        <v>566</v>
      </c>
      <c r="O143" s="56" t="s">
        <v>459</v>
      </c>
      <c r="P143" s="57" t="s">
        <v>192</v>
      </c>
      <c r="Q143" s="51">
        <f>NETWORKDAYS(C143,K143)</f>
        <v>4</v>
      </c>
      <c r="R143" s="46"/>
    </row>
    <row r="144" spans="1:18" ht="409.5" x14ac:dyDescent="0.2">
      <c r="A144" s="60" t="s">
        <v>913</v>
      </c>
      <c r="B144" s="72" t="s">
        <v>8</v>
      </c>
      <c r="C144" s="93">
        <v>43724</v>
      </c>
      <c r="D144" s="57" t="s">
        <v>935</v>
      </c>
      <c r="E144" s="65"/>
      <c r="F144" s="55" t="s">
        <v>934</v>
      </c>
      <c r="G144" s="106" t="s">
        <v>53</v>
      </c>
      <c r="H144" s="65"/>
      <c r="I144" s="65"/>
      <c r="J144" s="61" t="s">
        <v>931</v>
      </c>
      <c r="K144" s="93">
        <v>43735</v>
      </c>
      <c r="L144" s="93"/>
      <c r="M144" s="58" t="s">
        <v>993</v>
      </c>
      <c r="N144" s="61" t="s">
        <v>579</v>
      </c>
      <c r="O144" s="61" t="s">
        <v>272</v>
      </c>
      <c r="P144" s="57" t="s">
        <v>192</v>
      </c>
      <c r="Q144" s="51">
        <f>NETWORKDAYS(C144,K144)</f>
        <v>10</v>
      </c>
      <c r="R144" s="46"/>
    </row>
    <row r="145" spans="1:18" ht="409.5" x14ac:dyDescent="0.2">
      <c r="A145" s="61" t="s">
        <v>914</v>
      </c>
      <c r="B145" s="72" t="s">
        <v>127</v>
      </c>
      <c r="C145" s="93">
        <v>43726</v>
      </c>
      <c r="D145" s="57" t="s">
        <v>207</v>
      </c>
      <c r="E145" s="57"/>
      <c r="F145" s="55" t="s">
        <v>936</v>
      </c>
      <c r="G145" s="101" t="s">
        <v>56</v>
      </c>
      <c r="H145" s="57"/>
      <c r="I145" s="57"/>
      <c r="J145" s="61" t="s">
        <v>711</v>
      </c>
      <c r="K145" s="93"/>
      <c r="L145" s="93"/>
      <c r="M145" s="58" t="s">
        <v>939</v>
      </c>
      <c r="N145" s="56" t="s">
        <v>579</v>
      </c>
      <c r="O145" s="56" t="s">
        <v>272</v>
      </c>
      <c r="P145" s="57" t="s">
        <v>192</v>
      </c>
      <c r="Q145" s="51">
        <v>1</v>
      </c>
      <c r="R145" s="51"/>
    </row>
    <row r="146" spans="1:18" ht="409.5" x14ac:dyDescent="0.2">
      <c r="A146" s="60" t="s">
        <v>915</v>
      </c>
      <c r="B146" s="72" t="s">
        <v>8</v>
      </c>
      <c r="C146" s="93">
        <v>43726</v>
      </c>
      <c r="D146" s="57" t="s">
        <v>940</v>
      </c>
      <c r="E146" s="57"/>
      <c r="F146" s="55" t="s">
        <v>941</v>
      </c>
      <c r="G146" s="101" t="s">
        <v>66</v>
      </c>
      <c r="H146" s="57"/>
      <c r="I146" s="57"/>
      <c r="J146" s="61" t="s">
        <v>931</v>
      </c>
      <c r="K146" s="93">
        <v>43728</v>
      </c>
      <c r="L146" s="93"/>
      <c r="M146" s="58" t="s">
        <v>980</v>
      </c>
      <c r="N146" s="56" t="s">
        <v>566</v>
      </c>
      <c r="O146" s="56" t="s">
        <v>459</v>
      </c>
      <c r="P146" s="57" t="s">
        <v>192</v>
      </c>
      <c r="Q146" s="51">
        <f>NETWORKDAYS(C146,K146)</f>
        <v>3</v>
      </c>
      <c r="R146" s="46"/>
    </row>
    <row r="147" spans="1:18" ht="409.5" x14ac:dyDescent="0.2">
      <c r="A147" s="61" t="s">
        <v>916</v>
      </c>
      <c r="B147" s="72" t="s">
        <v>8</v>
      </c>
      <c r="C147" s="93">
        <v>43726</v>
      </c>
      <c r="D147" s="57" t="s">
        <v>551</v>
      </c>
      <c r="E147" s="64"/>
      <c r="F147" s="55" t="s">
        <v>975</v>
      </c>
      <c r="G147" s="106" t="s">
        <v>53</v>
      </c>
      <c r="H147" s="64"/>
      <c r="I147" s="64"/>
      <c r="J147" s="61" t="s">
        <v>931</v>
      </c>
      <c r="K147" s="93">
        <v>43777</v>
      </c>
      <c r="L147" s="93"/>
      <c r="M147" s="58" t="s">
        <v>1048</v>
      </c>
      <c r="N147" s="61" t="s">
        <v>579</v>
      </c>
      <c r="O147" s="61" t="s">
        <v>273</v>
      </c>
      <c r="P147" s="57" t="s">
        <v>192</v>
      </c>
      <c r="Q147" s="51">
        <f>NETWORKDAYS(C147,K147)</f>
        <v>38</v>
      </c>
      <c r="R147" s="46"/>
    </row>
    <row r="148" spans="1:18" ht="369.75" x14ac:dyDescent="0.2">
      <c r="A148" s="60" t="s">
        <v>942</v>
      </c>
      <c r="B148" s="72" t="s">
        <v>8</v>
      </c>
      <c r="C148" s="93">
        <v>43726</v>
      </c>
      <c r="D148" s="57" t="s">
        <v>299</v>
      </c>
      <c r="E148" s="64"/>
      <c r="F148" s="55" t="s">
        <v>976</v>
      </c>
      <c r="G148" s="106" t="s">
        <v>53</v>
      </c>
      <c r="H148" s="64"/>
      <c r="I148" s="64"/>
      <c r="J148" s="61" t="s">
        <v>931</v>
      </c>
      <c r="K148" s="93">
        <v>43777</v>
      </c>
      <c r="L148" s="93"/>
      <c r="M148" s="58" t="s">
        <v>1014</v>
      </c>
      <c r="N148" s="61" t="s">
        <v>579</v>
      </c>
      <c r="O148" s="61" t="s">
        <v>273</v>
      </c>
      <c r="P148" s="57" t="s">
        <v>192</v>
      </c>
      <c r="Q148" s="51">
        <f>NETWORKDAYS(C148,K148)</f>
        <v>38</v>
      </c>
      <c r="R148" s="46"/>
    </row>
    <row r="149" spans="1:18" ht="409.5" x14ac:dyDescent="0.2">
      <c r="A149" s="61" t="s">
        <v>943</v>
      </c>
      <c r="B149" s="62" t="s">
        <v>8</v>
      </c>
      <c r="C149" s="93">
        <v>43726</v>
      </c>
      <c r="D149" s="57" t="s">
        <v>303</v>
      </c>
      <c r="E149" s="48"/>
      <c r="F149" s="63" t="s">
        <v>976</v>
      </c>
      <c r="G149" s="51" t="s">
        <v>53</v>
      </c>
      <c r="H149" s="48"/>
      <c r="I149" s="48"/>
      <c r="J149" s="61" t="s">
        <v>931</v>
      </c>
      <c r="K149" s="71">
        <v>43777</v>
      </c>
      <c r="L149" s="71"/>
      <c r="M149" s="58" t="s">
        <v>1048</v>
      </c>
      <c r="N149" s="51" t="s">
        <v>566</v>
      </c>
      <c r="O149" s="61" t="s">
        <v>273</v>
      </c>
      <c r="P149" s="57" t="s">
        <v>192</v>
      </c>
      <c r="Q149" s="50">
        <f>NETWORKDAYS(C149,K149)</f>
        <v>38</v>
      </c>
      <c r="R149" s="46"/>
    </row>
    <row r="150" spans="1:18" ht="409.5" x14ac:dyDescent="0.2">
      <c r="A150" s="60" t="s">
        <v>944</v>
      </c>
      <c r="B150" s="62" t="s">
        <v>8</v>
      </c>
      <c r="C150" s="71">
        <v>43728</v>
      </c>
      <c r="D150" s="51" t="s">
        <v>983</v>
      </c>
      <c r="E150" s="48"/>
      <c r="F150" s="63" t="s">
        <v>984</v>
      </c>
      <c r="G150" s="51" t="s">
        <v>66</v>
      </c>
      <c r="H150" s="48"/>
      <c r="I150" s="48"/>
      <c r="J150" s="51" t="s">
        <v>931</v>
      </c>
      <c r="K150" s="71"/>
      <c r="L150" s="71"/>
      <c r="M150" s="63" t="s">
        <v>995</v>
      </c>
      <c r="N150" s="62" t="s">
        <v>579</v>
      </c>
      <c r="O150" s="56" t="s">
        <v>272</v>
      </c>
      <c r="P150" s="57" t="s">
        <v>192</v>
      </c>
      <c r="Q150" s="50">
        <v>5</v>
      </c>
      <c r="R150" s="46"/>
    </row>
    <row r="151" spans="1:18" ht="409.5" x14ac:dyDescent="0.2">
      <c r="A151" s="61" t="s">
        <v>945</v>
      </c>
      <c r="B151" s="62" t="s">
        <v>8</v>
      </c>
      <c r="C151" s="71">
        <v>43732</v>
      </c>
      <c r="D151" s="51" t="s">
        <v>987</v>
      </c>
      <c r="E151" s="46"/>
      <c r="F151" s="63" t="s">
        <v>988</v>
      </c>
      <c r="G151" s="51" t="s">
        <v>56</v>
      </c>
      <c r="H151" s="46"/>
      <c r="I151" s="46"/>
      <c r="J151" s="51" t="s">
        <v>931</v>
      </c>
      <c r="K151" s="71"/>
      <c r="L151" s="71"/>
      <c r="M151" s="63" t="s">
        <v>997</v>
      </c>
      <c r="N151" s="62" t="s">
        <v>579</v>
      </c>
      <c r="O151" s="56" t="s">
        <v>272</v>
      </c>
      <c r="P151" s="57" t="s">
        <v>192</v>
      </c>
      <c r="Q151" s="50">
        <v>3</v>
      </c>
      <c r="R151" s="46"/>
    </row>
    <row r="152" spans="1:18" ht="409.5" x14ac:dyDescent="0.2">
      <c r="A152" s="60" t="s">
        <v>946</v>
      </c>
      <c r="B152" s="62" t="s">
        <v>8</v>
      </c>
      <c r="C152" s="71">
        <v>43734</v>
      </c>
      <c r="D152" s="51" t="s">
        <v>990</v>
      </c>
      <c r="E152" s="46"/>
      <c r="F152" s="63" t="s">
        <v>991</v>
      </c>
      <c r="G152" s="51" t="s">
        <v>66</v>
      </c>
      <c r="H152" s="46"/>
      <c r="I152" s="46"/>
      <c r="J152" s="51" t="s">
        <v>931</v>
      </c>
      <c r="K152" s="71"/>
      <c r="L152" s="71"/>
      <c r="M152" s="63" t="s">
        <v>994</v>
      </c>
      <c r="N152" s="62" t="s">
        <v>579</v>
      </c>
      <c r="O152" s="56" t="s">
        <v>272</v>
      </c>
      <c r="P152" s="57" t="s">
        <v>192</v>
      </c>
      <c r="Q152" s="50">
        <v>1</v>
      </c>
      <c r="R152" s="46"/>
    </row>
    <row r="153" spans="1:18" ht="180" x14ac:dyDescent="0.2">
      <c r="A153" s="61" t="s">
        <v>947</v>
      </c>
      <c r="B153" s="72" t="s">
        <v>127</v>
      </c>
      <c r="C153" s="93">
        <v>43734</v>
      </c>
      <c r="D153" s="57" t="s">
        <v>131</v>
      </c>
      <c r="E153" s="66"/>
      <c r="F153" s="55" t="s">
        <v>992</v>
      </c>
      <c r="G153" s="61" t="s">
        <v>53</v>
      </c>
      <c r="H153" s="67"/>
      <c r="I153" s="67"/>
      <c r="J153" s="61" t="s">
        <v>731</v>
      </c>
      <c r="K153" s="93">
        <v>43754</v>
      </c>
      <c r="L153" s="93"/>
      <c r="M153" s="63" t="s">
        <v>1022</v>
      </c>
      <c r="N153" s="51" t="s">
        <v>1016</v>
      </c>
      <c r="O153" s="61" t="s">
        <v>459</v>
      </c>
      <c r="P153" s="57" t="s">
        <v>192</v>
      </c>
      <c r="Q153" s="50">
        <v>12</v>
      </c>
      <c r="R153" s="46"/>
    </row>
    <row r="154" spans="1:18" ht="318.75" x14ac:dyDescent="0.2">
      <c r="A154" s="60" t="s">
        <v>948</v>
      </c>
      <c r="B154" s="62" t="s">
        <v>127</v>
      </c>
      <c r="C154" s="71">
        <v>43738</v>
      </c>
      <c r="D154" s="51" t="s">
        <v>131</v>
      </c>
      <c r="E154" s="46"/>
      <c r="F154" s="63" t="s">
        <v>999</v>
      </c>
      <c r="G154" s="51" t="s">
        <v>53</v>
      </c>
      <c r="H154" s="46"/>
      <c r="I154" s="46"/>
      <c r="J154" s="51" t="s">
        <v>731</v>
      </c>
      <c r="K154" s="71">
        <v>43739</v>
      </c>
      <c r="L154" s="71"/>
      <c r="M154" s="63" t="s">
        <v>1000</v>
      </c>
      <c r="N154" s="51" t="s">
        <v>579</v>
      </c>
      <c r="O154" s="61" t="s">
        <v>459</v>
      </c>
      <c r="P154" s="57" t="s">
        <v>192</v>
      </c>
      <c r="Q154" s="50">
        <v>1</v>
      </c>
      <c r="R154" s="46"/>
    </row>
    <row r="155" spans="1:18" ht="409.5" x14ac:dyDescent="0.2">
      <c r="A155" s="61" t="s">
        <v>949</v>
      </c>
      <c r="B155" s="62" t="s">
        <v>8</v>
      </c>
      <c r="C155" s="71">
        <v>43740</v>
      </c>
      <c r="D155" s="51" t="s">
        <v>796</v>
      </c>
      <c r="E155" s="46"/>
      <c r="F155" s="63" t="s">
        <v>1003</v>
      </c>
      <c r="G155" s="51" t="s">
        <v>56</v>
      </c>
      <c r="H155" s="46"/>
      <c r="I155" s="46"/>
      <c r="J155" s="51" t="s">
        <v>931</v>
      </c>
      <c r="K155" s="71">
        <v>43784</v>
      </c>
      <c r="L155" s="71"/>
      <c r="M155" s="63" t="s">
        <v>1130</v>
      </c>
      <c r="N155" s="62" t="s">
        <v>579</v>
      </c>
      <c r="O155" s="56" t="s">
        <v>273</v>
      </c>
      <c r="P155" s="57" t="s">
        <v>192</v>
      </c>
      <c r="Q155" s="50">
        <f>NETWORKDAYS(C155,K155)</f>
        <v>33</v>
      </c>
      <c r="R155" s="46"/>
    </row>
    <row r="156" spans="1:18" ht="409.5" x14ac:dyDescent="0.2">
      <c r="A156" s="60" t="s">
        <v>950</v>
      </c>
      <c r="B156" s="62" t="s">
        <v>8</v>
      </c>
      <c r="C156" s="71">
        <v>43742</v>
      </c>
      <c r="D156" s="51" t="s">
        <v>919</v>
      </c>
      <c r="E156" s="46"/>
      <c r="F156" s="63" t="s">
        <v>1004</v>
      </c>
      <c r="G156" s="51" t="s">
        <v>53</v>
      </c>
      <c r="H156" s="46"/>
      <c r="I156" s="46"/>
      <c r="J156" s="51" t="s">
        <v>931</v>
      </c>
      <c r="K156" s="71">
        <v>43790</v>
      </c>
      <c r="L156" s="71"/>
      <c r="M156" s="63" t="s">
        <v>1162</v>
      </c>
      <c r="N156" s="51" t="s">
        <v>579</v>
      </c>
      <c r="O156" s="61" t="s">
        <v>273</v>
      </c>
      <c r="P156" s="57" t="s">
        <v>192</v>
      </c>
      <c r="Q156" s="50">
        <f>NETWORKDAYS(C156,K156)</f>
        <v>35</v>
      </c>
      <c r="R156" s="46"/>
    </row>
    <row r="157" spans="1:18" ht="409.5" x14ac:dyDescent="0.2">
      <c r="A157" s="61" t="s">
        <v>951</v>
      </c>
      <c r="B157" s="62" t="s">
        <v>8</v>
      </c>
      <c r="C157" s="71">
        <v>43742</v>
      </c>
      <c r="D157" s="51" t="s">
        <v>1006</v>
      </c>
      <c r="E157" s="46"/>
      <c r="F157" s="63" t="s">
        <v>1005</v>
      </c>
      <c r="G157" s="51" t="s">
        <v>56</v>
      </c>
      <c r="H157" s="46"/>
      <c r="I157" s="46"/>
      <c r="J157" s="51" t="s">
        <v>931</v>
      </c>
      <c r="K157" s="71">
        <v>43756</v>
      </c>
      <c r="L157" s="71"/>
      <c r="M157" s="63" t="s">
        <v>1023</v>
      </c>
      <c r="N157" s="62" t="s">
        <v>566</v>
      </c>
      <c r="O157" s="56" t="s">
        <v>459</v>
      </c>
      <c r="P157" s="57" t="s">
        <v>192</v>
      </c>
      <c r="Q157" s="50">
        <f>NETWORKDAYS(C157,K157)</f>
        <v>11</v>
      </c>
      <c r="R157" s="46"/>
    </row>
    <row r="158" spans="1:18" ht="409.5" x14ac:dyDescent="0.2">
      <c r="A158" s="60" t="s">
        <v>952</v>
      </c>
      <c r="B158" s="74" t="s">
        <v>8</v>
      </c>
      <c r="C158" s="104">
        <v>43745</v>
      </c>
      <c r="D158" s="73" t="s">
        <v>382</v>
      </c>
      <c r="E158" s="46"/>
      <c r="F158" s="75" t="s">
        <v>1008</v>
      </c>
      <c r="G158" s="73" t="s">
        <v>53</v>
      </c>
      <c r="H158" s="46"/>
      <c r="I158" s="46"/>
      <c r="J158" s="73" t="s">
        <v>931</v>
      </c>
      <c r="K158" s="104">
        <v>43755</v>
      </c>
      <c r="L158" s="104"/>
      <c r="M158" s="75" t="s">
        <v>1049</v>
      </c>
      <c r="N158" s="73" t="s">
        <v>579</v>
      </c>
      <c r="O158" s="73" t="s">
        <v>273</v>
      </c>
      <c r="P158" s="76" t="s">
        <v>192</v>
      </c>
      <c r="Q158" s="50">
        <f>NETWORKDAYS(C158,K158)</f>
        <v>9</v>
      </c>
      <c r="R158" s="46"/>
    </row>
    <row r="159" spans="1:18" ht="409.5" x14ac:dyDescent="0.2">
      <c r="A159" s="61" t="s">
        <v>953</v>
      </c>
      <c r="B159" s="62" t="s">
        <v>8</v>
      </c>
      <c r="C159" s="71">
        <v>43745</v>
      </c>
      <c r="D159" s="51" t="s">
        <v>1010</v>
      </c>
      <c r="E159" s="46"/>
      <c r="F159" s="63" t="s">
        <v>1009</v>
      </c>
      <c r="G159" s="51" t="s">
        <v>53</v>
      </c>
      <c r="H159" s="46"/>
      <c r="I159" s="46"/>
      <c r="J159" s="51" t="s">
        <v>931</v>
      </c>
      <c r="K159" s="71"/>
      <c r="L159" s="71"/>
      <c r="M159" s="63" t="s">
        <v>1015</v>
      </c>
      <c r="N159" s="51" t="s">
        <v>579</v>
      </c>
      <c r="O159" s="61" t="s">
        <v>459</v>
      </c>
      <c r="P159" s="57" t="s">
        <v>192</v>
      </c>
      <c r="Q159" s="50">
        <v>4</v>
      </c>
      <c r="R159" s="46"/>
    </row>
    <row r="160" spans="1:18" ht="318.75" x14ac:dyDescent="0.2">
      <c r="A160" s="60" t="s">
        <v>954</v>
      </c>
      <c r="B160" s="62" t="s">
        <v>127</v>
      </c>
      <c r="C160" s="105">
        <v>43746</v>
      </c>
      <c r="D160" s="71" t="s">
        <v>207</v>
      </c>
      <c r="E160" s="46"/>
      <c r="F160" s="63" t="s">
        <v>1011</v>
      </c>
      <c r="G160" s="51" t="s">
        <v>56</v>
      </c>
      <c r="H160" s="46"/>
      <c r="I160" s="46"/>
      <c r="J160" s="51" t="s">
        <v>711</v>
      </c>
      <c r="K160" s="71">
        <v>43747</v>
      </c>
      <c r="L160" s="142"/>
      <c r="M160" s="85" t="s">
        <v>1018</v>
      </c>
      <c r="N160" s="62" t="s">
        <v>579</v>
      </c>
      <c r="O160" s="56" t="s">
        <v>272</v>
      </c>
      <c r="P160" s="57" t="s">
        <v>192</v>
      </c>
      <c r="Q160" s="50">
        <f t="shared" ref="Q160:Q165" si="22">NETWORKDAYS(C160,K160)</f>
        <v>2</v>
      </c>
      <c r="R160" s="46"/>
    </row>
    <row r="161" spans="1:20" ht="409.5" x14ac:dyDescent="0.2">
      <c r="A161" s="61" t="s">
        <v>955</v>
      </c>
      <c r="B161" s="62" t="s">
        <v>127</v>
      </c>
      <c r="C161" s="71">
        <v>43746</v>
      </c>
      <c r="D161" s="51" t="s">
        <v>207</v>
      </c>
      <c r="E161" s="46"/>
      <c r="F161" s="63" t="s">
        <v>1012</v>
      </c>
      <c r="G161" s="51" t="s">
        <v>66</v>
      </c>
      <c r="H161" s="46"/>
      <c r="I161" s="46"/>
      <c r="J161" s="51" t="s">
        <v>931</v>
      </c>
      <c r="K161" s="71">
        <v>43774</v>
      </c>
      <c r="L161" s="71"/>
      <c r="M161" s="63" t="s">
        <v>1129</v>
      </c>
      <c r="N161" s="62" t="s">
        <v>579</v>
      </c>
      <c r="O161" s="56" t="s">
        <v>459</v>
      </c>
      <c r="P161" s="57" t="s">
        <v>192</v>
      </c>
      <c r="Q161" s="50">
        <f t="shared" si="22"/>
        <v>21</v>
      </c>
      <c r="R161" s="46"/>
    </row>
    <row r="162" spans="1:20" ht="409.5" x14ac:dyDescent="0.2">
      <c r="A162" s="60" t="s">
        <v>956</v>
      </c>
      <c r="B162" s="62" t="s">
        <v>8</v>
      </c>
      <c r="C162" s="71">
        <v>43749</v>
      </c>
      <c r="D162" s="51" t="s">
        <v>432</v>
      </c>
      <c r="E162" s="46"/>
      <c r="F162" s="63" t="s">
        <v>1017</v>
      </c>
      <c r="G162" s="51" t="s">
        <v>56</v>
      </c>
      <c r="H162" s="46"/>
      <c r="I162" s="46"/>
      <c r="J162" s="51" t="s">
        <v>931</v>
      </c>
      <c r="K162" s="71">
        <f ca="1">TODAY()</f>
        <v>44232</v>
      </c>
      <c r="L162" s="71"/>
      <c r="M162" s="63" t="s">
        <v>1039</v>
      </c>
      <c r="N162" s="62" t="s">
        <v>579</v>
      </c>
      <c r="O162" s="56" t="s">
        <v>273</v>
      </c>
      <c r="P162" s="57" t="s">
        <v>192</v>
      </c>
      <c r="Q162" s="50">
        <f t="shared" ca="1" si="22"/>
        <v>346</v>
      </c>
      <c r="R162" s="46"/>
    </row>
    <row r="163" spans="1:20" ht="409.5" x14ac:dyDescent="0.2">
      <c r="A163" s="61" t="s">
        <v>957</v>
      </c>
      <c r="B163" s="62" t="s">
        <v>127</v>
      </c>
      <c r="C163" s="71">
        <v>43754</v>
      </c>
      <c r="D163" s="51" t="s">
        <v>207</v>
      </c>
      <c r="E163" s="46"/>
      <c r="F163" s="63" t="s">
        <v>1020</v>
      </c>
      <c r="G163" s="51" t="s">
        <v>56</v>
      </c>
      <c r="H163" s="46"/>
      <c r="I163" s="46"/>
      <c r="J163" s="51" t="s">
        <v>711</v>
      </c>
      <c r="K163" s="71">
        <v>43754</v>
      </c>
      <c r="L163" s="71"/>
      <c r="M163" s="63"/>
      <c r="N163" s="62" t="s">
        <v>579</v>
      </c>
      <c r="O163" s="56" t="s">
        <v>459</v>
      </c>
      <c r="P163" s="57" t="s">
        <v>192</v>
      </c>
      <c r="Q163" s="50">
        <f t="shared" si="22"/>
        <v>1</v>
      </c>
      <c r="R163" s="46"/>
    </row>
    <row r="164" spans="1:20" ht="409.5" x14ac:dyDescent="0.2">
      <c r="A164" s="60" t="s">
        <v>958</v>
      </c>
      <c r="B164" s="62" t="s">
        <v>8</v>
      </c>
      <c r="C164" s="71">
        <v>43754</v>
      </c>
      <c r="D164" s="51" t="s">
        <v>935</v>
      </c>
      <c r="E164" s="46"/>
      <c r="F164" s="63" t="s">
        <v>1021</v>
      </c>
      <c r="G164" s="51" t="s">
        <v>53</v>
      </c>
      <c r="H164" s="46"/>
      <c r="I164" s="46"/>
      <c r="J164" s="51" t="s">
        <v>931</v>
      </c>
      <c r="K164" s="71">
        <v>43763</v>
      </c>
      <c r="L164" s="71"/>
      <c r="M164" s="63" t="s">
        <v>1024</v>
      </c>
      <c r="N164" s="51" t="s">
        <v>579</v>
      </c>
      <c r="O164" s="61" t="s">
        <v>459</v>
      </c>
      <c r="P164" s="57" t="s">
        <v>192</v>
      </c>
      <c r="Q164" s="50">
        <f t="shared" si="22"/>
        <v>8</v>
      </c>
      <c r="R164" s="46"/>
    </row>
    <row r="165" spans="1:20" ht="409.5" x14ac:dyDescent="0.2">
      <c r="A165" s="61" t="s">
        <v>959</v>
      </c>
      <c r="B165" s="62" t="s">
        <v>8</v>
      </c>
      <c r="C165" s="71">
        <v>43756</v>
      </c>
      <c r="D165" s="51" t="s">
        <v>1028</v>
      </c>
      <c r="E165" s="46"/>
      <c r="F165" s="63" t="s">
        <v>1027</v>
      </c>
      <c r="G165" s="51" t="s">
        <v>56</v>
      </c>
      <c r="H165" s="46"/>
      <c r="I165" s="46"/>
      <c r="J165" s="51" t="s">
        <v>931</v>
      </c>
      <c r="K165" s="71">
        <v>43763</v>
      </c>
      <c r="L165" s="71"/>
      <c r="M165" s="63" t="s">
        <v>1035</v>
      </c>
      <c r="N165" s="62" t="s">
        <v>566</v>
      </c>
      <c r="O165" s="56" t="s">
        <v>272</v>
      </c>
      <c r="P165" s="57" t="s">
        <v>192</v>
      </c>
      <c r="Q165" s="135">
        <f t="shared" si="22"/>
        <v>6</v>
      </c>
      <c r="R165" s="46"/>
    </row>
    <row r="166" spans="1:20" ht="409.5" x14ac:dyDescent="0.2">
      <c r="A166" s="60" t="s">
        <v>960</v>
      </c>
      <c r="B166" s="62" t="s">
        <v>8</v>
      </c>
      <c r="C166" s="71">
        <v>43756</v>
      </c>
      <c r="D166" s="51" t="s">
        <v>1030</v>
      </c>
      <c r="E166" s="46"/>
      <c r="F166" s="63" t="s">
        <v>1029</v>
      </c>
      <c r="G166" s="51" t="s">
        <v>56</v>
      </c>
      <c r="H166" s="46"/>
      <c r="I166" s="46"/>
      <c r="J166" s="51" t="s">
        <v>931</v>
      </c>
      <c r="K166" s="71">
        <v>43756</v>
      </c>
      <c r="L166" s="71"/>
      <c r="M166" s="63" t="s">
        <v>1032</v>
      </c>
      <c r="N166" s="62" t="s">
        <v>579</v>
      </c>
      <c r="O166" s="56" t="s">
        <v>272</v>
      </c>
      <c r="P166" s="57" t="s">
        <v>192</v>
      </c>
      <c r="Q166" s="50">
        <v>1</v>
      </c>
      <c r="R166" s="46"/>
    </row>
    <row r="167" spans="1:20" ht="255" x14ac:dyDescent="0.2">
      <c r="A167" s="61" t="s">
        <v>961</v>
      </c>
      <c r="B167" s="62" t="s">
        <v>127</v>
      </c>
      <c r="C167" s="71">
        <v>43756</v>
      </c>
      <c r="D167" s="51" t="s">
        <v>207</v>
      </c>
      <c r="E167" s="46"/>
      <c r="F167" s="63" t="s">
        <v>1031</v>
      </c>
      <c r="G167" s="51" t="s">
        <v>56</v>
      </c>
      <c r="H167" s="46"/>
      <c r="I167" s="46"/>
      <c r="J167" s="51" t="s">
        <v>711</v>
      </c>
      <c r="K167" s="71">
        <v>43756</v>
      </c>
      <c r="L167" s="71"/>
      <c r="M167" s="63" t="s">
        <v>1033</v>
      </c>
      <c r="N167" s="62" t="s">
        <v>579</v>
      </c>
      <c r="O167" s="56" t="s">
        <v>272</v>
      </c>
      <c r="P167" s="57" t="s">
        <v>192</v>
      </c>
      <c r="Q167" s="50">
        <v>1</v>
      </c>
      <c r="R167" s="46"/>
    </row>
    <row r="168" spans="1:20" ht="242.25" x14ac:dyDescent="0.2">
      <c r="A168" s="69" t="s">
        <v>962</v>
      </c>
      <c r="B168" s="62" t="s">
        <v>127</v>
      </c>
      <c r="C168" s="96">
        <v>43762</v>
      </c>
      <c r="D168" s="62" t="s">
        <v>207</v>
      </c>
      <c r="E168" s="62"/>
      <c r="F168" s="63" t="s">
        <v>1034</v>
      </c>
      <c r="G168" s="62" t="s">
        <v>56</v>
      </c>
      <c r="H168" s="62"/>
      <c r="I168" s="62"/>
      <c r="J168" s="62" t="s">
        <v>711</v>
      </c>
      <c r="K168" s="96">
        <v>43762</v>
      </c>
      <c r="L168" s="96"/>
      <c r="M168" s="63"/>
      <c r="N168" s="62" t="s">
        <v>579</v>
      </c>
      <c r="O168" s="56" t="s">
        <v>272</v>
      </c>
      <c r="P168" s="72" t="s">
        <v>192</v>
      </c>
      <c r="Q168" s="83">
        <f t="shared" ref="Q168:Q178" si="23">NETWORKDAYS(C168,K168)</f>
        <v>1</v>
      </c>
      <c r="R168" s="46"/>
    </row>
    <row r="169" spans="1:20" ht="409.5" x14ac:dyDescent="0.2">
      <c r="A169" s="61" t="s">
        <v>963</v>
      </c>
      <c r="B169" s="62" t="s">
        <v>8</v>
      </c>
      <c r="C169" s="96">
        <v>43770</v>
      </c>
      <c r="D169" s="51" t="s">
        <v>940</v>
      </c>
      <c r="E169" s="46"/>
      <c r="F169" s="63" t="s">
        <v>1041</v>
      </c>
      <c r="G169" s="51" t="s">
        <v>66</v>
      </c>
      <c r="H169" s="46"/>
      <c r="I169" s="46"/>
      <c r="J169" s="51" t="s">
        <v>931</v>
      </c>
      <c r="K169" s="71">
        <v>43817</v>
      </c>
      <c r="L169" s="71"/>
      <c r="M169" s="63" t="s">
        <v>1198</v>
      </c>
      <c r="N169" s="62" t="s">
        <v>566</v>
      </c>
      <c r="O169" s="56" t="s">
        <v>459</v>
      </c>
      <c r="P169" s="57" t="s">
        <v>192</v>
      </c>
      <c r="Q169" s="136">
        <f t="shared" si="23"/>
        <v>34</v>
      </c>
      <c r="R169" s="46"/>
    </row>
    <row r="170" spans="1:20" ht="280.5" x14ac:dyDescent="0.2">
      <c r="A170" s="60" t="s">
        <v>964</v>
      </c>
      <c r="B170" s="62" t="s">
        <v>127</v>
      </c>
      <c r="C170" s="96">
        <v>43770</v>
      </c>
      <c r="D170" s="51" t="s">
        <v>207</v>
      </c>
      <c r="E170" s="51"/>
      <c r="F170" s="63" t="s">
        <v>1043</v>
      </c>
      <c r="G170" s="51" t="s">
        <v>56</v>
      </c>
      <c r="H170" s="51"/>
      <c r="I170" s="51"/>
      <c r="J170" s="51" t="s">
        <v>711</v>
      </c>
      <c r="K170" s="96">
        <v>43770</v>
      </c>
      <c r="L170" s="96"/>
      <c r="M170" s="63" t="s">
        <v>1042</v>
      </c>
      <c r="N170" s="62" t="s">
        <v>579</v>
      </c>
      <c r="O170" s="56" t="s">
        <v>272</v>
      </c>
      <c r="P170" s="72" t="s">
        <v>192</v>
      </c>
      <c r="Q170" s="50">
        <f t="shared" si="23"/>
        <v>1</v>
      </c>
      <c r="R170" s="46"/>
    </row>
    <row r="171" spans="1:20" ht="255" x14ac:dyDescent="0.2">
      <c r="A171" s="61" t="s">
        <v>965</v>
      </c>
      <c r="B171" s="62" t="s">
        <v>127</v>
      </c>
      <c r="C171" s="96">
        <v>43773</v>
      </c>
      <c r="D171" s="51" t="s">
        <v>207</v>
      </c>
      <c r="E171" s="51"/>
      <c r="F171" s="63" t="s">
        <v>1031</v>
      </c>
      <c r="G171" s="51" t="s">
        <v>56</v>
      </c>
      <c r="H171" s="51"/>
      <c r="I171" s="51"/>
      <c r="J171" s="51" t="s">
        <v>251</v>
      </c>
      <c r="K171" s="96">
        <v>43773</v>
      </c>
      <c r="L171" s="96"/>
      <c r="M171" s="63" t="s">
        <v>1046</v>
      </c>
      <c r="N171" s="62" t="s">
        <v>579</v>
      </c>
      <c r="O171" s="56" t="s">
        <v>272</v>
      </c>
      <c r="P171" s="57" t="s">
        <v>192</v>
      </c>
      <c r="Q171" s="50">
        <f t="shared" si="23"/>
        <v>1</v>
      </c>
      <c r="R171" s="143"/>
    </row>
    <row r="172" spans="1:20" ht="409.5" x14ac:dyDescent="0.2">
      <c r="A172" s="60" t="s">
        <v>966</v>
      </c>
      <c r="B172" s="62" t="s">
        <v>8</v>
      </c>
      <c r="C172" s="71">
        <v>43773</v>
      </c>
      <c r="D172" s="51" t="s">
        <v>1044</v>
      </c>
      <c r="E172" s="46"/>
      <c r="F172" s="63" t="s">
        <v>1045</v>
      </c>
      <c r="G172" s="51" t="s">
        <v>53</v>
      </c>
      <c r="H172" s="46"/>
      <c r="I172" s="46"/>
      <c r="J172" s="51" t="s">
        <v>931</v>
      </c>
      <c r="K172" s="71">
        <v>43815</v>
      </c>
      <c r="L172" s="71"/>
      <c r="M172" s="63" t="s">
        <v>1206</v>
      </c>
      <c r="N172" s="51" t="s">
        <v>566</v>
      </c>
      <c r="O172" s="61" t="s">
        <v>459</v>
      </c>
      <c r="P172" s="57" t="s">
        <v>192</v>
      </c>
      <c r="Q172" s="50">
        <f t="shared" si="23"/>
        <v>31</v>
      </c>
      <c r="R172" s="46"/>
      <c r="S172" s="46"/>
      <c r="T172" s="46"/>
    </row>
    <row r="173" spans="1:20" ht="127.5" x14ac:dyDescent="0.2">
      <c r="A173" s="61" t="s">
        <v>967</v>
      </c>
      <c r="B173" s="62" t="s">
        <v>127</v>
      </c>
      <c r="C173" s="71">
        <v>43774</v>
      </c>
      <c r="D173" s="51" t="s">
        <v>207</v>
      </c>
      <c r="E173" s="62"/>
      <c r="F173" s="63" t="s">
        <v>1047</v>
      </c>
      <c r="G173" s="51" t="s">
        <v>53</v>
      </c>
      <c r="H173" s="62"/>
      <c r="I173" s="62"/>
      <c r="J173" s="51" t="s">
        <v>731</v>
      </c>
      <c r="K173" s="107">
        <v>43775</v>
      </c>
      <c r="L173" s="107"/>
      <c r="M173" s="63" t="s">
        <v>1127</v>
      </c>
      <c r="N173" s="51" t="s">
        <v>579</v>
      </c>
      <c r="O173" s="51" t="s">
        <v>272</v>
      </c>
      <c r="P173" s="51" t="s">
        <v>192</v>
      </c>
      <c r="Q173" s="50">
        <f t="shared" si="23"/>
        <v>2</v>
      </c>
      <c r="R173" s="144"/>
    </row>
    <row r="174" spans="1:20" ht="409.5" x14ac:dyDescent="0.2">
      <c r="A174" s="60" t="s">
        <v>968</v>
      </c>
      <c r="B174" s="62" t="s">
        <v>8</v>
      </c>
      <c r="C174" s="96">
        <v>43781</v>
      </c>
      <c r="D174" s="51" t="s">
        <v>1123</v>
      </c>
      <c r="E174" s="46"/>
      <c r="F174" s="63" t="s">
        <v>1124</v>
      </c>
      <c r="G174" s="51" t="s">
        <v>56</v>
      </c>
      <c r="H174" s="46"/>
      <c r="I174" s="46"/>
      <c r="J174" s="51" t="s">
        <v>931</v>
      </c>
      <c r="K174" s="71">
        <v>43782</v>
      </c>
      <c r="L174" s="71"/>
      <c r="M174" s="63" t="s">
        <v>1131</v>
      </c>
      <c r="N174" s="62" t="s">
        <v>579</v>
      </c>
      <c r="O174" s="56" t="s">
        <v>459</v>
      </c>
      <c r="P174" s="57" t="s">
        <v>192</v>
      </c>
      <c r="Q174" s="50">
        <f t="shared" si="23"/>
        <v>2</v>
      </c>
      <c r="R174" s="46"/>
    </row>
    <row r="175" spans="1:20" ht="409.5" x14ac:dyDescent="0.2">
      <c r="A175" s="61" t="s">
        <v>969</v>
      </c>
      <c r="B175" s="62" t="s">
        <v>8</v>
      </c>
      <c r="C175" s="71">
        <v>43781</v>
      </c>
      <c r="D175" s="51" t="s">
        <v>172</v>
      </c>
      <c r="E175" s="46"/>
      <c r="F175" s="63" t="s">
        <v>1125</v>
      </c>
      <c r="G175" s="51" t="s">
        <v>53</v>
      </c>
      <c r="H175" s="46"/>
      <c r="I175" s="46"/>
      <c r="J175" s="51" t="s">
        <v>931</v>
      </c>
      <c r="K175" s="71">
        <v>43789</v>
      </c>
      <c r="L175" s="71"/>
      <c r="M175" s="63" t="s">
        <v>1143</v>
      </c>
      <c r="N175" s="51" t="s">
        <v>579</v>
      </c>
      <c r="O175" s="61" t="s">
        <v>459</v>
      </c>
      <c r="P175" s="57" t="s">
        <v>192</v>
      </c>
      <c r="Q175" s="50">
        <f t="shared" si="23"/>
        <v>7</v>
      </c>
      <c r="R175" s="46"/>
    </row>
    <row r="176" spans="1:20" ht="318.75" x14ac:dyDescent="0.2">
      <c r="A176" s="60" t="s">
        <v>970</v>
      </c>
      <c r="B176" s="62" t="s">
        <v>127</v>
      </c>
      <c r="C176" s="71">
        <v>43783</v>
      </c>
      <c r="D176" s="102">
        <v>999038868</v>
      </c>
      <c r="E176" s="51"/>
      <c r="F176" s="63" t="s">
        <v>1128</v>
      </c>
      <c r="G176" s="51" t="s">
        <v>53</v>
      </c>
      <c r="H176" s="51"/>
      <c r="I176" s="51"/>
      <c r="J176" s="51" t="s">
        <v>731</v>
      </c>
      <c r="K176" s="71">
        <v>43789</v>
      </c>
      <c r="L176" s="71"/>
      <c r="M176" s="63" t="s">
        <v>1144</v>
      </c>
      <c r="N176" s="51" t="s">
        <v>579</v>
      </c>
      <c r="O176" s="61" t="s">
        <v>459</v>
      </c>
      <c r="P176" s="57" t="s">
        <v>192</v>
      </c>
      <c r="Q176" s="50">
        <f t="shared" si="23"/>
        <v>5</v>
      </c>
      <c r="R176" s="46"/>
    </row>
    <row r="177" spans="1:20" ht="409.5" x14ac:dyDescent="0.2">
      <c r="A177" s="61" t="s">
        <v>971</v>
      </c>
      <c r="B177" s="62" t="s">
        <v>8</v>
      </c>
      <c r="C177" s="96">
        <v>43787</v>
      </c>
      <c r="D177" s="51" t="s">
        <v>1133</v>
      </c>
      <c r="E177" s="46"/>
      <c r="F177" s="63" t="s">
        <v>1132</v>
      </c>
      <c r="G177" s="51" t="s">
        <v>56</v>
      </c>
      <c r="H177" s="46"/>
      <c r="I177" s="46"/>
      <c r="J177" s="51" t="s">
        <v>931</v>
      </c>
      <c r="K177" s="71">
        <v>43790</v>
      </c>
      <c r="L177" s="71"/>
      <c r="M177" s="63" t="s">
        <v>1167</v>
      </c>
      <c r="N177" s="62" t="s">
        <v>579</v>
      </c>
      <c r="O177" s="56" t="s">
        <v>459</v>
      </c>
      <c r="P177" s="57" t="s">
        <v>192</v>
      </c>
      <c r="Q177" s="50">
        <f t="shared" si="23"/>
        <v>4</v>
      </c>
      <c r="R177" s="46"/>
    </row>
    <row r="178" spans="1:20" ht="409.5" x14ac:dyDescent="0.2">
      <c r="A178" s="60" t="s">
        <v>972</v>
      </c>
      <c r="B178" s="62" t="s">
        <v>8</v>
      </c>
      <c r="C178" s="71">
        <v>43788</v>
      </c>
      <c r="D178" s="51" t="s">
        <v>729</v>
      </c>
      <c r="E178" s="46"/>
      <c r="F178" s="63" t="s">
        <v>1134</v>
      </c>
      <c r="G178" s="51" t="s">
        <v>53</v>
      </c>
      <c r="H178" s="46"/>
      <c r="I178" s="46"/>
      <c r="J178" s="51" t="s">
        <v>931</v>
      </c>
      <c r="K178" s="71">
        <f t="shared" ref="K178:K179" ca="1" si="24">TODAY()</f>
        <v>44232</v>
      </c>
      <c r="L178" s="71"/>
      <c r="M178" s="63" t="s">
        <v>1149</v>
      </c>
      <c r="N178" s="51" t="s">
        <v>579</v>
      </c>
      <c r="O178" s="61" t="s">
        <v>459</v>
      </c>
      <c r="P178" s="57" t="s">
        <v>192</v>
      </c>
      <c r="Q178" s="50">
        <f t="shared" ca="1" si="23"/>
        <v>319</v>
      </c>
      <c r="R178" s="46"/>
    </row>
    <row r="179" spans="1:20" ht="242.25" x14ac:dyDescent="0.2">
      <c r="A179" s="61" t="s">
        <v>973</v>
      </c>
      <c r="B179" s="62" t="s">
        <v>127</v>
      </c>
      <c r="C179" s="96">
        <v>43789</v>
      </c>
      <c r="D179" s="51" t="s">
        <v>207</v>
      </c>
      <c r="E179" s="51"/>
      <c r="F179" s="63" t="s">
        <v>1145</v>
      </c>
      <c r="G179" s="51" t="s">
        <v>56</v>
      </c>
      <c r="H179" s="51"/>
      <c r="I179" s="51"/>
      <c r="J179" s="51" t="s">
        <v>1146</v>
      </c>
      <c r="K179" s="71">
        <f t="shared" ca="1" si="24"/>
        <v>44232</v>
      </c>
      <c r="L179" s="71"/>
      <c r="M179" s="63" t="s">
        <v>1147</v>
      </c>
      <c r="N179" s="62" t="s">
        <v>579</v>
      </c>
      <c r="O179" s="56" t="s">
        <v>272</v>
      </c>
      <c r="P179" s="57" t="s">
        <v>192</v>
      </c>
      <c r="Q179" s="50">
        <v>1</v>
      </c>
    </row>
    <row r="180" spans="1:20" ht="409.5" x14ac:dyDescent="0.2">
      <c r="A180" s="60" t="s">
        <v>974</v>
      </c>
      <c r="B180" s="62" t="s">
        <v>8</v>
      </c>
      <c r="C180" s="71">
        <v>43789</v>
      </c>
      <c r="D180" s="51" t="s">
        <v>172</v>
      </c>
      <c r="E180" s="46"/>
      <c r="F180" s="63" t="s">
        <v>1148</v>
      </c>
      <c r="G180" s="51" t="s">
        <v>53</v>
      </c>
      <c r="H180" s="46"/>
      <c r="I180" s="46"/>
      <c r="J180" s="51" t="s">
        <v>931</v>
      </c>
      <c r="K180" s="71">
        <v>43789</v>
      </c>
      <c r="L180" s="71"/>
      <c r="M180" s="63" t="s">
        <v>1150</v>
      </c>
      <c r="N180" s="51" t="s">
        <v>579</v>
      </c>
      <c r="O180" s="61" t="s">
        <v>272</v>
      </c>
      <c r="P180" s="57" t="s">
        <v>192</v>
      </c>
      <c r="Q180" s="50">
        <f t="shared" ref="Q180:Q185" si="25">NETWORKDAYS(C180,K180)</f>
        <v>1</v>
      </c>
    </row>
    <row r="181" spans="1:20" ht="409.5" x14ac:dyDescent="0.2">
      <c r="A181" s="61" t="s">
        <v>1050</v>
      </c>
      <c r="B181" s="62" t="s">
        <v>8</v>
      </c>
      <c r="C181" s="71">
        <v>43789</v>
      </c>
      <c r="D181" s="51" t="s">
        <v>172</v>
      </c>
      <c r="E181" s="46"/>
      <c r="F181" s="63" t="s">
        <v>1161</v>
      </c>
      <c r="G181" s="51" t="s">
        <v>53</v>
      </c>
      <c r="H181" s="46"/>
      <c r="I181" s="46"/>
      <c r="J181" s="51" t="s">
        <v>931</v>
      </c>
      <c r="K181" s="71">
        <v>43790</v>
      </c>
      <c r="L181" s="71"/>
      <c r="M181" s="63" t="s">
        <v>1163</v>
      </c>
      <c r="N181" s="51" t="s">
        <v>579</v>
      </c>
      <c r="O181" s="61" t="s">
        <v>459</v>
      </c>
      <c r="P181" s="57" t="s">
        <v>192</v>
      </c>
      <c r="Q181" s="50">
        <f t="shared" si="25"/>
        <v>2</v>
      </c>
    </row>
    <row r="182" spans="1:20" ht="409.5" x14ac:dyDescent="0.2">
      <c r="A182" s="60" t="s">
        <v>1151</v>
      </c>
      <c r="B182" s="62" t="s">
        <v>8</v>
      </c>
      <c r="C182" s="71">
        <v>43789</v>
      </c>
      <c r="D182" s="51" t="s">
        <v>382</v>
      </c>
      <c r="E182" s="46"/>
      <c r="F182" s="63" t="s">
        <v>1160</v>
      </c>
      <c r="G182" s="51" t="s">
        <v>53</v>
      </c>
      <c r="H182" s="46"/>
      <c r="I182" s="46"/>
      <c r="J182" s="51" t="s">
        <v>931</v>
      </c>
      <c r="K182" s="71">
        <v>43790</v>
      </c>
      <c r="L182" s="71"/>
      <c r="M182" s="63" t="s">
        <v>1164</v>
      </c>
      <c r="N182" s="51" t="s">
        <v>579</v>
      </c>
      <c r="O182" s="61" t="s">
        <v>272</v>
      </c>
      <c r="P182" s="57" t="s">
        <v>192</v>
      </c>
      <c r="Q182" s="50">
        <f t="shared" si="25"/>
        <v>2</v>
      </c>
    </row>
    <row r="183" spans="1:20" ht="408" x14ac:dyDescent="0.2">
      <c r="A183" s="61" t="s">
        <v>1152</v>
      </c>
      <c r="B183" s="62" t="s">
        <v>127</v>
      </c>
      <c r="C183" s="71">
        <v>43790</v>
      </c>
      <c r="D183" s="51" t="s">
        <v>207</v>
      </c>
      <c r="E183" s="46"/>
      <c r="F183" s="63" t="s">
        <v>1165</v>
      </c>
      <c r="G183" s="51" t="s">
        <v>53</v>
      </c>
      <c r="H183" s="46"/>
      <c r="I183" s="46"/>
      <c r="J183" s="51" t="s">
        <v>931</v>
      </c>
      <c r="K183" s="71">
        <f ca="1">TODAY()</f>
        <v>44232</v>
      </c>
      <c r="L183" s="71"/>
      <c r="M183" s="63" t="s">
        <v>1170</v>
      </c>
      <c r="N183" s="51" t="s">
        <v>579</v>
      </c>
      <c r="O183" s="61" t="s">
        <v>272</v>
      </c>
      <c r="P183" s="57" t="s">
        <v>192</v>
      </c>
      <c r="Q183" s="50">
        <f t="shared" ca="1" si="25"/>
        <v>317</v>
      </c>
    </row>
    <row r="184" spans="1:20" ht="255" x14ac:dyDescent="0.2">
      <c r="A184" s="60" t="s">
        <v>1153</v>
      </c>
      <c r="B184" s="62" t="s">
        <v>127</v>
      </c>
      <c r="C184" s="71">
        <v>43790</v>
      </c>
      <c r="D184" s="51" t="s">
        <v>207</v>
      </c>
      <c r="E184" s="46"/>
      <c r="F184" s="63" t="s">
        <v>1031</v>
      </c>
      <c r="G184" s="51" t="s">
        <v>56</v>
      </c>
      <c r="H184" s="46"/>
      <c r="I184" s="46"/>
      <c r="J184" s="51" t="s">
        <v>931</v>
      </c>
      <c r="K184" s="71">
        <f ca="1">TODAY()</f>
        <v>44232</v>
      </c>
      <c r="L184" s="71"/>
      <c r="M184" s="63" t="s">
        <v>1170</v>
      </c>
      <c r="N184" s="62" t="s">
        <v>579</v>
      </c>
      <c r="O184" s="56" t="s">
        <v>272</v>
      </c>
      <c r="P184" s="57" t="s">
        <v>192</v>
      </c>
      <c r="Q184" s="50">
        <f t="shared" ca="1" si="25"/>
        <v>317</v>
      </c>
    </row>
    <row r="185" spans="1:20" ht="409.5" x14ac:dyDescent="0.2">
      <c r="A185" s="61" t="s">
        <v>1154</v>
      </c>
      <c r="B185" s="62" t="s">
        <v>8</v>
      </c>
      <c r="C185" s="71">
        <v>43791</v>
      </c>
      <c r="D185" s="71" t="s">
        <v>923</v>
      </c>
      <c r="E185" s="51"/>
      <c r="F185" s="63" t="s">
        <v>1171</v>
      </c>
      <c r="G185" s="51" t="s">
        <v>53</v>
      </c>
      <c r="H185" s="51"/>
      <c r="I185" s="51"/>
      <c r="J185" s="51" t="s">
        <v>931</v>
      </c>
      <c r="K185" s="71">
        <v>43798</v>
      </c>
      <c r="L185" s="71"/>
      <c r="M185" s="63" t="s">
        <v>1178</v>
      </c>
      <c r="N185" s="51" t="s">
        <v>566</v>
      </c>
      <c r="O185" s="61" t="s">
        <v>272</v>
      </c>
      <c r="P185" s="57" t="s">
        <v>192</v>
      </c>
      <c r="Q185" s="50">
        <f t="shared" si="25"/>
        <v>6</v>
      </c>
      <c r="R185" s="46"/>
    </row>
    <row r="186" spans="1:20" ht="409.5" x14ac:dyDescent="0.2">
      <c r="A186" s="60" t="s">
        <v>1155</v>
      </c>
      <c r="B186" s="62" t="s">
        <v>8</v>
      </c>
      <c r="C186" s="71">
        <v>43794</v>
      </c>
      <c r="D186" s="51" t="s">
        <v>207</v>
      </c>
      <c r="E186" s="46"/>
      <c r="F186" s="63" t="s">
        <v>1173</v>
      </c>
      <c r="G186" s="51" t="s">
        <v>56</v>
      </c>
      <c r="H186" s="46"/>
      <c r="I186" s="46"/>
      <c r="J186" s="51" t="s">
        <v>931</v>
      </c>
      <c r="K186" s="71">
        <v>43795</v>
      </c>
      <c r="L186" s="71"/>
      <c r="M186" s="63" t="s">
        <v>1176</v>
      </c>
      <c r="N186" s="62" t="s">
        <v>579</v>
      </c>
      <c r="O186" s="56" t="s">
        <v>272</v>
      </c>
      <c r="P186" s="57" t="s">
        <v>192</v>
      </c>
      <c r="Q186" s="50">
        <f>NETWORKDAYS(C186,K186)</f>
        <v>2</v>
      </c>
    </row>
    <row r="187" spans="1:20" ht="409.5" x14ac:dyDescent="0.2">
      <c r="A187" s="61" t="s">
        <v>1156</v>
      </c>
      <c r="B187" s="62" t="s">
        <v>8</v>
      </c>
      <c r="C187" s="71">
        <v>43795</v>
      </c>
      <c r="D187" s="51" t="s">
        <v>163</v>
      </c>
      <c r="E187" s="46"/>
      <c r="F187" s="63" t="s">
        <v>1174</v>
      </c>
      <c r="G187" s="51" t="s">
        <v>53</v>
      </c>
      <c r="H187" s="46"/>
      <c r="I187" s="46"/>
      <c r="J187" s="51" t="s">
        <v>931</v>
      </c>
      <c r="K187" s="71">
        <v>43796</v>
      </c>
      <c r="L187" s="71"/>
      <c r="M187" s="63" t="s">
        <v>1177</v>
      </c>
      <c r="N187" s="51" t="s">
        <v>579</v>
      </c>
      <c r="O187" s="61" t="s">
        <v>459</v>
      </c>
      <c r="P187" s="57" t="s">
        <v>192</v>
      </c>
      <c r="Q187" s="50">
        <f>NETWORKDAYS(C187,K187)</f>
        <v>2</v>
      </c>
    </row>
    <row r="188" spans="1:20" ht="409.5" x14ac:dyDescent="0.2">
      <c r="A188" s="60" t="s">
        <v>1157</v>
      </c>
      <c r="B188" s="62" t="s">
        <v>127</v>
      </c>
      <c r="C188" s="71">
        <v>43801</v>
      </c>
      <c r="D188" s="51" t="s">
        <v>207</v>
      </c>
      <c r="E188" s="46"/>
      <c r="F188" s="63" t="s">
        <v>1179</v>
      </c>
      <c r="G188" s="51" t="s">
        <v>53</v>
      </c>
      <c r="H188" s="46"/>
      <c r="I188" s="46"/>
      <c r="J188" s="51" t="s">
        <v>731</v>
      </c>
      <c r="K188" s="71">
        <v>43804</v>
      </c>
      <c r="L188" s="71">
        <f ca="1">TODAY()</f>
        <v>44232</v>
      </c>
      <c r="M188" s="63"/>
      <c r="N188" s="51" t="s">
        <v>579</v>
      </c>
      <c r="O188" s="73" t="s">
        <v>459</v>
      </c>
      <c r="P188" s="57" t="s">
        <v>192</v>
      </c>
      <c r="Q188" s="135"/>
      <c r="R188" s="46"/>
      <c r="S188" s="46"/>
      <c r="T188" s="46">
        <f ca="1">NETWORKDAYS(C188,L188)</f>
        <v>310</v>
      </c>
    </row>
    <row r="189" spans="1:20" ht="409.5" x14ac:dyDescent="0.2">
      <c r="A189" s="61" t="s">
        <v>1158</v>
      </c>
      <c r="B189" s="62" t="s">
        <v>8</v>
      </c>
      <c r="C189" s="71">
        <v>43801</v>
      </c>
      <c r="D189" s="51" t="s">
        <v>10</v>
      </c>
      <c r="E189" s="51"/>
      <c r="F189" s="63" t="s">
        <v>1183</v>
      </c>
      <c r="G189" s="51" t="s">
        <v>53</v>
      </c>
      <c r="H189" s="51"/>
      <c r="I189" s="51"/>
      <c r="J189" s="51" t="s">
        <v>931</v>
      </c>
      <c r="K189" s="71">
        <v>43809</v>
      </c>
      <c r="L189" s="71"/>
      <c r="M189" s="63" t="s">
        <v>1187</v>
      </c>
      <c r="N189" s="51" t="s">
        <v>579</v>
      </c>
      <c r="O189" s="73" t="s">
        <v>459</v>
      </c>
      <c r="P189" s="57" t="s">
        <v>192</v>
      </c>
      <c r="Q189" s="141">
        <f t="shared" ref="Q189:Q202" si="26">NETWORKDAYS(C189,K189)</f>
        <v>7</v>
      </c>
    </row>
    <row r="190" spans="1:20" ht="409.5" x14ac:dyDescent="0.2">
      <c r="A190" s="60" t="s">
        <v>1159</v>
      </c>
      <c r="B190" s="62" t="s">
        <v>8</v>
      </c>
      <c r="C190" s="71">
        <v>43803</v>
      </c>
      <c r="D190" s="51" t="s">
        <v>432</v>
      </c>
      <c r="E190" s="51"/>
      <c r="F190" s="63" t="s">
        <v>1184</v>
      </c>
      <c r="G190" s="51" t="s">
        <v>56</v>
      </c>
      <c r="H190" s="51"/>
      <c r="I190" s="51"/>
      <c r="J190" s="51" t="s">
        <v>931</v>
      </c>
      <c r="K190" s="71">
        <v>43810</v>
      </c>
      <c r="L190" s="71"/>
      <c r="M190" s="145" t="s">
        <v>1204</v>
      </c>
      <c r="N190" s="62" t="s">
        <v>579</v>
      </c>
      <c r="O190" s="73" t="s">
        <v>459</v>
      </c>
      <c r="P190" s="57" t="s">
        <v>192</v>
      </c>
      <c r="Q190" s="141">
        <f t="shared" si="26"/>
        <v>6</v>
      </c>
      <c r="R190" s="46"/>
      <c r="S190" s="46"/>
      <c r="T190" s="46"/>
    </row>
    <row r="191" spans="1:20" ht="127.5" x14ac:dyDescent="0.2">
      <c r="A191" s="61" t="s">
        <v>1051</v>
      </c>
      <c r="B191" s="62" t="s">
        <v>8</v>
      </c>
      <c r="C191" s="71">
        <v>43803</v>
      </c>
      <c r="D191" s="51" t="s">
        <v>207</v>
      </c>
      <c r="E191" s="51"/>
      <c r="F191" s="63" t="s">
        <v>1185</v>
      </c>
      <c r="G191" s="51" t="s">
        <v>56</v>
      </c>
      <c r="H191" s="51"/>
      <c r="I191" s="51"/>
      <c r="J191" s="51" t="s">
        <v>931</v>
      </c>
      <c r="K191" s="71">
        <v>43809</v>
      </c>
      <c r="L191" s="71"/>
      <c r="M191" s="63" t="s">
        <v>1186</v>
      </c>
      <c r="N191" s="62" t="s">
        <v>579</v>
      </c>
      <c r="O191" s="73" t="s">
        <v>459</v>
      </c>
      <c r="P191" s="57" t="s">
        <v>192</v>
      </c>
      <c r="Q191" s="141">
        <f t="shared" si="26"/>
        <v>5</v>
      </c>
    </row>
    <row r="192" spans="1:20" ht="409.5" x14ac:dyDescent="0.2">
      <c r="A192" s="60" t="s">
        <v>1052</v>
      </c>
      <c r="B192" s="62" t="s">
        <v>127</v>
      </c>
      <c r="C192" s="71">
        <v>43809</v>
      </c>
      <c r="D192" s="51" t="s">
        <v>207</v>
      </c>
      <c r="E192" s="46"/>
      <c r="F192" s="63" t="s">
        <v>1188</v>
      </c>
      <c r="G192" s="51" t="s">
        <v>53</v>
      </c>
      <c r="H192" s="46"/>
      <c r="I192" s="46"/>
      <c r="J192" s="51" t="s">
        <v>731</v>
      </c>
      <c r="K192" s="71">
        <v>43816</v>
      </c>
      <c r="L192" s="71"/>
      <c r="M192" s="63"/>
      <c r="N192" s="62" t="s">
        <v>579</v>
      </c>
      <c r="O192" s="73" t="s">
        <v>459</v>
      </c>
      <c r="P192" s="57" t="s">
        <v>192</v>
      </c>
      <c r="Q192" s="141">
        <f t="shared" si="26"/>
        <v>6</v>
      </c>
      <c r="R192" s="46"/>
      <c r="S192" s="46"/>
      <c r="T192" s="46"/>
    </row>
    <row r="193" spans="1:20" ht="409.5" x14ac:dyDescent="0.2">
      <c r="A193" s="61" t="s">
        <v>1053</v>
      </c>
      <c r="B193" s="62" t="s">
        <v>8</v>
      </c>
      <c r="C193" s="71">
        <v>43809</v>
      </c>
      <c r="D193" s="51" t="s">
        <v>62</v>
      </c>
      <c r="E193" s="46"/>
      <c r="F193" s="63" t="s">
        <v>1189</v>
      </c>
      <c r="G193" s="51" t="s">
        <v>53</v>
      </c>
      <c r="H193" s="46"/>
      <c r="I193" s="46"/>
      <c r="J193" s="51" t="s">
        <v>931</v>
      </c>
      <c r="K193" s="71">
        <v>43811</v>
      </c>
      <c r="L193" s="71"/>
      <c r="M193" s="63" t="s">
        <v>1191</v>
      </c>
      <c r="N193" s="51" t="s">
        <v>579</v>
      </c>
      <c r="O193" s="61" t="s">
        <v>272</v>
      </c>
      <c r="P193" s="57" t="s">
        <v>192</v>
      </c>
      <c r="Q193" s="135">
        <f t="shared" si="26"/>
        <v>3</v>
      </c>
    </row>
    <row r="194" spans="1:20" ht="409.5" x14ac:dyDescent="0.2">
      <c r="A194" s="60" t="s">
        <v>1054</v>
      </c>
      <c r="B194" s="62" t="s">
        <v>8</v>
      </c>
      <c r="C194" s="71">
        <v>43809</v>
      </c>
      <c r="D194" s="51" t="s">
        <v>297</v>
      </c>
      <c r="E194" s="46"/>
      <c r="F194" s="63" t="s">
        <v>1190</v>
      </c>
      <c r="G194" s="51" t="s">
        <v>53</v>
      </c>
      <c r="H194" s="46"/>
      <c r="I194" s="46"/>
      <c r="J194" s="51" t="s">
        <v>931</v>
      </c>
      <c r="K194" s="71">
        <v>43811</v>
      </c>
      <c r="L194" s="71"/>
      <c r="M194" s="62" t="s">
        <v>1192</v>
      </c>
      <c r="N194" s="51" t="s">
        <v>579</v>
      </c>
      <c r="O194" s="61" t="s">
        <v>272</v>
      </c>
      <c r="P194" s="57" t="s">
        <v>192</v>
      </c>
      <c r="Q194" s="135">
        <f t="shared" si="26"/>
        <v>3</v>
      </c>
    </row>
    <row r="195" spans="1:20" ht="409.5" x14ac:dyDescent="0.2">
      <c r="A195" s="61" t="s">
        <v>1055</v>
      </c>
      <c r="B195" s="62" t="s">
        <v>8</v>
      </c>
      <c r="C195" s="71">
        <v>43815</v>
      </c>
      <c r="D195" s="51" t="s">
        <v>35</v>
      </c>
      <c r="E195" s="46"/>
      <c r="F195" s="63" t="s">
        <v>1193</v>
      </c>
      <c r="G195" s="51" t="s">
        <v>56</v>
      </c>
      <c r="H195" s="46"/>
      <c r="I195" s="46"/>
      <c r="J195" s="51" t="s">
        <v>931</v>
      </c>
      <c r="K195" s="71">
        <v>43819</v>
      </c>
      <c r="L195" s="71">
        <f t="shared" ref="L195:L216" ca="1" si="27">TODAY()</f>
        <v>44232</v>
      </c>
      <c r="M195" s="62" t="s">
        <v>1207</v>
      </c>
      <c r="N195" s="51" t="s">
        <v>566</v>
      </c>
      <c r="O195" s="73" t="s">
        <v>459</v>
      </c>
      <c r="P195" s="57" t="s">
        <v>192</v>
      </c>
      <c r="Q195" s="135">
        <f t="shared" si="26"/>
        <v>5</v>
      </c>
      <c r="R195" s="46"/>
      <c r="S195" s="46"/>
      <c r="T195" s="46">
        <f t="shared" ref="T195:T196" ca="1" si="28">NETWORKDAYS(C195,L195)</f>
        <v>300</v>
      </c>
    </row>
    <row r="196" spans="1:20" ht="409.5" x14ac:dyDescent="0.2">
      <c r="A196" s="60" t="s">
        <v>1056</v>
      </c>
      <c r="B196" s="62" t="s">
        <v>8</v>
      </c>
      <c r="C196" s="71">
        <v>43815</v>
      </c>
      <c r="D196" s="51" t="s">
        <v>253</v>
      </c>
      <c r="E196" s="46"/>
      <c r="F196" s="63" t="s">
        <v>1194</v>
      </c>
      <c r="G196" s="51" t="s">
        <v>56</v>
      </c>
      <c r="H196" s="46"/>
      <c r="I196" s="46"/>
      <c r="J196" s="51" t="s">
        <v>931</v>
      </c>
      <c r="K196" s="71">
        <v>43819</v>
      </c>
      <c r="L196" s="71">
        <f t="shared" ca="1" si="27"/>
        <v>44232</v>
      </c>
      <c r="M196" s="62" t="s">
        <v>1208</v>
      </c>
      <c r="N196" s="51" t="s">
        <v>566</v>
      </c>
      <c r="O196" s="73" t="s">
        <v>459</v>
      </c>
      <c r="P196" s="57" t="s">
        <v>192</v>
      </c>
      <c r="Q196" s="135">
        <f t="shared" si="26"/>
        <v>5</v>
      </c>
      <c r="R196" s="46"/>
      <c r="S196" s="46"/>
      <c r="T196" s="46">
        <f t="shared" ca="1" si="28"/>
        <v>300</v>
      </c>
    </row>
    <row r="197" spans="1:20" ht="409.5" x14ac:dyDescent="0.2">
      <c r="A197" s="61" t="s">
        <v>1057</v>
      </c>
      <c r="B197" s="68" t="s">
        <v>8</v>
      </c>
      <c r="C197" s="70">
        <v>43816</v>
      </c>
      <c r="D197" s="46" t="s">
        <v>577</v>
      </c>
      <c r="E197" s="46"/>
      <c r="F197" s="86" t="s">
        <v>1197</v>
      </c>
      <c r="G197" s="46" t="s">
        <v>53</v>
      </c>
      <c r="H197" s="46"/>
      <c r="I197" s="46"/>
      <c r="J197" s="46" t="s">
        <v>931</v>
      </c>
      <c r="K197" s="94">
        <v>43818</v>
      </c>
      <c r="L197" s="94"/>
      <c r="M197" s="68" t="s">
        <v>1203</v>
      </c>
      <c r="N197" s="46" t="s">
        <v>579</v>
      </c>
      <c r="O197" s="98" t="s">
        <v>272</v>
      </c>
      <c r="P197" s="64" t="s">
        <v>192</v>
      </c>
      <c r="Q197" s="135">
        <f t="shared" si="26"/>
        <v>3</v>
      </c>
      <c r="R197" s="46"/>
      <c r="S197" s="46"/>
      <c r="T197" s="46">
        <f t="shared" ref="T197:T199" si="29">NETWORKDAYS(C197,L197)</f>
        <v>-31297</v>
      </c>
    </row>
    <row r="198" spans="1:20" ht="409.5" x14ac:dyDescent="0.2">
      <c r="A198" s="60" t="s">
        <v>1058</v>
      </c>
      <c r="B198" s="68" t="s">
        <v>127</v>
      </c>
      <c r="C198" s="70">
        <v>43817</v>
      </c>
      <c r="D198" s="46" t="s">
        <v>207</v>
      </c>
      <c r="E198" s="46"/>
      <c r="F198" s="86" t="s">
        <v>1209</v>
      </c>
      <c r="G198" s="46" t="s">
        <v>53</v>
      </c>
      <c r="H198" s="46"/>
      <c r="I198" s="46"/>
      <c r="J198" s="46" t="s">
        <v>1200</v>
      </c>
      <c r="K198" s="94">
        <v>43823</v>
      </c>
      <c r="L198" s="94"/>
      <c r="M198" s="68"/>
      <c r="N198" s="46" t="s">
        <v>579</v>
      </c>
      <c r="O198" s="98" t="s">
        <v>272</v>
      </c>
      <c r="P198" s="64" t="s">
        <v>192</v>
      </c>
      <c r="Q198" s="135">
        <f t="shared" si="26"/>
        <v>5</v>
      </c>
      <c r="R198" s="46"/>
      <c r="S198" s="46"/>
      <c r="T198" s="46">
        <f t="shared" si="29"/>
        <v>-31298</v>
      </c>
    </row>
    <row r="199" spans="1:20" ht="409.5" x14ac:dyDescent="0.2">
      <c r="A199" s="61" t="s">
        <v>1059</v>
      </c>
      <c r="B199" s="62" t="s">
        <v>8</v>
      </c>
      <c r="C199" s="71">
        <v>43817</v>
      </c>
      <c r="D199" s="51" t="s">
        <v>1201</v>
      </c>
      <c r="E199" s="51"/>
      <c r="F199" s="63" t="s">
        <v>1202</v>
      </c>
      <c r="G199" s="51" t="s">
        <v>56</v>
      </c>
      <c r="H199" s="51"/>
      <c r="I199" s="51"/>
      <c r="J199" s="51" t="s">
        <v>931</v>
      </c>
      <c r="K199" s="71">
        <v>43819</v>
      </c>
      <c r="L199" s="71">
        <f t="shared" ca="1" si="27"/>
        <v>44232</v>
      </c>
      <c r="M199" s="62" t="s">
        <v>1205</v>
      </c>
      <c r="N199" s="51" t="s">
        <v>579</v>
      </c>
      <c r="O199" s="73" t="s">
        <v>459</v>
      </c>
      <c r="P199" s="57" t="s">
        <v>192</v>
      </c>
      <c r="Q199" s="135">
        <f t="shared" si="26"/>
        <v>3</v>
      </c>
      <c r="R199" s="46"/>
      <c r="S199" s="46"/>
      <c r="T199" s="46">
        <f t="shared" ca="1" si="29"/>
        <v>298</v>
      </c>
    </row>
    <row r="200" spans="1:20" ht="409.5" x14ac:dyDescent="0.2">
      <c r="A200" s="60" t="s">
        <v>1060</v>
      </c>
      <c r="B200" s="68" t="s">
        <v>127</v>
      </c>
      <c r="C200" s="70">
        <v>43818</v>
      </c>
      <c r="D200" s="46" t="s">
        <v>207</v>
      </c>
      <c r="E200" s="46"/>
      <c r="F200" s="86" t="s">
        <v>1210</v>
      </c>
      <c r="G200" s="46" t="s">
        <v>56</v>
      </c>
      <c r="H200" s="46"/>
      <c r="I200" s="46"/>
      <c r="J200" s="46" t="s">
        <v>1146</v>
      </c>
      <c r="K200" s="94">
        <v>43819</v>
      </c>
      <c r="L200" s="94">
        <f t="shared" ca="1" si="27"/>
        <v>44232</v>
      </c>
      <c r="M200" s="68" t="s">
        <v>1212</v>
      </c>
      <c r="N200" s="46" t="s">
        <v>579</v>
      </c>
      <c r="O200" s="98" t="s">
        <v>272</v>
      </c>
      <c r="P200" s="64" t="s">
        <v>192</v>
      </c>
      <c r="Q200" s="135">
        <f t="shared" si="26"/>
        <v>2</v>
      </c>
      <c r="R200" s="46"/>
      <c r="S200" s="46"/>
      <c r="T200" s="46">
        <f>NETWORKDAYS(C200,K200)</f>
        <v>2</v>
      </c>
    </row>
    <row r="201" spans="1:20" ht="409.5" x14ac:dyDescent="0.2">
      <c r="A201" s="61" t="s">
        <v>1061</v>
      </c>
      <c r="B201" s="68" t="s">
        <v>127</v>
      </c>
      <c r="C201" s="70">
        <v>43818</v>
      </c>
      <c r="D201" s="46" t="s">
        <v>207</v>
      </c>
      <c r="E201" s="46"/>
      <c r="F201" s="86" t="s">
        <v>1211</v>
      </c>
      <c r="G201" s="46" t="s">
        <v>53</v>
      </c>
      <c r="H201" s="46"/>
      <c r="I201" s="46"/>
      <c r="J201" s="46" t="s">
        <v>711</v>
      </c>
      <c r="K201" s="94">
        <v>43823</v>
      </c>
      <c r="L201" s="94"/>
      <c r="M201" s="68"/>
      <c r="N201" s="46" t="s">
        <v>579</v>
      </c>
      <c r="O201" s="99" t="s">
        <v>459</v>
      </c>
      <c r="P201" s="64" t="s">
        <v>192</v>
      </c>
      <c r="Q201" s="135">
        <f t="shared" si="26"/>
        <v>4</v>
      </c>
      <c r="R201" s="46"/>
      <c r="S201" s="46"/>
      <c r="T201" s="46">
        <f t="shared" ref="T201" si="30">NETWORKDAYS(C201,L201)</f>
        <v>-31299</v>
      </c>
    </row>
    <row r="202" spans="1:20" ht="409.5" x14ac:dyDescent="0.2">
      <c r="A202" s="60" t="s">
        <v>1062</v>
      </c>
      <c r="B202" s="62" t="s">
        <v>8</v>
      </c>
      <c r="C202" s="71">
        <v>43823</v>
      </c>
      <c r="D202" s="51"/>
      <c r="E202" s="51"/>
      <c r="F202" s="63" t="s">
        <v>1213</v>
      </c>
      <c r="G202" s="51" t="s">
        <v>56</v>
      </c>
      <c r="H202" s="51"/>
      <c r="I202" s="51"/>
      <c r="J202" s="51" t="s">
        <v>931</v>
      </c>
      <c r="K202" s="71">
        <v>43823</v>
      </c>
      <c r="L202" s="71"/>
      <c r="M202" s="62" t="s">
        <v>1214</v>
      </c>
      <c r="N202" s="51" t="s">
        <v>579</v>
      </c>
      <c r="O202" s="51" t="s">
        <v>273</v>
      </c>
      <c r="P202" s="51" t="s">
        <v>192</v>
      </c>
      <c r="Q202" s="135">
        <f t="shared" si="26"/>
        <v>1</v>
      </c>
      <c r="R202" s="46"/>
      <c r="S202" s="46"/>
      <c r="T202" s="46"/>
    </row>
    <row r="203" spans="1:20" x14ac:dyDescent="0.2">
      <c r="A203" s="61" t="s">
        <v>1063</v>
      </c>
      <c r="B203" s="68"/>
      <c r="C203" s="70"/>
      <c r="D203" s="46"/>
      <c r="E203" s="46"/>
      <c r="F203" s="86"/>
      <c r="G203" s="46"/>
      <c r="H203" s="46"/>
      <c r="I203" s="46"/>
      <c r="J203" s="46"/>
      <c r="K203" s="94"/>
      <c r="L203" s="94">
        <f t="shared" ca="1" si="27"/>
        <v>44232</v>
      </c>
      <c r="M203" s="68"/>
      <c r="N203" s="46"/>
      <c r="O203" s="46"/>
      <c r="P203" s="46"/>
      <c r="Q203" s="46"/>
      <c r="R203" s="46"/>
      <c r="S203" s="46"/>
      <c r="T203" s="46">
        <f t="shared" ref="T203:T216" ca="1" si="31">NETWORKDAYS(C203,L203)</f>
        <v>31595</v>
      </c>
    </row>
    <row r="204" spans="1:20" x14ac:dyDescent="0.2">
      <c r="A204" s="60" t="s">
        <v>1064</v>
      </c>
      <c r="B204" s="68"/>
      <c r="C204" s="70"/>
      <c r="D204" s="46"/>
      <c r="E204" s="46"/>
      <c r="F204" s="86"/>
      <c r="G204" s="46"/>
      <c r="H204" s="46"/>
      <c r="I204" s="46"/>
      <c r="J204" s="46"/>
      <c r="K204" s="94"/>
      <c r="L204" s="94">
        <f t="shared" ca="1" si="27"/>
        <v>44232</v>
      </c>
      <c r="M204" s="68"/>
      <c r="N204" s="46"/>
      <c r="O204" s="46"/>
      <c r="P204" s="46"/>
      <c r="Q204" s="46"/>
      <c r="R204" s="46"/>
      <c r="S204" s="46"/>
      <c r="T204" s="46">
        <f t="shared" ca="1" si="31"/>
        <v>31595</v>
      </c>
    </row>
    <row r="205" spans="1:20" x14ac:dyDescent="0.2">
      <c r="A205" s="61" t="s">
        <v>1065</v>
      </c>
      <c r="B205" s="68"/>
      <c r="C205" s="70"/>
      <c r="D205" s="46"/>
      <c r="E205" s="46"/>
      <c r="F205" s="86"/>
      <c r="G205" s="46"/>
      <c r="H205" s="46"/>
      <c r="I205" s="46"/>
      <c r="J205" s="46"/>
      <c r="K205" s="94"/>
      <c r="L205" s="94">
        <f t="shared" ca="1" si="27"/>
        <v>44232</v>
      </c>
      <c r="M205" s="68"/>
      <c r="N205" s="46"/>
      <c r="O205" s="46"/>
      <c r="P205" s="46"/>
      <c r="Q205" s="46"/>
      <c r="R205" s="46"/>
      <c r="S205" s="46"/>
      <c r="T205" s="46">
        <f t="shared" ca="1" si="31"/>
        <v>31595</v>
      </c>
    </row>
    <row r="206" spans="1:20" x14ac:dyDescent="0.2">
      <c r="A206" s="60" t="s">
        <v>1066</v>
      </c>
      <c r="B206" s="68"/>
      <c r="C206" s="70"/>
      <c r="D206" s="46"/>
      <c r="E206" s="46"/>
      <c r="F206" s="86"/>
      <c r="G206" s="46"/>
      <c r="H206" s="46"/>
      <c r="I206" s="46"/>
      <c r="J206" s="46"/>
      <c r="K206" s="94"/>
      <c r="L206" s="94">
        <f t="shared" ca="1" si="27"/>
        <v>44232</v>
      </c>
      <c r="M206" s="68"/>
      <c r="N206" s="46"/>
      <c r="O206" s="46"/>
      <c r="P206" s="46"/>
      <c r="Q206" s="46"/>
      <c r="R206" s="46"/>
      <c r="S206" s="46"/>
      <c r="T206" s="46">
        <f t="shared" ca="1" si="31"/>
        <v>31595</v>
      </c>
    </row>
    <row r="207" spans="1:20" x14ac:dyDescent="0.2">
      <c r="A207" s="61" t="s">
        <v>1067</v>
      </c>
      <c r="B207" s="68"/>
      <c r="C207" s="70"/>
      <c r="D207" s="46"/>
      <c r="E207" s="46"/>
      <c r="F207" s="86"/>
      <c r="G207" s="46"/>
      <c r="H207" s="46"/>
      <c r="I207" s="46"/>
      <c r="J207" s="46"/>
      <c r="K207" s="94"/>
      <c r="L207" s="94">
        <f t="shared" ca="1" si="27"/>
        <v>44232</v>
      </c>
      <c r="M207" s="68"/>
      <c r="N207" s="46"/>
      <c r="O207" s="46"/>
      <c r="P207" s="46"/>
      <c r="Q207" s="46"/>
      <c r="R207" s="46"/>
      <c r="S207" s="46"/>
      <c r="T207" s="46">
        <f t="shared" ca="1" si="31"/>
        <v>31595</v>
      </c>
    </row>
    <row r="208" spans="1:20" x14ac:dyDescent="0.2">
      <c r="A208" s="60" t="s">
        <v>1068</v>
      </c>
      <c r="B208" s="68"/>
      <c r="C208" s="70"/>
      <c r="D208" s="46"/>
      <c r="E208" s="46"/>
      <c r="F208" s="86"/>
      <c r="G208" s="46"/>
      <c r="H208" s="46"/>
      <c r="I208" s="46"/>
      <c r="J208" s="46"/>
      <c r="K208" s="94"/>
      <c r="L208" s="94">
        <f t="shared" ca="1" si="27"/>
        <v>44232</v>
      </c>
      <c r="M208" s="68"/>
      <c r="N208" s="46"/>
      <c r="O208" s="46"/>
      <c r="P208" s="46"/>
      <c r="Q208" s="46"/>
      <c r="R208" s="46"/>
      <c r="S208" s="46"/>
      <c r="T208" s="46">
        <f t="shared" ca="1" si="31"/>
        <v>31595</v>
      </c>
    </row>
    <row r="209" spans="1:20" x14ac:dyDescent="0.2">
      <c r="A209" s="61" t="s">
        <v>1069</v>
      </c>
      <c r="B209" s="68"/>
      <c r="C209" s="70"/>
      <c r="D209" s="46"/>
      <c r="E209" s="46"/>
      <c r="F209" s="86"/>
      <c r="G209" s="46"/>
      <c r="H209" s="46"/>
      <c r="I209" s="46"/>
      <c r="J209" s="46"/>
      <c r="K209" s="94"/>
      <c r="L209" s="94">
        <f t="shared" ca="1" si="27"/>
        <v>44232</v>
      </c>
      <c r="M209" s="68"/>
      <c r="N209" s="46"/>
      <c r="O209" s="46"/>
      <c r="P209" s="46"/>
      <c r="Q209" s="46"/>
      <c r="R209" s="46"/>
      <c r="S209" s="46"/>
      <c r="T209" s="46">
        <f t="shared" ca="1" si="31"/>
        <v>31595</v>
      </c>
    </row>
    <row r="210" spans="1:20" x14ac:dyDescent="0.2">
      <c r="A210" s="60" t="s">
        <v>1070</v>
      </c>
      <c r="B210" s="68"/>
      <c r="C210" s="70"/>
      <c r="D210" s="46"/>
      <c r="E210" s="46"/>
      <c r="F210" s="86"/>
      <c r="G210" s="46"/>
      <c r="H210" s="46"/>
      <c r="I210" s="46"/>
      <c r="J210" s="46"/>
      <c r="K210" s="94"/>
      <c r="L210" s="94">
        <f t="shared" ca="1" si="27"/>
        <v>44232</v>
      </c>
      <c r="M210" s="68"/>
      <c r="N210" s="46"/>
      <c r="O210" s="46"/>
      <c r="P210" s="46"/>
      <c r="Q210" s="46"/>
      <c r="R210" s="46"/>
      <c r="S210" s="46"/>
      <c r="T210" s="46">
        <f t="shared" ca="1" si="31"/>
        <v>31595</v>
      </c>
    </row>
    <row r="211" spans="1:20" x14ac:dyDescent="0.2">
      <c r="A211" s="61" t="s">
        <v>1071</v>
      </c>
      <c r="B211" s="68"/>
      <c r="C211" s="70"/>
      <c r="D211" s="46"/>
      <c r="E211" s="46"/>
      <c r="F211" s="86"/>
      <c r="G211" s="46"/>
      <c r="H211" s="46"/>
      <c r="I211" s="46"/>
      <c r="J211" s="46"/>
      <c r="K211" s="94"/>
      <c r="L211" s="94">
        <f t="shared" ca="1" si="27"/>
        <v>44232</v>
      </c>
      <c r="M211" s="68"/>
      <c r="N211" s="46"/>
      <c r="O211" s="46"/>
      <c r="P211" s="46"/>
      <c r="Q211" s="46"/>
      <c r="R211" s="46"/>
      <c r="S211" s="46"/>
      <c r="T211" s="46">
        <f t="shared" ca="1" si="31"/>
        <v>31595</v>
      </c>
    </row>
    <row r="212" spans="1:20" x14ac:dyDescent="0.2">
      <c r="A212" s="60" t="s">
        <v>1072</v>
      </c>
      <c r="B212" s="68"/>
      <c r="C212" s="70"/>
      <c r="D212" s="46"/>
      <c r="E212" s="46"/>
      <c r="F212" s="86"/>
      <c r="G212" s="46"/>
      <c r="H212" s="46"/>
      <c r="I212" s="46"/>
      <c r="J212" s="46"/>
      <c r="K212" s="94"/>
      <c r="L212" s="94">
        <f t="shared" ca="1" si="27"/>
        <v>44232</v>
      </c>
      <c r="M212" s="68"/>
      <c r="N212" s="46"/>
      <c r="O212" s="46"/>
      <c r="P212" s="46"/>
      <c r="Q212" s="46"/>
      <c r="R212" s="46"/>
      <c r="S212" s="46"/>
      <c r="T212" s="46">
        <f t="shared" ca="1" si="31"/>
        <v>31595</v>
      </c>
    </row>
    <row r="213" spans="1:20" x14ac:dyDescent="0.2">
      <c r="A213" s="61" t="s">
        <v>1073</v>
      </c>
      <c r="B213" s="68"/>
      <c r="C213" s="70"/>
      <c r="D213" s="46"/>
      <c r="E213" s="46"/>
      <c r="F213" s="86"/>
      <c r="G213" s="46"/>
      <c r="H213" s="46"/>
      <c r="I213" s="46"/>
      <c r="J213" s="46"/>
      <c r="K213" s="94"/>
      <c r="L213" s="94">
        <f t="shared" ca="1" si="27"/>
        <v>44232</v>
      </c>
      <c r="M213" s="68"/>
      <c r="N213" s="46"/>
      <c r="O213" s="46"/>
      <c r="P213" s="46"/>
      <c r="Q213" s="46"/>
      <c r="R213" s="46"/>
      <c r="S213" s="46"/>
      <c r="T213" s="46">
        <f t="shared" ca="1" si="31"/>
        <v>31595</v>
      </c>
    </row>
    <row r="214" spans="1:20" x14ac:dyDescent="0.2">
      <c r="A214" s="60" t="s">
        <v>1074</v>
      </c>
      <c r="B214" s="68"/>
      <c r="C214" s="70"/>
      <c r="D214" s="46"/>
      <c r="E214" s="46"/>
      <c r="F214" s="86"/>
      <c r="G214" s="46"/>
      <c r="H214" s="46"/>
      <c r="I214" s="46"/>
      <c r="J214" s="46"/>
      <c r="K214" s="94"/>
      <c r="L214" s="94">
        <f t="shared" ca="1" si="27"/>
        <v>44232</v>
      </c>
      <c r="M214" s="68"/>
      <c r="N214" s="46"/>
      <c r="O214" s="46"/>
      <c r="P214" s="46"/>
      <c r="Q214" s="46"/>
      <c r="R214" s="46"/>
      <c r="S214" s="46"/>
      <c r="T214" s="46">
        <f t="shared" ca="1" si="31"/>
        <v>31595</v>
      </c>
    </row>
    <row r="215" spans="1:20" x14ac:dyDescent="0.2">
      <c r="A215" s="61" t="s">
        <v>1075</v>
      </c>
      <c r="B215" s="68"/>
      <c r="C215" s="70"/>
      <c r="D215" s="46"/>
      <c r="E215" s="46"/>
      <c r="F215" s="86"/>
      <c r="G215" s="46"/>
      <c r="H215" s="46"/>
      <c r="I215" s="46"/>
      <c r="J215" s="46"/>
      <c r="K215" s="94"/>
      <c r="L215" s="94">
        <f t="shared" ca="1" si="27"/>
        <v>44232</v>
      </c>
      <c r="M215" s="68"/>
      <c r="N215" s="46"/>
      <c r="O215" s="46"/>
      <c r="P215" s="46"/>
      <c r="Q215" s="46"/>
      <c r="R215" s="46"/>
      <c r="S215" s="46"/>
      <c r="T215" s="46">
        <f t="shared" ca="1" si="31"/>
        <v>31595</v>
      </c>
    </row>
    <row r="216" spans="1:20" x14ac:dyDescent="0.2">
      <c r="A216" s="60" t="s">
        <v>1076</v>
      </c>
      <c r="B216" s="68"/>
      <c r="C216" s="70"/>
      <c r="D216" s="46"/>
      <c r="E216" s="46"/>
      <c r="F216" s="86"/>
      <c r="G216" s="46"/>
      <c r="H216" s="46"/>
      <c r="I216" s="46"/>
      <c r="J216" s="46"/>
      <c r="K216" s="94"/>
      <c r="L216" s="94">
        <f t="shared" ca="1" si="27"/>
        <v>44232</v>
      </c>
      <c r="M216" s="68"/>
      <c r="N216" s="46"/>
      <c r="O216" s="46"/>
      <c r="P216" s="46"/>
      <c r="Q216" s="46"/>
      <c r="R216" s="46"/>
      <c r="S216" s="46"/>
      <c r="T216" s="46">
        <f t="shared" ca="1" si="31"/>
        <v>31595</v>
      </c>
    </row>
    <row r="217" spans="1:20" x14ac:dyDescent="0.2">
      <c r="A217" s="61" t="s">
        <v>1077</v>
      </c>
      <c r="D217" s="114"/>
      <c r="K217" s="117"/>
      <c r="L217" s="117"/>
      <c r="M217" s="112"/>
      <c r="Q217" s="114"/>
    </row>
    <row r="218" spans="1:20" x14ac:dyDescent="0.2">
      <c r="A218" s="60" t="s">
        <v>1078</v>
      </c>
      <c r="D218" s="114"/>
      <c r="K218" s="114"/>
      <c r="L218" s="114"/>
      <c r="Q218" s="114"/>
    </row>
    <row r="219" spans="1:20" x14ac:dyDescent="0.2">
      <c r="A219" s="61" t="s">
        <v>1079</v>
      </c>
      <c r="D219" s="114"/>
      <c r="K219" s="114"/>
      <c r="L219" s="114"/>
      <c r="Q219" s="114"/>
    </row>
    <row r="220" spans="1:20" x14ac:dyDescent="0.2">
      <c r="A220" s="60" t="s">
        <v>1080</v>
      </c>
      <c r="D220" s="114"/>
      <c r="K220" s="114"/>
      <c r="L220" s="114"/>
      <c r="Q220" s="114"/>
    </row>
    <row r="221" spans="1:20" x14ac:dyDescent="0.2">
      <c r="A221" s="61" t="s">
        <v>1081</v>
      </c>
      <c r="D221" s="114"/>
      <c r="K221" s="114"/>
      <c r="L221" s="114"/>
      <c r="Q221" s="114"/>
    </row>
    <row r="222" spans="1:20" x14ac:dyDescent="0.2">
      <c r="A222" s="60" t="s">
        <v>1082</v>
      </c>
      <c r="D222" s="114"/>
      <c r="K222" s="114"/>
      <c r="L222" s="114"/>
      <c r="Q222" s="114"/>
    </row>
    <row r="223" spans="1:20" x14ac:dyDescent="0.2">
      <c r="A223" s="61" t="s">
        <v>1083</v>
      </c>
      <c r="D223" s="114"/>
      <c r="K223" s="114"/>
      <c r="L223" s="114"/>
      <c r="Q223" s="114"/>
    </row>
    <row r="224" spans="1:20" x14ac:dyDescent="0.2">
      <c r="A224" s="60" t="s">
        <v>1084</v>
      </c>
      <c r="D224" s="114"/>
      <c r="K224" s="114"/>
      <c r="L224" s="114"/>
      <c r="Q224" s="114"/>
    </row>
    <row r="225" spans="1:17" x14ac:dyDescent="0.2">
      <c r="A225" s="61" t="s">
        <v>1085</v>
      </c>
      <c r="D225" s="114"/>
      <c r="K225" s="114"/>
      <c r="L225" s="114"/>
      <c r="Q225" s="114"/>
    </row>
    <row r="226" spans="1:17" x14ac:dyDescent="0.2">
      <c r="A226" s="60" t="s">
        <v>1086</v>
      </c>
      <c r="D226" s="114"/>
      <c r="K226" s="114"/>
      <c r="L226" s="114"/>
      <c r="Q226" s="114"/>
    </row>
    <row r="227" spans="1:17" x14ac:dyDescent="0.2">
      <c r="A227" s="61" t="s">
        <v>1087</v>
      </c>
      <c r="D227" s="114"/>
      <c r="K227" s="114"/>
      <c r="L227" s="114"/>
      <c r="Q227" s="114"/>
    </row>
    <row r="228" spans="1:17" x14ac:dyDescent="0.2">
      <c r="A228" s="60" t="s">
        <v>1088</v>
      </c>
      <c r="D228" s="114"/>
      <c r="K228" s="114"/>
      <c r="L228" s="114"/>
      <c r="Q228" s="114"/>
    </row>
    <row r="229" spans="1:17" x14ac:dyDescent="0.2">
      <c r="A229" s="61" t="s">
        <v>1089</v>
      </c>
      <c r="D229" s="114"/>
      <c r="K229" s="114"/>
      <c r="L229" s="114"/>
      <c r="Q229" s="114"/>
    </row>
    <row r="230" spans="1:17" x14ac:dyDescent="0.2">
      <c r="A230" s="60" t="s">
        <v>1090</v>
      </c>
      <c r="D230" s="114"/>
      <c r="K230" s="114"/>
      <c r="L230" s="114"/>
      <c r="Q230" s="114"/>
    </row>
    <row r="231" spans="1:17" x14ac:dyDescent="0.2">
      <c r="A231" s="61" t="s">
        <v>1091</v>
      </c>
      <c r="D231" s="114"/>
      <c r="K231" s="114"/>
      <c r="L231" s="114"/>
      <c r="Q231" s="114"/>
    </row>
    <row r="232" spans="1:17" x14ac:dyDescent="0.2">
      <c r="A232" s="60" t="s">
        <v>1092</v>
      </c>
      <c r="D232" s="114"/>
      <c r="K232" s="114"/>
      <c r="L232" s="114"/>
      <c r="Q232" s="114"/>
    </row>
    <row r="233" spans="1:17" x14ac:dyDescent="0.2">
      <c r="A233" s="61" t="s">
        <v>1093</v>
      </c>
      <c r="D233" s="114"/>
      <c r="K233" s="114"/>
      <c r="L233" s="114"/>
      <c r="Q233" s="114"/>
    </row>
    <row r="234" spans="1:17" x14ac:dyDescent="0.2">
      <c r="A234" s="60" t="s">
        <v>1094</v>
      </c>
      <c r="D234" s="114"/>
      <c r="K234" s="114"/>
      <c r="L234" s="114"/>
      <c r="Q234" s="114"/>
    </row>
    <row r="235" spans="1:17" x14ac:dyDescent="0.2">
      <c r="A235" s="61" t="s">
        <v>1095</v>
      </c>
      <c r="D235" s="114"/>
      <c r="K235" s="114"/>
      <c r="L235" s="114"/>
      <c r="Q235" s="114"/>
    </row>
    <row r="236" spans="1:17" x14ac:dyDescent="0.2">
      <c r="A236" s="60" t="s">
        <v>1096</v>
      </c>
      <c r="D236" s="114"/>
      <c r="K236" s="114"/>
      <c r="L236" s="114"/>
      <c r="Q236" s="114"/>
    </row>
    <row r="237" spans="1:17" x14ac:dyDescent="0.2">
      <c r="A237" s="61" t="s">
        <v>1097</v>
      </c>
      <c r="D237" s="114"/>
      <c r="K237" s="114"/>
      <c r="L237" s="114"/>
      <c r="Q237" s="114"/>
    </row>
    <row r="238" spans="1:17" x14ac:dyDescent="0.2">
      <c r="A238" s="60" t="s">
        <v>1098</v>
      </c>
      <c r="D238" s="114"/>
      <c r="K238" s="114"/>
      <c r="L238" s="114"/>
      <c r="Q238" s="114"/>
    </row>
    <row r="239" spans="1:17" x14ac:dyDescent="0.2">
      <c r="A239" s="61" t="s">
        <v>1099</v>
      </c>
      <c r="D239" s="114"/>
      <c r="K239" s="114"/>
      <c r="L239" s="114"/>
      <c r="Q239" s="114"/>
    </row>
    <row r="240" spans="1:17" x14ac:dyDescent="0.2">
      <c r="A240" s="60" t="s">
        <v>1100</v>
      </c>
      <c r="D240" s="114"/>
      <c r="K240" s="114"/>
      <c r="L240" s="114"/>
      <c r="Q240" s="114"/>
    </row>
    <row r="241" spans="1:17" x14ac:dyDescent="0.2">
      <c r="A241" s="61" t="s">
        <v>1101</v>
      </c>
      <c r="D241" s="114"/>
      <c r="K241" s="114"/>
      <c r="L241" s="114"/>
      <c r="Q241" s="114"/>
    </row>
    <row r="242" spans="1:17" x14ac:dyDescent="0.2">
      <c r="A242" s="60" t="s">
        <v>1102</v>
      </c>
      <c r="D242" s="114"/>
      <c r="K242" s="114"/>
      <c r="L242" s="114"/>
      <c r="Q242" s="114"/>
    </row>
    <row r="243" spans="1:17" x14ac:dyDescent="0.2">
      <c r="A243" s="61" t="s">
        <v>1103</v>
      </c>
      <c r="D243" s="114"/>
      <c r="K243" s="114"/>
      <c r="L243" s="114"/>
      <c r="Q243" s="114"/>
    </row>
    <row r="244" spans="1:17" x14ac:dyDescent="0.2">
      <c r="A244" s="60" t="s">
        <v>1104</v>
      </c>
      <c r="D244" s="114"/>
      <c r="K244" s="114"/>
      <c r="L244" s="114"/>
      <c r="Q244" s="114"/>
    </row>
    <row r="245" spans="1:17" x14ac:dyDescent="0.2">
      <c r="A245" s="61" t="s">
        <v>1105</v>
      </c>
      <c r="D245" s="114"/>
      <c r="K245" s="114"/>
      <c r="L245" s="114"/>
      <c r="Q245" s="114"/>
    </row>
    <row r="246" spans="1:17" x14ac:dyDescent="0.2">
      <c r="A246" s="60" t="s">
        <v>1106</v>
      </c>
      <c r="D246" s="114"/>
      <c r="K246" s="114"/>
      <c r="L246" s="114"/>
      <c r="Q246" s="114"/>
    </row>
    <row r="247" spans="1:17" x14ac:dyDescent="0.2">
      <c r="A247" s="61" t="s">
        <v>1107</v>
      </c>
      <c r="D247" s="114"/>
      <c r="K247" s="114"/>
      <c r="L247" s="114"/>
      <c r="Q247" s="114"/>
    </row>
    <row r="248" spans="1:17" x14ac:dyDescent="0.2">
      <c r="A248" s="60" t="s">
        <v>1108</v>
      </c>
      <c r="D248" s="114"/>
      <c r="K248" s="114"/>
      <c r="L248" s="114"/>
      <c r="Q248" s="114"/>
    </row>
    <row r="249" spans="1:17" x14ac:dyDescent="0.2">
      <c r="A249" s="61" t="s">
        <v>1109</v>
      </c>
      <c r="D249" s="114"/>
      <c r="K249" s="114"/>
      <c r="L249" s="114"/>
      <c r="Q249" s="114"/>
    </row>
    <row r="250" spans="1:17" x14ac:dyDescent="0.2">
      <c r="A250" s="60" t="s">
        <v>1110</v>
      </c>
      <c r="D250" s="114"/>
      <c r="K250" s="114"/>
      <c r="L250" s="114"/>
      <c r="Q250" s="114"/>
    </row>
    <row r="251" spans="1:17" x14ac:dyDescent="0.2">
      <c r="A251" s="61" t="s">
        <v>1111</v>
      </c>
      <c r="D251" s="114"/>
      <c r="K251" s="114"/>
      <c r="L251" s="114"/>
      <c r="Q251" s="114"/>
    </row>
    <row r="252" spans="1:17" x14ac:dyDescent="0.2">
      <c r="A252" s="60" t="s">
        <v>1112</v>
      </c>
      <c r="D252" s="114"/>
      <c r="K252" s="114"/>
      <c r="L252" s="114"/>
      <c r="Q252" s="114"/>
    </row>
    <row r="253" spans="1:17" x14ac:dyDescent="0.2">
      <c r="A253" s="61" t="s">
        <v>1113</v>
      </c>
      <c r="D253" s="114"/>
      <c r="K253" s="114"/>
      <c r="L253" s="114"/>
      <c r="Q253" s="114"/>
    </row>
    <row r="254" spans="1:17" x14ac:dyDescent="0.2">
      <c r="A254" s="60" t="s">
        <v>1114</v>
      </c>
      <c r="D254" s="114"/>
      <c r="K254" s="114"/>
      <c r="L254" s="114"/>
      <c r="Q254" s="114"/>
    </row>
    <row r="255" spans="1:17" x14ac:dyDescent="0.2">
      <c r="A255" s="61" t="s">
        <v>1115</v>
      </c>
      <c r="D255" s="114"/>
      <c r="K255" s="114"/>
      <c r="L255" s="114"/>
      <c r="Q255" s="114"/>
    </row>
    <row r="256" spans="1:17" x14ac:dyDescent="0.2">
      <c r="A256" s="60" t="s">
        <v>1116</v>
      </c>
      <c r="D256" s="114"/>
      <c r="K256" s="114"/>
      <c r="L256" s="114"/>
      <c r="Q256" s="114"/>
    </row>
    <row r="257" spans="1:20" x14ac:dyDescent="0.2">
      <c r="A257" s="61" t="s">
        <v>1117</v>
      </c>
      <c r="D257" s="114"/>
      <c r="K257" s="114"/>
      <c r="L257" s="114"/>
      <c r="Q257" s="114"/>
    </row>
    <row r="258" spans="1:20" x14ac:dyDescent="0.2">
      <c r="A258" s="60" t="s">
        <v>1118</v>
      </c>
      <c r="D258" s="114"/>
      <c r="K258" s="114"/>
      <c r="L258" s="114"/>
      <c r="Q258" s="114"/>
    </row>
    <row r="259" spans="1:20" x14ac:dyDescent="0.2">
      <c r="A259" s="61" t="s">
        <v>1119</v>
      </c>
      <c r="D259" s="114"/>
      <c r="K259" s="114"/>
      <c r="L259" s="114"/>
      <c r="Q259" s="114"/>
    </row>
    <row r="260" spans="1:20" x14ac:dyDescent="0.2">
      <c r="A260" s="60" t="s">
        <v>1120</v>
      </c>
      <c r="D260" s="114"/>
      <c r="K260" s="114"/>
      <c r="L260" s="114"/>
      <c r="Q260" s="114"/>
    </row>
    <row r="261" spans="1:20" x14ac:dyDescent="0.2">
      <c r="A261" s="61" t="s">
        <v>1121</v>
      </c>
      <c r="D261" s="114"/>
      <c r="K261" s="114"/>
      <c r="L261" s="114"/>
      <c r="Q261" s="114"/>
    </row>
    <row r="262" spans="1:20" x14ac:dyDescent="0.2">
      <c r="A262" s="60" t="s">
        <v>1122</v>
      </c>
      <c r="D262" s="114"/>
      <c r="K262" s="114"/>
      <c r="L262" s="114"/>
      <c r="Q262" s="114"/>
    </row>
    <row r="263" spans="1:20" ht="409.5" x14ac:dyDescent="0.2">
      <c r="A263" s="61" t="s">
        <v>1063</v>
      </c>
      <c r="B263" s="68" t="s">
        <v>8</v>
      </c>
      <c r="C263" s="70">
        <v>43823</v>
      </c>
      <c r="F263" s="86" t="s">
        <v>1215</v>
      </c>
      <c r="G263" s="46" t="s">
        <v>53</v>
      </c>
      <c r="J263" s="46" t="s">
        <v>931</v>
      </c>
      <c r="K263" s="70">
        <v>43830</v>
      </c>
      <c r="L263" s="70"/>
      <c r="M263" s="86" t="s">
        <v>1216</v>
      </c>
      <c r="N263" s="46" t="s">
        <v>579</v>
      </c>
      <c r="O263" s="46" t="s">
        <v>272</v>
      </c>
      <c r="P263" s="46" t="s">
        <v>192</v>
      </c>
      <c r="Q263" s="135">
        <f t="shared" ref="Q263" si="32">NETWORKDAYS(C263,K263)</f>
        <v>6</v>
      </c>
      <c r="R263" s="46"/>
      <c r="S263" s="46"/>
      <c r="T263" s="4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0:I15"/>
  <sheetViews>
    <sheetView tabSelected="1" topLeftCell="A4" workbookViewId="0">
      <selection activeCell="S21" sqref="S21"/>
    </sheetView>
  </sheetViews>
  <sheetFormatPr defaultRowHeight="12.75" x14ac:dyDescent="0.2"/>
  <cols>
    <col min="2" max="2" width="12.5703125" bestFit="1" customWidth="1"/>
    <col min="9" max="9" width="12.140625" customWidth="1"/>
  </cols>
  <sheetData>
    <row r="10" spans="2:9" x14ac:dyDescent="0.2">
      <c r="B10" t="s">
        <v>1172</v>
      </c>
    </row>
    <row r="12" spans="2:9" ht="40.5" customHeight="1" x14ac:dyDescent="0.2">
      <c r="B12" s="92"/>
      <c r="C12" s="88" t="s">
        <v>1138</v>
      </c>
      <c r="D12" s="88" t="s">
        <v>1139</v>
      </c>
      <c r="E12" s="88" t="s">
        <v>1140</v>
      </c>
      <c r="F12" s="89" t="s">
        <v>1141</v>
      </c>
      <c r="G12" s="89" t="s">
        <v>1142</v>
      </c>
      <c r="H12" s="89" t="s">
        <v>1519</v>
      </c>
      <c r="I12" s="88" t="s">
        <v>1217</v>
      </c>
    </row>
    <row r="13" spans="2:9" ht="15.75" x14ac:dyDescent="0.25">
      <c r="B13" s="90" t="s">
        <v>1169</v>
      </c>
      <c r="C13" s="30">
        <f>SUM(D13:E13)</f>
        <v>12</v>
      </c>
      <c r="D13" s="147">
        <f>COUNTIFS('2021'!L:L,"No",'2021'!O:O,"Close")</f>
        <v>11</v>
      </c>
      <c r="E13" s="30">
        <f>COUNTIFS('2021'!L:L,"No",'2021'!O:O,"Open")</f>
        <v>1</v>
      </c>
      <c r="F13" s="78">
        <f>AVERAGEIFS('2021'!P:P,'2021'!L:L,"No",'2021'!O:O,"Close")</f>
        <v>3.8888888888888888</v>
      </c>
      <c r="G13" s="78">
        <f ca="1">AVERAGEIFS('2021'!Q:Q,'2021'!L:L,"No",'2021'!O:O,"Open")</f>
        <v>15</v>
      </c>
      <c r="H13" s="78">
        <v>6</v>
      </c>
      <c r="I13" s="147">
        <f>COUNTIFS(Monitoring!J:J,"No",Monitoring!L:L,"Monitoring")</f>
        <v>0</v>
      </c>
    </row>
    <row r="14" spans="2:9" ht="15.75" x14ac:dyDescent="0.25">
      <c r="B14" s="90" t="s">
        <v>54</v>
      </c>
      <c r="C14" s="30">
        <f>SUM(D14:E14)</f>
        <v>4</v>
      </c>
      <c r="D14" s="147">
        <f>COUNTIFS('2021'!L:L,"Yes",'2021'!O:O,"Close")</f>
        <v>1</v>
      </c>
      <c r="E14" s="30">
        <f>COUNTIFS('2021'!L:L,"Yes",'2021'!O:O,"Open")</f>
        <v>3</v>
      </c>
      <c r="F14" s="78">
        <f>AVERAGEIFS('2021'!P:P,'2021'!L:L,"Yes",'2021'!O:O,"Close")</f>
        <v>7</v>
      </c>
      <c r="G14" s="78">
        <f ca="1">AVERAGEIFS('2021'!Q:Q,'2021'!L:L,"Yes",'2021'!O:O,"Open")</f>
        <v>13.333333333333334</v>
      </c>
      <c r="H14" s="78">
        <v>10</v>
      </c>
      <c r="I14" s="147">
        <f>COUNTIFS(Monitoring!J:J,"Yes",Monitoring!L:L,"Monitoring")</f>
        <v>0</v>
      </c>
    </row>
    <row r="15" spans="2:9" ht="15.75" x14ac:dyDescent="0.25">
      <c r="B15" s="91" t="s">
        <v>154</v>
      </c>
      <c r="C15" s="79">
        <f>SUM(D15:E15)</f>
        <v>16</v>
      </c>
      <c r="D15" s="79">
        <f t="shared" ref="D15:E15" si="0">SUM(D13:D14)</f>
        <v>12</v>
      </c>
      <c r="E15" s="79">
        <f t="shared" si="0"/>
        <v>4</v>
      </c>
      <c r="F15" s="80">
        <f>AVERAGE(F13:F14)</f>
        <v>5.4444444444444446</v>
      </c>
      <c r="G15" s="80">
        <f ca="1">AVERAGE(G13:G14)</f>
        <v>14.166666666666668</v>
      </c>
      <c r="H15" s="80">
        <f>AVERAGE(H13:H14)</f>
        <v>8</v>
      </c>
      <c r="I15" s="147">
        <f>SUM(I13:I14)</f>
        <v>0</v>
      </c>
    </row>
  </sheetData>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3"/>
  <sheetViews>
    <sheetView workbookViewId="0"/>
  </sheetViews>
  <sheetFormatPr defaultRowHeight="12.75" x14ac:dyDescent="0.2"/>
  <cols>
    <col min="1" max="1" width="18.28515625" customWidth="1"/>
  </cols>
  <sheetData>
    <row r="1" spans="1:5" x14ac:dyDescent="0.2">
      <c r="A1" s="42" t="s">
        <v>6</v>
      </c>
      <c r="B1" t="s">
        <v>287</v>
      </c>
    </row>
    <row r="3" spans="1:5" x14ac:dyDescent="0.2">
      <c r="A3" s="42" t="s">
        <v>881</v>
      </c>
      <c r="B3" s="42" t="s">
        <v>538</v>
      </c>
    </row>
    <row r="4" spans="1:5" x14ac:dyDescent="0.2">
      <c r="A4" s="42" t="s">
        <v>539</v>
      </c>
      <c r="B4" t="s">
        <v>272</v>
      </c>
      <c r="C4" t="s">
        <v>459</v>
      </c>
      <c r="D4" t="s">
        <v>273</v>
      </c>
      <c r="E4" t="s">
        <v>154</v>
      </c>
    </row>
    <row r="5" spans="1:5" x14ac:dyDescent="0.2">
      <c r="A5" s="43" t="s">
        <v>711</v>
      </c>
      <c r="B5" s="53">
        <v>2</v>
      </c>
      <c r="C5" s="53">
        <v>4</v>
      </c>
      <c r="D5" s="53"/>
      <c r="E5" s="53">
        <v>6</v>
      </c>
    </row>
    <row r="6" spans="1:5" x14ac:dyDescent="0.2">
      <c r="A6" s="43" t="s">
        <v>169</v>
      </c>
      <c r="B6" s="53">
        <v>1</v>
      </c>
      <c r="C6" s="53">
        <v>1</v>
      </c>
      <c r="D6" s="53">
        <v>1</v>
      </c>
      <c r="E6" s="53">
        <v>3</v>
      </c>
    </row>
    <row r="7" spans="1:5" x14ac:dyDescent="0.2">
      <c r="A7" s="43" t="s">
        <v>931</v>
      </c>
      <c r="B7" s="53">
        <v>14</v>
      </c>
      <c r="C7" s="53">
        <v>40</v>
      </c>
      <c r="D7" s="53">
        <v>46</v>
      </c>
      <c r="E7" s="53">
        <v>100</v>
      </c>
    </row>
    <row r="8" spans="1:5" x14ac:dyDescent="0.2">
      <c r="A8" s="43" t="s">
        <v>666</v>
      </c>
      <c r="B8" s="53"/>
      <c r="C8" s="53">
        <v>11</v>
      </c>
      <c r="D8" s="53"/>
      <c r="E8" s="53">
        <v>11</v>
      </c>
    </row>
    <row r="9" spans="1:5" x14ac:dyDescent="0.2">
      <c r="A9" s="43" t="s">
        <v>33</v>
      </c>
      <c r="B9" s="53"/>
      <c r="C9" s="53"/>
      <c r="D9" s="53">
        <v>2</v>
      </c>
      <c r="E9" s="53">
        <v>2</v>
      </c>
    </row>
    <row r="10" spans="1:5" x14ac:dyDescent="0.2">
      <c r="A10" s="43" t="s">
        <v>663</v>
      </c>
      <c r="B10" s="53"/>
      <c r="C10" s="53">
        <v>4</v>
      </c>
      <c r="D10" s="53"/>
      <c r="E10" s="53">
        <v>4</v>
      </c>
    </row>
    <row r="11" spans="1:5" x14ac:dyDescent="0.2">
      <c r="A11" s="43" t="s">
        <v>731</v>
      </c>
      <c r="B11" s="53"/>
      <c r="C11" s="53">
        <v>7</v>
      </c>
      <c r="D11" s="53">
        <v>1</v>
      </c>
      <c r="E11" s="53">
        <v>8</v>
      </c>
    </row>
    <row r="12" spans="1:5" x14ac:dyDescent="0.2">
      <c r="A12" s="43" t="s">
        <v>161</v>
      </c>
      <c r="B12" s="53">
        <v>1</v>
      </c>
      <c r="C12" s="53">
        <v>5</v>
      </c>
      <c r="D12" s="53">
        <v>8</v>
      </c>
      <c r="E12" s="53">
        <v>14</v>
      </c>
    </row>
    <row r="13" spans="1:5" x14ac:dyDescent="0.2">
      <c r="A13" s="43" t="s">
        <v>154</v>
      </c>
      <c r="B13" s="53">
        <v>18</v>
      </c>
      <c r="C13" s="53">
        <v>72</v>
      </c>
      <c r="D13" s="53">
        <v>58</v>
      </c>
      <c r="E13" s="53">
        <v>148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C12"/>
  <sheetViews>
    <sheetView workbookViewId="0"/>
  </sheetViews>
  <sheetFormatPr defaultRowHeight="12.75" x14ac:dyDescent="0.2"/>
  <sheetData>
    <row r="3" spans="1:3" x14ac:dyDescent="0.2">
      <c r="A3" s="42" t="s">
        <v>695</v>
      </c>
      <c r="B3" t="s">
        <v>866</v>
      </c>
      <c r="C3" t="s">
        <v>865</v>
      </c>
    </row>
    <row r="4" spans="1:3" x14ac:dyDescent="0.2">
      <c r="A4" s="43" t="s">
        <v>169</v>
      </c>
      <c r="B4" s="44">
        <v>23.25</v>
      </c>
      <c r="C4" s="44">
        <v>231</v>
      </c>
    </row>
    <row r="5" spans="1:3" x14ac:dyDescent="0.2">
      <c r="A5" s="43" t="s">
        <v>149</v>
      </c>
      <c r="B5" s="44">
        <v>138.29999999999998</v>
      </c>
      <c r="C5" s="44">
        <v>1042</v>
      </c>
    </row>
    <row r="6" spans="1:3" x14ac:dyDescent="0.2">
      <c r="A6" s="43" t="s">
        <v>666</v>
      </c>
      <c r="B6" s="44">
        <v>11.75</v>
      </c>
      <c r="C6" s="44">
        <v>47</v>
      </c>
    </row>
    <row r="7" spans="1:3" x14ac:dyDescent="0.2">
      <c r="A7" s="43" t="s">
        <v>33</v>
      </c>
      <c r="B7" s="44">
        <v>0</v>
      </c>
      <c r="C7" s="44"/>
    </row>
    <row r="8" spans="1:3" x14ac:dyDescent="0.2">
      <c r="A8" s="43" t="s">
        <v>663</v>
      </c>
      <c r="B8" s="44">
        <v>8.75</v>
      </c>
      <c r="C8" s="44">
        <v>35</v>
      </c>
    </row>
    <row r="9" spans="1:3" x14ac:dyDescent="0.2">
      <c r="A9" s="43" t="s">
        <v>161</v>
      </c>
      <c r="B9" s="44">
        <v>31.85</v>
      </c>
      <c r="C9" s="44">
        <v>130</v>
      </c>
    </row>
    <row r="10" spans="1:3" x14ac:dyDescent="0.2">
      <c r="A10" s="43" t="s">
        <v>711</v>
      </c>
      <c r="B10" s="44">
        <v>1.25</v>
      </c>
      <c r="C10" s="44">
        <v>5</v>
      </c>
    </row>
    <row r="11" spans="1:3" x14ac:dyDescent="0.2">
      <c r="A11" s="43" t="s">
        <v>731</v>
      </c>
      <c r="B11" s="44">
        <v>0.25</v>
      </c>
      <c r="C11" s="44">
        <v>1</v>
      </c>
    </row>
    <row r="12" spans="1:3" x14ac:dyDescent="0.2">
      <c r="A12" s="43" t="s">
        <v>154</v>
      </c>
      <c r="B12" s="44">
        <v>215.39999999999998</v>
      </c>
      <c r="C12" s="44">
        <v>1491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
  <sheetViews>
    <sheetView zoomScale="60" zoomScaleNormal="60" workbookViewId="0">
      <selection activeCell="P6" sqref="P6"/>
    </sheetView>
  </sheetViews>
  <sheetFormatPr defaultRowHeight="12.75" x14ac:dyDescent="0.2"/>
  <cols>
    <col min="2" max="2" width="22.7109375" bestFit="1" customWidth="1"/>
    <col min="3" max="3" width="23" bestFit="1" customWidth="1"/>
    <col min="4" max="4" width="18.7109375" bestFit="1" customWidth="1"/>
    <col min="5" max="5" width="28.28515625" bestFit="1" customWidth="1"/>
    <col min="6" max="6" width="8.28515625" bestFit="1" customWidth="1"/>
    <col min="8" max="8" width="13" customWidth="1"/>
    <col min="9" max="9" width="35.42578125" customWidth="1"/>
    <col min="13" max="13" width="24.140625" bestFit="1" customWidth="1"/>
    <col min="14" max="14" width="22.28515625" bestFit="1" customWidth="1"/>
  </cols>
  <sheetData>
    <row r="1" spans="1:17" ht="60" x14ac:dyDescent="0.2">
      <c r="A1" s="113" t="s">
        <v>0</v>
      </c>
      <c r="B1" s="111" t="s">
        <v>9</v>
      </c>
      <c r="C1" s="115" t="s">
        <v>867</v>
      </c>
      <c r="D1" s="113" t="s">
        <v>1236</v>
      </c>
      <c r="E1" s="115" t="s">
        <v>2</v>
      </c>
      <c r="F1" s="146" t="s">
        <v>3</v>
      </c>
      <c r="G1" s="113" t="s">
        <v>52</v>
      </c>
      <c r="H1" s="137" t="s">
        <v>4</v>
      </c>
      <c r="I1" s="113" t="s">
        <v>1223</v>
      </c>
      <c r="J1" s="115" t="s">
        <v>5</v>
      </c>
      <c r="K1" s="137" t="s">
        <v>20</v>
      </c>
      <c r="L1" s="113" t="s">
        <v>565</v>
      </c>
      <c r="M1" s="113" t="s">
        <v>1218</v>
      </c>
      <c r="N1" s="113" t="s">
        <v>272</v>
      </c>
      <c r="O1" s="113" t="s">
        <v>6</v>
      </c>
      <c r="P1" s="97" t="s">
        <v>863</v>
      </c>
      <c r="Q1" s="45" t="s">
        <v>1196</v>
      </c>
    </row>
    <row r="2" spans="1:17" ht="18.75" x14ac:dyDescent="0.2">
      <c r="A2" s="98"/>
      <c r="B2" s="149"/>
      <c r="C2" s="150"/>
      <c r="D2" s="154"/>
      <c r="E2" s="48"/>
      <c r="F2" s="149"/>
      <c r="G2" s="48"/>
      <c r="H2" s="48"/>
      <c r="I2" s="48"/>
      <c r="J2" s="150"/>
      <c r="K2" s="151"/>
      <c r="L2" s="48"/>
      <c r="M2" s="48"/>
      <c r="N2" s="98"/>
      <c r="O2" s="64"/>
      <c r="P2" s="152"/>
      <c r="Q2" s="48"/>
    </row>
  </sheetData>
  <pageMargins left="0.7" right="0.7" top="0.75" bottom="0.75" header="0.3" footer="0.3"/>
  <pageSetup paperSize="9" orientation="portrait" horizontalDpi="3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E08F2F4-3CF3-4862-A140-9331D2C0F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2018</vt:lpstr>
      <vt:lpstr>2021</vt:lpstr>
      <vt:lpstr>2019</vt:lpstr>
      <vt:lpstr>Slide</vt:lpstr>
      <vt:lpstr>Summary</vt:lpstr>
      <vt:lpstr>Closure Time</vt:lpstr>
      <vt:lpstr>Monitoring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 Nguyen</dc:creator>
  <cp:lastModifiedBy>HuaZhen Luo</cp:lastModifiedBy>
  <cp:lastPrinted>2019-09-04T03:09:17Z</cp:lastPrinted>
  <dcterms:created xsi:type="dcterms:W3CDTF">2016-01-22T19:56:15Z</dcterms:created>
  <dcterms:modified xsi:type="dcterms:W3CDTF">2021-02-05T07:20:13Z</dcterms:modified>
</cp:coreProperties>
</file>