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sghzluo\Documents\OSER\Slide\"/>
    </mc:Choice>
  </mc:AlternateContent>
  <xr:revisionPtr revIDLastSave="0" documentId="13_ncr:1_{E577C5C3-1D3C-450E-B83E-011DC0875D40}" xr6:coauthVersionLast="41" xr6:coauthVersionMax="41" xr10:uidLastSave="{00000000-0000-0000-0000-000000000000}"/>
  <bookViews>
    <workbookView xWindow="-120" yWindow="-120" windowWidth="20730" windowHeight="11160" activeTab="2" xr2:uid="{3DC2DA17-0EFE-410F-8B56-EDA9AC3F6DA5}"/>
  </bookViews>
  <sheets>
    <sheet name="Total NO" sheetId="1" r:id="rId1"/>
    <sheet name="Simple form" sheetId="3" r:id="rId2"/>
    <sheet name="Chart" sheetId="4" r:id="rId3"/>
    <sheet name="Low closing days" sheetId="6" r:id="rId4"/>
    <sheet name="Mid Closing Days" sheetId="5" r:id="rId5"/>
    <sheet name="High Closing Days"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18" i="7" l="1"/>
  <c r="M25" i="7" s="1"/>
  <c r="M22" i="7"/>
  <c r="M5" i="7"/>
  <c r="M3" i="7"/>
  <c r="M4" i="7"/>
  <c r="M2" i="7"/>
  <c r="M37" i="5"/>
  <c r="M33" i="5"/>
  <c r="M34" i="5"/>
  <c r="M35" i="5"/>
  <c r="M36" i="5"/>
  <c r="M32" i="5"/>
  <c r="M28" i="5"/>
  <c r="M14" i="5"/>
  <c r="M15" i="5"/>
  <c r="M16" i="5"/>
  <c r="M26" i="5"/>
  <c r="M13" i="5"/>
  <c r="M16" i="6"/>
  <c r="K30" i="3"/>
  <c r="I30" i="3"/>
  <c r="H30" i="3"/>
  <c r="G30" i="3"/>
  <c r="F30" i="3"/>
  <c r="E30" i="3"/>
  <c r="D30" i="3"/>
  <c r="B30" i="3"/>
  <c r="C29" i="3"/>
  <c r="B29" i="3"/>
  <c r="C28" i="3"/>
  <c r="B28" i="3"/>
  <c r="C27" i="3"/>
  <c r="C30" i="3" s="1"/>
  <c r="B27" i="3"/>
  <c r="M9" i="6"/>
  <c r="B4" i="1"/>
  <c r="B3" i="1"/>
  <c r="B2" i="1"/>
  <c r="C2" i="1"/>
  <c r="C4" i="1"/>
  <c r="C3" i="1"/>
  <c r="F5" i="1"/>
  <c r="G5" i="1"/>
  <c r="C5" i="1" l="1"/>
  <c r="D5" i="1"/>
  <c r="E5" i="1"/>
  <c r="K5" i="1"/>
  <c r="I5" i="1"/>
  <c r="H5" i="1"/>
  <c r="B5" i="1" l="1"/>
</calcChain>
</file>

<file path=xl/sharedStrings.xml><?xml version="1.0" encoding="utf-8"?>
<sst xmlns="http://schemas.openxmlformats.org/spreadsheetml/2006/main" count="760" uniqueCount="274">
  <si>
    <t xml:space="preserve">Priority </t>
  </si>
  <si>
    <t>Total WPPL OESR</t>
  </si>
  <si>
    <t>Grand Total</t>
  </si>
  <si>
    <t>No. of Closed</t>
  </si>
  <si>
    <t>No. of Open</t>
  </si>
  <si>
    <t>Total Milford OESR</t>
  </si>
  <si>
    <t>High(&lt; 5 working Days)</t>
  </si>
  <si>
    <t>Medium (&lt;20 Working Days)</t>
  </si>
  <si>
    <t>Low (&gt;  20 Working Days &amp; above)</t>
  </si>
  <si>
    <t>Days Closed (Avg)</t>
  </si>
  <si>
    <t>Days Open (Avg)</t>
  </si>
  <si>
    <t>No. of WPPL Closed</t>
  </si>
  <si>
    <t>No. of Milford Closed</t>
  </si>
  <si>
    <t>Days Closed WPPL (Avg)</t>
  </si>
  <si>
    <t>Days Closed Milford (Avg)</t>
  </si>
  <si>
    <t>No. of WPPL Open</t>
  </si>
  <si>
    <t>No. of MilfordOpen</t>
  </si>
  <si>
    <t>Days Open WPPL (Avg)</t>
  </si>
  <si>
    <t>Days Open Milford (Avg)</t>
  </si>
  <si>
    <t>Aevrage closing Days</t>
  </si>
  <si>
    <t>Engineering Group</t>
  </si>
  <si>
    <t>OESR Date Received</t>
  </si>
  <si>
    <t>TE Tool No</t>
  </si>
  <si>
    <t>Problem Summary</t>
  </si>
  <si>
    <t>Site</t>
  </si>
  <si>
    <t>Assignee 2 (WPPL)</t>
  </si>
  <si>
    <t>Date Completed</t>
  </si>
  <si>
    <t>Remark/Closure</t>
  </si>
  <si>
    <t>OESR to Milford</t>
  </si>
  <si>
    <t>1- High(&lt; 1 week)</t>
  </si>
  <si>
    <t>STATUS</t>
  </si>
  <si>
    <t>Time for closure (Days)</t>
  </si>
  <si>
    <t>S190118</t>
  </si>
  <si>
    <t>Manufacturing Engineering</t>
  </si>
  <si>
    <t>S190119</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</si>
  <si>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</si>
  <si>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Flex</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</si>
  <si>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</si>
  <si>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SuFern</t>
  </si>
  <si>
    <t>[04Sep19] sourcing in progress, updated during eng.meeting
[14Oct19] target to receive the parts by 10Nov19</t>
  </si>
  <si>
    <t>No</t>
  </si>
  <si>
    <t>2- Medium(&lt;4 weeks)</t>
  </si>
  <si>
    <t>N/A</t>
  </si>
  <si>
    <t>Venture</t>
  </si>
  <si>
    <t>3- Low (&gt;  4 weeks &amp; above)</t>
  </si>
  <si>
    <t>S190135</t>
  </si>
  <si>
    <t>Test Engineering</t>
  </si>
  <si>
    <t>TE83026-1</t>
  </si>
  <si>
    <t>During preventive maintenance on PC found files in SENDBUFFER directories, please notify test engineer for resubmission .</t>
  </si>
  <si>
    <t>HuaZhen</t>
  </si>
  <si>
    <t>TE83026-2</t>
  </si>
  <si>
    <t>TE83064-17</t>
  </si>
  <si>
    <t>TE82988-2</t>
  </si>
  <si>
    <t>TE82865-5/6</t>
  </si>
  <si>
    <t>CEI</t>
  </si>
  <si>
    <t>Hua Zhen</t>
  </si>
  <si>
    <t>S190108</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</si>
  <si>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</si>
  <si>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Huazhen</t>
  </si>
  <si>
    <t>[04Sep19] Edwin will review/advise
[05Sep19] Approve the spare ordering. Huazhen to order the spares</t>
  </si>
  <si>
    <t>Closed</t>
  </si>
  <si>
    <t>S190122</t>
  </si>
  <si>
    <t>TE82969-1</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</si>
  <si>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</si>
  <si>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</si>
  <si>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S190132</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</si>
  <si>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</si>
  <si>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</si>
  <si>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</si>
  <si>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</si>
  <si>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S190139</t>
  </si>
  <si>
    <t>TE82882-9</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</si>
  <si>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</si>
  <si>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</si>
  <si>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S190146</t>
  </si>
  <si>
    <t>TE83064-10</t>
  </si>
  <si>
    <t>S190147</t>
  </si>
  <si>
    <t>TE83064-11</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</si>
  <si>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</si>
  <si>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</si>
  <si>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 xml:space="preserve">[20Sep2019] Request HC to list all stations with unsent files under SENDBUFFER directories and will raise OESR to Milford
[25Sep19] Sent a chaser to Venture
[11Oct19] Asked HC to verif y the PC has  'Unsent files' with error code
</t>
  </si>
  <si>
    <t>Log Number</t>
  </si>
  <si>
    <t>S190105</t>
  </si>
  <si>
    <t>TE82943-21</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</si>
  <si>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</si>
  <si>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</si>
  <si>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Yes</t>
  </si>
  <si>
    <t>S190109</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</si>
  <si>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</si>
  <si>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</si>
  <si>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</si>
  <si>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S190126</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</si>
  <si>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</si>
  <si>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</si>
  <si>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</si>
  <si>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S190136</t>
  </si>
  <si>
    <t>During preventive maintenance on PC found Symantec Antivirus definition files cannot be updated, please contact test engineer to upgrade anti-virus software .</t>
  </si>
  <si>
    <t>[20Sep2019] Asked HC to list all stations with outdated antiviruse and check with their IT see if can find a solution
[25Sep19] Sent a chaser to Venture
[01Oct19] 193626 was raised
[07Oct19] Shared workaournd for updating virus definition file on windows xp with HC</t>
  </si>
  <si>
    <t>S190097</t>
  </si>
  <si>
    <t>S190098</t>
  </si>
  <si>
    <t>S190099</t>
  </si>
  <si>
    <t>TE82995 -2</t>
  </si>
  <si>
    <t>S190100</t>
  </si>
  <si>
    <t>TE83064-15</t>
  </si>
  <si>
    <t>S190101</t>
  </si>
  <si>
    <t>TE83064-14</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</si>
  <si>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</si>
  <si>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</si>
  <si>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</si>
  <si>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</si>
  <si>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</si>
  <si>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</si>
  <si>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[04Jul19] emailed Lwin to proceed with replacement; Advised her to avoid this re-occuring.</t>
  </si>
  <si>
    <t>Sid</t>
  </si>
  <si>
    <t>4 Probes given to Richport on 16July 2019:
1) AN30229 Resistance test Probe
2) T100282BC1  Resistance Test Probe
3) T100283BC1 Resistance Test Probe
4) AN30251 Resistance Test Probe</t>
  </si>
  <si>
    <t xml:space="preserve">[10Jul19] Replied Lwin to replace this cable. </t>
  </si>
  <si>
    <t>[10Jul19] A column passed to Venture to continue the production. Will verify the column condition when available</t>
  </si>
  <si>
    <t xml:space="preserve">[12Jul19] sent an acknolegment of  the parts replacement. </t>
  </si>
  <si>
    <t>S190103</t>
  </si>
  <si>
    <t>TE83057-4</t>
  </si>
  <si>
    <t>S190104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</si>
  <si>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</si>
  <si>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</si>
  <si>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[08Aug19] Checked with Joel they have a workaound for this case and agreed to close this case.</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</si>
  <si>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</si>
  <si>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S190106</t>
  </si>
  <si>
    <t>TE82943-24</t>
  </si>
  <si>
    <t>S190107</t>
  </si>
  <si>
    <t>Label Print</t>
  </si>
  <si>
    <t xml:space="preserve">During testing, Remote control of tester box was suddendly OFF. Due to this, test UUT will be OFF and Faild the test. The frequency of the issue is happened in one out of 5 units. </t>
  </si>
  <si>
    <t>Label content overlap printing for the following serial number:
G19QSP506A
G19QSP507A
Request re-printing of the above serial number.</t>
  </si>
  <si>
    <t xml:space="preserve">[24Jul19] Edwin: We need more information regarding this failure to help. 
Is it every 5th unit that turned off.  Chan: Yes.
1.	Do you see this behavior with other TE82943 or only this module. 
Chan: So far, we do not see this behavior in other system. Only at TE82943-24
2.	When this issue happen. Since when and what do you know has changed
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</si>
  <si>
    <t>Desmond</t>
  </si>
  <si>
    <t>[24Jul19] Reprinted</t>
  </si>
  <si>
    <t>S190111</t>
  </si>
  <si>
    <t>Web_Print</t>
  </si>
  <si>
    <t xml:space="preserve">Venture is unable to access to Waters Web base label printing for Beacon shipment, we are able to proceed until the password after that a error message indicated the server is down or programme error as attached. </t>
  </si>
  <si>
    <t>Sufern</t>
  </si>
  <si>
    <t>S190113</t>
  </si>
  <si>
    <t>S190114</t>
  </si>
  <si>
    <t>NA</t>
  </si>
  <si>
    <t>S190115</t>
  </si>
  <si>
    <t xml:space="preserve">   1) Label smear for 186015031; Qty 1pc
ASP 279001743 Rev. H
2) Label edge found to have scratch mark for 289000560; Qty 1pc
ASP 289000560 Rev. M</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</si>
  <si>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</si>
  <si>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</si>
  <si>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23Sep19 : closed. Remove from tooling masterlist.</t>
  </si>
  <si>
    <t>S190117</t>
  </si>
  <si>
    <t>TE 82988-2</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</si>
  <si>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</si>
  <si>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</si>
  <si>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S190121</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</si>
  <si>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</si>
  <si>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</si>
  <si>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[26Aug2019] Asked Joel to purchase 1 power supply for this repair. Joel updated the tester is fixed by replacing power adaptor</t>
  </si>
  <si>
    <t>S190133</t>
  </si>
  <si>
    <t>S190134</t>
  </si>
  <si>
    <t>TE82943</t>
  </si>
  <si>
    <t>During IVD conversion chassis was discovered bent.                                                                                Instrument Serial Number Printing:
NCMR-SKW-0000105
WPPL Reference : NCR SG190601
Model: 186015001  S/N: L18UPB647A</t>
  </si>
  <si>
    <t>PM of TE82943 testers will be due on 10 Oct 19. Please help to provide six lamps to replace at TUV testers for TE82943-1, TE82943-19, TE82943-20, TE82943-21, TE82943-22 and TE82943-24</t>
  </si>
  <si>
    <t>Closed. Investigation performed. It is observed the chassis is bent after the assembly.</t>
  </si>
  <si>
    <t>[20Sep19] 6x lamps were collected by Venture</t>
  </si>
  <si>
    <t>S190140</t>
  </si>
  <si>
    <t>TE82940</t>
  </si>
  <si>
    <t>S190141</t>
  </si>
  <si>
    <t>Problem statement :
Tester TE 82940 for model 210000355  to be use for new model 210001344 with different test method. PCBA model 210001344  unable to measure at 2 regulated voltage point '3.3v to GRD' and '2.5V to GRD'. Its required new test specification procedure.</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</si>
  <si>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</si>
  <si>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</si>
  <si>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Desmond"We are unable to grant Sigma7 access as currently Sigma7 is not setup with isolation of factory. "</t>
  </si>
  <si>
    <t>S190152</t>
  </si>
  <si>
    <t>S190153</t>
  </si>
  <si>
    <t>Print out got line (Print head faulty). Attach autopack servie report  No: S1909193 AP.</t>
  </si>
  <si>
    <t xml:space="preserve">Certificate  of Functional Performance of Instrument serial number: J14UPX301G found model name incorrect. It should be ACQUITY UPLC 30 cm COL HTR, please help to correct it in the database. </t>
  </si>
  <si>
    <t xml:space="preserve">[11Oct19] PO 2019-462 is sent to autopack and informed Hong Cheng.
[16Oct19] Printhead replaced by autopack </t>
  </si>
  <si>
    <t>NO</t>
  </si>
  <si>
    <t>[01Oct19] Bill Irons have resolve the issue, Venture reprint the Certificate with no issue.</t>
  </si>
  <si>
    <t>S190158</t>
  </si>
  <si>
    <t>TE82774-2 and TE82774-3.</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</si>
  <si>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</si>
  <si>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[11Oct19] Approved Lwin's request of replacement parts as connector was worn off</t>
  </si>
  <si>
    <t>S190162</t>
  </si>
  <si>
    <t>S190163</t>
  </si>
  <si>
    <t xml:space="preserve">TE82943-20 </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</si>
  <si>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</si>
  <si>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</si>
  <si>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[17Oct2019] I will check it out when onsite since this issue has no impact to production yet, will raise the OESR to Milford if we cannot find a solution locally.</t>
  </si>
  <si>
    <t>S190116</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</si>
  <si>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</si>
  <si>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</si>
  <si>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[21Aug2019] Milford reviewed and agreed with this fix. And will send few pieces to WPPL/Flex for future use</t>
  </si>
  <si>
    <t>S190124</t>
  </si>
  <si>
    <t>S190125</t>
  </si>
  <si>
    <t>TE83032-1</t>
  </si>
  <si>
    <t xml:space="preserve">   Request TE# for new ICT Fixture 210001344 - Currently did not have TE# number</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</si>
  <si>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</si>
  <si>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 xml:space="preserve">[28Aug2019] OESR 193544 was created for this request.
[13Aep19] New TE# from Paul was sent to Flex </t>
  </si>
  <si>
    <t>[02Sep19] OESR 193551 was created for this request
[10Sep19] Updated Matt's reply into the OESR folder
[20Sep19] Milford will build 2x Golden flowcell and CEA was raised.</t>
  </si>
  <si>
    <t>S190142</t>
  </si>
  <si>
    <t xml:space="preserve">TE82865-5,  </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</si>
  <si>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</si>
  <si>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[20Sep19] Matt fixed the issue and confirmed with Wang. Close this case</t>
  </si>
  <si>
    <t>S190145</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</si>
  <si>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</si>
  <si>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S190156</t>
  </si>
  <si>
    <t>TE82503-5</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</si>
  <si>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</si>
  <si>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</si>
  <si>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S190112</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</si>
  <si>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</si>
  <si>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</si>
  <si>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S190130</t>
  </si>
  <si>
    <t>TE82882</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</si>
  <si>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</si>
  <si>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[04Sep19] OESR 193550
[12Sep19] VAF was sent for review
[16Sep19] VAF is pending for QA approval
[19Sep19] Sent draft VAF for FCT fixture to YH and asked for advice
[25Sep19] VAF was approved and Flex was informed.</t>
  </si>
  <si>
    <t>S190138</t>
  </si>
  <si>
    <t>TE82743-3</t>
  </si>
  <si>
    <t xml:space="preserve">The PC not able to power when turning on. Suspected that the PC Mother board get faulty
PC Model: IPC-610MB-300
Manufacturer: Advantech
OS: Windows 2000
Ram: 2 GB </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</si>
  <si>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</si>
  <si>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S190120</t>
  </si>
  <si>
    <t>279003934-002</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</si>
  <si>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</si>
  <si>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</si>
  <si>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S190127</t>
  </si>
  <si>
    <t>TE82503-4</t>
  </si>
  <si>
    <t>S190128</t>
  </si>
  <si>
    <t>S190129</t>
  </si>
  <si>
    <t>TE83064</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</si>
  <si>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</si>
  <si>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</si>
  <si>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</si>
  <si>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[30Agu2019] An air actuator was requested and collected by Flex. Joel said that they installed and verified the TE82503-4  and is able to pass. </t>
  </si>
  <si>
    <t>Edwin</t>
  </si>
  <si>
    <t xml:space="preserve">[2nd Sept] BT requested raised ID: BFM4QK - Suspect to be Venture firewall. 
Venture to check with their BT for resolution and close if Venture do not come back.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</si>
  <si>
    <t>[02Sep19] Parts are ready for collection and Vetnure was informed
[09Sep19] Parts are collected by KL</t>
  </si>
  <si>
    <t>S190131</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</si>
  <si>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</si>
  <si>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[11Sep19] Acknoledged Venture request and PM parts were collected by Venture.</t>
  </si>
  <si>
    <t>S190137</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</si>
  <si>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</si>
  <si>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S190144</t>
  </si>
  <si>
    <t>Instrument Serial Number Printing:
RMA Instrument Serial Number Label Need To Reprint Due To ADC Carton Damaged.
NCMR-SKW-00000128 WPPL reference: NCR ADC190078
Model: 186248900 S/N: E198E806A</t>
  </si>
  <si>
    <t>Desmond" It is done"</t>
  </si>
  <si>
    <t>S190149</t>
  </si>
  <si>
    <t>TB525-48V</t>
  </si>
  <si>
    <t>S190150</t>
  </si>
  <si>
    <t>TE82564-4</t>
  </si>
  <si>
    <t>S190151</t>
  </si>
  <si>
    <t>TE82988</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</si>
  <si>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</si>
  <si>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</si>
  <si>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</si>
  <si>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 xml:space="preserve">[23Sep19] Tarana in UK was informed about this repair and troubleshooting in ongoing.
[27Sep19] DJ will follow up with Tarana
</t>
  </si>
  <si>
    <t>[25Sep19] Checked tester in Flex, it's working now after replacing the FAN. The tester is under monitoring
[27Sep19] Closed as no action from WPPL required</t>
  </si>
  <si>
    <t>[27Sep19]  Seva was informed. DJ will follow up with Seva</t>
  </si>
  <si>
    <t>S190159</t>
  </si>
  <si>
    <t>Instrument Carton Serial Number Printing:
Waters Wearhose ADC feedback Carton Box Serial number label barcode unable to scan  
186001515 1515 ISOCRATIC HPLC PUMP (Serial Number B1815P128A)</t>
  </si>
  <si>
    <t>[09Oct19] label reprinted.</t>
  </si>
  <si>
    <t>S190164</t>
  </si>
  <si>
    <t>TE82558</t>
  </si>
  <si>
    <t>S190165</t>
  </si>
  <si>
    <t>TE82475-2</t>
  </si>
  <si>
    <t>S190166</t>
  </si>
  <si>
    <t>S190167</t>
  </si>
  <si>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</si>
  <si>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</si>
  <si>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SigmaSure system down, unable to capture parts number serial in system.
Currently flex use in-house Traceability to record.
Affected on Detector and QSM family.</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</si>
  <si>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</si>
  <si>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</si>
  <si>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[18Oct19] Flex reported the tester is fixed on 18Oct2019</t>
  </si>
  <si>
    <t>[18Oct19] Sys Admin was notified and case closed</t>
  </si>
  <si>
    <t>S190169</t>
  </si>
  <si>
    <t>S190170</t>
  </si>
  <si>
    <t xml:space="preserve">Instrument Serial Number Printing: 
Instrument Serial Number Label Need to re-print unit return from ADC Wearhouse
1. Model: 186248900 S/N: E1987E806A
</t>
  </si>
  <si>
    <t>[01Nov19] Su Fern has closed this OESR by providing the label.</t>
  </si>
  <si>
    <t>[04Nov19] Su Fern has closed this OESR.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</si>
</sst>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m/yy;@"/>
  </numFmts>
  <fonts count="10" x14ac:knownFonts="1">
    <font>
      <sz val="11"/>
      <color theme="1"/>
      <name val="Calibri"/>
      <family val="2"/>
      <scheme val="minor"/>
    </font>
    <font>
      <b/>
      <sz val="12"/>
      <color rgb="FF000000"/>
      <name val="Verdana"/>
      <family val="2"/>
    </font>
    <font>
      <sz val="10"/>
      <color rgb="FF000000"/>
      <name val="Verdana"/>
      <family val="2"/>
    </font>
    <font>
      <sz val="10"/>
      <color rgb="FF000000"/>
      <name val="Calibri"/>
      <family val="2"/>
    </font>
    <font>
      <sz val="9"/>
      <color rgb="FF000000"/>
      <name val="Calibri"/>
      <family val="2"/>
    </font>
    <font>
      <sz val="8"/>
      <color rgb="FF000000"/>
      <name val="Verdana"/>
      <family val="2"/>
    </font>
    <font>
      <b/>
      <sz val="14"/>
      <color rgb="FF000000"/>
      <name val="Verdana"/>
      <family val="2"/>
    </font>
    <font>
      <b/>
      <sz val="12"/>
      <color rgb="FF000000"/>
      <name val="Verdana"/>
      <family val="2"/>
    </font>
    <font>
      <b/>
      <sz val="10"/>
      <color rgb="FF000000"/>
      <name val="Verdana"/>
      <family val="2"/>
    </font>
    <font>
      <b/>
      <sz val="18"/>
      <name val="Arial"/>
      <family val="2"/>
    </font>
  </fonts>
  <fills count="5">
    <fill>
      <patternFill patternType="none"/>
    </fill>
    <fill>
      <patternFill patternType="gray125"/>
    </fill>
    <fill>
      <patternFill patternType="solid">
        <fgColor rgb="FF3377DD"/>
        <bgColor indexed="64"/>
      </patternFill>
    </fill>
    <fill>
      <patternFill patternType="solid">
        <fgColor rgb="FFE7ECF3"/>
        <bgColor indexed="64"/>
      </patternFill>
    </fill>
    <fill>
      <patternFill patternType="solid">
        <fgColor theme="2"/>
        <bgColor indexed="64"/>
      </patternFill>
    </fill>
  </fills>
  <borders count="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s>
  <cellStyleXfs count="1">
    <xf numFmtId="0" fontId="0" fillId="0" borderId="0"/>
  </cellStyleXfs>
  <cellXfs count="19">
    <xf numFmtId="0" fontId="0" fillId="0" borderId="0" xfId="0"/>
    <xf numFmtId="0" fontId="1" fillId="2" borderId="2" xfId="0" applyFont="1" applyFill="1" applyBorder="1" applyAlignment="1">
      <alignment horizontal="left" vertical="top" wrapText="1" readingOrder="1"/>
    </xf>
    <xf numFmtId="0" fontId="2" fillId="3" borderId="1" xfId="0" applyFont="1" applyFill="1" applyBorder="1" applyAlignment="1">
      <alignment horizontal="center" wrapText="1" readingOrder="1"/>
    </xf>
    <xf numFmtId="0" fontId="3" fillId="3" borderId="1" xfId="0" applyFont="1" applyFill="1" applyBorder="1" applyAlignment="1">
      <alignment horizontal="center" wrapText="1" readingOrder="1"/>
    </xf>
    <xf numFmtId="0" fontId="4" fillId="3" borderId="1" xfId="0" applyFont="1" applyFill="1" applyBorder="1" applyAlignment="1">
      <alignment horizontal="center" wrapText="1" readingOrder="1"/>
    </xf>
    <xf numFmtId="0" fontId="5" fillId="3" borderId="1" xfId="0" applyFont="1" applyFill="1" applyBorder="1" applyAlignment="1">
      <alignment horizontal="center" wrapText="1" readingOrder="1"/>
    </xf>
    <xf numFmtId="0" fontId="6" fillId="3" borderId="1" xfId="0" applyFont="1" applyFill="1" applyBorder="1" applyAlignment="1">
      <alignment horizontal="left" wrapText="1" readingOrder="1"/>
    </xf>
    <xf numFmtId="0" fontId="6" fillId="3" borderId="1" xfId="0" applyFont="1" applyFill="1" applyBorder="1" applyAlignment="1">
      <alignment horizontal="center" wrapText="1" readingOrder="1"/>
    </xf>
    <xf numFmtId="0" fontId="1" fillId="2" borderId="2" xfId="0" applyFont="1" applyFill="1" applyBorder="1" applyAlignment="1">
      <alignment horizontal="left" vertical="top" wrapText="1" readingOrder="1"/>
    </xf>
    <xf numFmtId="0" fontId="7" fillId="2" borderId="2" xfId="0" applyFont="1" applyFill="1" applyBorder="1" applyAlignment="1">
      <alignment horizontal="left" vertical="top" wrapText="1" readingOrder="1"/>
    </xf>
    <xf numFmtId="0" fontId="8" fillId="3" borderId="1" xfId="0" applyFont="1" applyFill="1" applyBorder="1" applyAlignment="1">
      <alignment horizontal="left" wrapText="1" readingOrder="1"/>
    </xf>
    <xf numFmtId="0" fontId="9" fillId="3" borderId="1" xfId="0" applyFont="1" applyFill="1" applyBorder="1" applyAlignment="1">
      <alignment horizontal="center" wrapText="1"/>
    </xf>
    <xf numFmtId="0" fontId="1" fillId="2" borderId="2" xfId="0" applyFont="1" applyFill="1" applyBorder="1" applyAlignment="1">
      <alignment horizontal="left" vertical="top" wrapText="1" readingOrder="1"/>
    </xf>
    <xf numFmtId="0" fontId="1" fillId="4" borderId="2" xfId="0" applyFont="1" applyFill="1" applyBorder="1" applyAlignment="1">
      <alignment horizontal="left" vertical="top" wrapText="1" readingOrder="1"/>
    </xf>
    <xf numFmtId="1" fontId="6" fillId="4" borderId="1" xfId="0" applyNumberFormat="1" applyFont="1" applyFill="1" applyBorder="1" applyAlignment="1">
      <alignment horizontal="center" wrapText="1" readingOrder="1"/>
    </xf>
    <xf numFmtId="1" fontId="0" fillId="0" borderId="0" xfId="0" applyNumberFormat="1"/>
    <xf numFmtId="1" fontId="2" fillId="4" borderId="1" xfId="0" applyNumberFormat="1" applyFont="1" applyFill="1" applyBorder="1" applyAlignment="1">
      <alignment horizontal="center" wrapText="1" readingOrder="1"/>
    </xf>
    <xf numFmtId="1" fontId="3" fillId="4" borderId="1" xfId="0" applyNumberFormat="1" applyFont="1" applyFill="1" applyBorder="1" applyAlignment="1">
      <alignment horizontal="center" wrapText="1" readingOrder="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SG"/>
              <a:t>WPPL OESR</a:t>
            </a:r>
          </a:p>
        </c:rich>
      </c:tx>
      <c:layout>
        <c:manualLayout>
          <c:xMode val="edge"/>
          <c:yMode val="edge"/>
          <c:x val="0.42781933508311459"/>
          <c:y val="4.166666666666666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'Total NO'!$A$2</c:f>
              <c:strCache>
                <c:ptCount val="1"/>
                <c:pt idx="0">
                  <c:v>High(&lt; 5 working Days)</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cat>
            <c:strRef>
              <c:f>'Total NO'!$B$1:$K$1</c:f>
              <c:strCache>
                <c:ptCount val="10"/>
                <c:pt idx="0">
                  <c:v>Total WPPL OESR</c:v>
                </c:pt>
                <c:pt idx="1">
                  <c:v>Total Milford OESR</c:v>
                </c:pt>
                <c:pt idx="2">
                  <c:v>No. of WPPL Closed</c:v>
                </c:pt>
                <c:pt idx="3">
                  <c:v>No. of Milford Closed</c:v>
                </c:pt>
                <c:pt idx="4">
                  <c:v>No. of WPPL Open</c:v>
                </c:pt>
                <c:pt idx="5">
                  <c:v>No. of MilfordOpen</c:v>
                </c:pt>
                <c:pt idx="6">
                  <c:v>Days Closed WPPL (Avg)</c:v>
                </c:pt>
                <c:pt idx="7">
                  <c:v>Days Closed Milford (Avg)</c:v>
                </c:pt>
                <c:pt idx="8">
                  <c:v>Days Open WPPL (Avg)</c:v>
                </c:pt>
                <c:pt idx="9">
                  <c:v>Days Open Milford (Avg)</c:v>
                </c:pt>
              </c:strCache>
            </c:strRef>
          </c:cat>
          <c:val>
            <c:numRef>
              <c:f>'Total NO'!$B$2:$K$2</c:f>
              <c:numCache>
                <c:formatCode>0</c:formatCode>
                <c:ptCount val="10"/>
                <c:pt idx="0">
                  <c:v>18</c:v>
                </c:pt>
                <c:pt idx="1">
                  <c:v>3</c:v>
                </c:pt>
                <c:pt idx="2">
                  <c:v>17</c:v>
                </c:pt>
                <c:pt idx="3">
                  <c:v>3</c:v>
                </c:pt>
                <c:pt idx="4">
                  <c:v>1</c:v>
                </c:pt>
                <c:pt idx="5">
                  <c:v>0</c:v>
                </c:pt>
                <c:pt idx="6">
                  <c:v>2</c:v>
                </c:pt>
                <c:pt idx="7">
                  <c:v>7</c:v>
                </c:pt>
                <c:pt idx="8">
                  <c:v>3</c:v>
                </c:pt>
                <c:pt idx="9">
                  <c:v>0</c:v>
                </c:pt>
              </c:numCache>
            </c:numRef>
          </c:val>
          <c:extLst>
            <c:ext xmlns:c16="http://schemas.microsoft.com/office/drawing/2014/chart" uri="{C3380CC4-5D6E-409C-BE32-E72D297353CC}">
              <c16:uniqueId val="{00000000-5F58-4AB2-BC57-D0790B6EB183}"/>
            </c:ext>
          </c:extLst>
        </c:ser>
        <c:ser>
          <c:idx val="1"/>
          <c:order val="1"/>
          <c:tx>
            <c:strRef>
              <c:f>'Total NO'!$A$3</c:f>
              <c:strCache>
                <c:ptCount val="1"/>
                <c:pt idx="0">
                  <c:v>Medium (&lt;20 Working Days)</c:v>
                </c:pt>
              </c:strCache>
            </c:strRef>
          </c:tx>
          <c:spPr>
            <a:solidFill>
              <a:schemeClr val="accent2">
                <a:alpha val="85000"/>
              </a:schemeClr>
            </a:solidFill>
            <a:ln w="9525" cap="flat" cmpd="sng" algn="ctr">
              <a:solidFill>
                <a:schemeClr val="accent2">
                  <a:lumMod val="75000"/>
                </a:schemeClr>
              </a:solidFill>
              <a:round/>
            </a:ln>
            <a:effectLst/>
            <a:sp3d contourW="9525">
              <a:contourClr>
                <a:schemeClr val="accent2">
                  <a:lumMod val="75000"/>
                </a:schemeClr>
              </a:contourClr>
            </a:sp3d>
          </c:spPr>
          <c:invertIfNegative val="0"/>
          <c:cat>
            <c:strRef>
              <c:f>'Total NO'!$B$1:$K$1</c:f>
              <c:strCache>
                <c:ptCount val="10"/>
                <c:pt idx="0">
                  <c:v>Total WPPL OESR</c:v>
                </c:pt>
                <c:pt idx="1">
                  <c:v>Total Milford OESR</c:v>
                </c:pt>
                <c:pt idx="2">
                  <c:v>No. of WPPL Closed</c:v>
                </c:pt>
                <c:pt idx="3">
                  <c:v>No. of Milford Closed</c:v>
                </c:pt>
                <c:pt idx="4">
                  <c:v>No. of WPPL Open</c:v>
                </c:pt>
                <c:pt idx="5">
                  <c:v>No. of MilfordOpen</c:v>
                </c:pt>
                <c:pt idx="6">
                  <c:v>Days Closed WPPL (Avg)</c:v>
                </c:pt>
                <c:pt idx="7">
                  <c:v>Days Closed Milford (Avg)</c:v>
                </c:pt>
                <c:pt idx="8">
                  <c:v>Days Open WPPL (Avg)</c:v>
                </c:pt>
                <c:pt idx="9">
                  <c:v>Days Open Milford (Avg)</c:v>
                </c:pt>
              </c:strCache>
            </c:strRef>
          </c:cat>
          <c:val>
            <c:numRef>
              <c:f>'Total NO'!$B$3:$K$3</c:f>
              <c:numCache>
                <c:formatCode>0</c:formatCode>
                <c:ptCount val="10"/>
                <c:pt idx="0">
                  <c:v>28</c:v>
                </c:pt>
                <c:pt idx="1">
                  <c:v>4</c:v>
                </c:pt>
                <c:pt idx="2">
                  <c:v>26</c:v>
                </c:pt>
                <c:pt idx="3">
                  <c:v>4</c:v>
                </c:pt>
                <c:pt idx="4">
                  <c:v>2</c:v>
                </c:pt>
                <c:pt idx="5">
                  <c:v>0</c:v>
                </c:pt>
                <c:pt idx="6">
                  <c:v>8</c:v>
                </c:pt>
                <c:pt idx="7">
                  <c:v>9</c:v>
                </c:pt>
                <c:pt idx="8">
                  <c:v>5</c:v>
                </c:pt>
                <c:pt idx="9">
                  <c:v>0</c:v>
                </c:pt>
              </c:numCache>
            </c:numRef>
          </c:val>
          <c:extLst>
            <c:ext xmlns:c16="http://schemas.microsoft.com/office/drawing/2014/chart" uri="{C3380CC4-5D6E-409C-BE32-E72D297353CC}">
              <c16:uniqueId val="{00000001-5F58-4AB2-BC57-D0790B6EB183}"/>
            </c:ext>
          </c:extLst>
        </c:ser>
        <c:ser>
          <c:idx val="2"/>
          <c:order val="2"/>
          <c:tx>
            <c:strRef>
              <c:f>'Total NO'!$A$4</c:f>
              <c:strCache>
                <c:ptCount val="1"/>
                <c:pt idx="0">
                  <c:v>Low (&gt;  20 Working Days &amp; above)</c:v>
                </c:pt>
              </c:strCache>
            </c:strRef>
          </c:tx>
          <c:spPr>
            <a:solidFill>
              <a:schemeClr val="accent3">
                <a:alpha val="85000"/>
              </a:schemeClr>
            </a:solidFill>
            <a:ln w="9525" cap="flat" cmpd="sng" algn="ctr">
              <a:solidFill>
                <a:schemeClr val="accent3">
                  <a:lumMod val="75000"/>
                </a:schemeClr>
              </a:solidFill>
              <a:round/>
            </a:ln>
            <a:effectLst/>
            <a:sp3d contourW="9525">
              <a:contourClr>
                <a:schemeClr val="accent3">
                  <a:lumMod val="75000"/>
                </a:schemeClr>
              </a:contourClr>
            </a:sp3d>
          </c:spPr>
          <c:invertIfNegative val="0"/>
          <c:cat>
            <c:strRef>
              <c:f>'Total NO'!$B$1:$K$1</c:f>
              <c:strCache>
                <c:ptCount val="10"/>
                <c:pt idx="0">
                  <c:v>Total WPPL OESR</c:v>
                </c:pt>
                <c:pt idx="1">
                  <c:v>Total Milford OESR</c:v>
                </c:pt>
                <c:pt idx="2">
                  <c:v>No. of WPPL Closed</c:v>
                </c:pt>
                <c:pt idx="3">
                  <c:v>No. of Milford Closed</c:v>
                </c:pt>
                <c:pt idx="4">
                  <c:v>No. of WPPL Open</c:v>
                </c:pt>
                <c:pt idx="5">
                  <c:v>No. of MilfordOpen</c:v>
                </c:pt>
                <c:pt idx="6">
                  <c:v>Days Closed WPPL (Avg)</c:v>
                </c:pt>
                <c:pt idx="7">
                  <c:v>Days Closed Milford (Avg)</c:v>
                </c:pt>
                <c:pt idx="8">
                  <c:v>Days Open WPPL (Avg)</c:v>
                </c:pt>
                <c:pt idx="9">
                  <c:v>Days Open Milford (Avg)</c:v>
                </c:pt>
              </c:strCache>
            </c:strRef>
          </c:cat>
          <c:val>
            <c:numRef>
              <c:f>'Total NO'!$B$4:$K$4</c:f>
              <c:numCache>
                <c:formatCode>0</c:formatCode>
                <c:ptCount val="10"/>
                <c:pt idx="0">
                  <c:v>12</c:v>
                </c:pt>
                <c:pt idx="1">
                  <c:v>6</c:v>
                </c:pt>
                <c:pt idx="2">
                  <c:v>7</c:v>
                </c:pt>
                <c:pt idx="3">
                  <c:v>4</c:v>
                </c:pt>
                <c:pt idx="4">
                  <c:v>5</c:v>
                </c:pt>
                <c:pt idx="5">
                  <c:v>2</c:v>
                </c:pt>
                <c:pt idx="6">
                  <c:v>35</c:v>
                </c:pt>
                <c:pt idx="7">
                  <c:v>38</c:v>
                </c:pt>
                <c:pt idx="8">
                  <c:v>35</c:v>
                </c:pt>
                <c:pt idx="9">
                  <c:v>77</c:v>
                </c:pt>
              </c:numCache>
            </c:numRef>
          </c:val>
          <c:extLst>
            <c:ext xmlns:c16="http://schemas.microsoft.com/office/drawing/2014/chart" uri="{C3380CC4-5D6E-409C-BE32-E72D297353CC}">
              <c16:uniqueId val="{00000002-5F58-4AB2-BC57-D0790B6EB183}"/>
            </c:ext>
          </c:extLst>
        </c:ser>
        <c:ser>
          <c:idx val="3"/>
          <c:order val="3"/>
          <c:tx>
            <c:strRef>
              <c:f>'Total NO'!$A$5</c:f>
              <c:strCache>
                <c:ptCount val="1"/>
                <c:pt idx="0">
                  <c:v>Grand Total</c:v>
                </c:pt>
              </c:strCache>
            </c:strRef>
          </c:tx>
          <c:spPr>
            <a:solidFill>
              <a:schemeClr val="accent4">
                <a:alpha val="85000"/>
              </a:schemeClr>
            </a:solidFill>
            <a:ln w="9525" cap="flat" cmpd="sng" algn="ctr">
              <a:solidFill>
                <a:schemeClr val="accent4">
                  <a:lumMod val="75000"/>
                </a:schemeClr>
              </a:solidFill>
              <a:round/>
            </a:ln>
            <a:effectLst/>
            <a:sp3d contourW="9525">
              <a:contourClr>
                <a:schemeClr val="accent4">
                  <a:lumMod val="75000"/>
                </a:schemeClr>
              </a:contourClr>
            </a:sp3d>
          </c:spPr>
          <c:invertIfNegative val="0"/>
          <c:cat>
            <c:strRef>
              <c:f>'Total NO'!$B$1:$K$1</c:f>
              <c:strCache>
                <c:ptCount val="10"/>
                <c:pt idx="0">
                  <c:v>Total WPPL OESR</c:v>
                </c:pt>
                <c:pt idx="1">
                  <c:v>Total Milford OESR</c:v>
                </c:pt>
                <c:pt idx="2">
                  <c:v>No. of WPPL Closed</c:v>
                </c:pt>
                <c:pt idx="3">
                  <c:v>No. of Milford Closed</c:v>
                </c:pt>
                <c:pt idx="4">
                  <c:v>No. of WPPL Open</c:v>
                </c:pt>
                <c:pt idx="5">
                  <c:v>No. of MilfordOpen</c:v>
                </c:pt>
                <c:pt idx="6">
                  <c:v>Days Closed WPPL (Avg)</c:v>
                </c:pt>
                <c:pt idx="7">
                  <c:v>Days Closed Milford (Avg)</c:v>
                </c:pt>
                <c:pt idx="8">
                  <c:v>Days Open WPPL (Avg)</c:v>
                </c:pt>
                <c:pt idx="9">
                  <c:v>Days Open Milford (Avg)</c:v>
                </c:pt>
              </c:strCache>
            </c:strRef>
          </c:cat>
          <c:val>
            <c:numRef>
              <c:f>'Total NO'!$B$5:$K$5</c:f>
              <c:numCache>
                <c:formatCode>0</c:formatCode>
                <c:ptCount val="10"/>
                <c:pt idx="0">
                  <c:v>58</c:v>
                </c:pt>
                <c:pt idx="1">
                  <c:v>13</c:v>
                </c:pt>
                <c:pt idx="2">
                  <c:v>50</c:v>
                </c:pt>
                <c:pt idx="3">
                  <c:v>11</c:v>
                </c:pt>
                <c:pt idx="4">
                  <c:v>8</c:v>
                </c:pt>
                <c:pt idx="5">
                  <c:v>2</c:v>
                </c:pt>
                <c:pt idx="6">
                  <c:v>15</c:v>
                </c:pt>
                <c:pt idx="7">
                  <c:v>18</c:v>
                </c:pt>
                <c:pt idx="8">
                  <c:v>35</c:v>
                </c:pt>
                <c:pt idx="9">
                  <c:v>25.666666666666668</c:v>
                </c:pt>
              </c:numCache>
            </c:numRef>
          </c:val>
          <c:extLst>
            <c:ext xmlns:c16="http://schemas.microsoft.com/office/drawing/2014/chart" uri="{C3380CC4-5D6E-409C-BE32-E72D297353CC}">
              <c16:uniqueId val="{00000003-5F58-4AB2-BC57-D0790B6EB183}"/>
            </c:ext>
          </c:extLst>
        </c:ser>
        <c:dLbls>
          <c:showLegendKey val="0"/>
          <c:showVal val="0"/>
          <c:showCatName val="0"/>
          <c:showSerName val="0"/>
          <c:showPercent val="0"/>
          <c:showBubbleSize val="0"/>
        </c:dLbls>
        <c:gapWidth val="65"/>
        <c:shape val="box"/>
        <c:axId val="500392688"/>
        <c:axId val="500397280"/>
        <c:axId val="0"/>
      </c:bar3DChart>
      <c:catAx>
        <c:axId val="50039268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500397280"/>
        <c:crosses val="autoZero"/>
        <c:auto val="1"/>
        <c:lblAlgn val="ctr"/>
        <c:lblOffset val="100"/>
        <c:noMultiLvlLbl val="0"/>
      </c:catAx>
      <c:valAx>
        <c:axId val="500397280"/>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500392688"/>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a:t>
            </a:r>
            <a:r>
              <a:rPr lang="en-SG" baseline="0"/>
              <a:t> to Milford</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'Simple form'!$A$2</c:f>
              <c:strCache>
                <c:ptCount val="1"/>
                <c:pt idx="0">
                  <c:v>High(&lt; 5 working Days)</c:v>
                </c:pt>
              </c:strCache>
            </c:strRef>
          </c:tx>
          <c:spPr>
            <a:solidFill>
              <a:schemeClr val="accent1"/>
            </a:solidFill>
            <a:ln>
              <a:noFill/>
            </a:ln>
            <a:effectLst/>
            <a:sp3d/>
          </c:spPr>
          <c:invertIfNegative val="0"/>
          <c:cat>
            <c:strRef>
              <c:f>'Simple form'!$B$1:$F$1</c:f>
              <c:strCache>
                <c:ptCount val="5"/>
                <c:pt idx="0">
                  <c:v>Total Milford OESR</c:v>
                </c:pt>
                <c:pt idx="1">
                  <c:v>No. of Closed</c:v>
                </c:pt>
                <c:pt idx="2">
                  <c:v>Days Closed (Avg)</c:v>
                </c:pt>
                <c:pt idx="3">
                  <c:v>No. of Open</c:v>
                </c:pt>
                <c:pt idx="4">
                  <c:v>Days Open (Avg)</c:v>
                </c:pt>
              </c:strCache>
            </c:strRef>
          </c:cat>
          <c:val>
            <c:numRef>
              <c:f>'Simple form'!$B$2:$F$2</c:f>
              <c:numCache>
                <c:formatCode>General</c:formatCode>
                <c:ptCount val="5"/>
                <c:pt idx="0">
                  <c:v>1</c:v>
                </c:pt>
                <c:pt idx="1">
                  <c:v>1</c:v>
                </c:pt>
                <c:pt idx="2">
                  <c:v>15</c:v>
                </c:pt>
                <c:pt idx="3">
                  <c:v>0</c:v>
                </c:pt>
                <c:pt idx="4">
                  <c:v>0</c:v>
                </c:pt>
              </c:numCache>
            </c:numRef>
          </c:val>
          <c:extLst>
            <c:ext xmlns:c16="http://schemas.microsoft.com/office/drawing/2014/chart" uri="{C3380CC4-5D6E-409C-BE32-E72D297353CC}">
              <c16:uniqueId val="{00000000-5755-4151-BAF2-004B0F2827DF}"/>
            </c:ext>
          </c:extLst>
        </c:ser>
        <c:ser>
          <c:idx val="1"/>
          <c:order val="1"/>
          <c:tx>
            <c:strRef>
              <c:f>'Simple form'!$A$3</c:f>
              <c:strCache>
                <c:ptCount val="1"/>
                <c:pt idx="0">
                  <c:v>Medium (&lt;20 Working Days)</c:v>
                </c:pt>
              </c:strCache>
            </c:strRef>
          </c:tx>
          <c:spPr>
            <a:solidFill>
              <a:schemeClr val="accent2"/>
            </a:solidFill>
            <a:ln>
              <a:noFill/>
            </a:ln>
            <a:effectLst/>
            <a:sp3d/>
          </c:spPr>
          <c:invertIfNegative val="0"/>
          <c:cat>
            <c:strRef>
              <c:f>'Simple form'!$B$1:$F$1</c:f>
              <c:strCache>
                <c:ptCount val="5"/>
                <c:pt idx="0">
                  <c:v>Total Milford OESR</c:v>
                </c:pt>
                <c:pt idx="1">
                  <c:v>No. of Closed</c:v>
                </c:pt>
                <c:pt idx="2">
                  <c:v>Days Closed (Avg)</c:v>
                </c:pt>
                <c:pt idx="3">
                  <c:v>No. of Open</c:v>
                </c:pt>
                <c:pt idx="4">
                  <c:v>Days Open (Avg)</c:v>
                </c:pt>
              </c:strCache>
            </c:strRef>
          </c:cat>
          <c:val>
            <c:numRef>
              <c:f>'Simple form'!$B$3:$F$3</c:f>
              <c:numCache>
                <c:formatCode>General</c:formatCode>
                <c:ptCount val="5"/>
                <c:pt idx="0">
                  <c:v>2</c:v>
                </c:pt>
                <c:pt idx="1">
                  <c:v>2</c:v>
                </c:pt>
                <c:pt idx="2">
                  <c:v>9</c:v>
                </c:pt>
                <c:pt idx="3">
                  <c:v>0</c:v>
                </c:pt>
                <c:pt idx="4">
                  <c:v>0</c:v>
                </c:pt>
              </c:numCache>
            </c:numRef>
          </c:val>
          <c:extLst>
            <c:ext xmlns:c16="http://schemas.microsoft.com/office/drawing/2014/chart" uri="{C3380CC4-5D6E-409C-BE32-E72D297353CC}">
              <c16:uniqueId val="{00000001-5755-4151-BAF2-004B0F2827DF}"/>
            </c:ext>
          </c:extLst>
        </c:ser>
        <c:ser>
          <c:idx val="2"/>
          <c:order val="2"/>
          <c:tx>
            <c:strRef>
              <c:f>'Simple form'!$A$4</c:f>
              <c:strCache>
                <c:ptCount val="1"/>
                <c:pt idx="0">
                  <c:v>Low (&gt;  20 Working Days &amp; above)</c:v>
                </c:pt>
              </c:strCache>
            </c:strRef>
          </c:tx>
          <c:spPr>
            <a:solidFill>
              <a:schemeClr val="accent3"/>
            </a:solidFill>
            <a:ln>
              <a:noFill/>
            </a:ln>
            <a:effectLst/>
            <a:sp3d/>
          </c:spPr>
          <c:invertIfNegative val="0"/>
          <c:cat>
            <c:strRef>
              <c:f>'Simple form'!$B$1:$F$1</c:f>
              <c:strCache>
                <c:ptCount val="5"/>
                <c:pt idx="0">
                  <c:v>Total Milford OESR</c:v>
                </c:pt>
                <c:pt idx="1">
                  <c:v>No. of Closed</c:v>
                </c:pt>
                <c:pt idx="2">
                  <c:v>Days Closed (Avg)</c:v>
                </c:pt>
                <c:pt idx="3">
                  <c:v>No. of Open</c:v>
                </c:pt>
                <c:pt idx="4">
                  <c:v>Days Open (Avg)</c:v>
                </c:pt>
              </c:strCache>
            </c:strRef>
          </c:cat>
          <c:val>
            <c:numRef>
              <c:f>'Simple form'!$B$4:$F$4</c:f>
              <c:numCache>
                <c:formatCode>General</c:formatCode>
                <c:ptCount val="5"/>
                <c:pt idx="0">
                  <c:v>6</c:v>
                </c:pt>
                <c:pt idx="1">
                  <c:v>2</c:v>
                </c:pt>
                <c:pt idx="2">
                  <c:v>25</c:v>
                </c:pt>
                <c:pt idx="3">
                  <c:v>4</c:v>
                </c:pt>
                <c:pt idx="4">
                  <c:v>12</c:v>
                </c:pt>
              </c:numCache>
            </c:numRef>
          </c:val>
          <c:extLst>
            <c:ext xmlns:c16="http://schemas.microsoft.com/office/drawing/2014/chart" uri="{C3380CC4-5D6E-409C-BE32-E72D297353CC}">
              <c16:uniqueId val="{00000002-5755-4151-BAF2-004B0F2827DF}"/>
            </c:ext>
          </c:extLst>
        </c:ser>
        <c:ser>
          <c:idx val="3"/>
          <c:order val="3"/>
          <c:tx>
            <c:strRef>
              <c:f>'Simple form'!$A$5</c:f>
              <c:strCache>
                <c:ptCount val="1"/>
                <c:pt idx="0">
                  <c:v>Grand Total</c:v>
                </c:pt>
              </c:strCache>
            </c:strRef>
          </c:tx>
          <c:spPr>
            <a:solidFill>
              <a:schemeClr val="accent4"/>
            </a:solidFill>
            <a:ln>
              <a:noFill/>
            </a:ln>
            <a:effectLst/>
            <a:sp3d/>
          </c:spPr>
          <c:invertIfNegative val="0"/>
          <c:cat>
            <c:strRef>
              <c:f>'Simple form'!$B$1:$F$1</c:f>
              <c:strCache>
                <c:ptCount val="5"/>
                <c:pt idx="0">
                  <c:v>Total Milford OESR</c:v>
                </c:pt>
                <c:pt idx="1">
                  <c:v>No. of Closed</c:v>
                </c:pt>
                <c:pt idx="2">
                  <c:v>Days Closed (Avg)</c:v>
                </c:pt>
                <c:pt idx="3">
                  <c:v>No. of Open</c:v>
                </c:pt>
                <c:pt idx="4">
                  <c:v>Days Open (Avg)</c:v>
                </c:pt>
              </c:strCache>
            </c:strRef>
          </c:cat>
          <c:val>
            <c:numRef>
              <c:f>'Simple form'!$B$5:$F$5</c:f>
              <c:numCache>
                <c:formatCode>General</c:formatCode>
                <c:ptCount val="5"/>
                <c:pt idx="0">
                  <c:v>9</c:v>
                </c:pt>
                <c:pt idx="1">
                  <c:v>5</c:v>
                </c:pt>
                <c:pt idx="2">
                  <c:v>17</c:v>
                </c:pt>
                <c:pt idx="3">
                  <c:v>4</c:v>
                </c:pt>
                <c:pt idx="4">
                  <c:v>52</c:v>
                </c:pt>
              </c:numCache>
            </c:numRef>
          </c:val>
          <c:extLst>
            <c:ext xmlns:c16="http://schemas.microsoft.com/office/drawing/2014/chart" uri="{C3380CC4-5D6E-409C-BE32-E72D297353CC}">
              <c16:uniqueId val="{00000003-5755-4151-BAF2-004B0F2827DF}"/>
            </c:ext>
          </c:extLst>
        </c:ser>
        <c:dLbls>
          <c:showLegendKey val="0"/>
          <c:showVal val="0"/>
          <c:showCatName val="0"/>
          <c:showSerName val="0"/>
          <c:showPercent val="0"/>
          <c:showBubbleSize val="0"/>
        </c:dLbls>
        <c:gapWidth val="150"/>
        <c:shape val="box"/>
        <c:axId val="500384160"/>
        <c:axId val="500384488"/>
        <c:axId val="0"/>
      </c:bar3DChart>
      <c:catAx>
        <c:axId val="50038416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0384488"/>
        <c:crosses val="autoZero"/>
        <c:auto val="1"/>
        <c:lblAlgn val="ctr"/>
        <c:lblOffset val="100"/>
        <c:noMultiLvlLbl val="0"/>
      </c:catAx>
      <c:valAx>
        <c:axId val="500384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00384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SG"/>
              <a:t>WPPL OESR</a:t>
            </a:r>
          </a:p>
        </c:rich>
      </c:tx>
      <c:layout>
        <c:manualLayout>
          <c:xMode val="edge"/>
          <c:yMode val="edge"/>
          <c:x val="0.42781933508311459"/>
          <c:y val="4.166666666666666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view3D>
      <c:rotX val="0"/>
      <c:rotY val="0"/>
      <c:depthPercent val="60"/>
      <c:rAngAx val="0"/>
      <c:perspective val="10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'Total NO'!$A$2</c:f>
              <c:strCache>
                <c:ptCount val="1"/>
                <c:pt idx="0">
                  <c:v>High(&lt; 5 working Days)</c:v>
                </c:pt>
              </c:strCache>
            </c:strRef>
          </c:tx>
          <c:spPr>
            <a:solidFill>
              <a:schemeClr val="accent1">
                <a:alpha val="85000"/>
              </a:schemeClr>
            </a:solidFill>
            <a:ln w="9525" cap="flat" cmpd="sng" algn="ctr">
              <a:solidFill>
                <a:schemeClr val="accent1">
                  <a:lumMod val="75000"/>
                </a:schemeClr>
              </a:solidFill>
              <a:round/>
            </a:ln>
            <a:effectLst/>
            <a:sp3d contourW="9525">
              <a:contourClr>
                <a:schemeClr val="accent1">
                  <a:lumMod val="75000"/>
                </a:schemeClr>
              </a:contourClr>
            </a:sp3d>
          </c:spPr>
          <c:invertIfNegative val="0"/>
          <c:cat>
            <c:strRef>
              <c:f>'Total NO'!$B$1:$K$1</c:f>
              <c:strCache>
                <c:ptCount val="10"/>
                <c:pt idx="0">
                  <c:v>Total WPPL OESR</c:v>
                </c:pt>
                <c:pt idx="1">
                  <c:v>Total Milford OESR</c:v>
                </c:pt>
                <c:pt idx="2">
                  <c:v>No. of WPPL Closed</c:v>
                </c:pt>
                <c:pt idx="3">
                  <c:v>No. of Milford Closed</c:v>
                </c:pt>
                <c:pt idx="4">
                  <c:v>No. of WPPL Open</c:v>
                </c:pt>
                <c:pt idx="5">
                  <c:v>No. of MilfordOpen</c:v>
                </c:pt>
                <c:pt idx="6">
                  <c:v>Days Closed WPPL (Avg)</c:v>
                </c:pt>
                <c:pt idx="7">
                  <c:v>Days Closed Milford (Avg)</c:v>
                </c:pt>
                <c:pt idx="8">
                  <c:v>Days Open WPPL (Avg)</c:v>
                </c:pt>
                <c:pt idx="9">
                  <c:v>Days Open Milford (Avg)</c:v>
                </c:pt>
              </c:strCache>
            </c:strRef>
          </c:cat>
          <c:val>
            <c:numRef>
              <c:f>'Total NO'!$B$2:$K$2</c:f>
              <c:numCache>
                <c:formatCode>0</c:formatCode>
                <c:ptCount val="10"/>
                <c:pt idx="0">
                  <c:v>18</c:v>
                </c:pt>
                <c:pt idx="1">
                  <c:v>3</c:v>
                </c:pt>
                <c:pt idx="2">
                  <c:v>17</c:v>
                </c:pt>
                <c:pt idx="3">
                  <c:v>3</c:v>
                </c:pt>
                <c:pt idx="4">
                  <c:v>1</c:v>
                </c:pt>
                <c:pt idx="5">
                  <c:v>0</c:v>
                </c:pt>
                <c:pt idx="6">
                  <c:v>2</c:v>
                </c:pt>
                <c:pt idx="7">
                  <c:v>7</c:v>
                </c:pt>
                <c:pt idx="8">
                  <c:v>3</c:v>
                </c:pt>
                <c:pt idx="9">
                  <c:v>0</c:v>
                </c:pt>
              </c:numCache>
            </c:numRef>
          </c:val>
          <c:extLst>
            <c:ext xmlns:c16="http://schemas.microsoft.com/office/drawing/2014/chart" uri="{C3380CC4-5D6E-409C-BE32-E72D297353CC}">
              <c16:uniqueId val="{00000000-47F3-4A78-9AA3-B35F92965882}"/>
            </c:ext>
          </c:extLst>
        </c:ser>
        <c:ser>
          <c:idx val="1"/>
          <c:order val="1"/>
          <c:tx>
            <c:strRef>
              <c:f>'Total NO'!$A$3</c:f>
              <c:strCache>
                <c:ptCount val="1"/>
                <c:pt idx="0">
                  <c:v>Medium (&lt;20 Working Days)</c:v>
                </c:pt>
              </c:strCache>
            </c:strRef>
          </c:tx>
          <c:spPr>
            <a:solidFill>
              <a:schemeClr val="accent2">
                <a:alpha val="85000"/>
              </a:schemeClr>
            </a:solidFill>
            <a:ln w="9525" cap="flat" cmpd="sng" algn="ctr">
              <a:solidFill>
                <a:schemeClr val="accent2">
                  <a:lumMod val="75000"/>
                </a:schemeClr>
              </a:solidFill>
              <a:round/>
            </a:ln>
            <a:effectLst/>
            <a:sp3d contourW="9525">
              <a:contourClr>
                <a:schemeClr val="accent2">
                  <a:lumMod val="75000"/>
                </a:schemeClr>
              </a:contourClr>
            </a:sp3d>
          </c:spPr>
          <c:invertIfNegative val="0"/>
          <c:cat>
            <c:strRef>
              <c:f>'Total NO'!$B$1:$K$1</c:f>
              <c:strCache>
                <c:ptCount val="10"/>
                <c:pt idx="0">
                  <c:v>Total WPPL OESR</c:v>
                </c:pt>
                <c:pt idx="1">
                  <c:v>Total Milford OESR</c:v>
                </c:pt>
                <c:pt idx="2">
                  <c:v>No. of WPPL Closed</c:v>
                </c:pt>
                <c:pt idx="3">
                  <c:v>No. of Milford Closed</c:v>
                </c:pt>
                <c:pt idx="4">
                  <c:v>No. of WPPL Open</c:v>
                </c:pt>
                <c:pt idx="5">
                  <c:v>No. of MilfordOpen</c:v>
                </c:pt>
                <c:pt idx="6">
                  <c:v>Days Closed WPPL (Avg)</c:v>
                </c:pt>
                <c:pt idx="7">
                  <c:v>Days Closed Milford (Avg)</c:v>
                </c:pt>
                <c:pt idx="8">
                  <c:v>Days Open WPPL (Avg)</c:v>
                </c:pt>
                <c:pt idx="9">
                  <c:v>Days Open Milford (Avg)</c:v>
                </c:pt>
              </c:strCache>
            </c:strRef>
          </c:cat>
          <c:val>
            <c:numRef>
              <c:f>'Total NO'!$B$3:$K$3</c:f>
              <c:numCache>
                <c:formatCode>0</c:formatCode>
                <c:ptCount val="10"/>
                <c:pt idx="0">
                  <c:v>28</c:v>
                </c:pt>
                <c:pt idx="1">
                  <c:v>4</c:v>
                </c:pt>
                <c:pt idx="2">
                  <c:v>26</c:v>
                </c:pt>
                <c:pt idx="3">
                  <c:v>4</c:v>
                </c:pt>
                <c:pt idx="4">
                  <c:v>2</c:v>
                </c:pt>
                <c:pt idx="5">
                  <c:v>0</c:v>
                </c:pt>
                <c:pt idx="6">
                  <c:v>8</c:v>
                </c:pt>
                <c:pt idx="7">
                  <c:v>9</c:v>
                </c:pt>
                <c:pt idx="8">
                  <c:v>5</c:v>
                </c:pt>
                <c:pt idx="9">
                  <c:v>0</c:v>
                </c:pt>
              </c:numCache>
            </c:numRef>
          </c:val>
          <c:extLst>
            <c:ext xmlns:c16="http://schemas.microsoft.com/office/drawing/2014/chart" uri="{C3380CC4-5D6E-409C-BE32-E72D297353CC}">
              <c16:uniqueId val="{00000001-47F3-4A78-9AA3-B35F92965882}"/>
            </c:ext>
          </c:extLst>
        </c:ser>
        <c:ser>
          <c:idx val="2"/>
          <c:order val="2"/>
          <c:tx>
            <c:strRef>
              <c:f>'Total NO'!$A$4</c:f>
              <c:strCache>
                <c:ptCount val="1"/>
                <c:pt idx="0">
                  <c:v>Low (&gt;  20 Working Days &amp; above)</c:v>
                </c:pt>
              </c:strCache>
            </c:strRef>
          </c:tx>
          <c:spPr>
            <a:solidFill>
              <a:schemeClr val="accent3">
                <a:alpha val="85000"/>
              </a:schemeClr>
            </a:solidFill>
            <a:ln w="9525" cap="flat" cmpd="sng" algn="ctr">
              <a:solidFill>
                <a:schemeClr val="accent3">
                  <a:lumMod val="75000"/>
                </a:schemeClr>
              </a:solidFill>
              <a:round/>
            </a:ln>
            <a:effectLst/>
            <a:sp3d contourW="9525">
              <a:contourClr>
                <a:schemeClr val="accent3">
                  <a:lumMod val="75000"/>
                </a:schemeClr>
              </a:contourClr>
            </a:sp3d>
          </c:spPr>
          <c:invertIfNegative val="0"/>
          <c:cat>
            <c:strRef>
              <c:f>'Total NO'!$B$1:$K$1</c:f>
              <c:strCache>
                <c:ptCount val="10"/>
                <c:pt idx="0">
                  <c:v>Total WPPL OESR</c:v>
                </c:pt>
                <c:pt idx="1">
                  <c:v>Total Milford OESR</c:v>
                </c:pt>
                <c:pt idx="2">
                  <c:v>No. of WPPL Closed</c:v>
                </c:pt>
                <c:pt idx="3">
                  <c:v>No. of Milford Closed</c:v>
                </c:pt>
                <c:pt idx="4">
                  <c:v>No. of WPPL Open</c:v>
                </c:pt>
                <c:pt idx="5">
                  <c:v>No. of MilfordOpen</c:v>
                </c:pt>
                <c:pt idx="6">
                  <c:v>Days Closed WPPL (Avg)</c:v>
                </c:pt>
                <c:pt idx="7">
                  <c:v>Days Closed Milford (Avg)</c:v>
                </c:pt>
                <c:pt idx="8">
                  <c:v>Days Open WPPL (Avg)</c:v>
                </c:pt>
                <c:pt idx="9">
                  <c:v>Days Open Milford (Avg)</c:v>
                </c:pt>
              </c:strCache>
            </c:strRef>
          </c:cat>
          <c:val>
            <c:numRef>
              <c:f>'Total NO'!$B$4:$K$4</c:f>
              <c:numCache>
                <c:formatCode>0</c:formatCode>
                <c:ptCount val="10"/>
                <c:pt idx="0">
                  <c:v>12</c:v>
                </c:pt>
                <c:pt idx="1">
                  <c:v>6</c:v>
                </c:pt>
                <c:pt idx="2">
                  <c:v>7</c:v>
                </c:pt>
                <c:pt idx="3">
                  <c:v>4</c:v>
                </c:pt>
                <c:pt idx="4">
                  <c:v>5</c:v>
                </c:pt>
                <c:pt idx="5">
                  <c:v>2</c:v>
                </c:pt>
                <c:pt idx="6">
                  <c:v>35</c:v>
                </c:pt>
                <c:pt idx="7">
                  <c:v>38</c:v>
                </c:pt>
                <c:pt idx="8">
                  <c:v>35</c:v>
                </c:pt>
                <c:pt idx="9">
                  <c:v>77</c:v>
                </c:pt>
              </c:numCache>
            </c:numRef>
          </c:val>
          <c:extLst>
            <c:ext xmlns:c16="http://schemas.microsoft.com/office/drawing/2014/chart" uri="{C3380CC4-5D6E-409C-BE32-E72D297353CC}">
              <c16:uniqueId val="{00000002-47F3-4A78-9AA3-B35F92965882}"/>
            </c:ext>
          </c:extLst>
        </c:ser>
        <c:ser>
          <c:idx val="3"/>
          <c:order val="3"/>
          <c:tx>
            <c:strRef>
              <c:f>'Total NO'!$A$5</c:f>
              <c:strCache>
                <c:ptCount val="1"/>
                <c:pt idx="0">
                  <c:v>Grand Total</c:v>
                </c:pt>
              </c:strCache>
            </c:strRef>
          </c:tx>
          <c:spPr>
            <a:solidFill>
              <a:schemeClr val="accent4">
                <a:alpha val="85000"/>
              </a:schemeClr>
            </a:solidFill>
            <a:ln w="9525" cap="flat" cmpd="sng" algn="ctr">
              <a:solidFill>
                <a:schemeClr val="accent4">
                  <a:lumMod val="75000"/>
                </a:schemeClr>
              </a:solidFill>
              <a:round/>
            </a:ln>
            <a:effectLst/>
            <a:sp3d contourW="9525">
              <a:contourClr>
                <a:schemeClr val="accent4">
                  <a:lumMod val="75000"/>
                </a:schemeClr>
              </a:contourClr>
            </a:sp3d>
          </c:spPr>
          <c:invertIfNegative val="0"/>
          <c:cat>
            <c:strRef>
              <c:f>'Total NO'!$B$1:$K$1</c:f>
              <c:strCache>
                <c:ptCount val="10"/>
                <c:pt idx="0">
                  <c:v>Total WPPL OESR</c:v>
                </c:pt>
                <c:pt idx="1">
                  <c:v>Total Milford OESR</c:v>
                </c:pt>
                <c:pt idx="2">
                  <c:v>No. of WPPL Closed</c:v>
                </c:pt>
                <c:pt idx="3">
                  <c:v>No. of Milford Closed</c:v>
                </c:pt>
                <c:pt idx="4">
                  <c:v>No. of WPPL Open</c:v>
                </c:pt>
                <c:pt idx="5">
                  <c:v>No. of MilfordOpen</c:v>
                </c:pt>
                <c:pt idx="6">
                  <c:v>Days Closed WPPL (Avg)</c:v>
                </c:pt>
                <c:pt idx="7">
                  <c:v>Days Closed Milford (Avg)</c:v>
                </c:pt>
                <c:pt idx="8">
                  <c:v>Days Open WPPL (Avg)</c:v>
                </c:pt>
                <c:pt idx="9">
                  <c:v>Days Open Milford (Avg)</c:v>
                </c:pt>
              </c:strCache>
            </c:strRef>
          </c:cat>
          <c:val>
            <c:numRef>
              <c:f>'Total NO'!$B$5:$K$5</c:f>
              <c:numCache>
                <c:formatCode>0</c:formatCode>
                <c:ptCount val="10"/>
                <c:pt idx="0">
                  <c:v>58</c:v>
                </c:pt>
                <c:pt idx="1">
                  <c:v>13</c:v>
                </c:pt>
                <c:pt idx="2">
                  <c:v>50</c:v>
                </c:pt>
                <c:pt idx="3">
                  <c:v>11</c:v>
                </c:pt>
                <c:pt idx="4">
                  <c:v>8</c:v>
                </c:pt>
                <c:pt idx="5">
                  <c:v>2</c:v>
                </c:pt>
                <c:pt idx="6">
                  <c:v>15</c:v>
                </c:pt>
                <c:pt idx="7">
                  <c:v>18</c:v>
                </c:pt>
                <c:pt idx="8">
                  <c:v>35</c:v>
                </c:pt>
                <c:pt idx="9">
                  <c:v>25.666666666666668</c:v>
                </c:pt>
              </c:numCache>
            </c:numRef>
          </c:val>
          <c:extLst>
            <c:ext xmlns:c16="http://schemas.microsoft.com/office/drawing/2014/chart" uri="{C3380CC4-5D6E-409C-BE32-E72D297353CC}">
              <c16:uniqueId val="{00000003-47F3-4A78-9AA3-B35F92965882}"/>
            </c:ext>
          </c:extLst>
        </c:ser>
        <c:dLbls>
          <c:showLegendKey val="0"/>
          <c:showVal val="0"/>
          <c:showCatName val="0"/>
          <c:showSerName val="0"/>
          <c:showPercent val="0"/>
          <c:showBubbleSize val="0"/>
        </c:dLbls>
        <c:gapWidth val="65"/>
        <c:shape val="box"/>
        <c:axId val="500392688"/>
        <c:axId val="500397280"/>
        <c:axId val="0"/>
      </c:bar3DChart>
      <c:catAx>
        <c:axId val="50039268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500397280"/>
        <c:crosses val="autoZero"/>
        <c:auto val="1"/>
        <c:lblAlgn val="ctr"/>
        <c:lblOffset val="100"/>
        <c:noMultiLvlLbl val="0"/>
      </c:catAx>
      <c:valAx>
        <c:axId val="500397280"/>
        <c:scaling>
          <c:orientation val="minMax"/>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crossAx val="500392688"/>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WPPL</a:t>
            </a:r>
            <a:r>
              <a:rPr lang="en-SG" baseline="0"/>
              <a:t> OESR inlcuding OESR to Milford</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Chart!$A$2</c:f>
              <c:strCache>
                <c:ptCount val="1"/>
                <c:pt idx="0">
                  <c:v>High(&lt; 5 working Days)</c:v>
                </c:pt>
              </c:strCache>
            </c:strRef>
          </c:tx>
          <c:spPr>
            <a:solidFill>
              <a:schemeClr val="accent1"/>
            </a:solidFill>
            <a:ln>
              <a:noFill/>
            </a:ln>
            <a:effectLst/>
            <a:sp3d/>
          </c:spPr>
          <c:invertIfNegative val="0"/>
          <c:cat>
            <c:strRef>
              <c:f>Chart!$B$1:$G$1</c:f>
              <c:strCache>
                <c:ptCount val="6"/>
                <c:pt idx="0">
                  <c:v>Total WPPL OESR</c:v>
                </c:pt>
                <c:pt idx="1">
                  <c:v>Total Milford OESR</c:v>
                </c:pt>
                <c:pt idx="2">
                  <c:v>No. of WPPL Closed</c:v>
                </c:pt>
                <c:pt idx="3">
                  <c:v>No. of Milford Closed</c:v>
                </c:pt>
                <c:pt idx="4">
                  <c:v>No. of WPPL Open</c:v>
                </c:pt>
                <c:pt idx="5">
                  <c:v>No. of MilfordOpen</c:v>
                </c:pt>
              </c:strCache>
            </c:strRef>
          </c:cat>
          <c:val>
            <c:numRef>
              <c:f>Chart!$B$2:$G$2</c:f>
              <c:numCache>
                <c:formatCode>General</c:formatCode>
                <c:ptCount val="6"/>
                <c:pt idx="0">
                  <c:v>18</c:v>
                </c:pt>
                <c:pt idx="1">
                  <c:v>4</c:v>
                </c:pt>
                <c:pt idx="2">
                  <c:v>17</c:v>
                </c:pt>
                <c:pt idx="3">
                  <c:v>3</c:v>
                </c:pt>
                <c:pt idx="4">
                  <c:v>1</c:v>
                </c:pt>
                <c:pt idx="5">
                  <c:v>1</c:v>
                </c:pt>
              </c:numCache>
            </c:numRef>
          </c:val>
          <c:extLst>
            <c:ext xmlns:c16="http://schemas.microsoft.com/office/drawing/2014/chart" uri="{C3380CC4-5D6E-409C-BE32-E72D297353CC}">
              <c16:uniqueId val="{00000000-0772-4CD3-BE07-047B8288625D}"/>
            </c:ext>
          </c:extLst>
        </c:ser>
        <c:ser>
          <c:idx val="1"/>
          <c:order val="1"/>
          <c:tx>
            <c:strRef>
              <c:f>Chart!$A$3</c:f>
              <c:strCache>
                <c:ptCount val="1"/>
                <c:pt idx="0">
                  <c:v>Medium (&lt;20 Working Days)</c:v>
                </c:pt>
              </c:strCache>
            </c:strRef>
          </c:tx>
          <c:spPr>
            <a:solidFill>
              <a:schemeClr val="accent2"/>
            </a:solidFill>
            <a:ln>
              <a:noFill/>
            </a:ln>
            <a:effectLst/>
            <a:sp3d/>
          </c:spPr>
          <c:invertIfNegative val="0"/>
          <c:cat>
            <c:strRef>
              <c:f>Chart!$B$1:$G$1</c:f>
              <c:strCache>
                <c:ptCount val="6"/>
                <c:pt idx="0">
                  <c:v>Total WPPL OESR</c:v>
                </c:pt>
                <c:pt idx="1">
                  <c:v>Total Milford OESR</c:v>
                </c:pt>
                <c:pt idx="2">
                  <c:v>No. of WPPL Closed</c:v>
                </c:pt>
                <c:pt idx="3">
                  <c:v>No. of Milford Closed</c:v>
                </c:pt>
                <c:pt idx="4">
                  <c:v>No. of WPPL Open</c:v>
                </c:pt>
                <c:pt idx="5">
                  <c:v>No. of MilfordOpen</c:v>
                </c:pt>
              </c:strCache>
            </c:strRef>
          </c:cat>
          <c:val>
            <c:numRef>
              <c:f>Chart!$B$3:$G$3</c:f>
              <c:numCache>
                <c:formatCode>General</c:formatCode>
                <c:ptCount val="6"/>
                <c:pt idx="0">
                  <c:v>28</c:v>
                </c:pt>
                <c:pt idx="1">
                  <c:v>4</c:v>
                </c:pt>
                <c:pt idx="2">
                  <c:v>26</c:v>
                </c:pt>
                <c:pt idx="3">
                  <c:v>4</c:v>
                </c:pt>
                <c:pt idx="4">
                  <c:v>2</c:v>
                </c:pt>
                <c:pt idx="5">
                  <c:v>0</c:v>
                </c:pt>
              </c:numCache>
            </c:numRef>
          </c:val>
          <c:extLst>
            <c:ext xmlns:c16="http://schemas.microsoft.com/office/drawing/2014/chart" uri="{C3380CC4-5D6E-409C-BE32-E72D297353CC}">
              <c16:uniqueId val="{00000001-0772-4CD3-BE07-047B8288625D}"/>
            </c:ext>
          </c:extLst>
        </c:ser>
        <c:ser>
          <c:idx val="2"/>
          <c:order val="2"/>
          <c:tx>
            <c:strRef>
              <c:f>Chart!$A$4</c:f>
              <c:strCache>
                <c:ptCount val="1"/>
                <c:pt idx="0">
                  <c:v>Low (&gt;  20 Working Days &amp; above)</c:v>
                </c:pt>
              </c:strCache>
            </c:strRef>
          </c:tx>
          <c:spPr>
            <a:solidFill>
              <a:schemeClr val="accent3"/>
            </a:solidFill>
            <a:ln>
              <a:noFill/>
            </a:ln>
            <a:effectLst/>
            <a:sp3d/>
          </c:spPr>
          <c:invertIfNegative val="0"/>
          <c:cat>
            <c:strRef>
              <c:f>Chart!$B$1:$G$1</c:f>
              <c:strCache>
                <c:ptCount val="6"/>
                <c:pt idx="0">
                  <c:v>Total WPPL OESR</c:v>
                </c:pt>
                <c:pt idx="1">
                  <c:v>Total Milford OESR</c:v>
                </c:pt>
                <c:pt idx="2">
                  <c:v>No. of WPPL Closed</c:v>
                </c:pt>
                <c:pt idx="3">
                  <c:v>No. of Milford Closed</c:v>
                </c:pt>
                <c:pt idx="4">
                  <c:v>No. of WPPL Open</c:v>
                </c:pt>
                <c:pt idx="5">
                  <c:v>No. of MilfordOpen</c:v>
                </c:pt>
              </c:strCache>
            </c:strRef>
          </c:cat>
          <c:val>
            <c:numRef>
              <c:f>Chart!$B$4:$G$4</c:f>
              <c:numCache>
                <c:formatCode>General</c:formatCode>
                <c:ptCount val="6"/>
                <c:pt idx="0">
                  <c:v>12</c:v>
                </c:pt>
                <c:pt idx="1">
                  <c:v>6</c:v>
                </c:pt>
                <c:pt idx="2">
                  <c:v>7</c:v>
                </c:pt>
                <c:pt idx="3">
                  <c:v>4</c:v>
                </c:pt>
                <c:pt idx="4">
                  <c:v>5</c:v>
                </c:pt>
                <c:pt idx="5">
                  <c:v>2</c:v>
                </c:pt>
              </c:numCache>
            </c:numRef>
          </c:val>
          <c:extLst>
            <c:ext xmlns:c16="http://schemas.microsoft.com/office/drawing/2014/chart" uri="{C3380CC4-5D6E-409C-BE32-E72D297353CC}">
              <c16:uniqueId val="{00000002-0772-4CD3-BE07-047B8288625D}"/>
            </c:ext>
          </c:extLst>
        </c:ser>
        <c:ser>
          <c:idx val="3"/>
          <c:order val="3"/>
          <c:tx>
            <c:strRef>
              <c:f>Chart!$A$5</c:f>
              <c:strCache>
                <c:ptCount val="1"/>
                <c:pt idx="0">
                  <c:v>Grand Total</c:v>
                </c:pt>
              </c:strCache>
            </c:strRef>
          </c:tx>
          <c:spPr>
            <a:solidFill>
              <a:schemeClr val="accent4"/>
            </a:solidFill>
            <a:ln>
              <a:noFill/>
            </a:ln>
            <a:effectLst/>
            <a:sp3d/>
          </c:spPr>
          <c:invertIfNegative val="0"/>
          <c:cat>
            <c:strRef>
              <c:f>Chart!$B$1:$G$1</c:f>
              <c:strCache>
                <c:ptCount val="6"/>
                <c:pt idx="0">
                  <c:v>Total WPPL OESR</c:v>
                </c:pt>
                <c:pt idx="1">
                  <c:v>Total Milford OESR</c:v>
                </c:pt>
                <c:pt idx="2">
                  <c:v>No. of WPPL Closed</c:v>
                </c:pt>
                <c:pt idx="3">
                  <c:v>No. of Milford Closed</c:v>
                </c:pt>
                <c:pt idx="4">
                  <c:v>No. of WPPL Open</c:v>
                </c:pt>
                <c:pt idx="5">
                  <c:v>No. of MilfordOpen</c:v>
                </c:pt>
              </c:strCache>
            </c:strRef>
          </c:cat>
          <c:val>
            <c:numRef>
              <c:f>Chart!$B$5:$G$5</c:f>
              <c:numCache>
                <c:formatCode>General</c:formatCode>
                <c:ptCount val="6"/>
                <c:pt idx="0">
                  <c:v>58</c:v>
                </c:pt>
                <c:pt idx="1">
                  <c:v>14</c:v>
                </c:pt>
                <c:pt idx="2">
                  <c:v>50</c:v>
                </c:pt>
                <c:pt idx="3">
                  <c:v>11</c:v>
                </c:pt>
                <c:pt idx="4">
                  <c:v>8</c:v>
                </c:pt>
                <c:pt idx="5">
                  <c:v>3</c:v>
                </c:pt>
              </c:numCache>
            </c:numRef>
          </c:val>
          <c:extLst>
            <c:ext xmlns:c16="http://schemas.microsoft.com/office/drawing/2014/chart" uri="{C3380CC4-5D6E-409C-BE32-E72D297353CC}">
              <c16:uniqueId val="{00000003-0772-4CD3-BE07-047B8288625D}"/>
            </c:ext>
          </c:extLst>
        </c:ser>
        <c:dLbls>
          <c:showLegendKey val="0"/>
          <c:showVal val="0"/>
          <c:showCatName val="0"/>
          <c:showSerName val="0"/>
          <c:showPercent val="0"/>
          <c:showBubbleSize val="0"/>
        </c:dLbls>
        <c:gapWidth val="150"/>
        <c:shape val="box"/>
        <c:axId val="1160067672"/>
        <c:axId val="1160068000"/>
        <c:axId val="0"/>
      </c:bar3DChart>
      <c:catAx>
        <c:axId val="116006767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0068000"/>
        <c:crosses val="autoZero"/>
        <c:auto val="1"/>
        <c:lblAlgn val="ctr"/>
        <c:lblOffset val="100"/>
        <c:noMultiLvlLbl val="0"/>
      </c:catAx>
      <c:valAx>
        <c:axId val="11600680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0067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Average Closure</a:t>
            </a:r>
            <a:r>
              <a:rPr lang="en-SG" baseline="0"/>
              <a:t> Days</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Chart!$J$2</c:f>
              <c:strCache>
                <c:ptCount val="1"/>
                <c:pt idx="0">
                  <c:v>High(&lt; 5 working Days)</c:v>
                </c:pt>
              </c:strCache>
            </c:strRef>
          </c:tx>
          <c:spPr>
            <a:solidFill>
              <a:schemeClr val="accent1"/>
            </a:solidFill>
            <a:ln>
              <a:noFill/>
            </a:ln>
            <a:effectLst/>
            <a:sp3d/>
          </c:spPr>
          <c:invertIfNegative val="0"/>
          <c:cat>
            <c:strRef>
              <c:f>Chart!$K$1:$N$1</c:f>
              <c:strCache>
                <c:ptCount val="4"/>
                <c:pt idx="0">
                  <c:v>Days Closed WPPL (Avg)</c:v>
                </c:pt>
                <c:pt idx="1">
                  <c:v>Days Closed Milford (Avg)</c:v>
                </c:pt>
                <c:pt idx="2">
                  <c:v>Days Open WPPL (Avg)</c:v>
                </c:pt>
                <c:pt idx="3">
                  <c:v>Days Open Milford (Avg)</c:v>
                </c:pt>
              </c:strCache>
            </c:strRef>
          </c:cat>
          <c:val>
            <c:numRef>
              <c:f>Chart!$K$2:$N$2</c:f>
              <c:numCache>
                <c:formatCode>0</c:formatCode>
                <c:ptCount val="4"/>
                <c:pt idx="0">
                  <c:v>2</c:v>
                </c:pt>
                <c:pt idx="1">
                  <c:v>7</c:v>
                </c:pt>
                <c:pt idx="2">
                  <c:v>3</c:v>
                </c:pt>
                <c:pt idx="3">
                  <c:v>0</c:v>
                </c:pt>
              </c:numCache>
            </c:numRef>
          </c:val>
          <c:extLst>
            <c:ext xmlns:c16="http://schemas.microsoft.com/office/drawing/2014/chart" uri="{C3380CC4-5D6E-409C-BE32-E72D297353CC}">
              <c16:uniqueId val="{00000000-016D-4C19-8D82-71D9D90B3A53}"/>
            </c:ext>
          </c:extLst>
        </c:ser>
        <c:ser>
          <c:idx val="1"/>
          <c:order val="1"/>
          <c:tx>
            <c:strRef>
              <c:f>Chart!$J$3</c:f>
              <c:strCache>
                <c:ptCount val="1"/>
                <c:pt idx="0">
                  <c:v>Medium (&lt;20 Working Days)</c:v>
                </c:pt>
              </c:strCache>
            </c:strRef>
          </c:tx>
          <c:spPr>
            <a:solidFill>
              <a:schemeClr val="accent2"/>
            </a:solidFill>
            <a:ln>
              <a:noFill/>
            </a:ln>
            <a:effectLst/>
            <a:sp3d/>
          </c:spPr>
          <c:invertIfNegative val="0"/>
          <c:cat>
            <c:strRef>
              <c:f>Chart!$K$1:$N$1</c:f>
              <c:strCache>
                <c:ptCount val="4"/>
                <c:pt idx="0">
                  <c:v>Days Closed WPPL (Avg)</c:v>
                </c:pt>
                <c:pt idx="1">
                  <c:v>Days Closed Milford (Avg)</c:v>
                </c:pt>
                <c:pt idx="2">
                  <c:v>Days Open WPPL (Avg)</c:v>
                </c:pt>
                <c:pt idx="3">
                  <c:v>Days Open Milford (Avg)</c:v>
                </c:pt>
              </c:strCache>
            </c:strRef>
          </c:cat>
          <c:val>
            <c:numRef>
              <c:f>Chart!$K$3:$N$3</c:f>
              <c:numCache>
                <c:formatCode>0</c:formatCode>
                <c:ptCount val="4"/>
                <c:pt idx="0">
                  <c:v>8</c:v>
                </c:pt>
                <c:pt idx="1">
                  <c:v>9</c:v>
                </c:pt>
                <c:pt idx="2">
                  <c:v>5</c:v>
                </c:pt>
                <c:pt idx="3">
                  <c:v>0</c:v>
                </c:pt>
              </c:numCache>
            </c:numRef>
          </c:val>
          <c:extLst>
            <c:ext xmlns:c16="http://schemas.microsoft.com/office/drawing/2014/chart" uri="{C3380CC4-5D6E-409C-BE32-E72D297353CC}">
              <c16:uniqueId val="{00000001-016D-4C19-8D82-71D9D90B3A53}"/>
            </c:ext>
          </c:extLst>
        </c:ser>
        <c:ser>
          <c:idx val="2"/>
          <c:order val="2"/>
          <c:tx>
            <c:strRef>
              <c:f>Chart!$J$4</c:f>
              <c:strCache>
                <c:ptCount val="1"/>
                <c:pt idx="0">
                  <c:v>Low (&gt;  20 Working Days &amp; above)</c:v>
                </c:pt>
              </c:strCache>
            </c:strRef>
          </c:tx>
          <c:spPr>
            <a:solidFill>
              <a:schemeClr val="accent3"/>
            </a:solidFill>
            <a:ln>
              <a:noFill/>
            </a:ln>
            <a:effectLst/>
            <a:sp3d/>
          </c:spPr>
          <c:invertIfNegative val="0"/>
          <c:cat>
            <c:strRef>
              <c:f>Chart!$K$1:$N$1</c:f>
              <c:strCache>
                <c:ptCount val="4"/>
                <c:pt idx="0">
                  <c:v>Days Closed WPPL (Avg)</c:v>
                </c:pt>
                <c:pt idx="1">
                  <c:v>Days Closed Milford (Avg)</c:v>
                </c:pt>
                <c:pt idx="2">
                  <c:v>Days Open WPPL (Avg)</c:v>
                </c:pt>
                <c:pt idx="3">
                  <c:v>Days Open Milford (Avg)</c:v>
                </c:pt>
              </c:strCache>
            </c:strRef>
          </c:cat>
          <c:val>
            <c:numRef>
              <c:f>Chart!$K$4:$N$4</c:f>
              <c:numCache>
                <c:formatCode>0</c:formatCode>
                <c:ptCount val="4"/>
                <c:pt idx="0">
                  <c:v>35</c:v>
                </c:pt>
                <c:pt idx="1">
                  <c:v>38</c:v>
                </c:pt>
                <c:pt idx="2">
                  <c:v>35</c:v>
                </c:pt>
                <c:pt idx="3">
                  <c:v>77</c:v>
                </c:pt>
              </c:numCache>
            </c:numRef>
          </c:val>
          <c:extLst>
            <c:ext xmlns:c16="http://schemas.microsoft.com/office/drawing/2014/chart" uri="{C3380CC4-5D6E-409C-BE32-E72D297353CC}">
              <c16:uniqueId val="{00000002-016D-4C19-8D82-71D9D90B3A53}"/>
            </c:ext>
          </c:extLst>
        </c:ser>
        <c:ser>
          <c:idx val="3"/>
          <c:order val="3"/>
          <c:tx>
            <c:strRef>
              <c:f>Chart!$J$5</c:f>
              <c:strCache>
                <c:ptCount val="1"/>
                <c:pt idx="0">
                  <c:v>Aevrage closing Days</c:v>
                </c:pt>
              </c:strCache>
            </c:strRef>
          </c:tx>
          <c:spPr>
            <a:solidFill>
              <a:schemeClr val="accent4"/>
            </a:solidFill>
            <a:ln>
              <a:noFill/>
            </a:ln>
            <a:effectLst/>
            <a:sp3d/>
          </c:spPr>
          <c:invertIfNegative val="0"/>
          <c:cat>
            <c:strRef>
              <c:f>Chart!$K$1:$N$1</c:f>
              <c:strCache>
                <c:ptCount val="4"/>
                <c:pt idx="0">
                  <c:v>Days Closed WPPL (Avg)</c:v>
                </c:pt>
                <c:pt idx="1">
                  <c:v>Days Closed Milford (Avg)</c:v>
                </c:pt>
                <c:pt idx="2">
                  <c:v>Days Open WPPL (Avg)</c:v>
                </c:pt>
                <c:pt idx="3">
                  <c:v>Days Open Milford (Avg)</c:v>
                </c:pt>
              </c:strCache>
            </c:strRef>
          </c:cat>
          <c:val>
            <c:numRef>
              <c:f>Chart!$K$5:$N$5</c:f>
              <c:numCache>
                <c:formatCode>0</c:formatCode>
                <c:ptCount val="4"/>
                <c:pt idx="0">
                  <c:v>15</c:v>
                </c:pt>
                <c:pt idx="1">
                  <c:v>18</c:v>
                </c:pt>
                <c:pt idx="2">
                  <c:v>35</c:v>
                </c:pt>
                <c:pt idx="3">
                  <c:v>25.666666666666668</c:v>
                </c:pt>
              </c:numCache>
            </c:numRef>
          </c:val>
          <c:extLst>
            <c:ext xmlns:c16="http://schemas.microsoft.com/office/drawing/2014/chart" uri="{C3380CC4-5D6E-409C-BE32-E72D297353CC}">
              <c16:uniqueId val="{00000003-016D-4C19-8D82-71D9D90B3A53}"/>
            </c:ext>
          </c:extLst>
        </c:ser>
        <c:dLbls>
          <c:showLegendKey val="0"/>
          <c:showVal val="0"/>
          <c:showCatName val="0"/>
          <c:showSerName val="0"/>
          <c:showPercent val="0"/>
          <c:showBubbleSize val="0"/>
        </c:dLbls>
        <c:gapWidth val="150"/>
        <c:shape val="box"/>
        <c:axId val="1160047008"/>
        <c:axId val="1160044384"/>
        <c:axId val="0"/>
      </c:bar3DChart>
      <c:catAx>
        <c:axId val="116004700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0044384"/>
        <c:crosses val="autoZero"/>
        <c:auto val="1"/>
        <c:lblAlgn val="ctr"/>
        <c:lblOffset val="100"/>
        <c:noMultiLvlLbl val="0"/>
      </c:catAx>
      <c:valAx>
        <c:axId val="116004438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004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28575</xdr:rowOff>
    </xdr:from>
    <xdr:to>
      <xdr:col>3</xdr:col>
      <xdr:colOff>942975</xdr:colOff>
      <xdr:row>20</xdr:row>
      <xdr:rowOff>104775</xdr:rowOff>
    </xdr:to>
    <xdr:graphicFrame macro="">
      <xdr:nvGraphicFramePr>
        <xdr:cNvPr id="2" name="Chart 1">
          <a:extLst>
            <a:ext uri="{FF2B5EF4-FFF2-40B4-BE49-F238E27FC236}">
              <a16:creationId xmlns:a16="http://schemas.microsoft.com/office/drawing/2014/main" id="{AA1AA982-C751-4F22-A396-4EA8EDC3C6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185737</xdr:colOff>
      <xdr:row>7</xdr:row>
      <xdr:rowOff>133350</xdr:rowOff>
    </xdr:from>
    <xdr:to>
      <xdr:col>3</xdr:col>
      <xdr:colOff>490537</xdr:colOff>
      <xdr:row>22</xdr:row>
      <xdr:rowOff>19050</xdr:rowOff>
    </xdr:to>
    <xdr:graphicFrame macro="">
      <xdr:nvGraphicFramePr>
        <xdr:cNvPr id="2" name="Chart 1">
          <a:extLst>
            <a:ext uri="{FF2B5EF4-FFF2-40B4-BE49-F238E27FC236}">
              <a16:creationId xmlns:a16="http://schemas.microsoft.com/office/drawing/2014/main" id="{5A57A9E7-E6ED-47FD-AFC2-0ECC913231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31</xdr:row>
      <xdr:rowOff>28575</xdr:rowOff>
    </xdr:from>
    <xdr:to>
      <xdr:col>3</xdr:col>
      <xdr:colOff>942975</xdr:colOff>
      <xdr:row>45</xdr:row>
      <xdr:rowOff>104775</xdr:rowOff>
    </xdr:to>
    <xdr:graphicFrame macro="">
      <xdr:nvGraphicFramePr>
        <xdr:cNvPr id="3" name="Chart 2">
          <a:extLst>
            <a:ext uri="{FF2B5EF4-FFF2-40B4-BE49-F238E27FC236}">
              <a16:creationId xmlns:a16="http://schemas.microsoft.com/office/drawing/2014/main" id="{BC8A34D3-6270-4801-A852-A433BAA6E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xdr:colOff>
      <xdr:row>6</xdr:row>
      <xdr:rowOff>52387</xdr:rowOff>
    </xdr:from>
    <xdr:to>
      <xdr:col>3</xdr:col>
      <xdr:colOff>133350</xdr:colOff>
      <xdr:row>20</xdr:row>
      <xdr:rowOff>128587</xdr:rowOff>
    </xdr:to>
    <xdr:graphicFrame macro="">
      <xdr:nvGraphicFramePr>
        <xdr:cNvPr id="3" name="Chart 2">
          <a:extLst>
            <a:ext uri="{FF2B5EF4-FFF2-40B4-BE49-F238E27FC236}">
              <a16:creationId xmlns:a16="http://schemas.microsoft.com/office/drawing/2014/main" id="{1779D076-2299-4759-9AB2-E47F76CA1BA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195262</xdr:colOff>
      <xdr:row>6</xdr:row>
      <xdr:rowOff>23812</xdr:rowOff>
    </xdr:from>
    <xdr:to>
      <xdr:col>13</xdr:col>
      <xdr:colOff>252412</xdr:colOff>
      <xdr:row>20</xdr:row>
      <xdr:rowOff>100012</xdr:rowOff>
    </xdr:to>
    <xdr:graphicFrame macro="">
      <xdr:nvGraphicFramePr>
        <xdr:cNvPr id="10" name="Chart 9">
          <a:extLst>
            <a:ext uri="{FF2B5EF4-FFF2-40B4-BE49-F238E27FC236}">
              <a16:creationId xmlns:a16="http://schemas.microsoft.com/office/drawing/2014/main" id="{04859306-28C2-4603-8AC1-B1372A4116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8C194-8209-474A-9090-539A91086607}">
  <dimension ref="A1:K5"/>
  <sheetViews>
    <sheetView workbookViewId="0">
      <selection activeCell="H1" sqref="H1:K5"/>
    </sheetView>
  </sheetViews>
  <sheetFormatPr defaultRowHeight="15" x14ac:dyDescent="0.25"/>
  <cols>
    <col min="1" max="1" width="37.5703125" customWidth="1"/>
    <col min="2" max="2" width="12.5703125" customWidth="1"/>
    <col min="3" max="3" width="15.140625" customWidth="1"/>
    <col min="4" max="4" width="15.7109375" customWidth="1"/>
    <col min="5" max="5" width="13.140625" customWidth="1"/>
    <col min="6" max="6" width="12" customWidth="1"/>
    <col min="7" max="7" width="11.42578125" customWidth="1"/>
    <col min="8" max="8" width="16.85546875" bestFit="1" customWidth="1"/>
    <col min="9" max="9" width="18.140625" bestFit="1" customWidth="1"/>
    <col min="10" max="10" width="15.7109375" customWidth="1"/>
    <col min="11" max="11" width="15" bestFit="1" customWidth="1"/>
  </cols>
  <sheetData>
    <row r="1" spans="1:11" ht="48" customHeight="1" thickBot="1" x14ac:dyDescent="0.3">
      <c r="A1" s="8" t="s">
        <v>0</v>
      </c>
      <c r="B1" s="13" t="s">
        <v>1</v>
      </c>
      <c r="C1" s="8" t="s">
        <v>5</v>
      </c>
      <c r="D1" s="13" t="s">
        <v>11</v>
      </c>
      <c r="E1" s="8" t="s">
        <v>12</v>
      </c>
      <c r="F1" s="13" t="s">
        <v>15</v>
      </c>
      <c r="G1" s="8" t="s">
        <v>16</v>
      </c>
      <c r="H1" s="13" t="s">
        <v>13</v>
      </c>
      <c r="I1" s="8" t="s">
        <v>14</v>
      </c>
      <c r="J1" s="13" t="s">
        <v>17</v>
      </c>
      <c r="K1" s="8" t="s">
        <v>18</v>
      </c>
    </row>
    <row r="2" spans="1:11" ht="15.75" thickBot="1" x14ac:dyDescent="0.3">
      <c r="A2" s="10" t="s">
        <v>6</v>
      </c>
      <c r="B2" s="16">
        <f>SUM(D2+F2)</f>
        <v>18</v>
      </c>
      <c r="C2" s="16">
        <f>SUM(E2,G2)</f>
        <v>3</v>
      </c>
      <c r="D2" s="16">
        <v>17</v>
      </c>
      <c r="E2" s="16">
        <v>3</v>
      </c>
      <c r="F2" s="16">
        <v>1</v>
      </c>
      <c r="G2" s="16">
        <v>0</v>
      </c>
      <c r="H2" s="16">
        <v>2</v>
      </c>
      <c r="I2" s="16">
        <v>7</v>
      </c>
      <c r="J2" s="16">
        <v>3</v>
      </c>
      <c r="K2" s="16">
        <v>0</v>
      </c>
    </row>
    <row r="3" spans="1:11" ht="24" customHeight="1" thickBot="1" x14ac:dyDescent="0.3">
      <c r="A3" s="10" t="s">
        <v>7</v>
      </c>
      <c r="B3" s="17">
        <f>D3+F3</f>
        <v>28</v>
      </c>
      <c r="C3" s="17">
        <f>SUM(E3,G3)</f>
        <v>4</v>
      </c>
      <c r="D3" s="17">
        <v>26</v>
      </c>
      <c r="E3" s="17">
        <v>4</v>
      </c>
      <c r="F3" s="17">
        <v>2</v>
      </c>
      <c r="G3" s="17">
        <v>0</v>
      </c>
      <c r="H3" s="17">
        <v>8</v>
      </c>
      <c r="I3" s="17">
        <v>9</v>
      </c>
      <c r="J3" s="17">
        <v>5</v>
      </c>
      <c r="K3" s="17">
        <v>0</v>
      </c>
    </row>
    <row r="4" spans="1:11" ht="28.5" customHeight="1" thickBot="1" x14ac:dyDescent="0.3">
      <c r="A4" s="10" t="s">
        <v>8</v>
      </c>
      <c r="B4" s="16">
        <f>D4+F4</f>
        <v>12</v>
      </c>
      <c r="C4" s="16">
        <f>SUM(E4,G4)</f>
        <v>6</v>
      </c>
      <c r="D4" s="16">
        <v>7</v>
      </c>
      <c r="E4" s="16">
        <v>4</v>
      </c>
      <c r="F4" s="16">
        <v>5</v>
      </c>
      <c r="G4" s="16">
        <v>2</v>
      </c>
      <c r="H4" s="16">
        <v>35</v>
      </c>
      <c r="I4" s="16">
        <v>38</v>
      </c>
      <c r="J4" s="16">
        <v>35</v>
      </c>
      <c r="K4" s="16">
        <v>77</v>
      </c>
    </row>
    <row r="5" spans="1:11" ht="18.75" thickBot="1" x14ac:dyDescent="0.3">
      <c r="A5" s="6" t="s">
        <v>2</v>
      </c>
      <c r="B5" s="14">
        <f>D5+F5</f>
        <v>58</v>
      </c>
      <c r="C5" s="14">
        <f>SUM(C2:C4)</f>
        <v>13</v>
      </c>
      <c r="D5" s="14">
        <f>SUM(D2:D4)</f>
        <v>50</v>
      </c>
      <c r="E5" s="14">
        <f>SUM(E2:E4)</f>
        <v>11</v>
      </c>
      <c r="F5" s="14">
        <f>SUM(F2:F4)</f>
        <v>8</v>
      </c>
      <c r="G5" s="14">
        <f>SUM(G2:G4)</f>
        <v>2</v>
      </c>
      <c r="H5" s="14">
        <f>AVERAGE(H2:H4)</f>
        <v>15</v>
      </c>
      <c r="I5" s="14">
        <f>AVERAGE(I2:I4)</f>
        <v>18</v>
      </c>
      <c r="J5" s="14">
        <v>35</v>
      </c>
      <c r="K5" s="14">
        <f>AVERAGE(K2:K4)</f>
        <v>25.666666666666668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D1E84-11D4-4030-8957-4FCE27B2338D}">
  <dimension ref="A1:K30"/>
  <sheetViews>
    <sheetView topLeftCell="A16" workbookViewId="0">
      <selection activeCell="G10" sqref="G10"/>
    </sheetView>
  </sheetViews>
  <sheetFormatPr defaultRowHeight="15" x14ac:dyDescent="0.25"/>
  <cols>
    <col min="1" max="1" width="42.28515625" customWidth="1"/>
    <col min="2" max="2" width="11.5703125" customWidth="1"/>
    <col min="3" max="3" width="10.140625" customWidth="1"/>
    <col min="4" max="4" width="12.5703125" customWidth="1"/>
    <col min="5" max="5" width="10" customWidth="1"/>
    <col min="6" max="6" width="12.42578125" customWidth="1"/>
  </cols>
  <sheetData>
    <row r="1" spans="1:6" ht="45.75" thickBot="1" x14ac:dyDescent="0.3">
      <c r="A1" s="1" t="s">
        <v>0</v>
      </c>
      <c r="B1" s="9" t="s">
        <v>5</v>
      </c>
      <c r="C1" s="1" t="s">
        <v>3</v>
      </c>
      <c r="D1" s="9" t="s">
        <v>9</v>
      </c>
      <c r="E1" s="1" t="s">
        <v>4</v>
      </c>
      <c r="F1" s="9" t="s">
        <v>10</v>
      </c>
    </row>
    <row r="2" spans="1:6" ht="15.75" thickBot="1" x14ac:dyDescent="0.3">
      <c r="A2" s="10" t="s">
        <v>6</v>
      </c>
      <c r="B2" s="2">
        <v>1</v>
      </c>
      <c r="C2" s="2">
        <v>1</v>
      </c>
      <c r="D2" s="2">
        <v>15</v>
      </c>
      <c r="E2" s="2">
        <v>0</v>
      </c>
      <c r="F2" s="3">
        <v>0</v>
      </c>
    </row>
    <row r="3" spans="1:6" ht="15.75" thickBot="1" x14ac:dyDescent="0.3">
      <c r="A3" s="10" t="s">
        <v>7</v>
      </c>
      <c r="B3" s="3">
        <v>2</v>
      </c>
      <c r="C3" s="2">
        <v>2</v>
      </c>
      <c r="D3" s="2">
        <v>9</v>
      </c>
      <c r="E3" s="2">
        <v>0</v>
      </c>
      <c r="F3" s="4">
        <v>0</v>
      </c>
    </row>
    <row r="4" spans="1:6" ht="15.75" thickBot="1" x14ac:dyDescent="0.3">
      <c r="A4" s="10" t="s">
        <v>8</v>
      </c>
      <c r="B4" s="2">
        <v>6</v>
      </c>
      <c r="C4" s="2">
        <v>2</v>
      </c>
      <c r="D4" s="2">
        <v>25</v>
      </c>
      <c r="E4" s="2">
        <v>4</v>
      </c>
      <c r="F4" s="5">
        <v>12</v>
      </c>
    </row>
    <row r="5" spans="1:6" ht="20.25" customHeight="1" thickBot="1" x14ac:dyDescent="0.4">
      <c r="A5" s="6" t="s">
        <v>2</v>
      </c>
      <c r="B5" s="7">
        <v>9</v>
      </c>
      <c r="C5" s="7">
        <v>5</v>
      </c>
      <c r="D5" s="7">
        <v>17</v>
      </c>
      <c r="E5" s="7">
        <v>4</v>
      </c>
      <c r="F5" s="11">
        <v>52</v>
      </c>
    </row>
    <row r="25" spans="1:11" ht="15.75" thickBot="1" x14ac:dyDescent="0.3"/>
    <row r="26" spans="1:11" ht="90.75" thickBot="1" x14ac:dyDescent="0.3">
      <c r="A26" s="12" t="s">
        <v>0</v>
      </c>
      <c r="B26" s="13" t="s">
        <v>1</v>
      </c>
      <c r="C26" s="12" t="s">
        <v>5</v>
      </c>
      <c r="D26" s="13" t="s">
        <v>11</v>
      </c>
      <c r="E26" s="12" t="s">
        <v>12</v>
      </c>
      <c r="F26" s="13" t="s">
        <v>15</v>
      </c>
      <c r="G26" s="12" t="s">
        <v>16</v>
      </c>
      <c r="H26" s="13" t="s">
        <v>13</v>
      </c>
      <c r="I26" s="12" t="s">
        <v>14</v>
      </c>
      <c r="J26" s="13" t="s">
        <v>17</v>
      </c>
      <c r="K26" s="12" t="s">
        <v>18</v>
      </c>
    </row>
    <row r="27" spans="1:11" ht="15.75" thickBot="1" x14ac:dyDescent="0.3">
      <c r="A27" s="10" t="s">
        <v>6</v>
      </c>
      <c r="B27" s="16">
        <f>SUM(D27+F27)</f>
        <v>18</v>
      </c>
      <c r="C27" s="16">
        <f>SUM(E27,G27)</f>
        <v>4</v>
      </c>
      <c r="D27" s="16">
        <v>17</v>
      </c>
      <c r="E27" s="16">
        <v>3</v>
      </c>
      <c r="F27" s="16">
        <v>1</v>
      </c>
      <c r="G27" s="16">
        <v>1</v>
      </c>
      <c r="H27" s="16">
        <v>3</v>
      </c>
      <c r="I27" s="16">
        <v>10</v>
      </c>
      <c r="J27" s="16">
        <v>1</v>
      </c>
      <c r="K27" s="16">
        <v>0</v>
      </c>
    </row>
    <row r="28" spans="1:11" ht="15.75" thickBot="1" x14ac:dyDescent="0.3">
      <c r="A28" s="10" t="s">
        <v>7</v>
      </c>
      <c r="B28" s="17">
        <f>D28+F28</f>
        <v>28</v>
      </c>
      <c r="C28" s="17">
        <f>SUM(E28,G28)</f>
        <v>4</v>
      </c>
      <c r="D28" s="17">
        <v>26</v>
      </c>
      <c r="E28" s="17">
        <v>4</v>
      </c>
      <c r="F28" s="17">
        <v>2</v>
      </c>
      <c r="G28" s="17">
        <v>0</v>
      </c>
      <c r="H28" s="17">
        <v>6</v>
      </c>
      <c r="I28" s="17">
        <v>6</v>
      </c>
      <c r="J28" s="17">
        <v>47</v>
      </c>
      <c r="K28" s="17">
        <v>0</v>
      </c>
    </row>
    <row r="29" spans="1:11" ht="15.75" thickBot="1" x14ac:dyDescent="0.3">
      <c r="A29" s="10" t="s">
        <v>8</v>
      </c>
      <c r="B29" s="16">
        <f>D29+F29</f>
        <v>12</v>
      </c>
      <c r="C29" s="16">
        <f>SUM(E29,G29)</f>
        <v>6</v>
      </c>
      <c r="D29" s="16">
        <v>7</v>
      </c>
      <c r="E29" s="16">
        <v>4</v>
      </c>
      <c r="F29" s="16">
        <v>5</v>
      </c>
      <c r="G29" s="16">
        <v>2</v>
      </c>
      <c r="H29" s="16">
        <v>31</v>
      </c>
      <c r="I29" s="16">
        <v>38</v>
      </c>
      <c r="J29" s="16">
        <v>29</v>
      </c>
      <c r="K29" s="16">
        <v>77</v>
      </c>
    </row>
    <row r="30" spans="1:11" ht="18.75" thickBot="1" x14ac:dyDescent="0.3">
      <c r="A30" s="6" t="s">
        <v>2</v>
      </c>
      <c r="B30" s="14">
        <f>D30+F30</f>
        <v>58</v>
      </c>
      <c r="C30" s="14">
        <f>SUM(C27:C29)</f>
        <v>14</v>
      </c>
      <c r="D30" s="14">
        <f>SUM(D27:D29)</f>
        <v>50</v>
      </c>
      <c r="E30" s="14">
        <f>SUM(E27:E29)</f>
        <v>11</v>
      </c>
      <c r="F30" s="14">
        <f>SUM(F27:F29)</f>
        <v>8</v>
      </c>
      <c r="G30" s="14">
        <f>SUM(G27:G29)</f>
        <v>3</v>
      </c>
      <c r="H30" s="14">
        <f>AVERAGE(H27:H29)</f>
        <v>13.333333333333334</v>
      </c>
      <c r="I30" s="14">
        <f>AVERAGE(I27:I29)</f>
        <v>18</v>
      </c>
      <c r="J30" s="14">
        <v>35</v>
      </c>
      <c r="K30" s="14">
        <f>AVERAGE(K27:K29)</f>
        <v>25.666666666666668</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B7260-D626-49F1-8B81-E40CA963D989}">
  <dimension ref="A1:N5"/>
  <sheetViews>
    <sheetView tabSelected="1" topLeftCell="G1" workbookViewId="0">
      <selection activeCell="K1" sqref="K1:N5"/>
    </sheetView>
  </sheetViews>
  <sheetFormatPr defaultRowHeight="15" x14ac:dyDescent="0.25"/>
  <cols>
    <col min="1" max="1" width="31.140625" bestFit="1" customWidth="1"/>
    <col min="2" max="2" width="16" bestFit="1" customWidth="1"/>
    <col min="3" max="3" width="19.85546875" customWidth="1"/>
    <col min="4" max="4" width="18.5703125" bestFit="1" customWidth="1"/>
    <col min="5" max="5" width="20.140625" bestFit="1" customWidth="1"/>
    <col min="6" max="6" width="28.85546875" customWidth="1"/>
    <col min="7" max="7" width="19" bestFit="1" customWidth="1"/>
    <col min="10" max="10" width="31.140625" bestFit="1" customWidth="1"/>
    <col min="11" max="11" width="15" customWidth="1"/>
    <col min="12" max="12" width="22.7109375" customWidth="1"/>
    <col min="13" max="13" width="29.7109375" customWidth="1"/>
    <col min="14" max="14" width="21.140625" customWidth="1"/>
  </cols>
  <sheetData>
    <row r="1" spans="1:14" x14ac:dyDescent="0.25">
      <c r="A1" t="s">
        <v>0</v>
      </c>
      <c r="B1" t="s">
        <v>1</v>
      </c>
      <c r="C1" t="s">
        <v>5</v>
      </c>
      <c r="D1" t="s">
        <v>11</v>
      </c>
      <c r="E1" t="s">
        <v>12</v>
      </c>
      <c r="F1" t="s">
        <v>15</v>
      </c>
      <c r="G1" t="s">
        <v>16</v>
      </c>
      <c r="J1" s="15" t="s">
        <v>0</v>
      </c>
      <c r="K1" s="15" t="s">
        <v>13</v>
      </c>
      <c r="L1" s="15" t="s">
        <v>14</v>
      </c>
      <c r="M1" s="15" t="s">
        <v>17</v>
      </c>
      <c r="N1" s="15" t="s">
        <v>18</v>
      </c>
    </row>
    <row r="2" spans="1:14" x14ac:dyDescent="0.25">
      <c r="A2" t="s">
        <v>6</v>
      </c>
      <c r="B2">
        <v>18</v>
      </c>
      <c r="C2">
        <v>4</v>
      </c>
      <c r="D2">
        <v>17</v>
      </c>
      <c r="E2">
        <v>3</v>
      </c>
      <c r="F2">
        <v>1</v>
      </c>
      <c r="G2">
        <v>1</v>
      </c>
      <c r="J2" s="15" t="s">
        <v>6</v>
      </c>
      <c r="K2" s="15">
        <v>2</v>
      </c>
      <c r="L2" s="15">
        <v>7</v>
      </c>
      <c r="M2" s="15">
        <v>3</v>
      </c>
      <c r="N2" s="15">
        <v>0</v>
      </c>
    </row>
    <row r="3" spans="1:14" x14ac:dyDescent="0.25">
      <c r="A3" t="s">
        <v>7</v>
      </c>
      <c r="B3">
        <v>28</v>
      </c>
      <c r="C3">
        <v>4</v>
      </c>
      <c r="D3">
        <v>26</v>
      </c>
      <c r="E3">
        <v>4</v>
      </c>
      <c r="F3">
        <v>2</v>
      </c>
      <c r="G3">
        <v>0</v>
      </c>
      <c r="J3" s="15" t="s">
        <v>7</v>
      </c>
      <c r="K3" s="15">
        <v>8</v>
      </c>
      <c r="L3" s="15">
        <v>9</v>
      </c>
      <c r="M3" s="15">
        <v>5</v>
      </c>
      <c r="N3" s="15">
        <v>0</v>
      </c>
    </row>
    <row r="4" spans="1:14" x14ac:dyDescent="0.25">
      <c r="A4" t="s">
        <v>8</v>
      </c>
      <c r="B4">
        <v>12</v>
      </c>
      <c r="C4">
        <v>6</v>
      </c>
      <c r="D4">
        <v>7</v>
      </c>
      <c r="E4">
        <v>4</v>
      </c>
      <c r="F4">
        <v>5</v>
      </c>
      <c r="G4">
        <v>2</v>
      </c>
      <c r="J4" s="15" t="s">
        <v>8</v>
      </c>
      <c r="K4" s="15">
        <v>35</v>
      </c>
      <c r="L4" s="15">
        <v>38</v>
      </c>
      <c r="M4" s="15">
        <v>35</v>
      </c>
      <c r="N4" s="15">
        <v>77</v>
      </c>
    </row>
    <row r="5" spans="1:14" x14ac:dyDescent="0.25">
      <c r="A5" t="s">
        <v>2</v>
      </c>
      <c r="B5">
        <v>58</v>
      </c>
      <c r="C5">
        <v>14</v>
      </c>
      <c r="D5">
        <v>50</v>
      </c>
      <c r="E5">
        <v>11</v>
      </c>
      <c r="F5">
        <v>8</v>
      </c>
      <c r="G5">
        <v>3</v>
      </c>
      <c r="J5" s="15" t="s">
        <v>19</v>
      </c>
      <c r="K5" s="15">
        <v>15</v>
      </c>
      <c r="L5" s="15">
        <v>18</v>
      </c>
      <c r="M5" s="15">
        <v>35</v>
      </c>
      <c r="N5" s="15">
        <v>25.666666666666668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E29D-AE4E-4AD8-A791-87A7145710B8}">
  <dimension ref="A1:M16"/>
  <sheetViews>
    <sheetView workbookViewId="0">
      <selection activeCell="M16" sqref="M16"/>
    </sheetView>
  </sheetViews>
  <sheetFormatPr defaultRowHeight="15" x14ac:dyDescent="0.25"/>
  <sheetData>
    <row r="1" spans="1:13" x14ac:dyDescent="0.25">
      <c r="A1" t="s">
        <v>81</v>
      </c>
      <c r="B1" t="s">
        <v>20</v>
      </c>
      <c r="C1" t="s">
        <v>21</v>
      </c>
      <c r="D1" t="s">
        <v>22</v>
      </c>
      <c r="E1" t="s">
        <v>23</v>
      </c>
      <c r="F1" t="s">
        <v>24</v>
      </c>
      <c r="G1" t="s">
        <v>25</v>
      </c>
      <c r="H1" t="s">
        <v>26</v>
      </c>
      <c r="I1" t="s">
        <v>27</v>
      </c>
      <c r="J1" t="s">
        <v>28</v>
      </c>
      <c r="K1" t="s">
        <v>29</v>
      </c>
      <c r="L1" t="s">
        <v>30</v>
      </c>
      <c r="M1" t="s">
        <v>31</v>
      </c>
    </row>
    <row r="2" spans="1:13" x14ac:dyDescent="0.25">
      <c r="A2" t="s">
        <v>56</v>
      </c>
      <c r="B2" t="s">
        <v>46</v>
      </c>
      <c r="C2">
        <v>43678</v>
      </c>
      <c r="D2" t="s">
        <v>52</v>
      </c>
      <c r="E2" t="s">
        <v>57</v>
      </c>
      <c r="F2" t="s">
        <v>36</v>
      </c>
      <c r="G2" t="s">
        <v>58</v>
      </c>
      <c r="I2" t="s">
        <v>59</v>
      </c>
      <c r="J2" t="s">
        <v>40</v>
      </c>
      <c r="K2" t="s">
        <v>44</v>
      </c>
      <c r="L2" t="s">
        <v>60</v>
      </c>
      <c r="M2">
        <v>26</v>
      </c>
    </row>
    <row r="3" spans="1:13" x14ac:dyDescent="0.25">
      <c r="A3" t="s">
        <v>61</v>
      </c>
      <c r="B3" t="s">
        <v>46</v>
      </c>
      <c r="C3">
        <v>43700</v>
      </c>
      <c r="D3" t="s">
        <v>62</v>
      </c>
      <c r="E3" t="s">
        <v>63</v>
      </c>
      <c r="F3" t="s">
        <v>36</v>
      </c>
      <c r="G3" t="s">
        <v>49</v>
      </c>
      <c r="I3" t="s">
        <v>64</v>
      </c>
      <c r="J3" t="s">
        <v>40</v>
      </c>
      <c r="K3" t="s">
        <v>44</v>
      </c>
      <c r="L3" t="s">
        <v>60</v>
      </c>
      <c r="M3">
        <v>28</v>
      </c>
    </row>
    <row r="4" spans="1:13" x14ac:dyDescent="0.25">
      <c r="A4" t="s">
        <v>65</v>
      </c>
      <c r="B4" t="s">
        <v>46</v>
      </c>
      <c r="C4">
        <v>43711</v>
      </c>
      <c r="D4" t="s">
        <v>66</v>
      </c>
      <c r="E4" t="s">
        <v>67</v>
      </c>
      <c r="F4" t="s">
        <v>36</v>
      </c>
      <c r="G4" t="s">
        <v>49</v>
      </c>
      <c r="H4">
        <v>43769</v>
      </c>
      <c r="I4" t="s">
        <v>68</v>
      </c>
      <c r="J4" t="s">
        <v>40</v>
      </c>
      <c r="K4" t="s">
        <v>44</v>
      </c>
      <c r="L4" t="s">
        <v>60</v>
      </c>
      <c r="M4">
        <v>43</v>
      </c>
    </row>
    <row r="5" spans="1:13" x14ac:dyDescent="0.25">
      <c r="A5" t="s">
        <v>45</v>
      </c>
      <c r="B5" t="s">
        <v>46</v>
      </c>
      <c r="C5">
        <v>43713</v>
      </c>
      <c r="D5" t="s">
        <v>47</v>
      </c>
      <c r="E5" t="s">
        <v>48</v>
      </c>
      <c r="F5" t="s">
        <v>43</v>
      </c>
      <c r="G5" t="s">
        <v>49</v>
      </c>
      <c r="H5">
        <v>43777</v>
      </c>
      <c r="I5" t="s">
        <v>69</v>
      </c>
      <c r="J5" t="s">
        <v>40</v>
      </c>
      <c r="K5" t="s">
        <v>44</v>
      </c>
      <c r="L5" t="s">
        <v>60</v>
      </c>
      <c r="M5">
        <v>47</v>
      </c>
    </row>
    <row r="6" spans="1:13" x14ac:dyDescent="0.25">
      <c r="A6" t="s">
        <v>70</v>
      </c>
      <c r="B6" t="s">
        <v>46</v>
      </c>
      <c r="C6">
        <v>43718</v>
      </c>
      <c r="D6" t="s">
        <v>71</v>
      </c>
      <c r="E6" t="s">
        <v>72</v>
      </c>
      <c r="F6" t="s">
        <v>36</v>
      </c>
      <c r="G6" t="s">
        <v>49</v>
      </c>
      <c r="H6">
        <v>43755</v>
      </c>
      <c r="I6" t="s">
        <v>73</v>
      </c>
      <c r="J6" t="s">
        <v>40</v>
      </c>
      <c r="K6" t="s">
        <v>44</v>
      </c>
      <c r="L6" t="s">
        <v>60</v>
      </c>
      <c r="M6">
        <v>28</v>
      </c>
    </row>
    <row r="7" spans="1:13" x14ac:dyDescent="0.25">
      <c r="A7" t="s">
        <v>74</v>
      </c>
      <c r="B7" t="s">
        <v>46</v>
      </c>
      <c r="C7">
        <v>43726</v>
      </c>
      <c r="D7" t="s">
        <v>75</v>
      </c>
      <c r="E7" t="s">
        <v>78</v>
      </c>
      <c r="F7" t="s">
        <v>43</v>
      </c>
      <c r="G7" t="s">
        <v>49</v>
      </c>
      <c r="H7">
        <v>43777</v>
      </c>
      <c r="I7" t="s">
        <v>69</v>
      </c>
      <c r="J7" t="s">
        <v>40</v>
      </c>
      <c r="K7" t="s">
        <v>44</v>
      </c>
      <c r="L7" t="s">
        <v>60</v>
      </c>
      <c r="M7">
        <v>38</v>
      </c>
    </row>
    <row r="8" spans="1:13" x14ac:dyDescent="0.25">
      <c r="A8" t="s">
        <v>76</v>
      </c>
      <c r="B8" t="s">
        <v>46</v>
      </c>
      <c r="C8">
        <v>43726</v>
      </c>
      <c r="D8" t="s">
        <v>77</v>
      </c>
      <c r="E8" t="s">
        <v>79</v>
      </c>
      <c r="F8" t="s">
        <v>43</v>
      </c>
      <c r="G8" t="s">
        <v>49</v>
      </c>
      <c r="H8">
        <v>43777</v>
      </c>
      <c r="I8" t="s">
        <v>80</v>
      </c>
      <c r="J8" t="s">
        <v>40</v>
      </c>
      <c r="K8" t="s">
        <v>44</v>
      </c>
      <c r="L8" t="s">
        <v>60</v>
      </c>
      <c r="M8">
        <v>38</v>
      </c>
    </row>
    <row r="9" spans="1:13" x14ac:dyDescent="0.25">
      <c r="M9" s="15">
        <f>AVERAGE(M2:M8)</f>
        <v>35.428571428571431</v>
      </c>
    </row>
    <row r="11" spans="1:13" x14ac:dyDescent="0.25">
      <c r="A11" t="s">
        <v>81</v>
      </c>
      <c r="B11" t="s">
        <v>20</v>
      </c>
      <c r="C11" t="s">
        <v>21</v>
      </c>
      <c r="D11" t="s">
        <v>22</v>
      </c>
      <c r="E11" t="s">
        <v>23</v>
      </c>
      <c r="F11" t="s">
        <v>24</v>
      </c>
      <c r="G11" t="s">
        <v>25</v>
      </c>
      <c r="H11" t="s">
        <v>26</v>
      </c>
      <c r="I11" t="s">
        <v>27</v>
      </c>
      <c r="J11" t="s">
        <v>28</v>
      </c>
      <c r="K11" t="s">
        <v>29</v>
      </c>
      <c r="L11" t="s">
        <v>30</v>
      </c>
      <c r="M11" t="s">
        <v>31</v>
      </c>
    </row>
    <row r="12" spans="1:13" x14ac:dyDescent="0.25">
      <c r="A12" t="s">
        <v>82</v>
      </c>
      <c r="B12" t="s">
        <v>46</v>
      </c>
      <c r="C12">
        <v>43670</v>
      </c>
      <c r="D12" t="s">
        <v>83</v>
      </c>
      <c r="E12" t="s">
        <v>84</v>
      </c>
      <c r="F12" t="s">
        <v>43</v>
      </c>
      <c r="G12" t="s">
        <v>49</v>
      </c>
      <c r="I12" t="s">
        <v>85</v>
      </c>
      <c r="J12" t="s">
        <v>86</v>
      </c>
      <c r="K12" t="s">
        <v>44</v>
      </c>
      <c r="L12" t="s">
        <v>60</v>
      </c>
      <c r="M12">
        <v>30</v>
      </c>
    </row>
    <row r="13" spans="1:13" x14ac:dyDescent="0.25">
      <c r="A13" t="s">
        <v>87</v>
      </c>
      <c r="B13" t="s">
        <v>46</v>
      </c>
      <c r="C13">
        <v>43679</v>
      </c>
      <c r="D13" t="s">
        <v>88</v>
      </c>
      <c r="E13" t="s">
        <v>89</v>
      </c>
      <c r="F13" t="s">
        <v>36</v>
      </c>
      <c r="G13" t="s">
        <v>49</v>
      </c>
      <c r="H13">
        <v>43769</v>
      </c>
      <c r="I13" t="s">
        <v>90</v>
      </c>
      <c r="J13" t="s">
        <v>86</v>
      </c>
      <c r="K13" t="s">
        <v>44</v>
      </c>
      <c r="L13" t="s">
        <v>60</v>
      </c>
      <c r="M13">
        <v>65</v>
      </c>
    </row>
    <row r="14" spans="1:13" x14ac:dyDescent="0.25">
      <c r="A14" t="s">
        <v>91</v>
      </c>
      <c r="B14" t="s">
        <v>46</v>
      </c>
      <c r="C14">
        <v>43706</v>
      </c>
      <c r="D14" t="s">
        <v>92</v>
      </c>
      <c r="E14" t="s">
        <v>93</v>
      </c>
      <c r="F14" t="s">
        <v>43</v>
      </c>
      <c r="G14" t="s">
        <v>49</v>
      </c>
      <c r="H14">
        <v>43755</v>
      </c>
      <c r="I14" t="s">
        <v>94</v>
      </c>
      <c r="J14" t="s">
        <v>86</v>
      </c>
      <c r="K14" t="s">
        <v>44</v>
      </c>
      <c r="L14" t="s">
        <v>60</v>
      </c>
      <c r="M14">
        <v>36</v>
      </c>
    </row>
    <row r="15" spans="1:13" x14ac:dyDescent="0.25">
      <c r="A15" t="s">
        <v>95</v>
      </c>
      <c r="B15" t="s">
        <v>46</v>
      </c>
      <c r="C15">
        <v>43713</v>
      </c>
      <c r="D15" t="s">
        <v>50</v>
      </c>
      <c r="E15" t="s">
        <v>96</v>
      </c>
      <c r="F15" t="s">
        <v>43</v>
      </c>
      <c r="G15" t="s">
        <v>49</v>
      </c>
      <c r="I15" t="s">
        <v>97</v>
      </c>
      <c r="J15" t="s">
        <v>86</v>
      </c>
      <c r="K15" t="s">
        <v>44</v>
      </c>
      <c r="L15" t="s">
        <v>60</v>
      </c>
      <c r="M15">
        <v>20</v>
      </c>
    </row>
    <row r="16" spans="1:13" x14ac:dyDescent="0.25">
      <c r="M16" s="15">
        <f>AVERAGE(M12:M15)</f>
        <v>37.75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CE218-A4F3-4396-95A9-27C0489C090A}">
  <dimension ref="A1:M37"/>
  <sheetViews>
    <sheetView topLeftCell="A21" workbookViewId="0">
      <selection activeCell="M37" sqref="M37"/>
    </sheetView>
  </sheetViews>
  <sheetFormatPr defaultRowHeight="15" x14ac:dyDescent="0.25"/>
  <cols>
    <col min="8" max="8" width="10.140625" bestFit="1" customWidth="1"/>
    <col min="11" max="11" width="25.85546875" bestFit="1" customWidth="1"/>
  </cols>
  <sheetData>
    <row r="1" spans="1:13" x14ac:dyDescent="0.25">
      <c r="A1" t="s">
        <v>81</v>
      </c>
      <c r="B1" t="s">
        <v>20</v>
      </c>
      <c r="C1" t="s">
        <v>21</v>
      </c>
      <c r="D1" t="s">
        <v>22</v>
      </c>
      <c r="E1" t="s">
        <v>23</v>
      </c>
      <c r="F1" t="s">
        <v>24</v>
      </c>
      <c r="G1" t="s">
        <v>25</v>
      </c>
      <c r="H1" t="s">
        <v>26</v>
      </c>
      <c r="I1" t="s">
        <v>27</v>
      </c>
      <c r="J1" t="s">
        <v>28</v>
      </c>
      <c r="K1" t="s">
        <v>29</v>
      </c>
      <c r="L1" t="s">
        <v>30</v>
      </c>
      <c r="M1" t="s">
        <v>31</v>
      </c>
    </row>
    <row r="2" spans="1:13" x14ac:dyDescent="0.25">
      <c r="A2" t="s">
        <v>98</v>
      </c>
      <c r="B2" t="s">
        <v>46</v>
      </c>
      <c r="C2" s="18">
        <v>43650</v>
      </c>
      <c r="D2" t="s">
        <v>51</v>
      </c>
      <c r="E2" t="s">
        <v>106</v>
      </c>
      <c r="F2" t="s">
        <v>43</v>
      </c>
      <c r="G2" t="s">
        <v>49</v>
      </c>
      <c r="H2" s="18"/>
      <c r="I2" t="s">
        <v>112</v>
      </c>
      <c r="J2" t="s">
        <v>40</v>
      </c>
      <c r="K2" t="s">
        <v>41</v>
      </c>
      <c r="L2" t="s">
        <v>60</v>
      </c>
      <c r="M2">
        <v>1</v>
      </c>
    </row>
    <row r="3" spans="1:13" x14ac:dyDescent="0.25">
      <c r="A3" t="s">
        <v>99</v>
      </c>
      <c r="B3" t="s">
        <v>46</v>
      </c>
      <c r="C3" s="18">
        <v>43654</v>
      </c>
      <c r="D3" t="s">
        <v>42</v>
      </c>
      <c r="E3" t="s">
        <v>107</v>
      </c>
      <c r="F3" t="s">
        <v>108</v>
      </c>
      <c r="G3" t="s">
        <v>113</v>
      </c>
      <c r="H3" s="18"/>
      <c r="I3" t="s">
        <v>114</v>
      </c>
      <c r="J3" t="s">
        <v>40</v>
      </c>
      <c r="K3" t="s">
        <v>41</v>
      </c>
      <c r="L3" t="s">
        <v>60</v>
      </c>
      <c r="M3">
        <v>2</v>
      </c>
    </row>
    <row r="4" spans="1:13" x14ac:dyDescent="0.25">
      <c r="A4" t="s">
        <v>100</v>
      </c>
      <c r="B4" t="s">
        <v>46</v>
      </c>
      <c r="C4" s="18">
        <v>43655</v>
      </c>
      <c r="D4" t="s">
        <v>101</v>
      </c>
      <c r="E4" t="s">
        <v>109</v>
      </c>
      <c r="F4" t="s">
        <v>43</v>
      </c>
      <c r="G4" t="s">
        <v>49</v>
      </c>
      <c r="H4" s="18"/>
      <c r="I4" t="s">
        <v>115</v>
      </c>
      <c r="J4" t="s">
        <v>40</v>
      </c>
      <c r="K4" t="s">
        <v>41</v>
      </c>
      <c r="L4" t="s">
        <v>60</v>
      </c>
      <c r="M4">
        <v>1</v>
      </c>
    </row>
    <row r="5" spans="1:13" x14ac:dyDescent="0.25">
      <c r="A5" t="s">
        <v>102</v>
      </c>
      <c r="B5" t="s">
        <v>46</v>
      </c>
      <c r="C5" s="18">
        <v>43655</v>
      </c>
      <c r="D5" t="s">
        <v>103</v>
      </c>
      <c r="E5" t="s">
        <v>110</v>
      </c>
      <c r="F5" t="s">
        <v>43</v>
      </c>
      <c r="G5" t="s">
        <v>49</v>
      </c>
      <c r="H5" s="18"/>
      <c r="I5" t="s">
        <v>116</v>
      </c>
      <c r="J5" t="s">
        <v>40</v>
      </c>
      <c r="K5" t="s">
        <v>41</v>
      </c>
      <c r="L5" t="s">
        <v>60</v>
      </c>
      <c r="M5">
        <v>1</v>
      </c>
    </row>
    <row r="6" spans="1:13" x14ac:dyDescent="0.25">
      <c r="A6" t="s">
        <v>104</v>
      </c>
      <c r="B6" t="s">
        <v>46</v>
      </c>
      <c r="C6" s="18">
        <v>43656</v>
      </c>
      <c r="D6" t="s">
        <v>105</v>
      </c>
      <c r="E6" t="s">
        <v>111</v>
      </c>
      <c r="F6" t="s">
        <v>43</v>
      </c>
      <c r="G6" t="s">
        <v>49</v>
      </c>
      <c r="H6" s="18"/>
      <c r="I6" t="s">
        <v>117</v>
      </c>
      <c r="J6" t="s">
        <v>40</v>
      </c>
      <c r="K6" t="s">
        <v>41</v>
      </c>
      <c r="L6" t="s">
        <v>60</v>
      </c>
      <c r="M6">
        <v>2</v>
      </c>
    </row>
    <row r="7" spans="1:13" x14ac:dyDescent="0.25">
      <c r="A7" t="s">
        <v>118</v>
      </c>
      <c r="B7" t="s">
        <v>46</v>
      </c>
      <c r="C7" s="18">
        <v>43665</v>
      </c>
      <c r="D7" t="s">
        <v>119</v>
      </c>
      <c r="E7" t="s">
        <v>121</v>
      </c>
      <c r="F7" t="s">
        <v>36</v>
      </c>
      <c r="G7" t="s">
        <v>49</v>
      </c>
      <c r="H7" s="18"/>
      <c r="I7" t="s">
        <v>123</v>
      </c>
      <c r="J7" t="s">
        <v>40</v>
      </c>
      <c r="K7" t="s">
        <v>41</v>
      </c>
      <c r="L7" t="s">
        <v>60</v>
      </c>
      <c r="M7">
        <v>10</v>
      </c>
    </row>
    <row r="8" spans="1:13" x14ac:dyDescent="0.25">
      <c r="A8" t="s">
        <v>120</v>
      </c>
      <c r="B8" t="s">
        <v>46</v>
      </c>
      <c r="C8" s="18">
        <v>43665</v>
      </c>
      <c r="D8" t="s">
        <v>52</v>
      </c>
      <c r="E8" t="s">
        <v>122</v>
      </c>
      <c r="F8" t="s">
        <v>36</v>
      </c>
      <c r="G8" t="s">
        <v>49</v>
      </c>
      <c r="H8" s="18"/>
      <c r="I8" t="s">
        <v>124</v>
      </c>
      <c r="J8" t="s">
        <v>40</v>
      </c>
      <c r="K8" t="s">
        <v>41</v>
      </c>
      <c r="L8" t="s">
        <v>60</v>
      </c>
      <c r="M8">
        <v>1</v>
      </c>
    </row>
    <row r="9" spans="1:13" x14ac:dyDescent="0.25">
      <c r="A9" t="s">
        <v>125</v>
      </c>
      <c r="B9" t="s">
        <v>46</v>
      </c>
      <c r="C9" s="18">
        <v>43670</v>
      </c>
      <c r="D9" t="s">
        <v>126</v>
      </c>
      <c r="E9" t="s">
        <v>129</v>
      </c>
      <c r="F9" t="s">
        <v>43</v>
      </c>
      <c r="G9" t="s">
        <v>49</v>
      </c>
      <c r="H9" s="18"/>
      <c r="I9" t="s">
        <v>131</v>
      </c>
      <c r="J9" t="s">
        <v>40</v>
      </c>
      <c r="K9" t="s">
        <v>41</v>
      </c>
      <c r="L9" t="s">
        <v>60</v>
      </c>
      <c r="M9">
        <v>17</v>
      </c>
    </row>
    <row r="10" spans="1:13" x14ac:dyDescent="0.25">
      <c r="A10" t="s">
        <v>127</v>
      </c>
      <c r="B10" t="s">
        <v>33</v>
      </c>
      <c r="C10" s="18">
        <v>43670</v>
      </c>
      <c r="D10" t="s">
        <v>128</v>
      </c>
      <c r="E10" t="s">
        <v>130</v>
      </c>
      <c r="F10" t="s">
        <v>36</v>
      </c>
      <c r="G10" t="s">
        <v>132</v>
      </c>
      <c r="H10" s="18"/>
      <c r="I10" t="s">
        <v>133</v>
      </c>
      <c r="J10" t="s">
        <v>40</v>
      </c>
      <c r="K10" t="s">
        <v>41</v>
      </c>
      <c r="L10" t="s">
        <v>60</v>
      </c>
      <c r="M10">
        <v>1</v>
      </c>
    </row>
    <row r="11" spans="1:13" x14ac:dyDescent="0.25">
      <c r="A11" t="s">
        <v>134</v>
      </c>
      <c r="B11" t="s">
        <v>33</v>
      </c>
      <c r="C11" s="18">
        <v>43679</v>
      </c>
      <c r="D11" t="s">
        <v>135</v>
      </c>
      <c r="E11" t="s">
        <v>136</v>
      </c>
      <c r="F11" t="s">
        <v>43</v>
      </c>
      <c r="G11" t="s">
        <v>137</v>
      </c>
      <c r="H11" s="18"/>
      <c r="J11" t="s">
        <v>40</v>
      </c>
      <c r="K11" t="s">
        <v>41</v>
      </c>
      <c r="L11" t="s">
        <v>60</v>
      </c>
      <c r="M11" s="15">
        <v>1</v>
      </c>
    </row>
    <row r="12" spans="1:13" x14ac:dyDescent="0.25">
      <c r="A12" t="s">
        <v>138</v>
      </c>
      <c r="B12" t="s">
        <v>33</v>
      </c>
      <c r="C12" s="18">
        <v>43684</v>
      </c>
      <c r="D12" t="s">
        <v>42</v>
      </c>
      <c r="E12" t="s">
        <v>142</v>
      </c>
      <c r="F12" t="s">
        <v>36</v>
      </c>
      <c r="G12" t="s">
        <v>38</v>
      </c>
      <c r="H12" s="18"/>
      <c r="J12" t="s">
        <v>40</v>
      </c>
      <c r="K12" t="s">
        <v>41</v>
      </c>
      <c r="L12" t="s">
        <v>60</v>
      </c>
      <c r="M12">
        <v>1</v>
      </c>
    </row>
    <row r="13" spans="1:13" x14ac:dyDescent="0.25">
      <c r="A13" t="s">
        <v>139</v>
      </c>
      <c r="B13" t="s">
        <v>33</v>
      </c>
      <c r="C13" s="18">
        <v>43692</v>
      </c>
      <c r="D13" t="s">
        <v>140</v>
      </c>
      <c r="E13" t="s">
        <v>143</v>
      </c>
      <c r="F13" t="s">
        <v>43</v>
      </c>
      <c r="G13" t="s">
        <v>38</v>
      </c>
      <c r="H13" s="18">
        <v>43731</v>
      </c>
      <c r="I13" t="s">
        <v>145</v>
      </c>
      <c r="J13" t="s">
        <v>40</v>
      </c>
      <c r="K13" t="s">
        <v>41</v>
      </c>
      <c r="L13" t="s">
        <v>60</v>
      </c>
      <c r="M13">
        <f>NETWORKDAYS(C13,H13)</f>
        <v>28</v>
      </c>
    </row>
    <row r="14" spans="1:13" x14ac:dyDescent="0.25">
      <c r="A14" t="s">
        <v>141</v>
      </c>
      <c r="B14" t="s">
        <v>33</v>
      </c>
      <c r="C14" s="18">
        <v>43692</v>
      </c>
      <c r="D14" t="s">
        <v>140</v>
      </c>
      <c r="E14" t="s">
        <v>144</v>
      </c>
      <c r="F14" t="s">
        <v>43</v>
      </c>
      <c r="G14" t="s">
        <v>38</v>
      </c>
      <c r="H14" s="18">
        <v>43692</v>
      </c>
      <c r="J14" t="s">
        <v>40</v>
      </c>
      <c r="K14" t="s">
        <v>41</v>
      </c>
      <c r="L14" t="s">
        <v>60</v>
      </c>
      <c r="M14">
        <f>NETWORKDAYS(C14,H14)</f>
        <v>1</v>
      </c>
    </row>
    <row r="15" spans="1:13" x14ac:dyDescent="0.25">
      <c r="A15" t="s">
        <v>146</v>
      </c>
      <c r="B15" t="s">
        <v>46</v>
      </c>
      <c r="C15" s="18">
        <v>43696</v>
      </c>
      <c r="D15" t="s">
        <v>147</v>
      </c>
      <c r="E15" t="s">
        <v>148</v>
      </c>
      <c r="F15" t="s">
        <v>36</v>
      </c>
      <c r="G15" t="s">
        <v>49</v>
      </c>
      <c r="H15" s="18">
        <v>43712</v>
      </c>
      <c r="I15" t="s">
        <v>149</v>
      </c>
      <c r="J15" t="s">
        <v>40</v>
      </c>
      <c r="K15" t="s">
        <v>41</v>
      </c>
      <c r="L15" t="s">
        <v>60</v>
      </c>
      <c r="M15">
        <f>NETWORKDAYS(C15,H15)</f>
        <v>13</v>
      </c>
    </row>
    <row r="16" spans="1:13" x14ac:dyDescent="0.25">
      <c r="A16" t="s">
        <v>32</v>
      </c>
      <c r="B16" t="s">
        <v>33</v>
      </c>
      <c r="C16" s="18">
        <v>43696</v>
      </c>
      <c r="D16">
        <v>999120000</v>
      </c>
      <c r="E16" t="s">
        <v>35</v>
      </c>
      <c r="F16" t="s">
        <v>36</v>
      </c>
      <c r="G16" t="s">
        <v>38</v>
      </c>
      <c r="H16" s="18">
        <v>43752</v>
      </c>
      <c r="I16" t="s">
        <v>39</v>
      </c>
      <c r="J16" t="s">
        <v>40</v>
      </c>
      <c r="K16" t="s">
        <v>41</v>
      </c>
      <c r="L16" t="s">
        <v>60</v>
      </c>
      <c r="M16">
        <f>NETWORKDAYS(C16,H16)</f>
        <v>41</v>
      </c>
    </row>
    <row r="17" spans="1:13" x14ac:dyDescent="0.25">
      <c r="A17" t="s">
        <v>34</v>
      </c>
      <c r="B17" t="s">
        <v>33</v>
      </c>
      <c r="C17" s="18">
        <v>43696</v>
      </c>
      <c r="D17">
        <v>999026619</v>
      </c>
      <c r="E17" t="s">
        <v>37</v>
      </c>
      <c r="F17" t="s">
        <v>36</v>
      </c>
      <c r="G17" t="s">
        <v>38</v>
      </c>
      <c r="H17" s="18">
        <v>43752</v>
      </c>
      <c r="I17" t="s">
        <v>39</v>
      </c>
      <c r="J17" t="s">
        <v>40</v>
      </c>
      <c r="K17" t="s">
        <v>41</v>
      </c>
      <c r="L17" t="s">
        <v>60</v>
      </c>
      <c r="M17">
        <v>41</v>
      </c>
    </row>
    <row r="18" spans="1:13" x14ac:dyDescent="0.25">
      <c r="A18" t="s">
        <v>150</v>
      </c>
      <c r="B18" t="s">
        <v>46</v>
      </c>
      <c r="C18" s="18">
        <v>43698</v>
      </c>
      <c r="D18" t="s">
        <v>151</v>
      </c>
      <c r="E18" t="s">
        <v>152</v>
      </c>
      <c r="F18" t="s">
        <v>36</v>
      </c>
      <c r="G18" t="s">
        <v>49</v>
      </c>
      <c r="H18" s="18"/>
      <c r="I18" t="s">
        <v>153</v>
      </c>
      <c r="J18" t="s">
        <v>40</v>
      </c>
      <c r="K18" t="s">
        <v>41</v>
      </c>
      <c r="L18" t="s">
        <v>60</v>
      </c>
      <c r="M18">
        <v>3</v>
      </c>
    </row>
    <row r="19" spans="1:13" x14ac:dyDescent="0.25">
      <c r="A19" t="s">
        <v>154</v>
      </c>
      <c r="B19" t="s">
        <v>33</v>
      </c>
      <c r="C19" s="18">
        <v>43711</v>
      </c>
      <c r="D19" t="s">
        <v>140</v>
      </c>
      <c r="E19" t="s">
        <v>157</v>
      </c>
      <c r="F19" t="s">
        <v>36</v>
      </c>
      <c r="G19" t="s">
        <v>132</v>
      </c>
      <c r="H19" s="18"/>
      <c r="I19" t="s">
        <v>159</v>
      </c>
      <c r="J19" t="s">
        <v>40</v>
      </c>
      <c r="K19" t="s">
        <v>41</v>
      </c>
      <c r="L19" t="s">
        <v>60</v>
      </c>
      <c r="M19">
        <v>5</v>
      </c>
    </row>
    <row r="20" spans="1:13" x14ac:dyDescent="0.25">
      <c r="A20" t="s">
        <v>155</v>
      </c>
      <c r="B20" t="s">
        <v>46</v>
      </c>
      <c r="C20" s="18">
        <v>43713</v>
      </c>
      <c r="D20" t="s">
        <v>156</v>
      </c>
      <c r="E20" t="s">
        <v>158</v>
      </c>
      <c r="F20" t="s">
        <v>43</v>
      </c>
      <c r="G20" t="s">
        <v>49</v>
      </c>
      <c r="H20" s="18"/>
      <c r="I20" t="s">
        <v>160</v>
      </c>
      <c r="J20" t="s">
        <v>40</v>
      </c>
      <c r="K20" t="s">
        <v>41</v>
      </c>
      <c r="L20" t="s">
        <v>60</v>
      </c>
      <c r="M20">
        <v>11</v>
      </c>
    </row>
    <row r="21" spans="1:13" x14ac:dyDescent="0.25">
      <c r="A21" t="s">
        <v>161</v>
      </c>
      <c r="B21" t="s">
        <v>46</v>
      </c>
      <c r="C21" s="18">
        <v>43719</v>
      </c>
      <c r="D21" t="s">
        <v>162</v>
      </c>
      <c r="E21" t="s">
        <v>164</v>
      </c>
      <c r="F21" t="s">
        <v>36</v>
      </c>
      <c r="G21" t="s">
        <v>49</v>
      </c>
      <c r="H21" s="18"/>
      <c r="I21" t="s">
        <v>166</v>
      </c>
      <c r="J21" t="s">
        <v>40</v>
      </c>
      <c r="K21" t="s">
        <v>41</v>
      </c>
      <c r="L21" t="s">
        <v>60</v>
      </c>
      <c r="M21">
        <v>12</v>
      </c>
    </row>
    <row r="22" spans="1:13" x14ac:dyDescent="0.25">
      <c r="A22" t="s">
        <v>163</v>
      </c>
      <c r="B22" t="s">
        <v>33</v>
      </c>
      <c r="C22" s="18">
        <v>43719</v>
      </c>
      <c r="D22" t="s">
        <v>140</v>
      </c>
      <c r="E22" t="s">
        <v>165</v>
      </c>
      <c r="F22" t="s">
        <v>36</v>
      </c>
      <c r="G22" t="s">
        <v>132</v>
      </c>
      <c r="H22" s="18"/>
      <c r="I22" t="s">
        <v>167</v>
      </c>
      <c r="J22" t="s">
        <v>40</v>
      </c>
      <c r="K22" t="s">
        <v>41</v>
      </c>
      <c r="L22" t="s">
        <v>60</v>
      </c>
      <c r="M22">
        <v>1</v>
      </c>
    </row>
    <row r="23" spans="1:13" x14ac:dyDescent="0.25">
      <c r="A23" t="s">
        <v>168</v>
      </c>
      <c r="B23" t="s">
        <v>33</v>
      </c>
      <c r="C23" s="18">
        <v>43734</v>
      </c>
      <c r="D23" t="s">
        <v>42</v>
      </c>
      <c r="E23" t="s">
        <v>170</v>
      </c>
      <c r="F23" t="s">
        <v>43</v>
      </c>
      <c r="G23" t="s">
        <v>137</v>
      </c>
      <c r="H23" s="18"/>
      <c r="I23" t="s">
        <v>172</v>
      </c>
      <c r="J23" t="s">
        <v>173</v>
      </c>
      <c r="K23" t="s">
        <v>41</v>
      </c>
      <c r="L23" t="s">
        <v>60</v>
      </c>
      <c r="M23">
        <v>12</v>
      </c>
    </row>
    <row r="24" spans="1:13" x14ac:dyDescent="0.25">
      <c r="A24" t="s">
        <v>169</v>
      </c>
      <c r="B24" t="s">
        <v>33</v>
      </c>
      <c r="C24" s="18">
        <v>43738</v>
      </c>
      <c r="D24" t="s">
        <v>42</v>
      </c>
      <c r="E24" t="s">
        <v>171</v>
      </c>
      <c r="F24" t="s">
        <v>43</v>
      </c>
      <c r="G24" t="s">
        <v>137</v>
      </c>
      <c r="H24" s="18"/>
      <c r="I24" t="s">
        <v>174</v>
      </c>
      <c r="J24" t="s">
        <v>40</v>
      </c>
      <c r="K24" t="s">
        <v>41</v>
      </c>
      <c r="L24" t="s">
        <v>60</v>
      </c>
      <c r="M24">
        <v>1</v>
      </c>
    </row>
    <row r="25" spans="1:13" x14ac:dyDescent="0.25">
      <c r="A25" t="s">
        <v>175</v>
      </c>
      <c r="B25" t="s">
        <v>46</v>
      </c>
      <c r="C25" s="18">
        <v>43745</v>
      </c>
      <c r="D25" t="s">
        <v>176</v>
      </c>
      <c r="E25" t="s">
        <v>177</v>
      </c>
      <c r="F25" t="s">
        <v>43</v>
      </c>
      <c r="G25" t="s">
        <v>49</v>
      </c>
      <c r="H25" s="18"/>
      <c r="I25" t="s">
        <v>178</v>
      </c>
      <c r="J25" t="s">
        <v>40</v>
      </c>
      <c r="K25" t="s">
        <v>41</v>
      </c>
      <c r="L25" t="s">
        <v>60</v>
      </c>
      <c r="M25">
        <v>4</v>
      </c>
    </row>
    <row r="26" spans="1:13" x14ac:dyDescent="0.25">
      <c r="A26" t="s">
        <v>179</v>
      </c>
      <c r="B26" t="s">
        <v>33</v>
      </c>
      <c r="C26" s="18">
        <v>43754</v>
      </c>
      <c r="D26" t="s">
        <v>140</v>
      </c>
      <c r="E26" t="s">
        <v>182</v>
      </c>
      <c r="F26" t="s">
        <v>36</v>
      </c>
      <c r="G26" t="s">
        <v>132</v>
      </c>
      <c r="H26" s="18">
        <v>43754</v>
      </c>
      <c r="J26" t="s">
        <v>40</v>
      </c>
      <c r="K26" t="s">
        <v>41</v>
      </c>
      <c r="L26" t="s">
        <v>60</v>
      </c>
      <c r="M26">
        <f>NETWORKDAYS(C26,H26)</f>
        <v>1</v>
      </c>
    </row>
    <row r="27" spans="1:13" x14ac:dyDescent="0.25">
      <c r="A27" t="s">
        <v>180</v>
      </c>
      <c r="B27" t="s">
        <v>46</v>
      </c>
      <c r="C27" s="18">
        <v>43754</v>
      </c>
      <c r="D27" t="s">
        <v>181</v>
      </c>
      <c r="E27" t="s">
        <v>183</v>
      </c>
      <c r="F27" t="s">
        <v>43</v>
      </c>
      <c r="G27" t="s">
        <v>49</v>
      </c>
      <c r="H27" s="18">
        <v>43763</v>
      </c>
      <c r="I27" t="s">
        <v>184</v>
      </c>
      <c r="J27" t="s">
        <v>40</v>
      </c>
      <c r="K27" t="s">
        <v>41</v>
      </c>
      <c r="L27" t="s">
        <v>60</v>
      </c>
      <c r="M27">
        <v>8</v>
      </c>
    </row>
    <row r="28" spans="1:13" x14ac:dyDescent="0.25">
      <c r="M28" s="15">
        <f>AVERAGE(M2:M27)</f>
        <v>8.4615384615384617</v>
      </c>
    </row>
    <row r="30" spans="1:13" x14ac:dyDescent="0.25">
      <c r="A30" t="s">
        <v>81</v>
      </c>
      <c r="B30" t="s">
        <v>20</v>
      </c>
      <c r="C30" t="s">
        <v>21</v>
      </c>
      <c r="D30" t="s">
        <v>22</v>
      </c>
      <c r="E30" t="s">
        <v>23</v>
      </c>
      <c r="F30" t="s">
        <v>24</v>
      </c>
      <c r="G30" t="s">
        <v>25</v>
      </c>
      <c r="H30" t="s">
        <v>26</v>
      </c>
      <c r="I30" t="s">
        <v>27</v>
      </c>
      <c r="J30" t="s">
        <v>28</v>
      </c>
      <c r="K30" t="s">
        <v>29</v>
      </c>
      <c r="L30" t="s">
        <v>30</v>
      </c>
      <c r="M30" t="s">
        <v>31</v>
      </c>
    </row>
    <row r="31" spans="1:13" x14ac:dyDescent="0.25">
      <c r="A31" t="s">
        <v>185</v>
      </c>
      <c r="B31" t="s">
        <v>46</v>
      </c>
      <c r="C31" s="18">
        <v>43696</v>
      </c>
      <c r="D31" t="s">
        <v>186</v>
      </c>
      <c r="E31" t="s">
        <v>187</v>
      </c>
      <c r="F31" t="s">
        <v>36</v>
      </c>
      <c r="G31" t="s">
        <v>49</v>
      </c>
      <c r="H31" s="18">
        <v>43698</v>
      </c>
      <c r="I31" t="s">
        <v>188</v>
      </c>
      <c r="J31" t="s">
        <v>86</v>
      </c>
      <c r="K31" t="s">
        <v>41</v>
      </c>
      <c r="L31" t="s">
        <v>60</v>
      </c>
      <c r="M31">
        <v>2</v>
      </c>
    </row>
    <row r="32" spans="1:13" x14ac:dyDescent="0.25">
      <c r="A32" t="s">
        <v>189</v>
      </c>
      <c r="B32" t="s">
        <v>46</v>
      </c>
      <c r="C32" s="18">
        <v>43704</v>
      </c>
      <c r="D32" t="s">
        <v>42</v>
      </c>
      <c r="E32" t="s">
        <v>192</v>
      </c>
      <c r="F32" t="s">
        <v>36</v>
      </c>
      <c r="G32" t="s">
        <v>49</v>
      </c>
      <c r="H32" s="18">
        <v>43721</v>
      </c>
      <c r="I32" t="s">
        <v>194</v>
      </c>
      <c r="J32" t="s">
        <v>86</v>
      </c>
      <c r="K32" t="s">
        <v>41</v>
      </c>
      <c r="L32" t="s">
        <v>60</v>
      </c>
      <c r="M32">
        <f>NETWORKDAYS(C32,H32)</f>
        <v>14</v>
      </c>
    </row>
    <row r="33" spans="1:13" x14ac:dyDescent="0.25">
      <c r="A33" t="s">
        <v>190</v>
      </c>
      <c r="B33" t="s">
        <v>46</v>
      </c>
      <c r="C33" s="18">
        <v>43706</v>
      </c>
      <c r="D33" t="s">
        <v>191</v>
      </c>
      <c r="E33" t="s">
        <v>193</v>
      </c>
      <c r="F33" t="s">
        <v>43</v>
      </c>
      <c r="G33" t="s">
        <v>49</v>
      </c>
      <c r="H33" s="18">
        <v>43728</v>
      </c>
      <c r="I33" t="s">
        <v>195</v>
      </c>
      <c r="J33" t="s">
        <v>86</v>
      </c>
      <c r="K33" t="s">
        <v>41</v>
      </c>
      <c r="L33" t="s">
        <v>60</v>
      </c>
      <c r="M33">
        <f t="shared" ref="M33:M36" si="0">NETWORKDAYS(C33,H33)</f>
        <v>17</v>
      </c>
    </row>
    <row r="34" spans="1:13" x14ac:dyDescent="0.25">
      <c r="A34" t="s">
        <v>196</v>
      </c>
      <c r="B34" t="s">
        <v>46</v>
      </c>
      <c r="C34" s="18">
        <v>43725</v>
      </c>
      <c r="D34" t="s">
        <v>197</v>
      </c>
      <c r="E34" t="s">
        <v>198</v>
      </c>
      <c r="F34" t="s">
        <v>54</v>
      </c>
      <c r="G34" t="s">
        <v>49</v>
      </c>
      <c r="H34" s="18">
        <v>43728</v>
      </c>
      <c r="I34" t="s">
        <v>199</v>
      </c>
      <c r="J34" t="s">
        <v>86</v>
      </c>
      <c r="K34" t="s">
        <v>41</v>
      </c>
      <c r="L34" t="s">
        <v>60</v>
      </c>
      <c r="M34">
        <f t="shared" si="0"/>
        <v>4</v>
      </c>
    </row>
    <row r="35" spans="1:13" x14ac:dyDescent="0.25">
      <c r="A35" t="s">
        <v>200</v>
      </c>
      <c r="B35" t="s">
        <v>46</v>
      </c>
      <c r="C35" s="18">
        <v>43726</v>
      </c>
      <c r="D35" t="s">
        <v>53</v>
      </c>
      <c r="E35" t="s">
        <v>201</v>
      </c>
      <c r="F35" t="s">
        <v>54</v>
      </c>
      <c r="G35" t="s">
        <v>49</v>
      </c>
      <c r="H35" s="18">
        <v>43728</v>
      </c>
      <c r="I35" t="s">
        <v>199</v>
      </c>
      <c r="J35" t="s">
        <v>86</v>
      </c>
      <c r="K35" t="s">
        <v>41</v>
      </c>
      <c r="L35" t="s">
        <v>60</v>
      </c>
      <c r="M35">
        <f t="shared" si="0"/>
        <v>3</v>
      </c>
    </row>
    <row r="36" spans="1:13" x14ac:dyDescent="0.25">
      <c r="A36" t="s">
        <v>202</v>
      </c>
      <c r="B36" t="s">
        <v>46</v>
      </c>
      <c r="C36" s="18">
        <v>43742</v>
      </c>
      <c r="D36" t="s">
        <v>203</v>
      </c>
      <c r="E36" t="s">
        <v>204</v>
      </c>
      <c r="F36" t="s">
        <v>36</v>
      </c>
      <c r="G36" t="s">
        <v>49</v>
      </c>
      <c r="H36" s="18">
        <v>43756</v>
      </c>
      <c r="I36" t="s">
        <v>205</v>
      </c>
      <c r="J36" t="s">
        <v>86</v>
      </c>
      <c r="K36" t="s">
        <v>41</v>
      </c>
      <c r="L36" t="s">
        <v>60</v>
      </c>
      <c r="M36">
        <f t="shared" si="0"/>
        <v>11</v>
      </c>
    </row>
    <row r="37" spans="1:13" x14ac:dyDescent="0.25">
      <c r="M37" s="15">
        <f>AVERAGE(M31:M36)</f>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AC6D8-9F85-4881-BD7D-27F0FFA9F405}">
  <dimension ref="A1:M25"/>
  <sheetViews>
    <sheetView workbookViewId="0">
      <selection activeCell="M25" sqref="M25"/>
    </sheetView>
  </sheetViews>
  <sheetFormatPr defaultRowHeight="15" x14ac:dyDescent="0.25"/>
  <sheetData>
    <row r="1" spans="1:13" x14ac:dyDescent="0.25">
      <c r="A1" t="s">
        <v>81</v>
      </c>
      <c r="B1" t="s">
        <v>20</v>
      </c>
      <c r="C1" t="s">
        <v>21</v>
      </c>
      <c r="D1" t="s">
        <v>22</v>
      </c>
      <c r="E1" t="s">
        <v>23</v>
      </c>
      <c r="F1" t="s">
        <v>24</v>
      </c>
      <c r="G1" t="s">
        <v>25</v>
      </c>
      <c r="H1" t="s">
        <v>26</v>
      </c>
      <c r="I1" t="s">
        <v>27</v>
      </c>
      <c r="J1" t="s">
        <v>28</v>
      </c>
      <c r="K1" t="s">
        <v>29</v>
      </c>
      <c r="L1" t="s">
        <v>30</v>
      </c>
      <c r="M1" t="s">
        <v>31</v>
      </c>
    </row>
    <row r="2" spans="1:13" x14ac:dyDescent="0.25">
      <c r="A2" t="s">
        <v>206</v>
      </c>
      <c r="B2" t="s">
        <v>46</v>
      </c>
      <c r="C2" s="18">
        <v>43683</v>
      </c>
      <c r="D2" t="s">
        <v>62</v>
      </c>
      <c r="E2" t="s">
        <v>207</v>
      </c>
      <c r="F2" t="s">
        <v>36</v>
      </c>
      <c r="G2" t="s">
        <v>49</v>
      </c>
      <c r="H2" s="18">
        <v>43685</v>
      </c>
      <c r="I2" t="s">
        <v>208</v>
      </c>
      <c r="J2" t="s">
        <v>86</v>
      </c>
      <c r="K2" t="s">
        <v>29</v>
      </c>
      <c r="L2" t="s">
        <v>60</v>
      </c>
      <c r="M2">
        <f>NETWORKDAYS(C2,H2)</f>
        <v>3</v>
      </c>
    </row>
    <row r="3" spans="1:13" x14ac:dyDescent="0.25">
      <c r="A3" t="s">
        <v>209</v>
      </c>
      <c r="B3" t="s">
        <v>46</v>
      </c>
      <c r="C3" s="18">
        <v>43710</v>
      </c>
      <c r="D3" t="s">
        <v>210</v>
      </c>
      <c r="E3" t="s">
        <v>211</v>
      </c>
      <c r="F3" t="s">
        <v>36</v>
      </c>
      <c r="G3" t="s">
        <v>49</v>
      </c>
      <c r="H3" s="18">
        <v>43724</v>
      </c>
      <c r="I3" t="s">
        <v>212</v>
      </c>
      <c r="J3" t="s">
        <v>86</v>
      </c>
      <c r="K3" t="s">
        <v>29</v>
      </c>
      <c r="L3" t="s">
        <v>60</v>
      </c>
      <c r="M3">
        <f t="shared" ref="M3:M4" si="0">NETWORKDAYS(C3,H3)</f>
        <v>11</v>
      </c>
    </row>
    <row r="4" spans="1:13" x14ac:dyDescent="0.25">
      <c r="A4" t="s">
        <v>213</v>
      </c>
      <c r="B4" t="s">
        <v>46</v>
      </c>
      <c r="C4" s="18">
        <v>43718</v>
      </c>
      <c r="D4" t="s">
        <v>214</v>
      </c>
      <c r="E4" t="s">
        <v>215</v>
      </c>
      <c r="F4" t="s">
        <v>43</v>
      </c>
      <c r="G4" t="s">
        <v>49</v>
      </c>
      <c r="H4" s="18">
        <v>43727</v>
      </c>
      <c r="I4" t="s">
        <v>216</v>
      </c>
      <c r="J4" t="s">
        <v>86</v>
      </c>
      <c r="K4" t="s">
        <v>29</v>
      </c>
      <c r="L4" t="s">
        <v>60</v>
      </c>
      <c r="M4">
        <f t="shared" si="0"/>
        <v>8</v>
      </c>
    </row>
    <row r="5" spans="1:13" x14ac:dyDescent="0.25">
      <c r="M5" s="15">
        <f>AVERAGE(M2:M4)</f>
        <v>7.333333333333333</v>
      </c>
    </row>
    <row r="7" spans="1:13" x14ac:dyDescent="0.25">
      <c r="A7" t="s">
        <v>81</v>
      </c>
      <c r="B7" t="s">
        <v>20</v>
      </c>
      <c r="C7" t="s">
        <v>21</v>
      </c>
      <c r="D7" t="s">
        <v>22</v>
      </c>
      <c r="E7" t="s">
        <v>23</v>
      </c>
      <c r="F7" t="s">
        <v>24</v>
      </c>
      <c r="G7" t="s">
        <v>25</v>
      </c>
      <c r="H7" t="s">
        <v>26</v>
      </c>
      <c r="I7" t="s">
        <v>27</v>
      </c>
      <c r="J7" t="s">
        <v>28</v>
      </c>
      <c r="K7" t="s">
        <v>29</v>
      </c>
      <c r="L7" t="s">
        <v>30</v>
      </c>
      <c r="M7" t="s">
        <v>31</v>
      </c>
    </row>
    <row r="8" spans="1:13" x14ac:dyDescent="0.25">
      <c r="A8" t="s">
        <v>217</v>
      </c>
      <c r="B8" t="s">
        <v>46</v>
      </c>
      <c r="C8" s="18">
        <v>43693</v>
      </c>
      <c r="D8" t="s">
        <v>218</v>
      </c>
      <c r="E8" t="s">
        <v>219</v>
      </c>
      <c r="F8" t="s">
        <v>43</v>
      </c>
      <c r="G8" t="s">
        <v>49</v>
      </c>
      <c r="H8" s="18"/>
      <c r="I8" t="s">
        <v>220</v>
      </c>
      <c r="J8" t="s">
        <v>40</v>
      </c>
      <c r="K8" t="s">
        <v>29</v>
      </c>
      <c r="L8" t="s">
        <v>60</v>
      </c>
      <c r="M8">
        <v>5</v>
      </c>
    </row>
    <row r="9" spans="1:13" x14ac:dyDescent="0.25">
      <c r="A9" t="s">
        <v>221</v>
      </c>
      <c r="B9" t="s">
        <v>46</v>
      </c>
      <c r="C9" s="18">
        <v>43706</v>
      </c>
      <c r="D9" t="s">
        <v>222</v>
      </c>
      <c r="E9" t="s">
        <v>226</v>
      </c>
      <c r="F9" t="s">
        <v>36</v>
      </c>
      <c r="G9" t="s">
        <v>49</v>
      </c>
      <c r="H9" s="18"/>
      <c r="I9" t="s">
        <v>229</v>
      </c>
      <c r="J9" t="s">
        <v>40</v>
      </c>
      <c r="K9" t="s">
        <v>29</v>
      </c>
      <c r="L9" t="s">
        <v>60</v>
      </c>
      <c r="M9">
        <v>1</v>
      </c>
    </row>
    <row r="10" spans="1:13" x14ac:dyDescent="0.25">
      <c r="A10" t="s">
        <v>223</v>
      </c>
      <c r="B10" t="s">
        <v>33</v>
      </c>
      <c r="C10" s="18">
        <v>43707</v>
      </c>
      <c r="D10" t="s">
        <v>42</v>
      </c>
      <c r="E10" t="s">
        <v>227</v>
      </c>
      <c r="F10" t="s">
        <v>43</v>
      </c>
      <c r="G10" t="s">
        <v>230</v>
      </c>
      <c r="H10" s="18"/>
      <c r="I10" t="s">
        <v>231</v>
      </c>
      <c r="J10" t="s">
        <v>40</v>
      </c>
      <c r="K10" t="s">
        <v>29</v>
      </c>
      <c r="L10" t="s">
        <v>60</v>
      </c>
      <c r="M10">
        <v>8</v>
      </c>
    </row>
    <row r="11" spans="1:13" x14ac:dyDescent="0.25">
      <c r="A11" t="s">
        <v>224</v>
      </c>
      <c r="B11" t="s">
        <v>46</v>
      </c>
      <c r="C11" s="18">
        <v>43710</v>
      </c>
      <c r="D11" t="s">
        <v>225</v>
      </c>
      <c r="E11" t="s">
        <v>228</v>
      </c>
      <c r="F11" t="s">
        <v>43</v>
      </c>
      <c r="G11" t="s">
        <v>49</v>
      </c>
      <c r="H11" s="18"/>
      <c r="I11" t="s">
        <v>232</v>
      </c>
      <c r="J11" t="s">
        <v>40</v>
      </c>
      <c r="K11" t="s">
        <v>29</v>
      </c>
      <c r="L11" t="s">
        <v>60</v>
      </c>
      <c r="M11">
        <v>1</v>
      </c>
    </row>
    <row r="12" spans="1:13" x14ac:dyDescent="0.25">
      <c r="A12" t="s">
        <v>233</v>
      </c>
      <c r="B12" t="s">
        <v>46</v>
      </c>
      <c r="C12" s="18">
        <v>43710</v>
      </c>
      <c r="D12" t="s">
        <v>225</v>
      </c>
      <c r="E12" t="s">
        <v>234</v>
      </c>
      <c r="F12" t="s">
        <v>43</v>
      </c>
      <c r="G12" t="s">
        <v>49</v>
      </c>
      <c r="H12" s="18"/>
      <c r="I12" t="s">
        <v>235</v>
      </c>
      <c r="J12" t="s">
        <v>40</v>
      </c>
      <c r="K12" t="s">
        <v>29</v>
      </c>
      <c r="L12" t="s">
        <v>60</v>
      </c>
      <c r="M12">
        <v>5</v>
      </c>
    </row>
    <row r="13" spans="1:13" x14ac:dyDescent="0.25">
      <c r="A13" t="s">
        <v>236</v>
      </c>
      <c r="B13" t="s">
        <v>33</v>
      </c>
      <c r="C13" s="18">
        <v>43714</v>
      </c>
      <c r="D13" t="s">
        <v>140</v>
      </c>
      <c r="E13" t="s">
        <v>237</v>
      </c>
      <c r="F13" t="s">
        <v>36</v>
      </c>
      <c r="G13" t="s">
        <v>132</v>
      </c>
      <c r="H13" s="18"/>
      <c r="J13" t="s">
        <v>40</v>
      </c>
      <c r="K13" t="s">
        <v>29</v>
      </c>
      <c r="L13" t="s">
        <v>60</v>
      </c>
      <c r="M13">
        <v>0</v>
      </c>
    </row>
    <row r="14" spans="1:13" x14ac:dyDescent="0.25">
      <c r="A14" t="s">
        <v>238</v>
      </c>
      <c r="B14" t="s">
        <v>33</v>
      </c>
      <c r="C14" s="18">
        <v>43726</v>
      </c>
      <c r="D14" t="s">
        <v>140</v>
      </c>
      <c r="E14" t="s">
        <v>239</v>
      </c>
      <c r="F14" t="s">
        <v>36</v>
      </c>
      <c r="G14" t="s">
        <v>132</v>
      </c>
      <c r="H14" s="18">
        <v>43726</v>
      </c>
      <c r="I14" t="s">
        <v>240</v>
      </c>
      <c r="J14" t="s">
        <v>40</v>
      </c>
      <c r="K14" t="s">
        <v>29</v>
      </c>
      <c r="L14" t="s">
        <v>60</v>
      </c>
      <c r="M14">
        <v>1</v>
      </c>
    </row>
    <row r="15" spans="1:13" x14ac:dyDescent="0.25">
      <c r="A15" t="s">
        <v>241</v>
      </c>
      <c r="B15" t="s">
        <v>46</v>
      </c>
      <c r="C15" s="18">
        <v>43728</v>
      </c>
      <c r="D15" t="s">
        <v>242</v>
      </c>
      <c r="E15" t="s">
        <v>247</v>
      </c>
      <c r="F15" t="s">
        <v>54</v>
      </c>
      <c r="G15" t="s">
        <v>49</v>
      </c>
      <c r="H15" s="18"/>
      <c r="I15" t="s">
        <v>250</v>
      </c>
      <c r="J15" t="s">
        <v>40</v>
      </c>
      <c r="K15" t="s">
        <v>29</v>
      </c>
      <c r="L15" t="s">
        <v>60</v>
      </c>
      <c r="M15">
        <v>5</v>
      </c>
    </row>
    <row r="16" spans="1:13" x14ac:dyDescent="0.25">
      <c r="A16" t="s">
        <v>243</v>
      </c>
      <c r="B16" t="s">
        <v>46</v>
      </c>
      <c r="C16" s="18">
        <v>43732</v>
      </c>
      <c r="D16" t="s">
        <v>244</v>
      </c>
      <c r="E16" t="s">
        <v>248</v>
      </c>
      <c r="F16" t="s">
        <v>36</v>
      </c>
      <c r="G16" t="s">
        <v>49</v>
      </c>
      <c r="H16" s="18"/>
      <c r="I16" t="s">
        <v>251</v>
      </c>
      <c r="J16" t="s">
        <v>40</v>
      </c>
      <c r="K16" t="s">
        <v>29</v>
      </c>
      <c r="L16" t="s">
        <v>60</v>
      </c>
      <c r="M16">
        <v>3</v>
      </c>
    </row>
    <row r="17" spans="1:13" x14ac:dyDescent="0.25">
      <c r="A17" t="s">
        <v>245</v>
      </c>
      <c r="B17" t="s">
        <v>46</v>
      </c>
      <c r="C17" s="18">
        <v>43734</v>
      </c>
      <c r="D17" t="s">
        <v>246</v>
      </c>
      <c r="E17" t="s">
        <v>249</v>
      </c>
      <c r="F17" t="s">
        <v>54</v>
      </c>
      <c r="G17" t="s">
        <v>49</v>
      </c>
      <c r="H17" s="18">
        <v>43735</v>
      </c>
      <c r="I17" t="s">
        <v>252</v>
      </c>
      <c r="J17" t="s">
        <v>40</v>
      </c>
      <c r="K17" t="s">
        <v>29</v>
      </c>
      <c r="L17" t="s">
        <v>60</v>
      </c>
      <c r="M17">
        <v>1</v>
      </c>
    </row>
    <row r="18" spans="1:13" x14ac:dyDescent="0.25">
      <c r="A18" t="s">
        <v>253</v>
      </c>
      <c r="B18" t="s">
        <v>33</v>
      </c>
      <c r="C18" s="18">
        <v>43746</v>
      </c>
      <c r="D18" t="s">
        <v>140</v>
      </c>
      <c r="E18" t="s">
        <v>254</v>
      </c>
      <c r="F18" t="s">
        <v>36</v>
      </c>
      <c r="G18" t="s">
        <v>132</v>
      </c>
      <c r="H18" s="18">
        <v>43746</v>
      </c>
      <c r="I18" t="s">
        <v>255</v>
      </c>
      <c r="J18" t="s">
        <v>40</v>
      </c>
      <c r="K18" t="s">
        <v>29</v>
      </c>
      <c r="L18" t="s">
        <v>60</v>
      </c>
      <c r="M18">
        <f>NETWORKDAYS(C18,H18)</f>
        <v>1</v>
      </c>
    </row>
    <row r="19" spans="1:13" x14ac:dyDescent="0.25">
      <c r="A19" t="s">
        <v>256</v>
      </c>
      <c r="B19" t="s">
        <v>46</v>
      </c>
      <c r="C19" s="18">
        <v>43756</v>
      </c>
      <c r="D19" t="s">
        <v>257</v>
      </c>
      <c r="E19" t="s">
        <v>262</v>
      </c>
      <c r="F19" t="s">
        <v>36</v>
      </c>
      <c r="G19" t="s">
        <v>55</v>
      </c>
      <c r="H19" s="18">
        <v>43763</v>
      </c>
      <c r="I19" t="s">
        <v>266</v>
      </c>
      <c r="J19" t="s">
        <v>40</v>
      </c>
      <c r="K19" t="s">
        <v>29</v>
      </c>
      <c r="L19" t="s">
        <v>60</v>
      </c>
      <c r="M19">
        <v>6</v>
      </c>
    </row>
    <row r="20" spans="1:13" x14ac:dyDescent="0.25">
      <c r="A20" t="s">
        <v>258</v>
      </c>
      <c r="B20" t="s">
        <v>46</v>
      </c>
      <c r="C20" s="18">
        <v>43756</v>
      </c>
      <c r="D20" t="s">
        <v>259</v>
      </c>
      <c r="E20" t="s">
        <v>263</v>
      </c>
      <c r="F20" t="s">
        <v>36</v>
      </c>
      <c r="G20" t="s">
        <v>55</v>
      </c>
      <c r="H20" s="18">
        <v>43756</v>
      </c>
      <c r="I20" t="s">
        <v>267</v>
      </c>
      <c r="J20" t="s">
        <v>40</v>
      </c>
      <c r="K20" t="s">
        <v>29</v>
      </c>
      <c r="L20" t="s">
        <v>60</v>
      </c>
      <c r="M20">
        <v>1</v>
      </c>
    </row>
    <row r="21" spans="1:13" x14ac:dyDescent="0.25">
      <c r="A21" t="s">
        <v>260</v>
      </c>
      <c r="B21" t="s">
        <v>33</v>
      </c>
      <c r="C21" s="18">
        <v>43756</v>
      </c>
      <c r="D21" t="s">
        <v>140</v>
      </c>
      <c r="E21" t="s">
        <v>264</v>
      </c>
      <c r="F21" t="s">
        <v>36</v>
      </c>
      <c r="G21" t="s">
        <v>132</v>
      </c>
      <c r="H21" s="18">
        <v>43756</v>
      </c>
      <c r="I21" t="s">
        <v>268</v>
      </c>
      <c r="J21" t="s">
        <v>40</v>
      </c>
      <c r="K21" t="s">
        <v>29</v>
      </c>
      <c r="L21" t="s">
        <v>60</v>
      </c>
      <c r="M21">
        <v>1</v>
      </c>
    </row>
    <row r="22" spans="1:13" x14ac:dyDescent="0.25">
      <c r="A22" t="s">
        <v>261</v>
      </c>
      <c r="B22" t="s">
        <v>33</v>
      </c>
      <c r="C22" s="18">
        <v>43762</v>
      </c>
      <c r="D22" t="s">
        <v>140</v>
      </c>
      <c r="E22" t="s">
        <v>265</v>
      </c>
      <c r="F22" t="s">
        <v>36</v>
      </c>
      <c r="G22" t="s">
        <v>132</v>
      </c>
      <c r="H22" s="18">
        <v>43762</v>
      </c>
      <c r="J22" t="s">
        <v>40</v>
      </c>
      <c r="K22" t="s">
        <v>29</v>
      </c>
      <c r="L22" t="s">
        <v>60</v>
      </c>
      <c r="M22">
        <f>NETWORKDAYS(C22,H22)</f>
        <v>1</v>
      </c>
    </row>
    <row r="23" spans="1:13" x14ac:dyDescent="0.25">
      <c r="A23" t="s">
        <v>269</v>
      </c>
      <c r="B23" t="s">
        <v>33</v>
      </c>
      <c r="C23" s="18">
        <v>43770</v>
      </c>
      <c r="D23" t="s">
        <v>140</v>
      </c>
      <c r="E23" t="s">
        <v>271</v>
      </c>
      <c r="F23" t="s">
        <v>36</v>
      </c>
      <c r="G23" t="s">
        <v>132</v>
      </c>
      <c r="H23" s="18">
        <v>43770</v>
      </c>
      <c r="I23" t="s">
        <v>272</v>
      </c>
      <c r="J23" t="s">
        <v>40</v>
      </c>
      <c r="K23" t="s">
        <v>29</v>
      </c>
      <c r="L23" t="s">
        <v>60</v>
      </c>
      <c r="M23">
        <v>1</v>
      </c>
    </row>
    <row r="24" spans="1:13" x14ac:dyDescent="0.25">
      <c r="A24" t="s">
        <v>270</v>
      </c>
      <c r="B24" t="s">
        <v>33</v>
      </c>
      <c r="C24" s="18">
        <v>43773</v>
      </c>
      <c r="D24" t="s">
        <v>140</v>
      </c>
      <c r="E24" t="s">
        <v>264</v>
      </c>
      <c r="F24" t="s">
        <v>36</v>
      </c>
      <c r="G24" t="s">
        <v>38</v>
      </c>
      <c r="H24" s="18">
        <v>43773</v>
      </c>
      <c r="I24" t="s">
        <v>273</v>
      </c>
      <c r="J24" t="s">
        <v>40</v>
      </c>
      <c r="K24" t="s">
        <v>29</v>
      </c>
      <c r="L24" t="s">
        <v>60</v>
      </c>
      <c r="M24">
        <v>1</v>
      </c>
    </row>
    <row r="25" spans="1:13" x14ac:dyDescent="0.25">
      <c r="M25" s="15">
        <f>AVERAGE(M8:M24)</f>
        <v>2.4705882352941178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Total NO</vt:lpstr>
      <vt:lpstr>Simple form</vt:lpstr>
      <vt:lpstr>Chart</vt:lpstr>
      <vt:lpstr>Low closing days</vt:lpstr>
      <vt:lpstr>Mid Closing Days</vt:lpstr>
      <vt:lpstr>High Closing Days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2019-10-18T08:30:39Z</dcterms:created>
  <dcterms:modified xsi:type="dcterms:W3CDTF">2019-11-08T08:58:56Z</dcterms:modified>
</cp:coreProperties>
</file>