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5130" yWindow="870" windowWidth="20730" windowHeight="5610" tabRatio="848" activeTab="8"/>
  </bookViews>
  <sheets>
    <sheet name="Summary " sheetId="8" r:id="rId1"/>
    <sheet name="Flex (Singapore)" sheetId="1" r:id="rId2"/>
    <sheet name="Flex Senai (Malaysia)" sheetId="6" r:id="rId3"/>
    <sheet name="Venture (Singapore)" sheetId="5" r:id="rId4"/>
    <sheet name="Venture PCBA (Singapore)" sheetId="9" r:id="rId5"/>
    <sheet name="CEI (Singapore)" sheetId="4" r:id="rId6"/>
    <sheet name="CEI Batam (Indonesia)" sheetId="7" r:id="rId7"/>
    <sheet name="Richport " sheetId="10" r:id="rId8"/>
    <sheet name="Keypoint" sheetId="11" r:id="rId9"/>
  </sheets>
  <definedNames>
    <definedName name="_xlnm.Print_Area" localSheetId="1">'Flex (Singapore)'!$A$2:$L$57</definedName>
    <definedName name="_xlnm.Print_Titles" localSheetId="1">'Flex (Singapore)'!$2:$2</definedName>
  </definedNames>
  <calcPr calcId="145621"/>
</workbook>
</file>

<file path=xl/calcChain.xml><?xml version="1.0" encoding="utf-8"?>
<calcChain xmlns="http://schemas.openxmlformats.org/spreadsheetml/2006/main">
  <c r="G3" i="8" l="1"/>
  <c r="F4" i="8"/>
  <c r="F3" i="8"/>
  <c r="E4" i="8"/>
  <c r="C4" i="8"/>
  <c r="B1" i="5" l="1"/>
  <c r="A4" i="9"/>
  <c r="B1" i="6"/>
  <c r="D5" i="8" l="1"/>
  <c r="D4" i="8"/>
  <c r="D3" i="8" l="1"/>
  <c r="B5" i="8"/>
  <c r="B4" i="8"/>
  <c r="B3" i="8"/>
  <c r="B1" i="1"/>
  <c r="C3" i="8"/>
  <c r="A4" i="4" l="1"/>
  <c r="A5" i="4" s="1"/>
  <c r="A6" i="4" s="1"/>
  <c r="A7" i="4" s="1"/>
  <c r="A4" i="7"/>
  <c r="A4" i="6"/>
  <c r="A5" i="6" s="1"/>
  <c r="A6" i="6" s="1"/>
  <c r="A13" i="5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7" i="5"/>
  <c r="A8" i="5" s="1"/>
  <c r="A9" i="5" s="1"/>
  <c r="A10" i="5" s="1"/>
  <c r="A11" i="5" s="1"/>
  <c r="A12" i="5" s="1"/>
  <c r="A4" i="5"/>
  <c r="A5" i="5" s="1"/>
  <c r="A21" i="1"/>
  <c r="A23" i="1"/>
  <c r="A24" i="1"/>
  <c r="A25" i="1" s="1"/>
  <c r="A26" i="1" s="1"/>
  <c r="A4" i="1"/>
  <c r="A5" i="1" s="1"/>
  <c r="A7" i="1"/>
  <c r="A8" i="1" s="1"/>
  <c r="A9" i="1" s="1"/>
  <c r="A10" i="1" s="1"/>
  <c r="A11" i="1" s="1"/>
  <c r="A12" i="1" s="1"/>
  <c r="A13" i="1" s="1"/>
  <c r="A14" i="1" s="1"/>
  <c r="A15" i="1" s="1"/>
  <c r="A17" i="1"/>
  <c r="A18" i="1" s="1"/>
  <c r="A19" i="1" s="1"/>
  <c r="A29" i="1"/>
  <c r="A30" i="1" s="1"/>
  <c r="A37" i="1"/>
  <c r="A41" i="1"/>
  <c r="A42" i="1" s="1"/>
  <c r="A45" i="1"/>
  <c r="A46" i="1"/>
  <c r="A47" i="1" s="1"/>
  <c r="A48" i="1" s="1"/>
  <c r="A49" i="1" s="1"/>
  <c r="A50" i="1" s="1"/>
  <c r="A51" i="1" s="1"/>
  <c r="A52" i="1" s="1"/>
  <c r="A53" i="1" s="1"/>
  <c r="A54" i="1" s="1"/>
  <c r="A55" i="1" s="1"/>
  <c r="A33" i="1"/>
  <c r="A34" i="1"/>
  <c r="A35" i="1" s="1"/>
</calcChain>
</file>

<file path=xl/sharedStrings.xml><?xml version="1.0" encoding="utf-8"?>
<sst xmlns="http://schemas.openxmlformats.org/spreadsheetml/2006/main" count="927" uniqueCount="338">
  <si>
    <t>SOLECTRONMFG</t>
  </si>
  <si>
    <t>SOLECTRONISNL1</t>
  </si>
  <si>
    <t>Solectron Instrument Serial Number Label 1</t>
  </si>
  <si>
    <t>SOLECTRONPNL1</t>
  </si>
  <si>
    <t>Solectron Part Number Label 1</t>
  </si>
  <si>
    <t>SOLECTRONCOFP1</t>
  </si>
  <si>
    <t>Solectron Certificate Of Functional Performance 1</t>
  </si>
  <si>
    <t>TE82800-2</t>
  </si>
  <si>
    <t>Acquity Solvent Manager Pump Test Station</t>
  </si>
  <si>
    <t>TE82800-3</t>
  </si>
  <si>
    <t>TE82943-11</t>
  </si>
  <si>
    <t>Acquity Solvent Manager Test Station</t>
  </si>
  <si>
    <t>TE82943-12</t>
  </si>
  <si>
    <t>TE82943-13</t>
  </si>
  <si>
    <t>TE82943-14</t>
  </si>
  <si>
    <t>TE82943-15</t>
  </si>
  <si>
    <t>TE82943-16</t>
  </si>
  <si>
    <t>TE82943-17</t>
  </si>
  <si>
    <t>TE82943-18</t>
  </si>
  <si>
    <t xml:space="preserve">Final-Test-1 </t>
  </si>
  <si>
    <t>Alliance Final Test Station</t>
  </si>
  <si>
    <t xml:space="preserve">Final-Test-2 </t>
  </si>
  <si>
    <t>Final-Test-3</t>
  </si>
  <si>
    <t xml:space="preserve">Final-Test-4 </t>
  </si>
  <si>
    <t>Pumptray-Test-1</t>
  </si>
  <si>
    <t>Alliance Pumptray Tester</t>
  </si>
  <si>
    <t>Pumptray-Test-2</t>
  </si>
  <si>
    <t>Pumptray-Test-3</t>
  </si>
  <si>
    <t>Pump-Test-1</t>
  </si>
  <si>
    <t>Alliance Pump Tester</t>
  </si>
  <si>
    <t>RearPanel-Tester</t>
  </si>
  <si>
    <t>Autoloader and Rear Panel Tester</t>
  </si>
  <si>
    <t>AutoLoader-2</t>
  </si>
  <si>
    <t>Alliance AutoLoader 2</t>
  </si>
  <si>
    <t>TE82520-1</t>
  </si>
  <si>
    <t>Alliance CCD Test Station</t>
  </si>
  <si>
    <t>TE82903-6</t>
  </si>
  <si>
    <t>TUV Final Test System</t>
  </si>
  <si>
    <t>TE82903-8</t>
  </si>
  <si>
    <t>TE82903-9</t>
  </si>
  <si>
    <t>TE82903-10</t>
  </si>
  <si>
    <t>Detector Pretest System</t>
  </si>
  <si>
    <t>515 Test</t>
  </si>
  <si>
    <t>Breeze Test</t>
  </si>
  <si>
    <t>Genealogy-SDS</t>
  </si>
  <si>
    <t>Acquity BSM/QSM Genealogy Input Station</t>
  </si>
  <si>
    <t>TE82918-2</t>
  </si>
  <si>
    <t>2998 Fine Alignment System</t>
  </si>
  <si>
    <t>TE82868-2</t>
  </si>
  <si>
    <t>2998 Aperture Alignment System</t>
  </si>
  <si>
    <t>TE82951-2</t>
  </si>
  <si>
    <t>2998 Mask Alignment System</t>
  </si>
  <si>
    <t>2998 Flowcell Alignment System</t>
  </si>
  <si>
    <t>TE82973-1</t>
  </si>
  <si>
    <t>2998 Flowcell Noise and Drift System</t>
  </si>
  <si>
    <t>TE82916-2</t>
  </si>
  <si>
    <t>TE82917-1</t>
  </si>
  <si>
    <t>2998 Rough Alignment System</t>
  </si>
  <si>
    <t>TE82880-2</t>
  </si>
  <si>
    <t>PDA Rough Alignment System</t>
  </si>
  <si>
    <t>TE82881-2</t>
  </si>
  <si>
    <t>PDA Fine Alignment System</t>
  </si>
  <si>
    <t>TE82969-1</t>
  </si>
  <si>
    <t>PDA Linearity Test System</t>
  </si>
  <si>
    <t>TE82972-1</t>
  </si>
  <si>
    <t>PDA Download Station</t>
  </si>
  <si>
    <t>TE82882-2</t>
  </si>
  <si>
    <t>2998/PDA Final Test System</t>
  </si>
  <si>
    <t>10.249.26.1</t>
  </si>
  <si>
    <t>10.249.26.9</t>
  </si>
  <si>
    <t>10.249.26.20</t>
  </si>
  <si>
    <t>10.249.26.40</t>
  </si>
  <si>
    <t>10.249.26.50</t>
  </si>
  <si>
    <t>10.249.26.55</t>
  </si>
  <si>
    <t>10.249.26.90</t>
  </si>
  <si>
    <t>IP Address</t>
  </si>
  <si>
    <t>Computer Name</t>
  </si>
  <si>
    <t>VENTUREMFG</t>
  </si>
  <si>
    <t>VENTURE Server</t>
  </si>
  <si>
    <t>VENTUREISNL1</t>
  </si>
  <si>
    <t>VENTURE Instrument Serial Number Label 1</t>
  </si>
  <si>
    <t>VENTUREPNL1</t>
  </si>
  <si>
    <t>VENTURE Part Number Label 1</t>
  </si>
  <si>
    <t>VENTURECOFP1</t>
  </si>
  <si>
    <t>VENTURE Certificate Of Functional Performance 1</t>
  </si>
  <si>
    <t>VENTUREGEN1</t>
  </si>
  <si>
    <t>VENTURE GENEALOGY 1</t>
  </si>
  <si>
    <t>VENTUREGEN2</t>
  </si>
  <si>
    <t>VENTURE GENEALOGY 2</t>
  </si>
  <si>
    <t>TE82720-2</t>
  </si>
  <si>
    <t>Detector Front-End Board Tester</t>
  </si>
  <si>
    <t>TE82943-19</t>
  </si>
  <si>
    <t>TE82943-20</t>
  </si>
  <si>
    <t>TE82943-21</t>
  </si>
  <si>
    <t>TE82943-22</t>
  </si>
  <si>
    <t>TE82743-3</t>
  </si>
  <si>
    <t>TE82988-3</t>
  </si>
  <si>
    <t>Waters GTS (Functional Board Tester)</t>
  </si>
  <si>
    <t>2010-05-25 ?</t>
  </si>
  <si>
    <t>TE82956-2</t>
  </si>
  <si>
    <t>Acquity Column Heater Test Station</t>
  </si>
  <si>
    <t>TE82984-1</t>
  </si>
  <si>
    <t>Acquity Column Manager Dry Test Station</t>
  </si>
  <si>
    <t>TE92987-1</t>
  </si>
  <si>
    <t>Acquity Column Manager Wet Test Station</t>
  </si>
  <si>
    <t>TE82817</t>
  </si>
  <si>
    <t>PCM II Test Station</t>
  </si>
  <si>
    <t>TE83013-2</t>
  </si>
  <si>
    <t>High Temperature Column Heater Tester</t>
  </si>
  <si>
    <t>TE83013-1</t>
  </si>
  <si>
    <t>TE82723</t>
  </si>
  <si>
    <t>Breeze Column Heater Test Station</t>
  </si>
  <si>
    <t>2010-07-13 ?</t>
  </si>
  <si>
    <t>TE83026-1</t>
  </si>
  <si>
    <t>Acquity CM-A Test Station</t>
  </si>
  <si>
    <t>TE83026-2</t>
  </si>
  <si>
    <t>2475FLRDLWEX</t>
  </si>
  <si>
    <t>2475-Acq FLR Firmware Download Station</t>
  </si>
  <si>
    <t>TE83064-10</t>
  </si>
  <si>
    <t>Acquity FTN Autosampler Test System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</si>
  <si>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</si>
  <si>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</si>
  <si>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</si>
  <si>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</si>
  <si>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</si>
  <si>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</si>
  <si>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</si>
  <si>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TE82760-5</t>
  </si>
  <si>
    <t>2475-Acq FLR Fluorescence Detector Final Test</t>
  </si>
  <si>
    <t>TE82995-3</t>
  </si>
  <si>
    <t>Acquity CPSM RZZ Assembly Test Station</t>
  </si>
  <si>
    <t>TE82995-2</t>
  </si>
  <si>
    <t>TE83006-2</t>
  </si>
  <si>
    <t>Acquity FTN Autosampler MSV Test Station</t>
  </si>
  <si>
    <t>TE82774-2</t>
  </si>
  <si>
    <t>Alliance Column Heater/Cooler Test Station</t>
  </si>
  <si>
    <t>TE82774-3</t>
  </si>
  <si>
    <t>TE83029-1</t>
  </si>
  <si>
    <t>2475-Acq FLR Lamp Alignment Station</t>
  </si>
  <si>
    <t>TE83031-1</t>
  </si>
  <si>
    <t>2475 Optics Alignment Station</t>
  </si>
  <si>
    <t>TE83032-1</t>
  </si>
  <si>
    <t>FLR Optics Alignment Station</t>
  </si>
  <si>
    <t>TE82760-4</t>
  </si>
  <si>
    <t>10.249.40.1</t>
  </si>
  <si>
    <t>10.249.40.18</t>
  </si>
  <si>
    <t>FLEXTRONICSMFG</t>
  </si>
  <si>
    <t>TE82720-1</t>
  </si>
  <si>
    <t>TE82940-1</t>
  </si>
  <si>
    <t>2489 Personality Board Debug Tester</t>
  </si>
  <si>
    <t>2998 Charge Amp Board Tester</t>
  </si>
  <si>
    <t>TE82895-1</t>
  </si>
  <si>
    <t>2998 Personality Board Debug Tester</t>
  </si>
  <si>
    <t>TE82988-2</t>
  </si>
  <si>
    <t>10.249.49.19</t>
  </si>
  <si>
    <t>10.249.49.1</t>
  </si>
  <si>
    <t>10.249.49.10</t>
  </si>
  <si>
    <t>CEIMFG</t>
  </si>
  <si>
    <t>TE82743-2</t>
  </si>
  <si>
    <t>RACAL Functional Board Tester</t>
  </si>
  <si>
    <t>TE82988-4</t>
  </si>
  <si>
    <t>10.249.50.1</t>
  </si>
  <si>
    <t>10.249.50.18</t>
  </si>
  <si>
    <t>CEIISNL1</t>
  </si>
  <si>
    <t>CEI Instrument Serial Number Label 1</t>
  </si>
  <si>
    <t>CEIPNL1</t>
  </si>
  <si>
    <t>CEI Part Number Label 1</t>
  </si>
  <si>
    <t>CEICOFP1</t>
  </si>
  <si>
    <t>CEI Certificate Of Functional Performance 1</t>
  </si>
  <si>
    <t>CEIGEN1</t>
  </si>
  <si>
    <t>CEI GENEALOGY 1</t>
  </si>
  <si>
    <t>CEIGEN2</t>
  </si>
  <si>
    <t>CEI GENEALOGY 2</t>
  </si>
  <si>
    <t>TE82865-5</t>
  </si>
  <si>
    <t>CPSO Final Test Station</t>
  </si>
  <si>
    <t>TE82865-6</t>
  </si>
  <si>
    <t>10.249.55.1</t>
  </si>
  <si>
    <t>10.249.55.15</t>
  </si>
  <si>
    <t>Computer Description</t>
  </si>
  <si>
    <t>Symantec AV</t>
  </si>
  <si>
    <t>Serial Number</t>
  </si>
  <si>
    <t>Platform</t>
  </si>
  <si>
    <t>Server 2003</t>
  </si>
  <si>
    <t>Server 2003 R2</t>
  </si>
  <si>
    <t>Server 2008 R2</t>
  </si>
  <si>
    <t>Other</t>
  </si>
  <si>
    <t>None</t>
  </si>
  <si>
    <t>SAV Endpoint 11</t>
  </si>
  <si>
    <t>SAV Endpoint 12</t>
  </si>
  <si>
    <t>H10L32039W</t>
  </si>
  <si>
    <t>Mfg Year</t>
  </si>
  <si>
    <t>KKPRA3T</t>
  </si>
  <si>
    <t>KKPAA0H</t>
  </si>
  <si>
    <t>M50</t>
  </si>
  <si>
    <t>M11L32019W</t>
  </si>
  <si>
    <t>LAC/E 12</t>
  </si>
  <si>
    <t>KKLTM8V</t>
  </si>
  <si>
    <t>RAM (GB)</t>
  </si>
  <si>
    <t>KKTCP0T</t>
  </si>
  <si>
    <t>C08L32093W</t>
  </si>
  <si>
    <t>B08L32122N</t>
  </si>
  <si>
    <t>KKPAA4Y</t>
  </si>
  <si>
    <t>Windows 2000</t>
  </si>
  <si>
    <t>Windows XP SP3</t>
  </si>
  <si>
    <t>H04BLM012C*</t>
  </si>
  <si>
    <t>C08L32078W</t>
  </si>
  <si>
    <t>D04BLM247C*</t>
  </si>
  <si>
    <t>C06BLM057C*</t>
  </si>
  <si>
    <t>J04L32120W</t>
  </si>
  <si>
    <t>J04L32102W</t>
  </si>
  <si>
    <t>G05L32009W</t>
  </si>
  <si>
    <t>M07L32046W</t>
  </si>
  <si>
    <t>KKPAB0R</t>
  </si>
  <si>
    <t>H08L32067W*</t>
  </si>
  <si>
    <t>MO8L32055W</t>
  </si>
  <si>
    <t>M08L32151W</t>
  </si>
  <si>
    <t>M08L32177W</t>
  </si>
  <si>
    <t>M08L32051W</t>
  </si>
  <si>
    <t>B08L32155W*</t>
  </si>
  <si>
    <t>H07L32328W*</t>
  </si>
  <si>
    <t>L08L32004W*</t>
  </si>
  <si>
    <t>D08L32121W*</t>
  </si>
  <si>
    <t>L07L32070W</t>
  </si>
  <si>
    <t>B08L32065W</t>
  </si>
  <si>
    <t>B08L32068W</t>
  </si>
  <si>
    <t>J06L32014W*</t>
  </si>
  <si>
    <t>K07L32122W</t>
  </si>
  <si>
    <t>K07L32024W*</t>
  </si>
  <si>
    <t>B08L32248W*</t>
  </si>
  <si>
    <t>LAC/E 10</t>
  </si>
  <si>
    <t>LAC/E 11</t>
  </si>
  <si>
    <t>LAC/E 13</t>
  </si>
  <si>
    <t>M52</t>
  </si>
  <si>
    <t>M55</t>
  </si>
  <si>
    <t>M58</t>
  </si>
  <si>
    <t>OS</t>
  </si>
  <si>
    <t>FLEXTRONICS Malaysia Server</t>
  </si>
  <si>
    <t>10.249.40.6</t>
  </si>
  <si>
    <t>Solectron Server (Flextronics Singapore)</t>
  </si>
  <si>
    <t>CEI Server, Indonesia</t>
  </si>
  <si>
    <t>CEI Server, Singapore</t>
  </si>
  <si>
    <t>IP # Assigned</t>
  </si>
  <si>
    <t>10.249.26.26</t>
  </si>
  <si>
    <t>10.249.26.32</t>
  </si>
  <si>
    <t>10.249.26.71</t>
  </si>
  <si>
    <t>10.249.26.63</t>
  </si>
  <si>
    <t>GTS</t>
  </si>
  <si>
    <t>RACAL</t>
  </si>
  <si>
    <t>10.249.26.42</t>
  </si>
  <si>
    <t>40NM291</t>
  </si>
  <si>
    <t>KKPPZ6P</t>
  </si>
  <si>
    <t>KKPAA7A</t>
  </si>
  <si>
    <t>KKMAB8Z</t>
  </si>
  <si>
    <t>59TJLJ1</t>
  </si>
  <si>
    <t>33RTGX1</t>
  </si>
  <si>
    <t>TE82882-1</t>
  </si>
  <si>
    <t>Windows XP SP2</t>
  </si>
  <si>
    <t>LMTFW1M</t>
  </si>
  <si>
    <t>13726-0202-11-1001</t>
  </si>
  <si>
    <t>LMCZMBC</t>
  </si>
  <si>
    <t>-</t>
  </si>
  <si>
    <t>HP PC with RS232 Port</t>
  </si>
  <si>
    <t>10.249.26.68</t>
  </si>
  <si>
    <t>10.249.26.34</t>
  </si>
  <si>
    <t>Windows 7</t>
  </si>
  <si>
    <t>ACQUITY Solvent Manager Test Station</t>
  </si>
  <si>
    <t>Waters GTS (Board Functional Tester)</t>
  </si>
  <si>
    <t>TE82705-2</t>
  </si>
  <si>
    <t>LMGKCVW</t>
  </si>
  <si>
    <t>LMGPRBH</t>
  </si>
  <si>
    <t>TE82865-2</t>
  </si>
  <si>
    <t>Detector Front End Board Tester</t>
  </si>
  <si>
    <t>TE82534-1</t>
  </si>
  <si>
    <t>LAC/E 15</t>
  </si>
  <si>
    <t>TE82520-2</t>
  </si>
  <si>
    <t>10.249.26.24</t>
  </si>
  <si>
    <t>Final-Test-5</t>
  </si>
  <si>
    <t>C10L32154W</t>
  </si>
  <si>
    <t>10.249.55.16</t>
  </si>
  <si>
    <t>10.249.55.17</t>
  </si>
  <si>
    <t>ASO Final Test Station</t>
  </si>
  <si>
    <t>10.249.26.56</t>
  </si>
  <si>
    <t>Genealogy-DET</t>
  </si>
  <si>
    <t>Detector Genealogy Input Station</t>
  </si>
  <si>
    <t>Wannacrypt Update</t>
  </si>
  <si>
    <t>Done</t>
  </si>
  <si>
    <t>TE82964-1</t>
  </si>
  <si>
    <r>
      <t>TE82961-</t>
    </r>
    <r>
      <rPr>
        <strike/>
        <sz val="12"/>
        <color indexed="8"/>
        <rFont val="Verdana"/>
        <family val="2"/>
      </rPr>
      <t>1</t>
    </r>
    <r>
      <rPr>
        <sz val="12"/>
        <color indexed="8"/>
        <rFont val="Verdana"/>
        <family val="2"/>
      </rPr>
      <t xml:space="preserve"> 2</t>
    </r>
  </si>
  <si>
    <t>SQT-Workstation</t>
  </si>
  <si>
    <t>SQT Workstation</t>
  </si>
  <si>
    <t>C12L32205W</t>
  </si>
  <si>
    <t>Final-Test-6</t>
  </si>
  <si>
    <t xml:space="preserve">Computers </t>
  </si>
  <si>
    <t>Lable Printers</t>
  </si>
  <si>
    <t xml:space="preserve">Server </t>
  </si>
  <si>
    <t>10.249.26.2</t>
  </si>
  <si>
    <t>TE82882-8</t>
  </si>
  <si>
    <t>TE82882-9</t>
  </si>
  <si>
    <t>TE82882-10</t>
  </si>
  <si>
    <t>TE82882-11</t>
  </si>
  <si>
    <t>10.249.40.2</t>
  </si>
  <si>
    <t>Pinter Model</t>
  </si>
  <si>
    <t>Contract start date</t>
  </si>
  <si>
    <t>Manufacturer</t>
  </si>
  <si>
    <t>Service Provider</t>
  </si>
  <si>
    <t>Contract due date</t>
  </si>
  <si>
    <t>PC (Tester) =</t>
  </si>
  <si>
    <t>Server =</t>
  </si>
  <si>
    <t>Label Printers =</t>
  </si>
  <si>
    <t>DMX I-4308</t>
  </si>
  <si>
    <t>Honeywell</t>
  </si>
  <si>
    <t>Autopack Pte Ltd</t>
  </si>
  <si>
    <t>Flex Singapore</t>
  </si>
  <si>
    <t>Flex Senai</t>
  </si>
  <si>
    <t>Venture Singapore</t>
  </si>
  <si>
    <t>Venture PCBA</t>
  </si>
  <si>
    <t>CEI Singapore</t>
  </si>
  <si>
    <t>CEI Batam</t>
  </si>
  <si>
    <t>Richport</t>
  </si>
  <si>
    <t>Keypoint</t>
  </si>
  <si>
    <t>Total items in CMs</t>
  </si>
  <si>
    <t>10.249.55.2</t>
  </si>
  <si>
    <t>PC/Server in the color are managed by Bill Irons</t>
  </si>
  <si>
    <t>10.249.40.233</t>
  </si>
  <si>
    <t>VENTURE Server(UK)</t>
  </si>
  <si>
    <t>KEYPOINTPNL 1</t>
  </si>
  <si>
    <t>KeyPoint Part Number Labelling 1</t>
  </si>
  <si>
    <t>55274-OEM-0056863-15375</t>
  </si>
  <si>
    <t>Microsoft Windows XP Professional Version 2002 Service Pack 3</t>
  </si>
  <si>
    <t>Ver: 11.0.5002.333</t>
  </si>
  <si>
    <t>KEYPOINTAB1</t>
  </si>
  <si>
    <t>KeyPoint Auto Bagger 1</t>
  </si>
  <si>
    <t>76487-OEM-0066135-21407</t>
  </si>
  <si>
    <t>Waters
Model: D915GUX;Desktop: Intel® Pentium ®4 CPU 3.00GHz
x86</t>
  </si>
  <si>
    <t>NA</t>
  </si>
  <si>
    <t>Waters
Model: LAC/E32 Config#12; Desktop: Intel® Core ™2 CPU 6400@2.13GHz
x86</t>
  </si>
  <si>
    <t>N/A (No Internet connection)</t>
  </si>
  <si>
    <t>N/A(No Internet connection)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</si>
</sst>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indexed="8"/>
      <name val="Verdana"/>
      <family val="2"/>
    </font>
    <font>
      <strike/>
      <sz val="12"/>
      <color indexed="8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trike/>
      <sz val="12"/>
      <color theme="1"/>
      <name val="Verdana"/>
      <family val="2"/>
    </font>
    <font>
      <strike/>
      <sz val="12"/>
      <color theme="1"/>
      <name val="Calibri"/>
      <family val="2"/>
      <scheme val="minor"/>
    </font>
    <font>
      <sz val="12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2">
    <xf numFmtId="0" fontId="0" fillId="0" borderId="0" xfId="0"/>
    <xf numFmtId="0" fontId="0" fillId="0" borderId="0" xfId="0" applyFont="1" applyFill="1"/>
    <xf numFmtId="0" fontId="0" fillId="0" borderId="0" xfId="0" applyFont="1" applyFill="1" applyBorder="1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9" fontId="5" fillId="0" borderId="0" xfId="1" applyFont="1" applyFill="1" applyBorder="1" applyAlignment="1">
      <alignment horizontal="center"/>
    </xf>
    <xf numFmtId="0" fontId="6" fillId="2" borderId="2" xfId="0" applyFont="1" applyFill="1" applyBorder="1" applyProtection="1"/>
    <xf numFmtId="0" fontId="6" fillId="2" borderId="3" xfId="0" applyFont="1" applyFill="1" applyBorder="1" applyProtection="1"/>
    <xf numFmtId="0" fontId="6" fillId="2" borderId="4" xfId="0" applyFont="1" applyFill="1" applyBorder="1" applyAlignment="1" applyProtection="1">
      <alignment horizontal="left"/>
    </xf>
    <xf numFmtId="0" fontId="6" fillId="2" borderId="4" xfId="0" applyFont="1" applyFill="1" applyBorder="1" applyAlignment="1">
      <alignment horizontal="left"/>
    </xf>
    <xf numFmtId="0" fontId="7" fillId="3" borderId="5" xfId="0" applyFont="1" applyFill="1" applyBorder="1" applyProtection="1">
      <protection locked="0"/>
    </xf>
    <xf numFmtId="0" fontId="7" fillId="4" borderId="5" xfId="0" applyFont="1" applyFill="1" applyBorder="1" applyProtection="1">
      <protection locked="0"/>
    </xf>
    <xf numFmtId="0" fontId="7" fillId="3" borderId="6" xfId="0" applyFont="1" applyFill="1" applyBorder="1" applyProtection="1"/>
    <xf numFmtId="0" fontId="7" fillId="3" borderId="7" xfId="0" applyFont="1" applyFill="1" applyBorder="1" applyProtection="1"/>
    <xf numFmtId="14" fontId="7" fillId="3" borderId="8" xfId="0" applyNumberFormat="1" applyFont="1" applyFill="1" applyBorder="1" applyAlignment="1" applyProtection="1">
      <alignment horizontal="left"/>
    </xf>
    <xf numFmtId="14" fontId="7" fillId="3" borderId="7" xfId="0" applyNumberFormat="1" applyFont="1" applyFill="1" applyBorder="1" applyAlignment="1" applyProtection="1">
      <alignment horizontal="left"/>
      <protection locked="0"/>
    </xf>
    <xf numFmtId="0" fontId="7" fillId="3" borderId="5" xfId="0" applyFont="1" applyFill="1" applyBorder="1" applyAlignment="1" applyProtection="1">
      <alignment horizontal="left"/>
      <protection locked="0"/>
    </xf>
    <xf numFmtId="0" fontId="7" fillId="3" borderId="5" xfId="0" applyFont="1" applyFill="1" applyBorder="1" applyAlignment="1" applyProtection="1">
      <alignment horizontal="center"/>
      <protection locked="0"/>
    </xf>
    <xf numFmtId="0" fontId="7" fillId="5" borderId="5" xfId="0" applyFont="1" applyFill="1" applyBorder="1" applyProtection="1">
      <protection locked="0"/>
    </xf>
    <xf numFmtId="0" fontId="7" fillId="6" borderId="9" xfId="0" applyFont="1" applyFill="1" applyBorder="1" applyProtection="1"/>
    <xf numFmtId="0" fontId="7" fillId="6" borderId="10" xfId="0" applyFont="1" applyFill="1" applyBorder="1" applyProtection="1"/>
    <xf numFmtId="14" fontId="7" fillId="6" borderId="11" xfId="0" applyNumberFormat="1" applyFont="1" applyFill="1" applyBorder="1" applyAlignment="1" applyProtection="1">
      <alignment horizontal="left"/>
    </xf>
    <xf numFmtId="14" fontId="7" fillId="6" borderId="10" xfId="0" applyNumberFormat="1" applyFont="1" applyFill="1" applyBorder="1" applyAlignment="1" applyProtection="1">
      <alignment horizontal="left"/>
      <protection locked="0"/>
    </xf>
    <xf numFmtId="0" fontId="7" fillId="6" borderId="12" xfId="0" applyFont="1" applyFill="1" applyBorder="1" applyAlignment="1" applyProtection="1">
      <alignment horizontal="left"/>
      <protection locked="0"/>
    </xf>
    <xf numFmtId="0" fontId="7" fillId="6" borderId="12" xfId="0" applyFont="1" applyFill="1" applyBorder="1" applyAlignment="1" applyProtection="1">
      <alignment horizontal="center"/>
      <protection locked="0"/>
    </xf>
    <xf numFmtId="0" fontId="7" fillId="6" borderId="12" xfId="0" applyFont="1" applyFill="1" applyBorder="1" applyProtection="1">
      <protection locked="0"/>
    </xf>
    <xf numFmtId="0" fontId="7" fillId="6" borderId="6" xfId="0" applyFont="1" applyFill="1" applyBorder="1" applyProtection="1"/>
    <xf numFmtId="0" fontId="7" fillId="6" borderId="7" xfId="0" applyFont="1" applyFill="1" applyBorder="1" applyProtection="1"/>
    <xf numFmtId="14" fontId="7" fillId="6" borderId="8" xfId="0" applyNumberFormat="1" applyFont="1" applyFill="1" applyBorder="1" applyAlignment="1" applyProtection="1">
      <alignment horizontal="left"/>
    </xf>
    <xf numFmtId="14" fontId="7" fillId="6" borderId="7" xfId="0" applyNumberFormat="1" applyFont="1" applyFill="1" applyBorder="1" applyAlignment="1" applyProtection="1">
      <alignment horizontal="left"/>
      <protection locked="0"/>
    </xf>
    <xf numFmtId="0" fontId="7" fillId="6" borderId="5" xfId="0" applyFont="1" applyFill="1" applyBorder="1" applyAlignment="1" applyProtection="1">
      <alignment horizontal="left"/>
      <protection locked="0"/>
    </xf>
    <xf numFmtId="0" fontId="7" fillId="6" borderId="5" xfId="0" applyFont="1" applyFill="1" applyBorder="1" applyAlignment="1" applyProtection="1">
      <alignment horizontal="center"/>
      <protection locked="0"/>
    </xf>
    <xf numFmtId="0" fontId="7" fillId="6" borderId="5" xfId="0" applyFont="1" applyFill="1" applyBorder="1" applyProtection="1">
      <protection locked="0"/>
    </xf>
    <xf numFmtId="0" fontId="7" fillId="6" borderId="1" xfId="0" applyFont="1" applyFill="1" applyBorder="1" applyProtection="1"/>
    <xf numFmtId="0" fontId="7" fillId="6" borderId="13" xfId="0" applyFont="1" applyFill="1" applyBorder="1" applyProtection="1"/>
    <xf numFmtId="0" fontId="7" fillId="6" borderId="12" xfId="0" applyFont="1" applyFill="1" applyBorder="1" applyProtection="1"/>
    <xf numFmtId="0" fontId="7" fillId="6" borderId="14" xfId="0" applyFont="1" applyFill="1" applyBorder="1" applyProtection="1"/>
    <xf numFmtId="0" fontId="7" fillId="6" borderId="15" xfId="0" applyFont="1" applyFill="1" applyBorder="1" applyProtection="1"/>
    <xf numFmtId="0" fontId="7" fillId="6" borderId="5" xfId="0" applyFont="1" applyFill="1" applyBorder="1" applyProtection="1"/>
    <xf numFmtId="14" fontId="7" fillId="6" borderId="12" xfId="0" applyNumberFormat="1" applyFont="1" applyFill="1" applyBorder="1" applyAlignment="1" applyProtection="1">
      <alignment horizontal="left"/>
    </xf>
    <xf numFmtId="14" fontId="7" fillId="6" borderId="12" xfId="0" applyNumberFormat="1" applyFont="1" applyFill="1" applyBorder="1" applyAlignment="1" applyProtection="1">
      <alignment horizontal="left"/>
      <protection locked="0"/>
    </xf>
    <xf numFmtId="14" fontId="7" fillId="6" borderId="5" xfId="0" applyNumberFormat="1" applyFont="1" applyFill="1" applyBorder="1" applyAlignment="1" applyProtection="1">
      <alignment horizontal="left"/>
    </xf>
    <xf numFmtId="14" fontId="7" fillId="6" borderId="5" xfId="0" applyNumberFormat="1" applyFont="1" applyFill="1" applyBorder="1" applyAlignment="1" applyProtection="1">
      <alignment horizontal="left"/>
      <protection locked="0"/>
    </xf>
    <xf numFmtId="0" fontId="7" fillId="3" borderId="17" xfId="0" applyFont="1" applyFill="1" applyBorder="1" applyProtection="1">
      <protection locked="0"/>
    </xf>
    <xf numFmtId="0" fontId="7" fillId="3" borderId="18" xfId="0" applyFont="1" applyFill="1" applyBorder="1" applyProtection="1"/>
    <xf numFmtId="0" fontId="7" fillId="3" borderId="19" xfId="0" applyFont="1" applyFill="1" applyBorder="1" applyProtection="1"/>
    <xf numFmtId="14" fontId="7" fillId="3" borderId="20" xfId="0" applyNumberFormat="1" applyFont="1" applyFill="1" applyBorder="1" applyAlignment="1" applyProtection="1">
      <alignment horizontal="left"/>
    </xf>
    <xf numFmtId="14" fontId="7" fillId="3" borderId="19" xfId="0" applyNumberFormat="1" applyFont="1" applyFill="1" applyBorder="1" applyAlignment="1" applyProtection="1">
      <alignment horizontal="left"/>
      <protection locked="0"/>
    </xf>
    <xf numFmtId="0" fontId="7" fillId="3" borderId="21" xfId="0" applyFont="1" applyFill="1" applyBorder="1" applyAlignment="1" applyProtection="1">
      <alignment horizontal="left"/>
      <protection locked="0"/>
    </xf>
    <xf numFmtId="0" fontId="7" fillId="3" borderId="21" xfId="0" applyFont="1" applyFill="1" applyBorder="1" applyAlignment="1" applyProtection="1">
      <alignment horizontal="center"/>
      <protection locked="0"/>
    </xf>
    <xf numFmtId="0" fontId="7" fillId="3" borderId="21" xfId="0" applyFont="1" applyFill="1" applyBorder="1" applyProtection="1">
      <protection locked="0"/>
    </xf>
    <xf numFmtId="0" fontId="7" fillId="3" borderId="14" xfId="0" applyFont="1" applyFill="1" applyBorder="1" applyProtection="1"/>
    <xf numFmtId="0" fontId="7" fillId="3" borderId="15" xfId="0" applyFont="1" applyFill="1" applyBorder="1" applyProtection="1"/>
    <xf numFmtId="0" fontId="7" fillId="3" borderId="5" xfId="0" applyFont="1" applyFill="1" applyBorder="1" applyProtection="1"/>
    <xf numFmtId="0" fontId="7" fillId="3" borderId="8" xfId="0" applyFont="1" applyFill="1" applyBorder="1" applyAlignment="1" applyProtection="1">
      <alignment horizontal="left"/>
    </xf>
    <xf numFmtId="0" fontId="7" fillId="3" borderId="22" xfId="0" applyFont="1" applyFill="1" applyBorder="1" applyProtection="1"/>
    <xf numFmtId="0" fontId="7" fillId="3" borderId="23" xfId="0" applyFont="1" applyFill="1" applyBorder="1" applyProtection="1"/>
    <xf numFmtId="0" fontId="7" fillId="3" borderId="21" xfId="0" applyFont="1" applyFill="1" applyBorder="1" applyProtection="1"/>
    <xf numFmtId="0" fontId="8" fillId="3" borderId="20" xfId="0" applyFont="1" applyFill="1" applyBorder="1" applyAlignment="1" applyProtection="1">
      <alignment horizontal="left"/>
    </xf>
    <xf numFmtId="14" fontId="7" fillId="3" borderId="5" xfId="0" applyNumberFormat="1" applyFont="1" applyFill="1" applyBorder="1" applyAlignment="1" applyProtection="1">
      <alignment horizontal="left"/>
    </xf>
    <xf numFmtId="14" fontId="7" fillId="3" borderId="5" xfId="0" applyNumberFormat="1" applyFont="1" applyFill="1" applyBorder="1" applyAlignment="1" applyProtection="1">
      <alignment horizontal="left"/>
      <protection locked="0"/>
    </xf>
    <xf numFmtId="14" fontId="7" fillId="3" borderId="21" xfId="0" applyNumberFormat="1" applyFont="1" applyFill="1" applyBorder="1" applyAlignment="1" applyProtection="1">
      <alignment horizontal="left"/>
    </xf>
    <xf numFmtId="14" fontId="7" fillId="3" borderId="21" xfId="0" applyNumberFormat="1" applyFont="1" applyFill="1" applyBorder="1" applyAlignment="1" applyProtection="1">
      <alignment horizontal="left"/>
      <protection locked="0"/>
    </xf>
    <xf numFmtId="0" fontId="9" fillId="3" borderId="7" xfId="0" applyFont="1" applyFill="1" applyBorder="1" applyProtection="1"/>
    <xf numFmtId="0" fontId="9" fillId="3" borderId="5" xfId="0" applyFont="1" applyFill="1" applyBorder="1" applyProtection="1"/>
    <xf numFmtId="14" fontId="9" fillId="3" borderId="8" xfId="0" applyNumberFormat="1" applyFont="1" applyFill="1" applyBorder="1" applyAlignment="1" applyProtection="1">
      <alignment horizontal="left"/>
    </xf>
    <xf numFmtId="14" fontId="9" fillId="3" borderId="7" xfId="0" applyNumberFormat="1" applyFont="1" applyFill="1" applyBorder="1" applyAlignment="1" applyProtection="1">
      <alignment horizontal="left"/>
      <protection locked="0"/>
    </xf>
    <xf numFmtId="0" fontId="9" fillId="3" borderId="5" xfId="0" applyFont="1" applyFill="1" applyBorder="1" applyAlignment="1" applyProtection="1">
      <alignment horizontal="left"/>
      <protection locked="0"/>
    </xf>
    <xf numFmtId="0" fontId="9" fillId="3" borderId="5" xfId="0" applyFont="1" applyFill="1" applyBorder="1" applyAlignment="1" applyProtection="1">
      <alignment horizontal="center"/>
      <protection locked="0"/>
    </xf>
    <xf numFmtId="0" fontId="9" fillId="3" borderId="5" xfId="0" applyFont="1" applyFill="1" applyBorder="1" applyProtection="1">
      <protection locked="0"/>
    </xf>
    <xf numFmtId="0" fontId="10" fillId="3" borderId="8" xfId="0" applyFont="1" applyFill="1" applyBorder="1" applyAlignment="1" applyProtection="1">
      <alignment horizontal="left"/>
    </xf>
    <xf numFmtId="0" fontId="11" fillId="5" borderId="5" xfId="0" applyFont="1" applyFill="1" applyBorder="1" applyProtection="1">
      <protection locked="0"/>
    </xf>
    <xf numFmtId="0" fontId="9" fillId="7" borderId="5" xfId="0" applyFont="1" applyFill="1" applyBorder="1" applyProtection="1">
      <protection locked="0"/>
    </xf>
    <xf numFmtId="0" fontId="4" fillId="0" borderId="0" xfId="0" applyFont="1"/>
    <xf numFmtId="0" fontId="0" fillId="0" borderId="0" xfId="0" applyFill="1"/>
    <xf numFmtId="0" fontId="4" fillId="0" borderId="0" xfId="0" applyFont="1" applyFill="1"/>
    <xf numFmtId="0" fontId="4" fillId="0" borderId="5" xfId="0" applyFont="1" applyBorder="1"/>
    <xf numFmtId="0" fontId="0" fillId="0" borderId="5" xfId="0" applyBorder="1"/>
    <xf numFmtId="0" fontId="7" fillId="0" borderId="6" xfId="0" applyFont="1" applyFill="1" applyBorder="1" applyProtection="1"/>
    <xf numFmtId="0" fontId="7" fillId="0" borderId="7" xfId="0" applyFont="1" applyFill="1" applyBorder="1" applyProtection="1"/>
    <xf numFmtId="14" fontId="7" fillId="0" borderId="8" xfId="0" applyNumberFormat="1" applyFont="1" applyFill="1" applyBorder="1" applyAlignment="1" applyProtection="1">
      <alignment horizontal="left"/>
    </xf>
    <xf numFmtId="14" fontId="7" fillId="0" borderId="7" xfId="0" applyNumberFormat="1" applyFont="1" applyFill="1" applyBorder="1" applyAlignment="1" applyProtection="1">
      <alignment horizontal="left"/>
      <protection locked="0"/>
    </xf>
    <xf numFmtId="0" fontId="7" fillId="0" borderId="5" xfId="0" applyFont="1" applyFill="1" applyBorder="1" applyAlignment="1" applyProtection="1">
      <alignment horizontal="left"/>
      <protection locked="0"/>
    </xf>
    <xf numFmtId="0" fontId="7" fillId="0" borderId="5" xfId="0" applyFont="1" applyFill="1" applyBorder="1" applyAlignment="1" applyProtection="1">
      <alignment horizontal="center"/>
      <protection locked="0"/>
    </xf>
    <xf numFmtId="0" fontId="7" fillId="0" borderId="5" xfId="0" applyFont="1" applyFill="1" applyBorder="1" applyProtection="1">
      <protection locked="0"/>
    </xf>
    <xf numFmtId="0" fontId="9" fillId="0" borderId="5" xfId="0" applyFont="1" applyFill="1" applyBorder="1" applyProtection="1">
      <protection locked="0"/>
    </xf>
    <xf numFmtId="0" fontId="9" fillId="0" borderId="6" xfId="0" applyFont="1" applyFill="1" applyBorder="1" applyProtection="1"/>
    <xf numFmtId="0" fontId="9" fillId="0" borderId="7" xfId="0" applyFont="1" applyFill="1" applyBorder="1" applyProtection="1"/>
    <xf numFmtId="14" fontId="9" fillId="0" borderId="8" xfId="0" applyNumberFormat="1" applyFont="1" applyFill="1" applyBorder="1" applyAlignment="1" applyProtection="1">
      <alignment horizontal="left"/>
    </xf>
    <xf numFmtId="14" fontId="9" fillId="0" borderId="7" xfId="0" applyNumberFormat="1" applyFont="1" applyFill="1" applyBorder="1" applyAlignment="1" applyProtection="1">
      <alignment horizontal="left"/>
      <protection locked="0"/>
    </xf>
    <xf numFmtId="0" fontId="9" fillId="0" borderId="5" xfId="0" applyFont="1" applyFill="1" applyBorder="1" applyAlignment="1" applyProtection="1">
      <alignment horizontal="left"/>
      <protection locked="0"/>
    </xf>
    <xf numFmtId="0" fontId="9" fillId="0" borderId="5" xfId="0" applyFont="1" applyFill="1" applyBorder="1" applyAlignment="1" applyProtection="1">
      <alignment horizontal="center"/>
      <protection locked="0"/>
    </xf>
    <xf numFmtId="0" fontId="7" fillId="0" borderId="16" xfId="0" applyFont="1" applyFill="1" applyBorder="1" applyProtection="1"/>
    <xf numFmtId="14" fontId="9" fillId="0" borderId="24" xfId="0" applyNumberFormat="1" applyFont="1" applyFill="1" applyBorder="1" applyAlignment="1" applyProtection="1">
      <alignment horizontal="left"/>
      <protection locked="0"/>
    </xf>
    <xf numFmtId="0" fontId="9" fillId="0" borderId="17" xfId="0" applyFont="1" applyFill="1" applyBorder="1" applyAlignment="1" applyProtection="1">
      <alignment horizontal="left"/>
      <protection locked="0"/>
    </xf>
    <xf numFmtId="0" fontId="9" fillId="0" borderId="17" xfId="0" applyFont="1" applyFill="1" applyBorder="1" applyAlignment="1" applyProtection="1">
      <alignment horizontal="center"/>
      <protection locked="0"/>
    </xf>
    <xf numFmtId="0" fontId="7" fillId="0" borderId="17" xfId="0" applyFont="1" applyFill="1" applyBorder="1" applyProtection="1">
      <protection locked="0"/>
    </xf>
    <xf numFmtId="0" fontId="9" fillId="0" borderId="21" xfId="0" applyFont="1" applyFill="1" applyBorder="1" applyProtection="1">
      <protection locked="0"/>
    </xf>
    <xf numFmtId="0" fontId="9" fillId="0" borderId="17" xfId="0" applyFont="1" applyFill="1" applyBorder="1" applyProtection="1">
      <protection locked="0"/>
    </xf>
    <xf numFmtId="0" fontId="7" fillId="0" borderId="18" xfId="0" applyFont="1" applyFill="1" applyBorder="1" applyProtection="1"/>
    <xf numFmtId="0" fontId="7" fillId="0" borderId="19" xfId="0" applyFont="1" applyFill="1" applyBorder="1" applyProtection="1"/>
    <xf numFmtId="14" fontId="9" fillId="0" borderId="20" xfId="0" applyNumberFormat="1" applyFont="1" applyFill="1" applyBorder="1" applyAlignment="1" applyProtection="1">
      <alignment horizontal="left"/>
    </xf>
    <xf numFmtId="14" fontId="9" fillId="0" borderId="19" xfId="0" applyNumberFormat="1" applyFont="1" applyFill="1" applyBorder="1" applyAlignment="1" applyProtection="1">
      <alignment horizontal="left"/>
      <protection locked="0"/>
    </xf>
    <xf numFmtId="0" fontId="7" fillId="0" borderId="21" xfId="0" applyFont="1" applyFill="1" applyBorder="1" applyAlignment="1" applyProtection="1">
      <alignment horizontal="left"/>
      <protection locked="0"/>
    </xf>
    <xf numFmtId="0" fontId="9" fillId="0" borderId="21" xfId="0" applyFont="1" applyFill="1" applyBorder="1" applyAlignment="1" applyProtection="1">
      <alignment horizontal="center"/>
      <protection locked="0"/>
    </xf>
    <xf numFmtId="0" fontId="7" fillId="0" borderId="21" xfId="0" applyFont="1" applyFill="1" applyBorder="1" applyProtection="1">
      <protection locked="0"/>
    </xf>
    <xf numFmtId="0" fontId="7" fillId="0" borderId="5" xfId="0" applyFont="1" applyFill="1" applyBorder="1" applyProtection="1"/>
    <xf numFmtId="0" fontId="7" fillId="0" borderId="7" xfId="0" applyFont="1" applyFill="1" applyBorder="1" applyProtection="1">
      <protection locked="0"/>
    </xf>
    <xf numFmtId="0" fontId="8" fillId="0" borderId="5" xfId="0" applyFont="1" applyFill="1" applyBorder="1" applyAlignment="1" applyProtection="1">
      <alignment horizontal="left"/>
      <protection locked="0"/>
    </xf>
    <xf numFmtId="0" fontId="8" fillId="0" borderId="5" xfId="0" applyFont="1" applyFill="1" applyBorder="1" applyProtection="1">
      <protection locked="0"/>
    </xf>
    <xf numFmtId="0" fontId="7" fillId="0" borderId="21" xfId="0" applyFont="1" applyFill="1" applyBorder="1" applyProtection="1"/>
    <xf numFmtId="0" fontId="8" fillId="0" borderId="20" xfId="0" applyFont="1" applyFill="1" applyBorder="1" applyAlignment="1" applyProtection="1">
      <alignment horizontal="left"/>
    </xf>
    <xf numFmtId="14" fontId="7" fillId="0" borderId="19" xfId="0" applyNumberFormat="1" applyFont="1" applyFill="1" applyBorder="1" applyAlignment="1" applyProtection="1">
      <alignment horizontal="left"/>
      <protection locked="0"/>
    </xf>
    <xf numFmtId="0" fontId="7" fillId="0" borderId="21" xfId="0" applyFont="1" applyFill="1" applyBorder="1" applyAlignment="1" applyProtection="1">
      <alignment horizontal="center"/>
      <protection locked="0"/>
    </xf>
    <xf numFmtId="1" fontId="0" fillId="0" borderId="0" xfId="0" applyNumberFormat="1"/>
    <xf numFmtId="0" fontId="7" fillId="0" borderId="1" xfId="0" applyFont="1" applyFill="1" applyBorder="1" applyProtection="1"/>
    <xf numFmtId="0" fontId="7" fillId="0" borderId="13" xfId="0" applyFont="1" applyFill="1" applyBorder="1" applyProtection="1"/>
    <xf numFmtId="0" fontId="7" fillId="0" borderId="12" xfId="0" applyFont="1" applyFill="1" applyBorder="1" applyProtection="1"/>
    <xf numFmtId="14" fontId="7" fillId="0" borderId="11" xfId="0" applyNumberFormat="1" applyFont="1" applyFill="1" applyBorder="1" applyAlignment="1" applyProtection="1">
      <alignment horizontal="left"/>
    </xf>
    <xf numFmtId="14" fontId="7" fillId="0" borderId="10" xfId="0" applyNumberFormat="1" applyFont="1" applyFill="1" applyBorder="1" applyAlignment="1" applyProtection="1">
      <alignment horizontal="left"/>
      <protection locked="0"/>
    </xf>
    <xf numFmtId="0" fontId="7" fillId="0" borderId="12" xfId="0" applyFont="1" applyFill="1" applyBorder="1" applyAlignment="1" applyProtection="1">
      <alignment horizontal="left"/>
      <protection locked="0"/>
    </xf>
    <xf numFmtId="0" fontId="7" fillId="0" borderId="12" xfId="0" applyFont="1" applyFill="1" applyBorder="1" applyAlignment="1" applyProtection="1">
      <alignment horizontal="center"/>
      <protection locked="0"/>
    </xf>
    <xf numFmtId="0" fontId="7" fillId="0" borderId="12" xfId="0" applyFont="1" applyFill="1" applyBorder="1" applyProtection="1">
      <protection locked="0"/>
    </xf>
    <xf numFmtId="1" fontId="0" fillId="0" borderId="5" xfId="0" applyNumberFormat="1" applyBorder="1"/>
    <xf numFmtId="0" fontId="7" fillId="0" borderId="0" xfId="0" applyFont="1" applyFill="1" applyBorder="1" applyProtection="1"/>
    <xf numFmtId="14" fontId="7" fillId="0" borderId="0" xfId="0" applyNumberFormat="1" applyFont="1" applyFill="1" applyBorder="1" applyAlignment="1" applyProtection="1">
      <alignment horizontal="left"/>
    </xf>
    <xf numFmtId="14" fontId="7" fillId="0" borderId="0" xfId="0" applyNumberFormat="1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Protection="1">
      <protection locked="0"/>
    </xf>
    <xf numFmtId="0" fontId="0" fillId="0" borderId="25" xfId="0" applyFont="1" applyFill="1" applyBorder="1" applyAlignment="1">
      <alignment horizontal="left" vertical="center" textRotation="180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J10" sqref="J10"/>
    </sheetView>
  </sheetViews>
  <sheetFormatPr defaultRowHeight="15" x14ac:dyDescent="0.25"/>
  <cols>
    <col min="1" max="1" width="17.5703125" bestFit="1" customWidth="1"/>
    <col min="2" max="2" width="14.140625" bestFit="1" customWidth="1"/>
    <col min="3" max="3" width="10" bestFit="1" customWidth="1"/>
    <col min="4" max="4" width="17.85546875" bestFit="1" customWidth="1"/>
    <col min="5" max="5" width="13.5703125" bestFit="1" customWidth="1"/>
    <col min="6" max="6" width="13.140625" bestFit="1" customWidth="1"/>
    <col min="7" max="7" width="9.7109375" bestFit="1" customWidth="1"/>
    <col min="8" max="8" width="8.42578125" bestFit="1" customWidth="1"/>
    <col min="9" max="9" width="9" bestFit="1" customWidth="1"/>
  </cols>
  <sheetData>
    <row r="1" spans="1:9" x14ac:dyDescent="0.25">
      <c r="A1" s="74" t="s">
        <v>320</v>
      </c>
    </row>
    <row r="2" spans="1:9" x14ac:dyDescent="0.25">
      <c r="A2" s="77"/>
      <c r="B2" s="78" t="s">
        <v>312</v>
      </c>
      <c r="C2" s="78" t="s">
        <v>313</v>
      </c>
      <c r="D2" s="78" t="s">
        <v>314</v>
      </c>
      <c r="E2" s="78" t="s">
        <v>315</v>
      </c>
      <c r="F2" s="78" t="s">
        <v>316</v>
      </c>
      <c r="G2" s="78" t="s">
        <v>317</v>
      </c>
      <c r="H2" s="78" t="s">
        <v>318</v>
      </c>
      <c r="I2" s="78" t="s">
        <v>319</v>
      </c>
    </row>
    <row r="3" spans="1:9" x14ac:dyDescent="0.25">
      <c r="A3" s="78" t="s">
        <v>292</v>
      </c>
      <c r="B3" s="78">
        <f>'Flex (Singapore)'!B1</f>
        <v>54</v>
      </c>
      <c r="C3" s="78">
        <f>'Flex Senai (Malaysia)'!B1</f>
        <v>5</v>
      </c>
      <c r="D3" s="78">
        <f>'Venture (Singapore)'!B1</f>
        <v>38</v>
      </c>
      <c r="E3" s="78">
        <v>2</v>
      </c>
      <c r="F3" s="124">
        <f>'CEI (Singapore)'!B1</f>
        <v>8</v>
      </c>
      <c r="G3" s="78">
        <f>'CEI Batam (Indonesia)'!B1</f>
        <v>2</v>
      </c>
      <c r="H3" s="78">
        <v>0</v>
      </c>
      <c r="I3" s="78">
        <v>0</v>
      </c>
    </row>
    <row r="4" spans="1:9" x14ac:dyDescent="0.25">
      <c r="A4" s="78" t="s">
        <v>294</v>
      </c>
      <c r="B4" s="78">
        <f>'Flex (Singapore)'!B59</f>
        <v>1</v>
      </c>
      <c r="C4" s="78">
        <f>'Flex Senai (Malaysia)'!B11</f>
        <v>1</v>
      </c>
      <c r="D4" s="78">
        <f>'Venture (Singapore)'!B42</f>
        <v>1</v>
      </c>
      <c r="E4" s="78">
        <f>'Venture PCBA (Singapore)'!B7</f>
        <v>1</v>
      </c>
      <c r="F4" s="78">
        <f>'CEI (Singapore)'!B13</f>
        <v>1</v>
      </c>
      <c r="G4" s="78">
        <v>2</v>
      </c>
      <c r="H4" s="78">
        <v>0</v>
      </c>
      <c r="I4" s="78">
        <v>0</v>
      </c>
    </row>
    <row r="5" spans="1:9" x14ac:dyDescent="0.25">
      <c r="A5" s="78" t="s">
        <v>293</v>
      </c>
      <c r="B5" s="78">
        <f>'Flex (Singapore)'!B64</f>
        <v>2</v>
      </c>
      <c r="C5" s="78">
        <v>0</v>
      </c>
      <c r="D5" s="78">
        <f>'Venture (Singapore)'!B46</f>
        <v>2</v>
      </c>
      <c r="E5" s="78">
        <v>0</v>
      </c>
      <c r="F5" s="78">
        <v>0</v>
      </c>
      <c r="G5" s="78">
        <v>0</v>
      </c>
      <c r="H5" s="78">
        <v>0</v>
      </c>
      <c r="I5" s="78">
        <v>0</v>
      </c>
    </row>
    <row r="8" spans="1:9" ht="15.75" x14ac:dyDescent="0.25">
      <c r="A8" s="27"/>
      <c r="B8" t="s">
        <v>322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134"/>
  <sheetViews>
    <sheetView zoomScale="70" zoomScaleNormal="70" workbookViewId="0">
      <pane ySplit="2" topLeftCell="A3" activePane="bottomLeft" state="frozen"/>
      <selection pane="bottomLeft" activeCell="C54" sqref="C54"/>
    </sheetView>
  </sheetViews>
  <sheetFormatPr defaultColWidth="9.140625" defaultRowHeight="15" x14ac:dyDescent="0.25"/>
  <cols>
    <col min="1" max="1" width="19.7109375" style="1" bestFit="1" customWidth="1"/>
    <col min="2" max="2" width="24.7109375" style="1" bestFit="1" customWidth="1"/>
    <col min="3" max="3" width="64.5703125" style="1" bestFit="1" customWidth="1"/>
    <col min="4" max="4" width="27.140625" style="1" bestFit="1" customWidth="1"/>
    <col min="5" max="5" width="25.7109375" style="1" bestFit="1" customWidth="1"/>
    <col min="6" max="6" width="27.140625" style="1" customWidth="1"/>
    <col min="7" max="7" width="25.42578125" style="1" bestFit="1" customWidth="1"/>
    <col min="8" max="8" width="14" style="1" customWidth="1"/>
    <col min="9" max="9" width="22.85546875" style="1" bestFit="1" customWidth="1"/>
    <col min="10" max="10" width="24" style="1" bestFit="1" customWidth="1"/>
    <col min="11" max="11" width="28" style="1" hidden="1" customWidth="1"/>
    <col min="12" max="12" width="5.85546875" style="1" customWidth="1"/>
    <col min="13" max="16384" width="9.140625" style="1"/>
  </cols>
  <sheetData>
    <row r="1" spans="1:12" ht="15.75" thickBot="1" x14ac:dyDescent="0.3">
      <c r="A1" s="76" t="s">
        <v>306</v>
      </c>
      <c r="B1" s="1">
        <f>56-2</f>
        <v>54</v>
      </c>
    </row>
    <row r="2" spans="1:12" ht="16.5" thickBot="1" x14ac:dyDescent="0.3">
      <c r="A2" s="7" t="s">
        <v>75</v>
      </c>
      <c r="B2" s="7" t="s">
        <v>76</v>
      </c>
      <c r="C2" s="8" t="s">
        <v>178</v>
      </c>
      <c r="D2" s="9" t="s">
        <v>241</v>
      </c>
      <c r="E2" s="9" t="s">
        <v>181</v>
      </c>
      <c r="F2" s="10" t="s">
        <v>180</v>
      </c>
      <c r="G2" s="10" t="s">
        <v>190</v>
      </c>
      <c r="H2" s="10" t="s">
        <v>197</v>
      </c>
      <c r="I2" s="10" t="s">
        <v>235</v>
      </c>
      <c r="J2" s="10" t="s">
        <v>179</v>
      </c>
      <c r="K2" s="10" t="s">
        <v>284</v>
      </c>
    </row>
    <row r="3" spans="1:12" ht="15.75" x14ac:dyDescent="0.25">
      <c r="A3" s="27" t="s">
        <v>295</v>
      </c>
      <c r="B3" s="27" t="s">
        <v>1</v>
      </c>
      <c r="C3" s="28" t="s">
        <v>2</v>
      </c>
      <c r="D3" s="29">
        <v>38737</v>
      </c>
      <c r="E3" s="30" t="s">
        <v>193</v>
      </c>
      <c r="F3" s="31" t="s">
        <v>250</v>
      </c>
      <c r="G3" s="32"/>
      <c r="H3" s="32">
        <v>0.5</v>
      </c>
      <c r="I3" s="33" t="s">
        <v>203</v>
      </c>
      <c r="J3" s="33" t="s">
        <v>188</v>
      </c>
      <c r="K3" s="33" t="s">
        <v>285</v>
      </c>
      <c r="L3" s="131"/>
    </row>
    <row r="4" spans="1:12" ht="15.75" x14ac:dyDescent="0.25">
      <c r="A4" s="27" t="str">
        <f t="shared" ref="A4:A42" si="0">LEFT(A3,FIND("x",SUBSTITUTE(A3,".","x",3))-1)&amp;"."&amp;(MID(A3,FIND("x",SUBSTITUTE(A3,".","x",3))+1,3)+1)</f>
        <v>10.249.26.3</v>
      </c>
      <c r="B4" s="27" t="s">
        <v>3</v>
      </c>
      <c r="C4" s="28" t="s">
        <v>4</v>
      </c>
      <c r="D4" s="29">
        <v>38737</v>
      </c>
      <c r="E4" s="30" t="s">
        <v>193</v>
      </c>
      <c r="F4" s="31" t="s">
        <v>251</v>
      </c>
      <c r="G4" s="32"/>
      <c r="H4" s="32">
        <v>2</v>
      </c>
      <c r="I4" s="33" t="s">
        <v>203</v>
      </c>
      <c r="J4" s="33" t="s">
        <v>188</v>
      </c>
      <c r="K4" s="33" t="s">
        <v>285</v>
      </c>
      <c r="L4" s="131"/>
    </row>
    <row r="5" spans="1:12" ht="15.75" x14ac:dyDescent="0.25">
      <c r="A5" s="27" t="str">
        <f t="shared" si="0"/>
        <v>10.249.26.4</v>
      </c>
      <c r="B5" s="27" t="s">
        <v>5</v>
      </c>
      <c r="C5" s="28" t="s">
        <v>6</v>
      </c>
      <c r="D5" s="29">
        <v>38737</v>
      </c>
      <c r="E5" s="30" t="s">
        <v>193</v>
      </c>
      <c r="F5" s="31" t="s">
        <v>252</v>
      </c>
      <c r="G5" s="32"/>
      <c r="H5" s="32">
        <v>1</v>
      </c>
      <c r="I5" s="33" t="s">
        <v>203</v>
      </c>
      <c r="J5" s="33" t="s">
        <v>188</v>
      </c>
      <c r="K5" s="33" t="s">
        <v>285</v>
      </c>
      <c r="L5" s="131"/>
    </row>
    <row r="6" spans="1:12" ht="15.75" x14ac:dyDescent="0.25">
      <c r="A6" s="79" t="s">
        <v>69</v>
      </c>
      <c r="B6" s="79" t="s">
        <v>7</v>
      </c>
      <c r="C6" s="80" t="s">
        <v>8</v>
      </c>
      <c r="D6" s="81">
        <v>40189</v>
      </c>
      <c r="E6" s="82" t="s">
        <v>195</v>
      </c>
      <c r="F6" s="83"/>
      <c r="G6" s="84"/>
      <c r="H6" s="84">
        <v>2</v>
      </c>
      <c r="I6" s="85" t="s">
        <v>203</v>
      </c>
      <c r="J6" s="85" t="s">
        <v>188</v>
      </c>
      <c r="K6" s="19" t="s">
        <v>285</v>
      </c>
      <c r="L6" s="131"/>
    </row>
    <row r="7" spans="1:12" ht="15.75" x14ac:dyDescent="0.25">
      <c r="A7" s="79" t="str">
        <f t="shared" si="0"/>
        <v>10.249.26.10</v>
      </c>
      <c r="B7" s="79" t="s">
        <v>9</v>
      </c>
      <c r="C7" s="80" t="s">
        <v>8</v>
      </c>
      <c r="D7" s="81">
        <v>40100</v>
      </c>
      <c r="E7" s="82" t="s">
        <v>193</v>
      </c>
      <c r="F7" s="83" t="s">
        <v>212</v>
      </c>
      <c r="G7" s="84">
        <v>2005</v>
      </c>
      <c r="H7" s="84">
        <v>1.5</v>
      </c>
      <c r="I7" s="85" t="s">
        <v>203</v>
      </c>
      <c r="J7" s="85" t="s">
        <v>188</v>
      </c>
      <c r="K7" s="19" t="s">
        <v>285</v>
      </c>
      <c r="L7" s="131"/>
    </row>
    <row r="8" spans="1:12" ht="15.75" x14ac:dyDescent="0.25">
      <c r="A8" s="79" t="str">
        <f>LEFT(A7,FIND("x",SUBSTITUTE(A7,".","x",3))-1)&amp;"."&amp;(MID(A7,FIND("x",SUBSTITUTE(A7,".","x",3))+1,3)+1)</f>
        <v>10.249.26.11</v>
      </c>
      <c r="B8" s="79" t="s">
        <v>10</v>
      </c>
      <c r="C8" s="80" t="s">
        <v>11</v>
      </c>
      <c r="D8" s="81">
        <v>40100</v>
      </c>
      <c r="E8" s="82" t="s">
        <v>195</v>
      </c>
      <c r="F8" s="83" t="s">
        <v>213</v>
      </c>
      <c r="G8" s="84">
        <v>2008</v>
      </c>
      <c r="H8" s="84">
        <v>2</v>
      </c>
      <c r="I8" s="85" t="s">
        <v>203</v>
      </c>
      <c r="J8" s="85" t="s">
        <v>188</v>
      </c>
      <c r="K8" s="72" t="s">
        <v>285</v>
      </c>
      <c r="L8" s="131"/>
    </row>
    <row r="9" spans="1:12" ht="15.75" x14ac:dyDescent="0.25">
      <c r="A9" s="79" t="str">
        <f t="shared" si="0"/>
        <v>10.249.26.12</v>
      </c>
      <c r="B9" s="79" t="s">
        <v>12</v>
      </c>
      <c r="C9" s="80" t="s">
        <v>11</v>
      </c>
      <c r="D9" s="81">
        <v>40100</v>
      </c>
      <c r="E9" s="82" t="s">
        <v>195</v>
      </c>
      <c r="F9" s="83" t="s">
        <v>214</v>
      </c>
      <c r="G9" s="84">
        <v>2008</v>
      </c>
      <c r="H9" s="84">
        <v>2</v>
      </c>
      <c r="I9" s="85" t="s">
        <v>203</v>
      </c>
      <c r="J9" s="85" t="s">
        <v>188</v>
      </c>
      <c r="K9" s="19" t="s">
        <v>285</v>
      </c>
      <c r="L9" s="131"/>
    </row>
    <row r="10" spans="1:12" ht="15.75" x14ac:dyDescent="0.25">
      <c r="A10" s="79" t="str">
        <f t="shared" si="0"/>
        <v>10.249.26.13</v>
      </c>
      <c r="B10" s="79" t="s">
        <v>13</v>
      </c>
      <c r="C10" s="80" t="s">
        <v>11</v>
      </c>
      <c r="D10" s="81">
        <v>40100</v>
      </c>
      <c r="E10" s="82" t="s">
        <v>195</v>
      </c>
      <c r="F10" s="83" t="s">
        <v>215</v>
      </c>
      <c r="G10" s="84">
        <v>2008</v>
      </c>
      <c r="H10" s="84">
        <v>2</v>
      </c>
      <c r="I10" s="85" t="s">
        <v>203</v>
      </c>
      <c r="J10" s="85" t="s">
        <v>188</v>
      </c>
      <c r="K10" s="19" t="s">
        <v>285</v>
      </c>
      <c r="L10" s="131"/>
    </row>
    <row r="11" spans="1:12" ht="15.75" x14ac:dyDescent="0.25">
      <c r="A11" s="79" t="str">
        <f t="shared" si="0"/>
        <v>10.249.26.14</v>
      </c>
      <c r="B11" s="79" t="s">
        <v>14</v>
      </c>
      <c r="C11" s="80" t="s">
        <v>11</v>
      </c>
      <c r="D11" s="81">
        <v>40100</v>
      </c>
      <c r="E11" s="82" t="s">
        <v>195</v>
      </c>
      <c r="F11" s="83" t="s">
        <v>216</v>
      </c>
      <c r="G11" s="84">
        <v>2008</v>
      </c>
      <c r="H11" s="84">
        <v>2</v>
      </c>
      <c r="I11" s="85" t="s">
        <v>203</v>
      </c>
      <c r="J11" s="85" t="s">
        <v>188</v>
      </c>
      <c r="K11" s="19" t="s">
        <v>285</v>
      </c>
      <c r="L11" s="131"/>
    </row>
    <row r="12" spans="1:12" ht="15.75" x14ac:dyDescent="0.25">
      <c r="A12" s="79" t="str">
        <f t="shared" si="0"/>
        <v>10.249.26.15</v>
      </c>
      <c r="B12" s="79" t="s">
        <v>15</v>
      </c>
      <c r="C12" s="80" t="s">
        <v>11</v>
      </c>
      <c r="D12" s="81">
        <v>40100</v>
      </c>
      <c r="E12" s="82" t="s">
        <v>195</v>
      </c>
      <c r="F12" s="83" t="s">
        <v>217</v>
      </c>
      <c r="G12" s="84">
        <v>2008</v>
      </c>
      <c r="H12" s="84">
        <v>2</v>
      </c>
      <c r="I12" s="85" t="s">
        <v>203</v>
      </c>
      <c r="J12" s="85" t="s">
        <v>188</v>
      </c>
      <c r="K12" s="19" t="s">
        <v>285</v>
      </c>
      <c r="L12" s="131"/>
    </row>
    <row r="13" spans="1:12" ht="15.75" x14ac:dyDescent="0.25">
      <c r="A13" s="79" t="str">
        <f t="shared" si="0"/>
        <v>10.249.26.16</v>
      </c>
      <c r="B13" s="79" t="s">
        <v>16</v>
      </c>
      <c r="C13" s="80" t="s">
        <v>11</v>
      </c>
      <c r="D13" s="81">
        <v>40100</v>
      </c>
      <c r="E13" s="82" t="s">
        <v>195</v>
      </c>
      <c r="F13" s="83" t="s">
        <v>218</v>
      </c>
      <c r="G13" s="84">
        <v>2008</v>
      </c>
      <c r="H13" s="84">
        <v>2</v>
      </c>
      <c r="I13" s="85" t="s">
        <v>203</v>
      </c>
      <c r="J13" s="85" t="s">
        <v>188</v>
      </c>
      <c r="K13" s="19" t="s">
        <v>285</v>
      </c>
      <c r="L13" s="131"/>
    </row>
    <row r="14" spans="1:12" ht="15.75" x14ac:dyDescent="0.25">
      <c r="A14" s="79" t="str">
        <f t="shared" si="0"/>
        <v>10.249.26.17</v>
      </c>
      <c r="B14" s="79" t="s">
        <v>17</v>
      </c>
      <c r="C14" s="80" t="s">
        <v>11</v>
      </c>
      <c r="D14" s="81">
        <v>40100</v>
      </c>
      <c r="E14" s="82" t="s">
        <v>195</v>
      </c>
      <c r="F14" s="83" t="s">
        <v>219</v>
      </c>
      <c r="G14" s="84">
        <v>2007</v>
      </c>
      <c r="H14" s="84">
        <v>2</v>
      </c>
      <c r="I14" s="85" t="s">
        <v>203</v>
      </c>
      <c r="J14" s="85" t="s">
        <v>188</v>
      </c>
      <c r="K14" s="19" t="s">
        <v>285</v>
      </c>
      <c r="L14" s="131"/>
    </row>
    <row r="15" spans="1:12" ht="15.75" x14ac:dyDescent="0.25">
      <c r="A15" s="79" t="str">
        <f t="shared" si="0"/>
        <v>10.249.26.18</v>
      </c>
      <c r="B15" s="79" t="s">
        <v>18</v>
      </c>
      <c r="C15" s="80" t="s">
        <v>11</v>
      </c>
      <c r="D15" s="81">
        <v>40100</v>
      </c>
      <c r="E15" s="82" t="s">
        <v>195</v>
      </c>
      <c r="F15" s="83" t="s">
        <v>220</v>
      </c>
      <c r="G15" s="84">
        <v>2008</v>
      </c>
      <c r="H15" s="84">
        <v>2</v>
      </c>
      <c r="I15" s="85" t="s">
        <v>203</v>
      </c>
      <c r="J15" s="85" t="s">
        <v>188</v>
      </c>
      <c r="K15" s="19" t="s">
        <v>285</v>
      </c>
      <c r="L15" s="131"/>
    </row>
    <row r="16" spans="1:12" ht="15.75" x14ac:dyDescent="0.25">
      <c r="A16" s="79" t="s">
        <v>70</v>
      </c>
      <c r="B16" s="79" t="s">
        <v>19</v>
      </c>
      <c r="C16" s="80" t="s">
        <v>20</v>
      </c>
      <c r="D16" s="81">
        <v>38777</v>
      </c>
      <c r="E16" s="82" t="s">
        <v>231</v>
      </c>
      <c r="F16" s="83" t="s">
        <v>192</v>
      </c>
      <c r="G16" s="84"/>
      <c r="H16" s="84">
        <v>2</v>
      </c>
      <c r="I16" s="85" t="s">
        <v>203</v>
      </c>
      <c r="J16" s="85" t="s">
        <v>188</v>
      </c>
      <c r="K16" s="19" t="s">
        <v>285</v>
      </c>
      <c r="L16" s="131"/>
    </row>
    <row r="17" spans="1:12" ht="15.75" x14ac:dyDescent="0.25">
      <c r="A17" s="79" t="str">
        <f t="shared" si="0"/>
        <v>10.249.26.21</v>
      </c>
      <c r="B17" s="79" t="s">
        <v>21</v>
      </c>
      <c r="C17" s="80" t="s">
        <v>20</v>
      </c>
      <c r="D17" s="81">
        <v>38777</v>
      </c>
      <c r="E17" s="82" t="s">
        <v>193</v>
      </c>
      <c r="F17" s="83" t="s">
        <v>191</v>
      </c>
      <c r="G17" s="84">
        <v>2005</v>
      </c>
      <c r="H17" s="84">
        <v>1</v>
      </c>
      <c r="I17" s="85" t="s">
        <v>256</v>
      </c>
      <c r="J17" s="85" t="s">
        <v>188</v>
      </c>
      <c r="K17" s="12"/>
      <c r="L17" s="131"/>
    </row>
    <row r="18" spans="1:12" ht="15.75" x14ac:dyDescent="0.25">
      <c r="A18" s="79" t="str">
        <f t="shared" si="0"/>
        <v>10.249.26.22</v>
      </c>
      <c r="B18" s="79" t="s">
        <v>22</v>
      </c>
      <c r="C18" s="80" t="s">
        <v>20</v>
      </c>
      <c r="D18" s="81">
        <v>38777</v>
      </c>
      <c r="E18" s="82" t="s">
        <v>231</v>
      </c>
      <c r="F18" s="83" t="s">
        <v>194</v>
      </c>
      <c r="G18" s="84">
        <v>2011</v>
      </c>
      <c r="H18" s="84">
        <v>2</v>
      </c>
      <c r="I18" s="85" t="s">
        <v>203</v>
      </c>
      <c r="J18" s="85" t="s">
        <v>188</v>
      </c>
      <c r="K18" s="19" t="s">
        <v>285</v>
      </c>
      <c r="L18" s="131"/>
    </row>
    <row r="19" spans="1:12" ht="15.75" x14ac:dyDescent="0.25">
      <c r="A19" s="79" t="str">
        <f t="shared" si="0"/>
        <v>10.249.26.23</v>
      </c>
      <c r="B19" s="79" t="s">
        <v>23</v>
      </c>
      <c r="C19" s="80" t="s">
        <v>20</v>
      </c>
      <c r="D19" s="81">
        <v>38777</v>
      </c>
      <c r="E19" s="82" t="s">
        <v>231</v>
      </c>
      <c r="F19" s="83" t="s">
        <v>189</v>
      </c>
      <c r="G19" s="84">
        <v>2010</v>
      </c>
      <c r="H19" s="84">
        <v>2</v>
      </c>
      <c r="I19" s="85" t="s">
        <v>203</v>
      </c>
      <c r="J19" s="85" t="s">
        <v>188</v>
      </c>
      <c r="K19" s="19" t="s">
        <v>285</v>
      </c>
      <c r="L19" s="131"/>
    </row>
    <row r="20" spans="1:12" ht="15.75" x14ac:dyDescent="0.25">
      <c r="A20" s="79" t="s">
        <v>275</v>
      </c>
      <c r="B20" s="79" t="s">
        <v>276</v>
      </c>
      <c r="C20" s="80" t="s">
        <v>20</v>
      </c>
      <c r="D20" s="81">
        <v>42093</v>
      </c>
      <c r="E20" s="82" t="s">
        <v>231</v>
      </c>
      <c r="F20" s="83"/>
      <c r="G20" s="84"/>
      <c r="H20" s="84">
        <v>4</v>
      </c>
      <c r="I20" s="85" t="s">
        <v>203</v>
      </c>
      <c r="J20" s="85" t="s">
        <v>188</v>
      </c>
      <c r="K20" s="19" t="s">
        <v>285</v>
      </c>
      <c r="L20" s="131"/>
    </row>
    <row r="21" spans="1:12" ht="15.75" x14ac:dyDescent="0.25">
      <c r="A21" s="79" t="str">
        <f t="shared" si="0"/>
        <v>10.249.26.25</v>
      </c>
      <c r="B21" s="79" t="s">
        <v>291</v>
      </c>
      <c r="C21" s="80" t="s">
        <v>20</v>
      </c>
      <c r="D21" s="81">
        <v>43240</v>
      </c>
      <c r="E21" s="82" t="s">
        <v>231</v>
      </c>
      <c r="F21" s="83"/>
      <c r="G21" s="84"/>
      <c r="H21" s="84">
        <v>4</v>
      </c>
      <c r="I21" s="85" t="s">
        <v>264</v>
      </c>
      <c r="J21" s="85" t="s">
        <v>188</v>
      </c>
      <c r="K21" s="19"/>
      <c r="L21" s="131"/>
    </row>
    <row r="22" spans="1:12" ht="15.75" x14ac:dyDescent="0.25">
      <c r="A22" s="79" t="s">
        <v>242</v>
      </c>
      <c r="B22" s="79" t="s">
        <v>24</v>
      </c>
      <c r="C22" s="80" t="s">
        <v>25</v>
      </c>
      <c r="D22" s="81">
        <v>38777</v>
      </c>
      <c r="E22" s="82" t="s">
        <v>193</v>
      </c>
      <c r="F22" s="83" t="s">
        <v>196</v>
      </c>
      <c r="G22" s="84">
        <v>2005</v>
      </c>
      <c r="H22" s="84">
        <v>1</v>
      </c>
      <c r="I22" s="85" t="s">
        <v>256</v>
      </c>
      <c r="J22" s="85" t="s">
        <v>188</v>
      </c>
      <c r="K22" s="12"/>
      <c r="L22" s="131"/>
    </row>
    <row r="23" spans="1:12" ht="15.75" x14ac:dyDescent="0.25">
      <c r="A23" s="79" t="str">
        <f>LEFT(A22,FIND("x",SUBSTITUTE(A22,".","x",3))-1)&amp;"."&amp;(MID(A22,FIND("x",SUBSTITUTE(A22,".","x",3))+1,3)+1)</f>
        <v>10.249.26.27</v>
      </c>
      <c r="B23" s="79" t="s">
        <v>26</v>
      </c>
      <c r="C23" s="80" t="s">
        <v>25</v>
      </c>
      <c r="D23" s="81">
        <v>38777</v>
      </c>
      <c r="E23" s="82" t="s">
        <v>233</v>
      </c>
      <c r="F23" s="83"/>
      <c r="G23" s="84"/>
      <c r="H23" s="84">
        <v>2</v>
      </c>
      <c r="I23" s="85" t="s">
        <v>203</v>
      </c>
      <c r="J23" s="85" t="s">
        <v>188</v>
      </c>
      <c r="K23" s="19" t="s">
        <v>285</v>
      </c>
      <c r="L23" s="131"/>
    </row>
    <row r="24" spans="1:12" ht="15.75" x14ac:dyDescent="0.25">
      <c r="A24" s="79" t="str">
        <f t="shared" si="0"/>
        <v>10.249.26.28</v>
      </c>
      <c r="B24" s="79" t="s">
        <v>27</v>
      </c>
      <c r="C24" s="80" t="s">
        <v>25</v>
      </c>
      <c r="D24" s="81">
        <v>38777</v>
      </c>
      <c r="E24" s="82" t="s">
        <v>234</v>
      </c>
      <c r="F24" s="83"/>
      <c r="G24" s="84"/>
      <c r="H24" s="84">
        <v>2</v>
      </c>
      <c r="I24" s="85" t="s">
        <v>203</v>
      </c>
      <c r="J24" s="85" t="s">
        <v>188</v>
      </c>
      <c r="K24" s="19" t="s">
        <v>285</v>
      </c>
      <c r="L24" s="131"/>
    </row>
    <row r="25" spans="1:12" ht="15.75" x14ac:dyDescent="0.25">
      <c r="A25" s="79" t="str">
        <f t="shared" si="0"/>
        <v>10.249.26.29</v>
      </c>
      <c r="B25" s="79" t="s">
        <v>28</v>
      </c>
      <c r="C25" s="80" t="s">
        <v>29</v>
      </c>
      <c r="D25" s="81">
        <v>38777</v>
      </c>
      <c r="E25" s="82" t="s">
        <v>193</v>
      </c>
      <c r="F25" s="83" t="s">
        <v>198</v>
      </c>
      <c r="G25" s="84">
        <v>2005</v>
      </c>
      <c r="H25" s="84">
        <v>1</v>
      </c>
      <c r="I25" s="85" t="s">
        <v>256</v>
      </c>
      <c r="J25" s="85" t="s">
        <v>188</v>
      </c>
      <c r="K25" s="12" t="s">
        <v>285</v>
      </c>
      <c r="L25" s="131"/>
    </row>
    <row r="26" spans="1:12" ht="30.75" customHeight="1" x14ac:dyDescent="0.25">
      <c r="A26" s="79" t="str">
        <f t="shared" si="0"/>
        <v>10.249.26.30</v>
      </c>
      <c r="B26" s="79" t="s">
        <v>260</v>
      </c>
      <c r="C26" s="80" t="s">
        <v>261</v>
      </c>
      <c r="D26" s="81">
        <v>38777</v>
      </c>
      <c r="E26" s="82" t="s">
        <v>185</v>
      </c>
      <c r="F26" s="83"/>
      <c r="G26" s="84"/>
      <c r="H26" s="84">
        <v>0.5</v>
      </c>
      <c r="I26" s="85" t="s">
        <v>203</v>
      </c>
      <c r="J26" s="85" t="s">
        <v>186</v>
      </c>
      <c r="K26" s="19"/>
      <c r="L26" s="131"/>
    </row>
    <row r="27" spans="1:12" ht="15.75" x14ac:dyDescent="0.25">
      <c r="A27" s="79" t="s">
        <v>243</v>
      </c>
      <c r="B27" s="79" t="s">
        <v>30</v>
      </c>
      <c r="C27" s="80" t="s">
        <v>31</v>
      </c>
      <c r="D27" s="81">
        <v>39650</v>
      </c>
      <c r="E27" s="82" t="s">
        <v>195</v>
      </c>
      <c r="F27" s="83" t="s">
        <v>199</v>
      </c>
      <c r="G27" s="84">
        <v>2008</v>
      </c>
      <c r="H27" s="84">
        <v>2</v>
      </c>
      <c r="I27" s="85" t="s">
        <v>203</v>
      </c>
      <c r="J27" s="85" t="s">
        <v>188</v>
      </c>
      <c r="K27" s="19" t="s">
        <v>285</v>
      </c>
      <c r="L27" s="131"/>
    </row>
    <row r="28" spans="1:12" ht="15.75" x14ac:dyDescent="0.25">
      <c r="A28" s="79" t="s">
        <v>263</v>
      </c>
      <c r="B28" s="79" t="s">
        <v>32</v>
      </c>
      <c r="C28" s="80" t="s">
        <v>33</v>
      </c>
      <c r="D28" s="81">
        <v>39665</v>
      </c>
      <c r="E28" s="82" t="s">
        <v>195</v>
      </c>
      <c r="F28" s="83" t="s">
        <v>200</v>
      </c>
      <c r="G28" s="84">
        <v>2008</v>
      </c>
      <c r="H28" s="84">
        <v>2</v>
      </c>
      <c r="I28" s="85" t="s">
        <v>203</v>
      </c>
      <c r="J28" s="85" t="s">
        <v>188</v>
      </c>
      <c r="K28" s="12" t="s">
        <v>285</v>
      </c>
      <c r="L28" s="131"/>
    </row>
    <row r="29" spans="1:12" ht="15.75" x14ac:dyDescent="0.25">
      <c r="A29" s="79" t="str">
        <f t="shared" si="0"/>
        <v>10.249.26.35</v>
      </c>
      <c r="B29" s="79" t="s">
        <v>34</v>
      </c>
      <c r="C29" s="80" t="s">
        <v>35</v>
      </c>
      <c r="D29" s="81">
        <v>41397</v>
      </c>
      <c r="E29" s="82" t="s">
        <v>193</v>
      </c>
      <c r="F29" s="83" t="s">
        <v>201</v>
      </c>
      <c r="G29" s="84"/>
      <c r="H29" s="84">
        <v>1</v>
      </c>
      <c r="I29" s="85" t="s">
        <v>203</v>
      </c>
      <c r="J29" s="85" t="s">
        <v>188</v>
      </c>
      <c r="K29" s="19" t="s">
        <v>285</v>
      </c>
      <c r="L29" s="131"/>
    </row>
    <row r="30" spans="1:12" ht="15.75" x14ac:dyDescent="0.25">
      <c r="A30" s="79" t="str">
        <f t="shared" si="0"/>
        <v>10.249.26.36</v>
      </c>
      <c r="B30" s="79" t="s">
        <v>274</v>
      </c>
      <c r="C30" s="80" t="s">
        <v>35</v>
      </c>
      <c r="D30" s="81">
        <v>41964</v>
      </c>
      <c r="E30" s="82" t="s">
        <v>273</v>
      </c>
      <c r="F30" s="83"/>
      <c r="G30" s="84"/>
      <c r="H30" s="84">
        <v>8</v>
      </c>
      <c r="I30" s="85" t="s">
        <v>264</v>
      </c>
      <c r="J30" s="86" t="s">
        <v>188</v>
      </c>
      <c r="K30" s="72" t="s">
        <v>285</v>
      </c>
      <c r="L30" s="131"/>
    </row>
    <row r="31" spans="1:12" ht="15.75" x14ac:dyDescent="0.25">
      <c r="A31" s="79" t="s">
        <v>71</v>
      </c>
      <c r="B31" s="79" t="s">
        <v>36</v>
      </c>
      <c r="C31" s="80" t="s">
        <v>37</v>
      </c>
      <c r="D31" s="81">
        <v>39504</v>
      </c>
      <c r="E31" s="82" t="s">
        <v>229</v>
      </c>
      <c r="F31" s="83" t="s">
        <v>210</v>
      </c>
      <c r="G31" s="84">
        <v>2005</v>
      </c>
      <c r="H31" s="84">
        <v>1</v>
      </c>
      <c r="I31" s="85" t="s">
        <v>203</v>
      </c>
      <c r="J31" s="85" t="s">
        <v>188</v>
      </c>
      <c r="K31" s="12" t="s">
        <v>285</v>
      </c>
      <c r="L31" s="131"/>
    </row>
    <row r="32" spans="1:12" ht="15.75" x14ac:dyDescent="0.25">
      <c r="A32" s="79" t="s">
        <v>248</v>
      </c>
      <c r="B32" s="79" t="s">
        <v>38</v>
      </c>
      <c r="C32" s="80" t="s">
        <v>37</v>
      </c>
      <c r="D32" s="81">
        <v>39504</v>
      </c>
      <c r="E32" s="82" t="s">
        <v>229</v>
      </c>
      <c r="F32" s="83" t="s">
        <v>208</v>
      </c>
      <c r="G32" s="84">
        <v>2004</v>
      </c>
      <c r="H32" s="84">
        <v>1</v>
      </c>
      <c r="I32" s="85" t="s">
        <v>203</v>
      </c>
      <c r="J32" s="85" t="s">
        <v>188</v>
      </c>
      <c r="K32" s="12" t="s">
        <v>285</v>
      </c>
      <c r="L32" s="131"/>
    </row>
    <row r="33" spans="1:12" ht="15.75" x14ac:dyDescent="0.25">
      <c r="A33" s="79" t="str">
        <f t="shared" si="0"/>
        <v>10.249.26.43</v>
      </c>
      <c r="B33" s="79" t="s">
        <v>39</v>
      </c>
      <c r="C33" s="80" t="s">
        <v>37</v>
      </c>
      <c r="D33" s="81">
        <v>39504</v>
      </c>
      <c r="E33" s="82" t="s">
        <v>230</v>
      </c>
      <c r="F33" s="83"/>
      <c r="G33" s="84"/>
      <c r="H33" s="84">
        <v>2</v>
      </c>
      <c r="I33" s="85" t="s">
        <v>256</v>
      </c>
      <c r="J33" s="85" t="s">
        <v>188</v>
      </c>
      <c r="K33" s="12"/>
      <c r="L33" s="131"/>
    </row>
    <row r="34" spans="1:12" ht="15.75" x14ac:dyDescent="0.25">
      <c r="A34" s="79" t="str">
        <f t="shared" si="0"/>
        <v>10.249.26.44</v>
      </c>
      <c r="B34" s="79" t="s">
        <v>40</v>
      </c>
      <c r="C34" s="80" t="s">
        <v>37</v>
      </c>
      <c r="D34" s="81">
        <v>39504</v>
      </c>
      <c r="E34" s="82" t="s">
        <v>229</v>
      </c>
      <c r="F34" s="83" t="s">
        <v>209</v>
      </c>
      <c r="G34" s="84">
        <v>2004</v>
      </c>
      <c r="H34" s="84">
        <v>1</v>
      </c>
      <c r="I34" s="85" t="s">
        <v>203</v>
      </c>
      <c r="J34" s="85" t="s">
        <v>188</v>
      </c>
      <c r="K34" s="12" t="s">
        <v>285</v>
      </c>
      <c r="L34" s="131"/>
    </row>
    <row r="35" spans="1:12" ht="15.75" x14ac:dyDescent="0.25">
      <c r="A35" s="79" t="str">
        <f t="shared" si="0"/>
        <v>10.249.26.45</v>
      </c>
      <c r="B35" s="79" t="s">
        <v>286</v>
      </c>
      <c r="C35" s="80" t="s">
        <v>41</v>
      </c>
      <c r="D35" s="81">
        <v>39504</v>
      </c>
      <c r="E35" s="82" t="s">
        <v>229</v>
      </c>
      <c r="F35" s="83" t="s">
        <v>204</v>
      </c>
      <c r="G35" s="84">
        <v>2004</v>
      </c>
      <c r="H35" s="84">
        <v>1</v>
      </c>
      <c r="I35" s="85" t="s">
        <v>203</v>
      </c>
      <c r="J35" s="85" t="s">
        <v>188</v>
      </c>
      <c r="K35" s="12" t="s">
        <v>285</v>
      </c>
      <c r="L35" s="131"/>
    </row>
    <row r="36" spans="1:12" ht="15.75" x14ac:dyDescent="0.25">
      <c r="A36" s="79" t="s">
        <v>72</v>
      </c>
      <c r="B36" s="79" t="s">
        <v>272</v>
      </c>
      <c r="C36" s="80" t="s">
        <v>42</v>
      </c>
      <c r="D36" s="81">
        <v>38777</v>
      </c>
      <c r="E36" s="82" t="s">
        <v>234</v>
      </c>
      <c r="F36" s="83" t="s">
        <v>268</v>
      </c>
      <c r="G36" s="84"/>
      <c r="H36" s="84">
        <v>2</v>
      </c>
      <c r="I36" s="85" t="s">
        <v>203</v>
      </c>
      <c r="J36" s="85" t="s">
        <v>188</v>
      </c>
      <c r="K36" s="12" t="s">
        <v>285</v>
      </c>
      <c r="L36" s="131"/>
    </row>
    <row r="37" spans="1:12" ht="15.75" x14ac:dyDescent="0.25">
      <c r="A37" s="79" t="str">
        <f t="shared" si="0"/>
        <v>10.249.26.51</v>
      </c>
      <c r="B37" s="79" t="s">
        <v>267</v>
      </c>
      <c r="C37" s="80" t="s">
        <v>43</v>
      </c>
      <c r="D37" s="81">
        <v>38777</v>
      </c>
      <c r="E37" s="82" t="s">
        <v>234</v>
      </c>
      <c r="F37" s="83" t="s">
        <v>269</v>
      </c>
      <c r="G37" s="84"/>
      <c r="H37" s="84">
        <v>2</v>
      </c>
      <c r="I37" s="85" t="s">
        <v>203</v>
      </c>
      <c r="J37" s="85" t="s">
        <v>188</v>
      </c>
      <c r="K37" s="12" t="s">
        <v>285</v>
      </c>
      <c r="L37" s="131"/>
    </row>
    <row r="38" spans="1:12" ht="15.75" x14ac:dyDescent="0.25">
      <c r="A38" s="79" t="s">
        <v>73</v>
      </c>
      <c r="B38" s="79" t="s">
        <v>44</v>
      </c>
      <c r="C38" s="80" t="s">
        <v>45</v>
      </c>
      <c r="D38" s="81">
        <v>40151</v>
      </c>
      <c r="E38" s="82" t="s">
        <v>195</v>
      </c>
      <c r="F38" s="83" t="s">
        <v>211</v>
      </c>
      <c r="G38" s="84">
        <v>2007</v>
      </c>
      <c r="H38" s="84">
        <v>2</v>
      </c>
      <c r="I38" s="85" t="s">
        <v>203</v>
      </c>
      <c r="J38" s="85" t="s">
        <v>188</v>
      </c>
      <c r="K38" s="33" t="s">
        <v>285</v>
      </c>
      <c r="L38" s="131"/>
    </row>
    <row r="39" spans="1:12" ht="15.75" x14ac:dyDescent="0.25">
      <c r="A39" s="79" t="s">
        <v>281</v>
      </c>
      <c r="B39" s="79" t="s">
        <v>282</v>
      </c>
      <c r="C39" s="80" t="s">
        <v>283</v>
      </c>
      <c r="D39" s="81">
        <v>42017</v>
      </c>
      <c r="E39" s="82" t="s">
        <v>195</v>
      </c>
      <c r="F39" s="83"/>
      <c r="G39" s="84"/>
      <c r="H39" s="84">
        <v>2</v>
      </c>
      <c r="I39" s="85" t="s">
        <v>203</v>
      </c>
      <c r="J39" s="85" t="s">
        <v>188</v>
      </c>
      <c r="K39" s="33" t="s">
        <v>285</v>
      </c>
      <c r="L39" s="131"/>
    </row>
    <row r="40" spans="1:12" ht="15.75" x14ac:dyDescent="0.25">
      <c r="A40" s="79" t="s">
        <v>245</v>
      </c>
      <c r="B40" s="79" t="s">
        <v>46</v>
      </c>
      <c r="C40" s="80" t="s">
        <v>47</v>
      </c>
      <c r="D40" s="81">
        <v>39587</v>
      </c>
      <c r="E40" s="82" t="s">
        <v>195</v>
      </c>
      <c r="F40" s="83" t="s">
        <v>223</v>
      </c>
      <c r="G40" s="84">
        <v>2008</v>
      </c>
      <c r="H40" s="84">
        <v>2</v>
      </c>
      <c r="I40" s="85" t="s">
        <v>203</v>
      </c>
      <c r="J40" s="85" t="s">
        <v>188</v>
      </c>
      <c r="K40" s="12" t="s">
        <v>285</v>
      </c>
      <c r="L40" s="131"/>
    </row>
    <row r="41" spans="1:12" ht="15.75" x14ac:dyDescent="0.25">
      <c r="A41" s="79" t="str">
        <f t="shared" si="0"/>
        <v>10.249.26.64</v>
      </c>
      <c r="B41" s="79" t="s">
        <v>48</v>
      </c>
      <c r="C41" s="80" t="s">
        <v>49</v>
      </c>
      <c r="D41" s="81">
        <v>39587</v>
      </c>
      <c r="E41" s="82" t="s">
        <v>195</v>
      </c>
      <c r="F41" s="83" t="s">
        <v>226</v>
      </c>
      <c r="G41" s="84">
        <v>2007</v>
      </c>
      <c r="H41" s="84">
        <v>2</v>
      </c>
      <c r="I41" s="85" t="s">
        <v>203</v>
      </c>
      <c r="J41" s="85" t="s">
        <v>188</v>
      </c>
      <c r="K41" s="12" t="s">
        <v>285</v>
      </c>
      <c r="L41" s="131"/>
    </row>
    <row r="42" spans="1:12" ht="15.75" x14ac:dyDescent="0.25">
      <c r="A42" s="79" t="str">
        <f t="shared" si="0"/>
        <v>10.249.26.65</v>
      </c>
      <c r="B42" s="79" t="s">
        <v>50</v>
      </c>
      <c r="C42" s="80" t="s">
        <v>51</v>
      </c>
      <c r="D42" s="81">
        <v>39587</v>
      </c>
      <c r="E42" s="82" t="s">
        <v>230</v>
      </c>
      <c r="F42" s="83" t="s">
        <v>225</v>
      </c>
      <c r="G42" s="84">
        <v>2006</v>
      </c>
      <c r="H42" s="84">
        <v>1</v>
      </c>
      <c r="I42" s="85" t="s">
        <v>203</v>
      </c>
      <c r="J42" s="85" t="s">
        <v>188</v>
      </c>
      <c r="K42" s="12" t="s">
        <v>285</v>
      </c>
      <c r="L42" s="131"/>
    </row>
    <row r="43" spans="1:12" ht="15.75" x14ac:dyDescent="0.25">
      <c r="A43" s="79" t="s">
        <v>262</v>
      </c>
      <c r="B43" s="79" t="s">
        <v>53</v>
      </c>
      <c r="C43" s="80" t="s">
        <v>54</v>
      </c>
      <c r="D43" s="81">
        <v>39595</v>
      </c>
      <c r="E43" s="82" t="s">
        <v>195</v>
      </c>
      <c r="F43" s="83" t="s">
        <v>228</v>
      </c>
      <c r="G43" s="84">
        <v>2008</v>
      </c>
      <c r="H43" s="84">
        <v>2</v>
      </c>
      <c r="I43" s="85" t="s">
        <v>203</v>
      </c>
      <c r="J43" s="85" t="s">
        <v>188</v>
      </c>
      <c r="K43" s="12" t="s">
        <v>285</v>
      </c>
      <c r="L43" s="131"/>
    </row>
    <row r="44" spans="1:12" ht="15.75" x14ac:dyDescent="0.25">
      <c r="A44" s="79" t="s">
        <v>244</v>
      </c>
      <c r="B44" s="79" t="s">
        <v>55</v>
      </c>
      <c r="C44" s="80" t="s">
        <v>52</v>
      </c>
      <c r="D44" s="81">
        <v>39728</v>
      </c>
      <c r="E44" s="82" t="s">
        <v>195</v>
      </c>
      <c r="F44" s="83" t="s">
        <v>227</v>
      </c>
      <c r="G44" s="84">
        <v>2007</v>
      </c>
      <c r="H44" s="84">
        <v>2</v>
      </c>
      <c r="I44" s="85" t="s">
        <v>203</v>
      </c>
      <c r="J44" s="85" t="s">
        <v>188</v>
      </c>
      <c r="K44" s="12" t="s">
        <v>285</v>
      </c>
      <c r="L44" s="131"/>
    </row>
    <row r="45" spans="1:12" ht="15.75" x14ac:dyDescent="0.25">
      <c r="A45" s="79" t="str">
        <f t="shared" ref="A45:A55" si="1">LEFT(A44,FIND("x",SUBSTITUTE(A44,".","x",3))-1)&amp;"."&amp;(MID(A44,FIND("x",SUBSTITUTE(A44,".","x",3))+1,3)+1)</f>
        <v>10.249.26.72</v>
      </c>
      <c r="B45" s="79" t="s">
        <v>56</v>
      </c>
      <c r="C45" s="80" t="s">
        <v>57</v>
      </c>
      <c r="D45" s="81">
        <v>39811</v>
      </c>
      <c r="E45" s="82" t="s">
        <v>195</v>
      </c>
      <c r="F45" s="83" t="s">
        <v>224</v>
      </c>
      <c r="G45" s="84">
        <v>2008</v>
      </c>
      <c r="H45" s="84">
        <v>1</v>
      </c>
      <c r="I45" s="85" t="s">
        <v>203</v>
      </c>
      <c r="J45" s="85" t="s">
        <v>188</v>
      </c>
      <c r="K45" s="12" t="s">
        <v>285</v>
      </c>
      <c r="L45" s="131"/>
    </row>
    <row r="46" spans="1:12" ht="15.75" x14ac:dyDescent="0.25">
      <c r="A46" s="79" t="str">
        <f t="shared" si="1"/>
        <v>10.249.26.73</v>
      </c>
      <c r="B46" s="79" t="s">
        <v>58</v>
      </c>
      <c r="C46" s="80" t="s">
        <v>59</v>
      </c>
      <c r="D46" s="81">
        <v>39951</v>
      </c>
      <c r="E46" s="82" t="s">
        <v>195</v>
      </c>
      <c r="F46" s="83" t="s">
        <v>222</v>
      </c>
      <c r="G46" s="84">
        <v>2007</v>
      </c>
      <c r="H46" s="84">
        <v>2</v>
      </c>
      <c r="I46" s="85" t="s">
        <v>203</v>
      </c>
      <c r="J46" s="85" t="s">
        <v>188</v>
      </c>
      <c r="K46" s="11" t="s">
        <v>285</v>
      </c>
      <c r="L46" s="131"/>
    </row>
    <row r="47" spans="1:12" ht="15.75" x14ac:dyDescent="0.25">
      <c r="A47" s="79" t="str">
        <f t="shared" si="1"/>
        <v>10.249.26.74</v>
      </c>
      <c r="B47" s="79" t="s">
        <v>60</v>
      </c>
      <c r="C47" s="80" t="s">
        <v>61</v>
      </c>
      <c r="D47" s="81">
        <v>39951</v>
      </c>
      <c r="E47" s="82" t="s">
        <v>195</v>
      </c>
      <c r="F47" s="83" t="s">
        <v>221</v>
      </c>
      <c r="G47" s="84">
        <v>2008</v>
      </c>
      <c r="H47" s="84">
        <v>2</v>
      </c>
      <c r="I47" s="85" t="s">
        <v>203</v>
      </c>
      <c r="J47" s="85" t="s">
        <v>188</v>
      </c>
      <c r="K47" s="11" t="s">
        <v>285</v>
      </c>
      <c r="L47" s="131"/>
    </row>
    <row r="48" spans="1:12" ht="15.75" x14ac:dyDescent="0.25">
      <c r="A48" s="79" t="str">
        <f t="shared" si="1"/>
        <v>10.249.26.75</v>
      </c>
      <c r="B48" s="79" t="s">
        <v>62</v>
      </c>
      <c r="C48" s="80" t="s">
        <v>63</v>
      </c>
      <c r="D48" s="81">
        <v>39951</v>
      </c>
      <c r="E48" s="82" t="s">
        <v>231</v>
      </c>
      <c r="F48" s="83" t="s">
        <v>277</v>
      </c>
      <c r="G48" s="84">
        <v>2010</v>
      </c>
      <c r="H48" s="84">
        <v>2</v>
      </c>
      <c r="I48" s="85" t="s">
        <v>203</v>
      </c>
      <c r="J48" s="85" t="s">
        <v>188</v>
      </c>
      <c r="K48" s="11" t="s">
        <v>285</v>
      </c>
      <c r="L48" s="131"/>
    </row>
    <row r="49" spans="1:12" ht="15.75" x14ac:dyDescent="0.25">
      <c r="A49" s="79" t="str">
        <f t="shared" si="1"/>
        <v>10.249.26.76</v>
      </c>
      <c r="B49" s="79" t="s">
        <v>64</v>
      </c>
      <c r="C49" s="80" t="s">
        <v>65</v>
      </c>
      <c r="D49" s="81">
        <v>39951</v>
      </c>
      <c r="E49" s="82" t="s">
        <v>195</v>
      </c>
      <c r="F49" s="83" t="s">
        <v>205</v>
      </c>
      <c r="G49" s="84">
        <v>2008</v>
      </c>
      <c r="H49" s="84">
        <v>2</v>
      </c>
      <c r="I49" s="85" t="s">
        <v>203</v>
      </c>
      <c r="J49" s="85" t="s">
        <v>188</v>
      </c>
      <c r="K49" s="11" t="s">
        <v>285</v>
      </c>
      <c r="L49" s="131"/>
    </row>
    <row r="50" spans="1:12" ht="15.75" x14ac:dyDescent="0.25">
      <c r="A50" s="87" t="str">
        <f t="shared" si="1"/>
        <v>10.249.26.77</v>
      </c>
      <c r="B50" s="87" t="s">
        <v>255</v>
      </c>
      <c r="C50" s="88" t="s">
        <v>67</v>
      </c>
      <c r="D50" s="89">
        <v>39951</v>
      </c>
      <c r="E50" s="90" t="s">
        <v>229</v>
      </c>
      <c r="F50" s="91" t="s">
        <v>206</v>
      </c>
      <c r="G50" s="92">
        <v>2004</v>
      </c>
      <c r="H50" s="92">
        <v>1</v>
      </c>
      <c r="I50" s="86" t="s">
        <v>203</v>
      </c>
      <c r="J50" s="86" t="s">
        <v>188</v>
      </c>
      <c r="K50" s="73"/>
      <c r="L50" s="131"/>
    </row>
    <row r="51" spans="1:12" ht="15.75" x14ac:dyDescent="0.25">
      <c r="A51" s="79" t="str">
        <f t="shared" si="1"/>
        <v>10.249.26.78</v>
      </c>
      <c r="B51" s="79" t="s">
        <v>66</v>
      </c>
      <c r="C51" s="80" t="s">
        <v>67</v>
      </c>
      <c r="D51" s="81">
        <v>39951</v>
      </c>
      <c r="E51" s="82" t="s">
        <v>230</v>
      </c>
      <c r="F51" s="83" t="s">
        <v>207</v>
      </c>
      <c r="G51" s="84">
        <v>2006</v>
      </c>
      <c r="H51" s="84">
        <v>2</v>
      </c>
      <c r="I51" s="85" t="s">
        <v>203</v>
      </c>
      <c r="J51" s="85" t="s">
        <v>188</v>
      </c>
      <c r="K51" s="12" t="s">
        <v>285</v>
      </c>
      <c r="L51" s="131"/>
    </row>
    <row r="52" spans="1:12" ht="16.5" thickBot="1" x14ac:dyDescent="0.3">
      <c r="A52" s="79" t="str">
        <f t="shared" si="1"/>
        <v>10.249.26.79</v>
      </c>
      <c r="B52" s="93" t="s">
        <v>296</v>
      </c>
      <c r="C52" s="80" t="s">
        <v>67</v>
      </c>
      <c r="D52" s="81">
        <v>39952</v>
      </c>
      <c r="E52" s="94"/>
      <c r="F52" s="95"/>
      <c r="G52" s="96"/>
      <c r="H52" s="96"/>
      <c r="I52" s="97" t="s">
        <v>264</v>
      </c>
      <c r="J52" s="98" t="s">
        <v>188</v>
      </c>
      <c r="K52" s="44" t="s">
        <v>285</v>
      </c>
      <c r="L52" s="131"/>
    </row>
    <row r="53" spans="1:12" ht="16.5" thickBot="1" x14ac:dyDescent="0.3">
      <c r="A53" s="79" t="str">
        <f t="shared" si="1"/>
        <v>10.249.26.80</v>
      </c>
      <c r="B53" s="93" t="s">
        <v>297</v>
      </c>
      <c r="C53" s="80" t="s">
        <v>67</v>
      </c>
      <c r="D53" s="81">
        <v>39953</v>
      </c>
      <c r="E53" s="94"/>
      <c r="F53" s="95"/>
      <c r="G53" s="96"/>
      <c r="H53" s="96"/>
      <c r="I53" s="97" t="s">
        <v>264</v>
      </c>
      <c r="J53" s="98" t="s">
        <v>188</v>
      </c>
      <c r="K53" s="44" t="s">
        <v>285</v>
      </c>
      <c r="L53" s="131"/>
    </row>
    <row r="54" spans="1:12" ht="15" customHeight="1" thickBot="1" x14ac:dyDescent="0.3">
      <c r="A54" s="79" t="str">
        <f t="shared" si="1"/>
        <v>10.249.26.81</v>
      </c>
      <c r="B54" s="93" t="s">
        <v>298</v>
      </c>
      <c r="C54" s="80" t="s">
        <v>67</v>
      </c>
      <c r="D54" s="81">
        <v>39954</v>
      </c>
      <c r="E54" s="94"/>
      <c r="F54" s="95"/>
      <c r="G54" s="96"/>
      <c r="H54" s="96"/>
      <c r="I54" s="97" t="s">
        <v>264</v>
      </c>
      <c r="J54" s="98" t="s">
        <v>188</v>
      </c>
      <c r="K54" s="44" t="s">
        <v>285</v>
      </c>
      <c r="L54" s="131"/>
    </row>
    <row r="55" spans="1:12" ht="15.75" x14ac:dyDescent="0.25">
      <c r="A55" s="79" t="str">
        <f t="shared" si="1"/>
        <v>10.249.26.82</v>
      </c>
      <c r="B55" s="93" t="s">
        <v>299</v>
      </c>
      <c r="C55" s="80" t="s">
        <v>67</v>
      </c>
      <c r="D55" s="81">
        <v>39955</v>
      </c>
      <c r="E55" s="94"/>
      <c r="F55" s="95"/>
      <c r="G55" s="96"/>
      <c r="H55" s="96"/>
      <c r="I55" s="97" t="s">
        <v>264</v>
      </c>
      <c r="J55" s="99" t="s">
        <v>188</v>
      </c>
      <c r="K55" s="44" t="s">
        <v>285</v>
      </c>
      <c r="L55" s="131"/>
    </row>
    <row r="56" spans="1:12" ht="16.5" thickBot="1" x14ac:dyDescent="0.3">
      <c r="A56" s="100" t="s">
        <v>74</v>
      </c>
      <c r="B56" s="100" t="s">
        <v>288</v>
      </c>
      <c r="C56" s="101" t="s">
        <v>289</v>
      </c>
      <c r="D56" s="102"/>
      <c r="E56" s="103"/>
      <c r="F56" s="104" t="s">
        <v>290</v>
      </c>
      <c r="G56" s="105"/>
      <c r="H56" s="105"/>
      <c r="I56" s="106" t="s">
        <v>264</v>
      </c>
      <c r="J56" s="98" t="s">
        <v>188</v>
      </c>
      <c r="K56" s="51" t="s">
        <v>285</v>
      </c>
      <c r="L56" s="131"/>
    </row>
    <row r="57" spans="1:12" x14ac:dyDescent="0.25">
      <c r="D57" s="76"/>
    </row>
    <row r="58" spans="1:12" customFormat="1" ht="22.5" customHeight="1" x14ac:dyDescent="0.25">
      <c r="A58" s="1"/>
    </row>
    <row r="59" spans="1:12" customFormat="1" ht="15.75" thickBot="1" x14ac:dyDescent="0.3">
      <c r="A59" s="74" t="s">
        <v>307</v>
      </c>
      <c r="B59">
        <v>1</v>
      </c>
    </row>
    <row r="60" spans="1:12" ht="16.5" thickBot="1" x14ac:dyDescent="0.3">
      <c r="A60" s="7" t="s">
        <v>75</v>
      </c>
      <c r="B60" s="7" t="s">
        <v>76</v>
      </c>
      <c r="C60" s="8" t="s">
        <v>178</v>
      </c>
      <c r="D60" s="9" t="s">
        <v>241</v>
      </c>
      <c r="E60" s="9" t="s">
        <v>181</v>
      </c>
      <c r="F60" s="10" t="s">
        <v>180</v>
      </c>
      <c r="G60" s="10" t="s">
        <v>190</v>
      </c>
      <c r="H60" s="10" t="s">
        <v>197</v>
      </c>
      <c r="I60" s="10" t="s">
        <v>235</v>
      </c>
      <c r="J60" s="10" t="s">
        <v>179</v>
      </c>
      <c r="K60" s="3"/>
      <c r="L60" s="3"/>
    </row>
    <row r="61" spans="1:12" ht="15.75" x14ac:dyDescent="0.25">
      <c r="A61" s="20" t="s">
        <v>68</v>
      </c>
      <c r="B61" s="20" t="s">
        <v>0</v>
      </c>
      <c r="C61" s="21" t="s">
        <v>238</v>
      </c>
      <c r="D61" s="22">
        <v>38737</v>
      </c>
      <c r="E61" s="23" t="s">
        <v>185</v>
      </c>
      <c r="F61" s="24" t="s">
        <v>249</v>
      </c>
      <c r="G61" s="25">
        <v>2005</v>
      </c>
      <c r="H61" s="25">
        <v>1</v>
      </c>
      <c r="I61" s="26" t="s">
        <v>182</v>
      </c>
      <c r="J61" s="26" t="s">
        <v>188</v>
      </c>
      <c r="K61" s="3"/>
      <c r="L61" s="3"/>
    </row>
    <row r="62" spans="1:12" x14ac:dyDescent="0.25">
      <c r="D62" s="2"/>
      <c r="E62" s="4"/>
      <c r="F62" s="5"/>
      <c r="G62" s="6"/>
      <c r="H62" s="6"/>
      <c r="I62" s="4"/>
      <c r="J62" s="3"/>
      <c r="K62" s="3"/>
      <c r="L62" s="3"/>
    </row>
    <row r="63" spans="1:12" x14ac:dyDescent="0.25">
      <c r="D63" s="2"/>
      <c r="E63" s="4"/>
      <c r="F63" s="5"/>
      <c r="G63" s="6"/>
      <c r="H63" s="6"/>
      <c r="I63" s="4"/>
      <c r="J63" s="3"/>
      <c r="K63" s="3"/>
      <c r="L63" s="3"/>
    </row>
    <row r="64" spans="1:12" ht="15.75" thickBot="1" x14ac:dyDescent="0.3">
      <c r="A64" s="74" t="s">
        <v>308</v>
      </c>
      <c r="B64" s="1">
        <v>2</v>
      </c>
      <c r="D64" s="2"/>
      <c r="E64" s="4"/>
      <c r="F64" s="5"/>
      <c r="G64" s="6"/>
      <c r="H64" s="6"/>
      <c r="I64" s="4"/>
      <c r="J64" s="3"/>
      <c r="K64" s="3"/>
      <c r="L64" s="3"/>
    </row>
    <row r="65" spans="1:12" ht="16.5" thickBot="1" x14ac:dyDescent="0.3">
      <c r="A65" s="7" t="s">
        <v>301</v>
      </c>
      <c r="B65" s="7" t="s">
        <v>303</v>
      </c>
      <c r="C65" s="8" t="s">
        <v>180</v>
      </c>
      <c r="D65" s="9" t="s">
        <v>190</v>
      </c>
      <c r="E65" s="9" t="s">
        <v>304</v>
      </c>
      <c r="F65" s="10" t="s">
        <v>302</v>
      </c>
      <c r="G65" s="10" t="s">
        <v>305</v>
      </c>
      <c r="H65" s="10"/>
      <c r="I65" s="10"/>
      <c r="J65" s="10"/>
      <c r="K65" s="3"/>
      <c r="L65" s="3"/>
    </row>
    <row r="66" spans="1:12" ht="15.75" customHeight="1" x14ac:dyDescent="0.25">
      <c r="A66" t="s">
        <v>309</v>
      </c>
      <c r="B66" s="1" t="s">
        <v>310</v>
      </c>
      <c r="C66" s="1">
        <v>54177579</v>
      </c>
      <c r="D66" s="2"/>
      <c r="E66" s="4" t="s">
        <v>311</v>
      </c>
      <c r="F66" s="5"/>
      <c r="G66" s="6"/>
      <c r="H66" s="6"/>
      <c r="I66" s="4"/>
      <c r="J66" s="3"/>
    </row>
    <row r="67" spans="1:12" ht="15" customHeight="1" x14ac:dyDescent="0.25">
      <c r="A67" t="s">
        <v>309</v>
      </c>
      <c r="B67" s="1" t="s">
        <v>310</v>
      </c>
      <c r="C67" s="1">
        <v>54177587</v>
      </c>
      <c r="D67" s="2"/>
      <c r="E67" s="4" t="s">
        <v>311</v>
      </c>
      <c r="F67" s="5"/>
      <c r="G67" s="6"/>
      <c r="H67" s="6"/>
      <c r="I67" s="4"/>
      <c r="J67" s="3"/>
    </row>
    <row r="68" spans="1:12" ht="15" customHeight="1" x14ac:dyDescent="0.25">
      <c r="D68" s="2"/>
      <c r="E68" s="4"/>
      <c r="F68" s="5"/>
      <c r="G68" s="6"/>
      <c r="H68" s="6"/>
      <c r="I68" s="4"/>
      <c r="J68" s="3"/>
    </row>
    <row r="69" spans="1:12" x14ac:dyDescent="0.25">
      <c r="D69" s="2"/>
      <c r="E69" s="4"/>
      <c r="F69" s="5"/>
      <c r="G69" s="6"/>
      <c r="H69" s="6"/>
      <c r="I69" s="4"/>
      <c r="J69" s="3"/>
    </row>
    <row r="70" spans="1:12" x14ac:dyDescent="0.25">
      <c r="D70" s="2"/>
      <c r="E70" s="4"/>
      <c r="F70" s="2"/>
      <c r="G70" s="2"/>
      <c r="H70" s="2"/>
      <c r="I70" s="2"/>
    </row>
    <row r="71" spans="1:12" x14ac:dyDescent="0.25">
      <c r="E71" s="2"/>
    </row>
    <row r="74" spans="1:12" ht="15" customHeight="1" x14ac:dyDescent="0.25"/>
    <row r="99" ht="15.75" customHeight="1" x14ac:dyDescent="0.25"/>
    <row r="107" ht="15.75" customHeight="1" x14ac:dyDescent="0.25"/>
    <row r="109" ht="15.75" customHeight="1" x14ac:dyDescent="0.25"/>
    <row r="112" ht="15.75" customHeight="1" x14ac:dyDescent="0.25"/>
    <row r="123" ht="15.75" customHeight="1" x14ac:dyDescent="0.25"/>
    <row r="125" ht="16.5" customHeight="1" x14ac:dyDescent="0.25"/>
    <row r="128" ht="15.75" customHeight="1" x14ac:dyDescent="0.25"/>
    <row r="129" ht="16.5" customHeight="1" x14ac:dyDescent="0.25"/>
    <row r="134" ht="23.25" customHeight="1" x14ac:dyDescent="0.25"/>
  </sheetData>
  <mergeCells count="1">
    <mergeCell ref="L3:L56"/>
  </mergeCells>
  <dataValidations xWindow="1439" yWindow="523" count="3">
    <dataValidation allowBlank="1" showInputMessage="1" showErrorMessage="1" promptTitle="Computer Serial Number" prompt="_x000a_Enter Computer Serial Number, if available." sqref="F61 F3:F56"/>
    <dataValidation type="list" allowBlank="1" showInputMessage="1" showErrorMessage="1" sqref="I61:J61 E61 E3:E56 I3:J56">
      <formula1>#REF!</formula1>
    </dataValidation>
    <dataValidation type="list" allowBlank="1" showInputMessage="1" showErrorMessage="1" sqref="K3:K56">
      <formula1>"Done"</formula1>
    </dataValidation>
  </dataValidations>
  <printOptions horizontalCentered="1" verticalCentered="1"/>
  <pageMargins left="0.2" right="0.2" top="0.25" bottom="0.25" header="0.3" footer="0.3"/>
  <pageSetup scale="29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="80" zoomScaleNormal="80" workbookViewId="0">
      <selection activeCell="C10" sqref="C10"/>
    </sheetView>
  </sheetViews>
  <sheetFormatPr defaultRowHeight="15" x14ac:dyDescent="0.25"/>
  <cols>
    <col min="1" max="1" width="16.85546875" bestFit="1" customWidth="1"/>
    <col min="2" max="2" width="22.7109375" bestFit="1" customWidth="1"/>
    <col min="3" max="3" width="47.140625" bestFit="1" customWidth="1"/>
    <col min="4" max="4" width="18.85546875" bestFit="1" customWidth="1"/>
    <col min="5" max="5" width="12.140625" bestFit="1" customWidth="1"/>
    <col min="6" max="6" width="20.140625" bestFit="1" customWidth="1"/>
    <col min="7" max="7" width="13" bestFit="1" customWidth="1"/>
    <col min="8" max="8" width="14" bestFit="1" customWidth="1"/>
    <col min="9" max="9" width="21.140625" bestFit="1" customWidth="1"/>
    <col min="10" max="10" width="21" bestFit="1" customWidth="1"/>
  </cols>
  <sheetData>
    <row r="1" spans="1:10" ht="15.75" thickBot="1" x14ac:dyDescent="0.3">
      <c r="A1" s="76" t="s">
        <v>306</v>
      </c>
      <c r="B1" s="1">
        <f>7-2</f>
        <v>5</v>
      </c>
    </row>
    <row r="2" spans="1:10" ht="16.5" thickBot="1" x14ac:dyDescent="0.3">
      <c r="A2" s="7" t="s">
        <v>75</v>
      </c>
      <c r="B2" s="7" t="s">
        <v>76</v>
      </c>
      <c r="C2" s="8" t="s">
        <v>178</v>
      </c>
      <c r="D2" s="9" t="s">
        <v>241</v>
      </c>
      <c r="E2" s="9" t="s">
        <v>181</v>
      </c>
      <c r="F2" s="10" t="s">
        <v>180</v>
      </c>
      <c r="G2" s="10" t="s">
        <v>190</v>
      </c>
      <c r="H2" s="10" t="s">
        <v>197</v>
      </c>
      <c r="I2" s="10" t="s">
        <v>235</v>
      </c>
      <c r="J2" s="10" t="s">
        <v>179</v>
      </c>
    </row>
    <row r="3" spans="1:10" ht="15.75" x14ac:dyDescent="0.25">
      <c r="A3" s="79" t="s">
        <v>156</v>
      </c>
      <c r="B3" s="80" t="s">
        <v>147</v>
      </c>
      <c r="C3" s="107" t="s">
        <v>271</v>
      </c>
      <c r="D3" s="81">
        <v>40837</v>
      </c>
      <c r="E3" s="108" t="s">
        <v>229</v>
      </c>
      <c r="F3" s="109"/>
      <c r="G3" s="110"/>
      <c r="H3" s="84">
        <v>1</v>
      </c>
      <c r="I3" s="85" t="s">
        <v>203</v>
      </c>
      <c r="J3" s="85" t="s">
        <v>188</v>
      </c>
    </row>
    <row r="4" spans="1:10" ht="15.75" x14ac:dyDescent="0.25">
      <c r="A4" s="79" t="str">
        <f>LEFT(A3,FIND("x",SUBSTITUTE(A3,".","x",3))-1)&amp;"."&amp;(MID(A3,FIND("x",SUBSTITUTE(A3,".","x",3))+1,3)+1)</f>
        <v>10.249.49.11</v>
      </c>
      <c r="B4" s="80" t="s">
        <v>148</v>
      </c>
      <c r="C4" s="107" t="s">
        <v>149</v>
      </c>
      <c r="D4" s="81">
        <v>40837</v>
      </c>
      <c r="E4" s="82" t="s">
        <v>195</v>
      </c>
      <c r="F4" s="83"/>
      <c r="G4" s="84"/>
      <c r="H4" s="84">
        <v>1</v>
      </c>
      <c r="I4" s="85" t="s">
        <v>203</v>
      </c>
      <c r="J4" s="85" t="s">
        <v>188</v>
      </c>
    </row>
    <row r="5" spans="1:10" ht="15.75" x14ac:dyDescent="0.25">
      <c r="A5" s="79" t="str">
        <f>LEFT(A4,FIND("x",SUBSTITUTE(A4,".","x",3))-1)&amp;"."&amp;(MID(A4,FIND("x",SUBSTITUTE(A4,".","x",3))+1,3)+1)</f>
        <v>10.249.49.12</v>
      </c>
      <c r="B5" s="80" t="s">
        <v>287</v>
      </c>
      <c r="C5" s="107" t="s">
        <v>150</v>
      </c>
      <c r="D5" s="81">
        <v>40837</v>
      </c>
      <c r="E5" s="82" t="s">
        <v>195</v>
      </c>
      <c r="F5" s="83"/>
      <c r="G5" s="84"/>
      <c r="H5" s="84">
        <v>2</v>
      </c>
      <c r="I5" s="85" t="s">
        <v>256</v>
      </c>
      <c r="J5" s="85" t="s">
        <v>188</v>
      </c>
    </row>
    <row r="6" spans="1:10" ht="15.75" x14ac:dyDescent="0.25">
      <c r="A6" s="79" t="str">
        <f>LEFT(A5,FIND("x",SUBSTITUTE(A5,".","x",3))-1)&amp;"."&amp;(MID(A5,FIND("x",SUBSTITUTE(A5,".","x",3))+1,3)+1)</f>
        <v>10.249.49.13</v>
      </c>
      <c r="B6" s="80" t="s">
        <v>151</v>
      </c>
      <c r="C6" s="107" t="s">
        <v>152</v>
      </c>
      <c r="D6" s="81">
        <v>40837</v>
      </c>
      <c r="E6" s="82" t="s">
        <v>231</v>
      </c>
      <c r="F6" s="83"/>
      <c r="G6" s="84"/>
      <c r="H6" s="84">
        <v>2</v>
      </c>
      <c r="I6" s="85" t="s">
        <v>203</v>
      </c>
      <c r="J6" s="85" t="s">
        <v>188</v>
      </c>
    </row>
    <row r="7" spans="1:10" ht="16.5" thickBot="1" x14ac:dyDescent="0.3">
      <c r="A7" s="100" t="s">
        <v>154</v>
      </c>
      <c r="B7" s="101" t="s">
        <v>153</v>
      </c>
      <c r="C7" s="111" t="s">
        <v>266</v>
      </c>
      <c r="D7" s="112"/>
      <c r="E7" s="113" t="s">
        <v>246</v>
      </c>
      <c r="F7" s="104"/>
      <c r="G7" s="114"/>
      <c r="H7" s="114">
        <v>2</v>
      </c>
      <c r="I7" s="106" t="s">
        <v>203</v>
      </c>
      <c r="J7" s="106" t="s">
        <v>188</v>
      </c>
    </row>
    <row r="11" spans="1:10" ht="15.75" thickBot="1" x14ac:dyDescent="0.3">
      <c r="A11" s="74" t="s">
        <v>307</v>
      </c>
      <c r="B11">
        <v>1</v>
      </c>
    </row>
    <row r="12" spans="1:10" ht="16.5" thickBot="1" x14ac:dyDescent="0.3">
      <c r="A12" s="7" t="s">
        <v>75</v>
      </c>
      <c r="B12" s="7" t="s">
        <v>76</v>
      </c>
      <c r="C12" s="8" t="s">
        <v>178</v>
      </c>
      <c r="D12" s="9" t="s">
        <v>241</v>
      </c>
      <c r="E12" s="9" t="s">
        <v>181</v>
      </c>
      <c r="F12" s="10" t="s">
        <v>180</v>
      </c>
      <c r="G12" s="10" t="s">
        <v>190</v>
      </c>
      <c r="H12" s="10" t="s">
        <v>197</v>
      </c>
      <c r="I12" s="10" t="s">
        <v>235</v>
      </c>
      <c r="J12" s="10" t="s">
        <v>179</v>
      </c>
    </row>
    <row r="13" spans="1:10" ht="15.75" x14ac:dyDescent="0.25">
      <c r="A13" s="20" t="s">
        <v>155</v>
      </c>
      <c r="B13" s="21" t="s">
        <v>146</v>
      </c>
      <c r="C13" s="36" t="s">
        <v>236</v>
      </c>
      <c r="D13" s="22">
        <v>40688</v>
      </c>
      <c r="E13" s="23" t="s">
        <v>185</v>
      </c>
      <c r="F13" s="24"/>
      <c r="G13" s="25"/>
      <c r="H13" s="25">
        <v>4</v>
      </c>
      <c r="I13" s="26" t="s">
        <v>184</v>
      </c>
      <c r="J13" s="26" t="s">
        <v>188</v>
      </c>
    </row>
  </sheetData>
  <dataValidations count="4">
    <dataValidation type="list" allowBlank="1" showInputMessage="1" showErrorMessage="1" sqref="E13 E3:E7">
      <formula1>$E$212:$E$226</formula1>
    </dataValidation>
    <dataValidation type="list" allowBlank="1" showInputMessage="1" showErrorMessage="1" sqref="J13 J3:J7">
      <formula1>$J$212:$J$218</formula1>
    </dataValidation>
    <dataValidation type="list" allowBlank="1" showInputMessage="1" showErrorMessage="1" sqref="I13 I3:I7">
      <formula1>$I$212:$I$220</formula1>
    </dataValidation>
    <dataValidation allowBlank="1" showInputMessage="1" showErrorMessage="1" promptTitle="Computer Serial Number" prompt="_x000a_Enter Computer Serial Number, if available." sqref="F13 F3:F7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="70" zoomScaleNormal="70" workbookViewId="0">
      <selection activeCell="C51" sqref="C51"/>
    </sheetView>
  </sheetViews>
  <sheetFormatPr defaultRowHeight="15" x14ac:dyDescent="0.25"/>
  <cols>
    <col min="1" max="1" width="17.140625" bestFit="1" customWidth="1"/>
    <col min="2" max="2" width="22.140625" bestFit="1" customWidth="1"/>
    <col min="3" max="3" width="60.85546875" bestFit="1" customWidth="1"/>
    <col min="4" max="4" width="20" bestFit="1" customWidth="1"/>
    <col min="5" max="5" width="12.140625" bestFit="1" customWidth="1"/>
    <col min="6" max="6" width="26.28515625" bestFit="1" customWidth="1"/>
    <col min="7" max="7" width="12.7109375" bestFit="1" customWidth="1"/>
    <col min="8" max="8" width="14" bestFit="1" customWidth="1"/>
    <col min="9" max="9" width="21.140625" bestFit="1" customWidth="1"/>
    <col min="10" max="10" width="21" bestFit="1" customWidth="1"/>
  </cols>
  <sheetData>
    <row r="1" spans="1:10" ht="15.75" thickBot="1" x14ac:dyDescent="0.3">
      <c r="A1" s="74" t="s">
        <v>306</v>
      </c>
      <c r="B1">
        <f>40-2</f>
        <v>38</v>
      </c>
    </row>
    <row r="2" spans="1:10" ht="16.5" thickBot="1" x14ac:dyDescent="0.3">
      <c r="A2" s="7" t="s">
        <v>75</v>
      </c>
      <c r="B2" s="7" t="s">
        <v>76</v>
      </c>
      <c r="C2" s="8" t="s">
        <v>178</v>
      </c>
      <c r="D2" s="9" t="s">
        <v>241</v>
      </c>
      <c r="E2" s="9" t="s">
        <v>181</v>
      </c>
      <c r="F2" s="10" t="s">
        <v>180</v>
      </c>
      <c r="G2" s="10" t="s">
        <v>190</v>
      </c>
      <c r="H2" s="10" t="s">
        <v>197</v>
      </c>
      <c r="I2" s="10" t="s">
        <v>235</v>
      </c>
      <c r="J2" s="10" t="s">
        <v>179</v>
      </c>
    </row>
    <row r="3" spans="1:10" ht="15.75" x14ac:dyDescent="0.25">
      <c r="A3" s="37" t="s">
        <v>300</v>
      </c>
      <c r="B3" s="38" t="s">
        <v>79</v>
      </c>
      <c r="C3" s="39" t="s">
        <v>80</v>
      </c>
      <c r="D3" s="29">
        <v>39868</v>
      </c>
      <c r="E3" s="30" t="s">
        <v>195</v>
      </c>
      <c r="F3" s="31">
        <v>52600014591</v>
      </c>
      <c r="G3" s="32"/>
      <c r="H3" s="32">
        <v>2</v>
      </c>
      <c r="I3" s="33" t="s">
        <v>256</v>
      </c>
      <c r="J3" s="33" t="s">
        <v>188</v>
      </c>
    </row>
    <row r="4" spans="1:10" ht="15.75" x14ac:dyDescent="0.25">
      <c r="A4" s="37" t="str">
        <f>LEFT(A3,FIND("x",SUBSTITUTE(A3,".","x",3))-1)&amp;"."&amp;(MID(A3,FIND("x",SUBSTITUTE(A3,".","x",3))+1,3)+1)</f>
        <v>10.249.40.3</v>
      </c>
      <c r="B4" s="38" t="s">
        <v>81</v>
      </c>
      <c r="C4" s="39" t="s">
        <v>82</v>
      </c>
      <c r="D4" s="29">
        <v>39868</v>
      </c>
      <c r="E4" s="30" t="s">
        <v>195</v>
      </c>
      <c r="F4" s="31">
        <v>52600016051</v>
      </c>
      <c r="G4" s="32"/>
      <c r="H4" s="32">
        <v>2</v>
      </c>
      <c r="I4" s="33" t="s">
        <v>256</v>
      </c>
      <c r="J4" s="33"/>
    </row>
    <row r="5" spans="1:10" ht="15.75" x14ac:dyDescent="0.25">
      <c r="A5" s="37" t="str">
        <f>LEFT(A4,FIND("x",SUBSTITUTE(A4,".","x",3))-1)&amp;"."&amp;(MID(A4,FIND("x",SUBSTITUTE(A4,".","x",3))+1,3)+1)</f>
        <v>10.249.40.4</v>
      </c>
      <c r="B5" s="38" t="s">
        <v>83</v>
      </c>
      <c r="C5" s="39" t="s">
        <v>84</v>
      </c>
      <c r="D5" s="29">
        <v>39868</v>
      </c>
      <c r="E5" s="30" t="s">
        <v>195</v>
      </c>
      <c r="F5" s="31">
        <v>52600014511</v>
      </c>
      <c r="G5" s="32"/>
      <c r="H5" s="32">
        <v>2</v>
      </c>
      <c r="I5" s="33" t="s">
        <v>256</v>
      </c>
      <c r="J5" s="33" t="s">
        <v>188</v>
      </c>
    </row>
    <row r="6" spans="1:10" ht="15.75" x14ac:dyDescent="0.25">
      <c r="A6" s="37" t="s">
        <v>237</v>
      </c>
      <c r="B6" s="38" t="s">
        <v>85</v>
      </c>
      <c r="C6" s="39" t="s">
        <v>86</v>
      </c>
      <c r="D6" s="29">
        <v>41620</v>
      </c>
      <c r="E6" s="30" t="s">
        <v>195</v>
      </c>
      <c r="F6" s="31"/>
      <c r="G6" s="32"/>
      <c r="H6" s="32">
        <v>2</v>
      </c>
      <c r="I6" s="33" t="s">
        <v>203</v>
      </c>
      <c r="J6" s="33" t="s">
        <v>188</v>
      </c>
    </row>
    <row r="7" spans="1:10" ht="15.75" x14ac:dyDescent="0.25">
      <c r="A7" s="37" t="str">
        <f t="shared" ref="A7:A12" si="0">LEFT(A6,FIND("x",SUBSTITUTE(A6,".","x",3))-1)&amp;"."&amp;(MID(A6,FIND("x",SUBSTITUTE(A6,".","x",3))+1,3)+1)</f>
        <v>10.249.40.7</v>
      </c>
      <c r="B7" s="38" t="s">
        <v>87</v>
      </c>
      <c r="C7" s="39" t="s">
        <v>88</v>
      </c>
      <c r="D7" s="29">
        <v>41620</v>
      </c>
      <c r="E7" s="30" t="s">
        <v>195</v>
      </c>
      <c r="F7" s="31"/>
      <c r="G7" s="32"/>
      <c r="H7" s="32">
        <v>2</v>
      </c>
      <c r="I7" s="33" t="s">
        <v>203</v>
      </c>
      <c r="J7" s="33" t="s">
        <v>188</v>
      </c>
    </row>
    <row r="8" spans="1:10" ht="15.75" x14ac:dyDescent="0.25">
      <c r="A8" s="52" t="str">
        <f t="shared" si="0"/>
        <v>10.249.40.8</v>
      </c>
      <c r="B8" s="53" t="s">
        <v>89</v>
      </c>
      <c r="C8" s="54" t="s">
        <v>90</v>
      </c>
      <c r="D8" s="15">
        <v>41582</v>
      </c>
      <c r="E8" s="16" t="s">
        <v>246</v>
      </c>
      <c r="F8" s="17" t="s">
        <v>258</v>
      </c>
      <c r="G8" s="18"/>
      <c r="H8" s="18">
        <v>2</v>
      </c>
      <c r="I8" s="11" t="s">
        <v>203</v>
      </c>
      <c r="J8" s="11" t="s">
        <v>188</v>
      </c>
    </row>
    <row r="9" spans="1:10" ht="15.75" x14ac:dyDescent="0.25">
      <c r="A9" s="52" t="str">
        <f t="shared" si="0"/>
        <v>10.249.40.9</v>
      </c>
      <c r="B9" s="53" t="s">
        <v>91</v>
      </c>
      <c r="C9" s="54" t="s">
        <v>265</v>
      </c>
      <c r="D9" s="15">
        <v>41582</v>
      </c>
      <c r="E9" s="16" t="s">
        <v>231</v>
      </c>
      <c r="F9" s="17"/>
      <c r="G9" s="18"/>
      <c r="H9" s="18">
        <v>4</v>
      </c>
      <c r="I9" s="11" t="s">
        <v>203</v>
      </c>
      <c r="J9" s="11" t="s">
        <v>188</v>
      </c>
    </row>
    <row r="10" spans="1:10" ht="15.75" x14ac:dyDescent="0.25">
      <c r="A10" s="52" t="str">
        <f t="shared" si="0"/>
        <v>10.249.40.10</v>
      </c>
      <c r="B10" s="53" t="s">
        <v>92</v>
      </c>
      <c r="C10" s="54" t="s">
        <v>265</v>
      </c>
      <c r="D10" s="15">
        <v>41582</v>
      </c>
      <c r="E10" s="16" t="s">
        <v>231</v>
      </c>
      <c r="F10" s="17"/>
      <c r="G10" s="18"/>
      <c r="H10" s="18">
        <v>3</v>
      </c>
      <c r="I10" s="11" t="s">
        <v>203</v>
      </c>
      <c r="J10" s="11" t="s">
        <v>188</v>
      </c>
    </row>
    <row r="11" spans="1:10" ht="15.75" x14ac:dyDescent="0.25">
      <c r="A11" s="52" t="str">
        <f t="shared" si="0"/>
        <v>10.249.40.11</v>
      </c>
      <c r="B11" s="53" t="s">
        <v>93</v>
      </c>
      <c r="C11" s="54" t="s">
        <v>265</v>
      </c>
      <c r="D11" s="15">
        <v>41582</v>
      </c>
      <c r="E11" s="16" t="s">
        <v>231</v>
      </c>
      <c r="F11" s="17"/>
      <c r="G11" s="18"/>
      <c r="H11" s="18">
        <v>4</v>
      </c>
      <c r="I11" s="11" t="s">
        <v>203</v>
      </c>
      <c r="J11" s="11" t="s">
        <v>188</v>
      </c>
    </row>
    <row r="12" spans="1:10" ht="15.75" x14ac:dyDescent="0.25">
      <c r="A12" s="52" t="str">
        <f t="shared" si="0"/>
        <v>10.249.40.12</v>
      </c>
      <c r="B12" s="53" t="s">
        <v>94</v>
      </c>
      <c r="C12" s="54" t="s">
        <v>265</v>
      </c>
      <c r="D12" s="15">
        <v>41582</v>
      </c>
      <c r="E12" s="16" t="s">
        <v>231</v>
      </c>
      <c r="F12" s="17"/>
      <c r="G12" s="18"/>
      <c r="H12" s="18">
        <v>4</v>
      </c>
      <c r="I12" s="11" t="s">
        <v>203</v>
      </c>
      <c r="J12" s="11" t="s">
        <v>188</v>
      </c>
    </row>
    <row r="13" spans="1:10" ht="15.75" x14ac:dyDescent="0.25">
      <c r="A13" s="52" t="str">
        <f>LEFT('Venture PCBA (Singapore)'!A4,FIND("x",SUBSTITUTE('Venture PCBA (Singapore)'!A4,".","x",3))-1)&amp;"."&amp;(MID('Venture PCBA (Singapore)'!A4,FIND("x",SUBSTITUTE('Venture PCBA (Singapore)'!A4,".","x",3))+1,3)+1)</f>
        <v>10.249.40.20</v>
      </c>
      <c r="B13" s="53" t="s">
        <v>99</v>
      </c>
      <c r="C13" s="54" t="s">
        <v>100</v>
      </c>
      <c r="D13" s="15">
        <v>39868</v>
      </c>
      <c r="E13" s="16" t="s">
        <v>195</v>
      </c>
      <c r="F13" s="17"/>
      <c r="G13" s="18"/>
      <c r="H13" s="18">
        <v>2</v>
      </c>
      <c r="I13" s="11" t="s">
        <v>203</v>
      </c>
      <c r="J13" s="11" t="s">
        <v>188</v>
      </c>
    </row>
    <row r="14" spans="1:10" ht="15.75" x14ac:dyDescent="0.25">
      <c r="A14" s="52" t="str">
        <f t="shared" ref="A14:A40" si="1">LEFT(A13,FIND("x",SUBSTITUTE(A13,".","x",3))-1)&amp;"."&amp;(MID(A13,FIND("x",SUBSTITUTE(A13,".","x",3))+1,3)+1)</f>
        <v>10.249.40.21</v>
      </c>
      <c r="B14" s="53" t="s">
        <v>101</v>
      </c>
      <c r="C14" s="54" t="s">
        <v>102</v>
      </c>
      <c r="D14" s="15">
        <v>39868</v>
      </c>
      <c r="E14" s="16" t="s">
        <v>195</v>
      </c>
      <c r="F14" s="17"/>
      <c r="G14" s="18"/>
      <c r="H14" s="18">
        <v>2</v>
      </c>
      <c r="I14" s="11" t="s">
        <v>203</v>
      </c>
      <c r="J14" s="11" t="s">
        <v>188</v>
      </c>
    </row>
    <row r="15" spans="1:10" ht="15.75" x14ac:dyDescent="0.25">
      <c r="A15" s="52" t="str">
        <f t="shared" si="1"/>
        <v>10.249.40.22</v>
      </c>
      <c r="B15" s="53" t="s">
        <v>103</v>
      </c>
      <c r="C15" s="54" t="s">
        <v>104</v>
      </c>
      <c r="D15" s="15">
        <v>39868</v>
      </c>
      <c r="E15" s="16" t="s">
        <v>195</v>
      </c>
      <c r="F15" s="17"/>
      <c r="G15" s="18"/>
      <c r="H15" s="18">
        <v>2</v>
      </c>
      <c r="I15" s="11" t="s">
        <v>203</v>
      </c>
      <c r="J15" s="11" t="s">
        <v>188</v>
      </c>
    </row>
    <row r="16" spans="1:10" ht="15.75" x14ac:dyDescent="0.25">
      <c r="A16" s="52" t="str">
        <f t="shared" si="1"/>
        <v>10.249.40.23</v>
      </c>
      <c r="B16" s="53" t="s">
        <v>105</v>
      </c>
      <c r="C16" s="54" t="s">
        <v>106</v>
      </c>
      <c r="D16" s="15">
        <v>40151</v>
      </c>
      <c r="E16" s="16" t="s">
        <v>193</v>
      </c>
      <c r="F16" s="17"/>
      <c r="G16" s="18"/>
      <c r="H16" s="18">
        <v>1</v>
      </c>
      <c r="I16" s="11" t="s">
        <v>203</v>
      </c>
      <c r="J16" s="11" t="s">
        <v>188</v>
      </c>
    </row>
    <row r="17" spans="1:10" ht="15.75" x14ac:dyDescent="0.25">
      <c r="A17" s="52" t="str">
        <f t="shared" si="1"/>
        <v>10.249.40.24</v>
      </c>
      <c r="B17" s="53" t="s">
        <v>107</v>
      </c>
      <c r="C17" s="54" t="s">
        <v>108</v>
      </c>
      <c r="D17" s="15">
        <v>40665</v>
      </c>
      <c r="E17" s="16" t="s">
        <v>193</v>
      </c>
      <c r="F17" s="17"/>
      <c r="G17" s="18"/>
      <c r="H17" s="18">
        <v>2</v>
      </c>
      <c r="I17" s="11" t="s">
        <v>203</v>
      </c>
      <c r="J17" s="11" t="s">
        <v>188</v>
      </c>
    </row>
    <row r="18" spans="1:10" ht="15.75" x14ac:dyDescent="0.25">
      <c r="A18" s="52" t="str">
        <f t="shared" si="1"/>
        <v>10.249.40.25</v>
      </c>
      <c r="B18" s="53" t="s">
        <v>109</v>
      </c>
      <c r="C18" s="54" t="s">
        <v>108</v>
      </c>
      <c r="D18" s="15">
        <v>40316</v>
      </c>
      <c r="E18" s="16" t="s">
        <v>230</v>
      </c>
      <c r="F18" s="17"/>
      <c r="G18" s="18"/>
      <c r="H18" s="18">
        <v>2</v>
      </c>
      <c r="I18" s="11" t="s">
        <v>203</v>
      </c>
      <c r="J18" s="11" t="s">
        <v>188</v>
      </c>
    </row>
    <row r="19" spans="1:10" ht="15.75" x14ac:dyDescent="0.25">
      <c r="A19" s="52" t="str">
        <f t="shared" si="1"/>
        <v>10.249.40.26</v>
      </c>
      <c r="B19" s="53" t="s">
        <v>110</v>
      </c>
      <c r="C19" s="54" t="s">
        <v>111</v>
      </c>
      <c r="D19" s="55" t="s">
        <v>112</v>
      </c>
      <c r="E19" s="16" t="s">
        <v>232</v>
      </c>
      <c r="F19" s="17" t="s">
        <v>257</v>
      </c>
      <c r="G19" s="18"/>
      <c r="H19" s="18">
        <v>1</v>
      </c>
      <c r="I19" s="11" t="s">
        <v>203</v>
      </c>
      <c r="J19" s="11" t="s">
        <v>188</v>
      </c>
    </row>
    <row r="20" spans="1:10" ht="15.75" x14ac:dyDescent="0.25">
      <c r="A20" s="52" t="str">
        <f t="shared" si="1"/>
        <v>10.249.40.27</v>
      </c>
      <c r="B20" s="53" t="s">
        <v>113</v>
      </c>
      <c r="C20" s="54" t="s">
        <v>114</v>
      </c>
      <c r="D20" s="15">
        <v>40679</v>
      </c>
      <c r="E20" s="16" t="s">
        <v>234</v>
      </c>
      <c r="F20" s="17"/>
      <c r="G20" s="18"/>
      <c r="H20" s="18">
        <v>4</v>
      </c>
      <c r="I20" s="11" t="s">
        <v>203</v>
      </c>
      <c r="J20" s="11" t="s">
        <v>188</v>
      </c>
    </row>
    <row r="21" spans="1:10" ht="15.75" x14ac:dyDescent="0.25">
      <c r="A21" s="52" t="str">
        <f t="shared" si="1"/>
        <v>10.249.40.28</v>
      </c>
      <c r="B21" s="53" t="s">
        <v>115</v>
      </c>
      <c r="C21" s="54" t="s">
        <v>114</v>
      </c>
      <c r="D21" s="15">
        <v>40967</v>
      </c>
      <c r="E21" s="16" t="s">
        <v>231</v>
      </c>
      <c r="F21" s="17"/>
      <c r="G21" s="18"/>
      <c r="H21" s="18">
        <v>2</v>
      </c>
      <c r="I21" s="11" t="s">
        <v>203</v>
      </c>
      <c r="J21" s="11" t="s">
        <v>188</v>
      </c>
    </row>
    <row r="22" spans="1:10" ht="15.75" x14ac:dyDescent="0.25">
      <c r="A22" s="52" t="str">
        <f t="shared" si="1"/>
        <v>10.249.40.29</v>
      </c>
      <c r="B22" s="53" t="s">
        <v>116</v>
      </c>
      <c r="C22" s="54" t="s">
        <v>117</v>
      </c>
      <c r="D22" s="15">
        <v>41576</v>
      </c>
      <c r="E22" s="16" t="s">
        <v>231</v>
      </c>
      <c r="F22" s="17"/>
      <c r="G22" s="18"/>
      <c r="H22" s="18">
        <v>2</v>
      </c>
      <c r="I22" s="11" t="s">
        <v>203</v>
      </c>
      <c r="J22" s="11" t="s">
        <v>188</v>
      </c>
    </row>
    <row r="23" spans="1:10" ht="15.75" x14ac:dyDescent="0.25">
      <c r="A23" s="52" t="str">
        <f t="shared" si="1"/>
        <v>10.249.40.30</v>
      </c>
      <c r="B23" s="53" t="s">
        <v>118</v>
      </c>
      <c r="C23" s="54" t="s">
        <v>119</v>
      </c>
      <c r="D23" s="15">
        <v>40457</v>
      </c>
      <c r="E23" s="16" t="s">
        <v>234</v>
      </c>
      <c r="F23" s="17"/>
      <c r="G23" s="18"/>
      <c r="H23" s="18">
        <v>2</v>
      </c>
      <c r="I23" s="11" t="s">
        <v>203</v>
      </c>
      <c r="J23" s="11" t="s">
        <v>188</v>
      </c>
    </row>
    <row r="24" spans="1:10" ht="15.75" x14ac:dyDescent="0.25">
      <c r="A24" s="52" t="str">
        <f t="shared" si="1"/>
        <v>10.249.40.31</v>
      </c>
      <c r="B24" s="53" t="s">
        <v>120</v>
      </c>
      <c r="C24" s="54" t="s">
        <v>119</v>
      </c>
      <c r="D24" s="15">
        <v>40457</v>
      </c>
      <c r="E24" s="16" t="s">
        <v>234</v>
      </c>
      <c r="F24" s="17"/>
      <c r="G24" s="18"/>
      <c r="H24" s="18">
        <v>4</v>
      </c>
      <c r="I24" s="11" t="s">
        <v>203</v>
      </c>
      <c r="J24" s="11" t="s">
        <v>188</v>
      </c>
    </row>
    <row r="25" spans="1:10" ht="15.75" x14ac:dyDescent="0.25">
      <c r="A25" s="52" t="str">
        <f t="shared" si="1"/>
        <v>10.249.40.32</v>
      </c>
      <c r="B25" s="53" t="s">
        <v>121</v>
      </c>
      <c r="C25" s="54" t="s">
        <v>119</v>
      </c>
      <c r="D25" s="15">
        <v>40457</v>
      </c>
      <c r="E25" s="16" t="s">
        <v>234</v>
      </c>
      <c r="F25" s="17"/>
      <c r="G25" s="18"/>
      <c r="H25" s="18">
        <v>2</v>
      </c>
      <c r="I25" s="11" t="s">
        <v>203</v>
      </c>
      <c r="J25" s="11" t="s">
        <v>188</v>
      </c>
    </row>
    <row r="26" spans="1:10" ht="15.75" x14ac:dyDescent="0.25">
      <c r="A26" s="52" t="str">
        <f t="shared" si="1"/>
        <v>10.249.40.33</v>
      </c>
      <c r="B26" s="53" t="s">
        <v>122</v>
      </c>
      <c r="C26" s="54" t="s">
        <v>119</v>
      </c>
      <c r="D26" s="15">
        <v>40457</v>
      </c>
      <c r="E26" s="16" t="s">
        <v>234</v>
      </c>
      <c r="F26" s="17"/>
      <c r="G26" s="18"/>
      <c r="H26" s="18">
        <v>2</v>
      </c>
      <c r="I26" s="11" t="s">
        <v>203</v>
      </c>
      <c r="J26" s="11" t="s">
        <v>188</v>
      </c>
    </row>
    <row r="27" spans="1:10" ht="15.75" x14ac:dyDescent="0.25">
      <c r="A27" s="52" t="str">
        <f t="shared" si="1"/>
        <v>10.249.40.34</v>
      </c>
      <c r="B27" s="53" t="s">
        <v>123</v>
      </c>
      <c r="C27" s="54" t="s">
        <v>119</v>
      </c>
      <c r="D27" s="15">
        <v>40457</v>
      </c>
      <c r="E27" s="16" t="s">
        <v>234</v>
      </c>
      <c r="F27" s="17"/>
      <c r="G27" s="18"/>
      <c r="H27" s="18">
        <v>4</v>
      </c>
      <c r="I27" s="11" t="s">
        <v>203</v>
      </c>
      <c r="J27" s="11" t="s">
        <v>188</v>
      </c>
    </row>
    <row r="28" spans="1:10" ht="15.75" x14ac:dyDescent="0.25">
      <c r="A28" s="52" t="str">
        <f t="shared" si="1"/>
        <v>10.249.40.35</v>
      </c>
      <c r="B28" s="53" t="s">
        <v>124</v>
      </c>
      <c r="C28" s="54" t="s">
        <v>119</v>
      </c>
      <c r="D28" s="15">
        <v>40457</v>
      </c>
      <c r="E28" s="16" t="s">
        <v>234</v>
      </c>
      <c r="F28" s="17"/>
      <c r="G28" s="18"/>
      <c r="H28" s="18">
        <v>4</v>
      </c>
      <c r="I28" s="11" t="s">
        <v>203</v>
      </c>
      <c r="J28" s="11" t="s">
        <v>188</v>
      </c>
    </row>
    <row r="29" spans="1:10" ht="15.75" x14ac:dyDescent="0.25">
      <c r="A29" s="52" t="str">
        <f t="shared" si="1"/>
        <v>10.249.40.36</v>
      </c>
      <c r="B29" s="53" t="s">
        <v>125</v>
      </c>
      <c r="C29" s="54" t="s">
        <v>119</v>
      </c>
      <c r="D29" s="15">
        <v>40457</v>
      </c>
      <c r="E29" s="16" t="s">
        <v>234</v>
      </c>
      <c r="F29" s="17"/>
      <c r="G29" s="18"/>
      <c r="H29" s="18">
        <v>2</v>
      </c>
      <c r="I29" s="11" t="s">
        <v>203</v>
      </c>
      <c r="J29" s="11" t="s">
        <v>188</v>
      </c>
    </row>
    <row r="30" spans="1:10" ht="15.75" x14ac:dyDescent="0.25">
      <c r="A30" s="52" t="str">
        <f t="shared" si="1"/>
        <v>10.249.40.37</v>
      </c>
      <c r="B30" s="53" t="s">
        <v>126</v>
      </c>
      <c r="C30" s="54" t="s">
        <v>119</v>
      </c>
      <c r="D30" s="15">
        <v>40457</v>
      </c>
      <c r="E30" s="16" t="s">
        <v>234</v>
      </c>
      <c r="F30" s="17"/>
      <c r="G30" s="18"/>
      <c r="H30" s="18">
        <v>2</v>
      </c>
      <c r="I30" s="11" t="s">
        <v>203</v>
      </c>
      <c r="J30" s="11" t="s">
        <v>188</v>
      </c>
    </row>
    <row r="31" spans="1:10" ht="15.75" x14ac:dyDescent="0.25">
      <c r="A31" s="52" t="str">
        <f t="shared" si="1"/>
        <v>10.249.40.38</v>
      </c>
      <c r="B31" s="53" t="s">
        <v>127</v>
      </c>
      <c r="C31" s="54" t="s">
        <v>128</v>
      </c>
      <c r="D31" s="15">
        <v>41526</v>
      </c>
      <c r="E31" s="16" t="s">
        <v>231</v>
      </c>
      <c r="F31" s="17"/>
      <c r="G31" s="18"/>
      <c r="H31" s="18">
        <v>2</v>
      </c>
      <c r="I31" s="11" t="s">
        <v>203</v>
      </c>
      <c r="J31" s="11" t="s">
        <v>188</v>
      </c>
    </row>
    <row r="32" spans="1:10" ht="15.75" x14ac:dyDescent="0.25">
      <c r="A32" s="52" t="str">
        <f t="shared" si="1"/>
        <v>10.249.40.39</v>
      </c>
      <c r="B32" s="53" t="s">
        <v>129</v>
      </c>
      <c r="C32" s="54" t="s">
        <v>130</v>
      </c>
      <c r="D32" s="15">
        <v>41165</v>
      </c>
      <c r="E32" s="16" t="s">
        <v>234</v>
      </c>
      <c r="F32" s="17"/>
      <c r="G32" s="18"/>
      <c r="H32" s="18">
        <v>2</v>
      </c>
      <c r="I32" s="11" t="s">
        <v>203</v>
      </c>
      <c r="J32" s="11" t="s">
        <v>188</v>
      </c>
    </row>
    <row r="33" spans="1:10" ht="15.75" x14ac:dyDescent="0.25">
      <c r="A33" s="52" t="str">
        <f t="shared" si="1"/>
        <v>10.249.40.40</v>
      </c>
      <c r="B33" s="53" t="s">
        <v>131</v>
      </c>
      <c r="C33" s="54" t="s">
        <v>130</v>
      </c>
      <c r="D33" s="15">
        <v>40457</v>
      </c>
      <c r="E33" s="16" t="s">
        <v>234</v>
      </c>
      <c r="F33" s="17"/>
      <c r="G33" s="18"/>
      <c r="H33" s="18">
        <v>2</v>
      </c>
      <c r="I33" s="11" t="s">
        <v>203</v>
      </c>
      <c r="J33" s="11" t="s">
        <v>188</v>
      </c>
    </row>
    <row r="34" spans="1:10" ht="15.75" x14ac:dyDescent="0.25">
      <c r="A34" s="52" t="str">
        <f t="shared" si="1"/>
        <v>10.249.40.41</v>
      </c>
      <c r="B34" s="53" t="s">
        <v>132</v>
      </c>
      <c r="C34" s="54" t="s">
        <v>133</v>
      </c>
      <c r="D34" s="15">
        <v>40457</v>
      </c>
      <c r="E34" s="16" t="s">
        <v>234</v>
      </c>
      <c r="F34" s="17" t="s">
        <v>259</v>
      </c>
      <c r="G34" s="18"/>
      <c r="H34" s="18">
        <v>2</v>
      </c>
      <c r="I34" s="11" t="s">
        <v>203</v>
      </c>
      <c r="J34" s="11" t="s">
        <v>188</v>
      </c>
    </row>
    <row r="35" spans="1:10" ht="15.75" x14ac:dyDescent="0.25">
      <c r="A35" s="52" t="str">
        <f t="shared" si="1"/>
        <v>10.249.40.42</v>
      </c>
      <c r="B35" s="53" t="s">
        <v>134</v>
      </c>
      <c r="C35" s="54" t="s">
        <v>135</v>
      </c>
      <c r="D35" s="15">
        <v>40961</v>
      </c>
      <c r="E35" s="16" t="s">
        <v>231</v>
      </c>
      <c r="F35" s="17"/>
      <c r="G35" s="18"/>
      <c r="H35" s="18">
        <v>4</v>
      </c>
      <c r="I35" s="11" t="s">
        <v>203</v>
      </c>
      <c r="J35" s="11" t="s">
        <v>188</v>
      </c>
    </row>
    <row r="36" spans="1:10" ht="15.75" x14ac:dyDescent="0.25">
      <c r="A36" s="52" t="str">
        <f t="shared" si="1"/>
        <v>10.249.40.43</v>
      </c>
      <c r="B36" s="53" t="s">
        <v>136</v>
      </c>
      <c r="C36" s="54" t="s">
        <v>135</v>
      </c>
      <c r="D36" s="15">
        <v>40961</v>
      </c>
      <c r="E36" s="16" t="s">
        <v>231</v>
      </c>
      <c r="F36" s="17"/>
      <c r="G36" s="18"/>
      <c r="H36" s="18">
        <v>3</v>
      </c>
      <c r="I36" s="11" t="s">
        <v>203</v>
      </c>
      <c r="J36" s="11" t="s">
        <v>188</v>
      </c>
    </row>
    <row r="37" spans="1:10" ht="15.75" x14ac:dyDescent="0.25">
      <c r="A37" s="52" t="str">
        <f t="shared" si="1"/>
        <v>10.249.40.44</v>
      </c>
      <c r="B37" s="53" t="s">
        <v>137</v>
      </c>
      <c r="C37" s="54" t="s">
        <v>138</v>
      </c>
      <c r="D37" s="15">
        <v>41576</v>
      </c>
      <c r="E37" s="16" t="s">
        <v>231</v>
      </c>
      <c r="F37" s="17"/>
      <c r="G37" s="18"/>
      <c r="H37" s="18">
        <v>2</v>
      </c>
      <c r="I37" s="11" t="s">
        <v>203</v>
      </c>
      <c r="J37" s="11" t="s">
        <v>188</v>
      </c>
    </row>
    <row r="38" spans="1:10" ht="15.75" x14ac:dyDescent="0.25">
      <c r="A38" s="52" t="str">
        <f t="shared" si="1"/>
        <v>10.249.40.45</v>
      </c>
      <c r="B38" s="53" t="s">
        <v>139</v>
      </c>
      <c r="C38" s="54" t="s">
        <v>140</v>
      </c>
      <c r="D38" s="15">
        <v>41576</v>
      </c>
      <c r="E38" s="16" t="s">
        <v>231</v>
      </c>
      <c r="F38" s="17"/>
      <c r="G38" s="18"/>
      <c r="H38" s="18">
        <v>2</v>
      </c>
      <c r="I38" s="11" t="s">
        <v>203</v>
      </c>
      <c r="J38" s="11" t="s">
        <v>188</v>
      </c>
    </row>
    <row r="39" spans="1:10" ht="15.75" x14ac:dyDescent="0.25">
      <c r="A39" s="52" t="str">
        <f t="shared" si="1"/>
        <v>10.249.40.46</v>
      </c>
      <c r="B39" s="53" t="s">
        <v>141</v>
      </c>
      <c r="C39" s="54" t="s">
        <v>142</v>
      </c>
      <c r="D39" s="15">
        <v>41576</v>
      </c>
      <c r="E39" s="16" t="s">
        <v>231</v>
      </c>
      <c r="F39" s="17"/>
      <c r="G39" s="18"/>
      <c r="H39" s="18">
        <v>2</v>
      </c>
      <c r="I39" s="11" t="s">
        <v>203</v>
      </c>
      <c r="J39" s="11" t="s">
        <v>188</v>
      </c>
    </row>
    <row r="40" spans="1:10" ht="16.5" thickBot="1" x14ac:dyDescent="0.3">
      <c r="A40" s="56" t="str">
        <f t="shared" si="1"/>
        <v>10.249.40.47</v>
      </c>
      <c r="B40" s="57" t="s">
        <v>143</v>
      </c>
      <c r="C40" s="58" t="s">
        <v>128</v>
      </c>
      <c r="D40" s="47">
        <v>41526</v>
      </c>
      <c r="E40" s="48" t="s">
        <v>231</v>
      </c>
      <c r="F40" s="49"/>
      <c r="G40" s="50"/>
      <c r="H40" s="50">
        <v>2</v>
      </c>
      <c r="I40" s="51" t="s">
        <v>203</v>
      </c>
      <c r="J40" s="51" t="s">
        <v>188</v>
      </c>
    </row>
    <row r="42" spans="1:10" ht="15.75" thickBot="1" x14ac:dyDescent="0.3">
      <c r="A42" s="74" t="s">
        <v>307</v>
      </c>
      <c r="B42">
        <v>1</v>
      </c>
    </row>
    <row r="43" spans="1:10" ht="16.5" thickBot="1" x14ac:dyDescent="0.3">
      <c r="A43" s="7" t="s">
        <v>75</v>
      </c>
      <c r="B43" s="7" t="s">
        <v>76</v>
      </c>
      <c r="C43" s="8" t="s">
        <v>178</v>
      </c>
      <c r="D43" s="9" t="s">
        <v>241</v>
      </c>
      <c r="E43" s="9" t="s">
        <v>181</v>
      </c>
      <c r="F43" s="10" t="s">
        <v>180</v>
      </c>
      <c r="G43" s="10" t="s">
        <v>190</v>
      </c>
      <c r="H43" s="10" t="s">
        <v>197</v>
      </c>
      <c r="I43" s="10" t="s">
        <v>235</v>
      </c>
      <c r="J43" s="10" t="s">
        <v>179</v>
      </c>
    </row>
    <row r="44" spans="1:10" ht="15.75" x14ac:dyDescent="0.25">
      <c r="A44" s="34" t="s">
        <v>144</v>
      </c>
      <c r="B44" s="35" t="s">
        <v>77</v>
      </c>
      <c r="C44" s="36" t="s">
        <v>78</v>
      </c>
      <c r="D44" s="22">
        <v>39868</v>
      </c>
      <c r="E44" s="23" t="s">
        <v>185</v>
      </c>
      <c r="F44" s="24" t="s">
        <v>253</v>
      </c>
      <c r="G44" s="25"/>
      <c r="H44" s="25">
        <v>4</v>
      </c>
      <c r="I44" s="26" t="s">
        <v>183</v>
      </c>
      <c r="J44" s="26" t="s">
        <v>188</v>
      </c>
    </row>
    <row r="46" spans="1:10" ht="15.75" thickBot="1" x14ac:dyDescent="0.3">
      <c r="A46" s="74" t="s">
        <v>308</v>
      </c>
      <c r="B46" s="1">
        <v>2</v>
      </c>
      <c r="C46" s="1"/>
      <c r="D46" s="2"/>
      <c r="E46" s="4"/>
      <c r="F46" s="5"/>
      <c r="G46" s="6"/>
      <c r="H46" s="6"/>
      <c r="I46" s="4"/>
      <c r="J46" s="3"/>
    </row>
    <row r="47" spans="1:10" ht="16.5" thickBot="1" x14ac:dyDescent="0.3">
      <c r="A47" s="7" t="s">
        <v>301</v>
      </c>
      <c r="B47" s="7" t="s">
        <v>303</v>
      </c>
      <c r="C47" s="8" t="s">
        <v>180</v>
      </c>
      <c r="D47" s="9" t="s">
        <v>190</v>
      </c>
      <c r="E47" s="9" t="s">
        <v>304</v>
      </c>
      <c r="F47" s="10" t="s">
        <v>302</v>
      </c>
      <c r="G47" s="10" t="s">
        <v>305</v>
      </c>
      <c r="H47" s="10"/>
      <c r="I47" s="10"/>
      <c r="J47" s="10"/>
    </row>
    <row r="48" spans="1:10" x14ac:dyDescent="0.25">
      <c r="A48" t="s">
        <v>309</v>
      </c>
      <c r="B48" s="1"/>
      <c r="C48" s="1"/>
      <c r="D48" s="2"/>
      <c r="E48" s="4"/>
      <c r="F48" s="5"/>
      <c r="G48" s="6"/>
      <c r="H48" s="6"/>
      <c r="I48" s="4"/>
      <c r="J48" s="3"/>
    </row>
    <row r="49" spans="1:10" x14ac:dyDescent="0.25">
      <c r="A49" t="s">
        <v>309</v>
      </c>
      <c r="B49" s="1"/>
      <c r="C49" s="1"/>
      <c r="D49" s="2"/>
      <c r="E49" s="4"/>
      <c r="F49" s="5"/>
      <c r="G49" s="6"/>
      <c r="H49" s="6"/>
      <c r="I49" s="4"/>
      <c r="J49" s="3"/>
    </row>
  </sheetData>
  <dataValidations count="4">
    <dataValidation type="list" allowBlank="1" showInputMessage="1" showErrorMessage="1" sqref="E44 E3:E40">
      <formula1>$E$205:$E$219</formula1>
    </dataValidation>
    <dataValidation type="list" allowBlank="1" showInputMessage="1" showErrorMessage="1" sqref="J44 J3:J40">
      <formula1>$J$205:$J$211</formula1>
    </dataValidation>
    <dataValidation type="list" allowBlank="1" showInputMessage="1" showErrorMessage="1" sqref="I44 I3:I40">
      <formula1>$I$205:$I$213</formula1>
    </dataValidation>
    <dataValidation allowBlank="1" showInputMessage="1" showErrorMessage="1" promptTitle="Computer Serial Number" prompt="_x000a_Enter Computer Serial Number, if available." sqref="F44 F3:F12 F13:F40"/>
  </dataValidations>
  <pageMargins left="0.7" right="0.7" top="0.75" bottom="0.75" header="0.3" footer="0.3"/>
  <pageSetup paperSize="9" orientation="portrait" r:id="rId1"/>
  <ignoredErrors>
    <ignoredError sqref="A13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B15" sqref="B15"/>
    </sheetView>
  </sheetViews>
  <sheetFormatPr defaultRowHeight="15" x14ac:dyDescent="0.25"/>
  <cols>
    <col min="1" max="1" width="18.42578125" bestFit="1" customWidth="1"/>
    <col min="2" max="2" width="22.140625" bestFit="1" customWidth="1"/>
    <col min="3" max="3" width="29" bestFit="1" customWidth="1"/>
    <col min="4" max="4" width="18.85546875" bestFit="1" customWidth="1"/>
    <col min="5" max="5" width="12.140625" bestFit="1" customWidth="1"/>
    <col min="6" max="6" width="19.28515625" bestFit="1" customWidth="1"/>
    <col min="7" max="7" width="12.7109375" bestFit="1" customWidth="1"/>
    <col min="8" max="8" width="14" bestFit="1" customWidth="1"/>
    <col min="9" max="9" width="21.140625" bestFit="1" customWidth="1"/>
    <col min="10" max="10" width="21" bestFit="1" customWidth="1"/>
  </cols>
  <sheetData>
    <row r="1" spans="1:10" ht="15.75" thickBot="1" x14ac:dyDescent="0.3">
      <c r="A1" s="74" t="s">
        <v>306</v>
      </c>
      <c r="B1">
        <v>2</v>
      </c>
    </row>
    <row r="2" spans="1:10" ht="16.5" thickBot="1" x14ac:dyDescent="0.3">
      <c r="A2" s="7" t="s">
        <v>75</v>
      </c>
      <c r="B2" s="7" t="s">
        <v>76</v>
      </c>
      <c r="C2" s="8" t="s">
        <v>178</v>
      </c>
      <c r="D2" s="9" t="s">
        <v>241</v>
      </c>
      <c r="E2" s="9" t="s">
        <v>181</v>
      </c>
      <c r="F2" s="10" t="s">
        <v>180</v>
      </c>
      <c r="G2" s="10" t="s">
        <v>190</v>
      </c>
      <c r="H2" s="10" t="s">
        <v>197</v>
      </c>
      <c r="I2" s="10" t="s">
        <v>235</v>
      </c>
      <c r="J2" s="10" t="s">
        <v>179</v>
      </c>
    </row>
    <row r="3" spans="1:10" ht="15.75" x14ac:dyDescent="0.25">
      <c r="A3" s="52" t="s">
        <v>145</v>
      </c>
      <c r="B3" s="53" t="s">
        <v>95</v>
      </c>
      <c r="C3" s="65" t="s">
        <v>159</v>
      </c>
      <c r="D3" s="66">
        <v>41074</v>
      </c>
      <c r="E3" s="67" t="s">
        <v>247</v>
      </c>
      <c r="F3" s="68"/>
      <c r="G3" s="69"/>
      <c r="H3" s="69">
        <v>2</v>
      </c>
      <c r="I3" s="70" t="s">
        <v>202</v>
      </c>
      <c r="J3" s="70" t="s">
        <v>187</v>
      </c>
    </row>
    <row r="4" spans="1:10" ht="15.75" x14ac:dyDescent="0.25">
      <c r="A4" s="52" t="str">
        <f>LEFT(A3,FIND("x",SUBSTITUTE(A3,".","x",3))-1)&amp;"."&amp;(MID(A3,FIND("x",SUBSTITUTE(A3,".","x",3))+1,3)+1)</f>
        <v>10.249.40.19</v>
      </c>
      <c r="B4" s="53" t="s">
        <v>96</v>
      </c>
      <c r="C4" s="54" t="s">
        <v>97</v>
      </c>
      <c r="D4" s="55" t="s">
        <v>98</v>
      </c>
      <c r="E4" s="16" t="s">
        <v>246</v>
      </c>
      <c r="F4" s="17"/>
      <c r="G4" s="18"/>
      <c r="H4" s="18">
        <v>2</v>
      </c>
      <c r="I4" s="11" t="s">
        <v>203</v>
      </c>
      <c r="J4" s="11" t="s">
        <v>188</v>
      </c>
    </row>
    <row r="7" spans="1:10" ht="15.75" thickBot="1" x14ac:dyDescent="0.3">
      <c r="A7" s="74" t="s">
        <v>307</v>
      </c>
      <c r="B7">
        <v>1</v>
      </c>
    </row>
    <row r="8" spans="1:10" ht="16.5" thickBot="1" x14ac:dyDescent="0.3">
      <c r="A8" s="7" t="s">
        <v>75</v>
      </c>
      <c r="B8" s="7" t="s">
        <v>76</v>
      </c>
      <c r="C8" s="8" t="s">
        <v>178</v>
      </c>
      <c r="D8" s="9" t="s">
        <v>241</v>
      </c>
      <c r="E8" s="9" t="s">
        <v>181</v>
      </c>
      <c r="F8" s="10" t="s">
        <v>180</v>
      </c>
      <c r="G8" s="10" t="s">
        <v>190</v>
      </c>
      <c r="H8" s="10" t="s">
        <v>197</v>
      </c>
      <c r="I8" s="10" t="s">
        <v>235</v>
      </c>
      <c r="J8" s="10" t="s">
        <v>179</v>
      </c>
    </row>
    <row r="9" spans="1:10" ht="15.75" x14ac:dyDescent="0.25">
      <c r="A9" s="116" t="s">
        <v>323</v>
      </c>
      <c r="B9" s="117" t="s">
        <v>77</v>
      </c>
      <c r="C9" s="118" t="s">
        <v>324</v>
      </c>
      <c r="D9" s="119"/>
      <c r="E9" s="120"/>
      <c r="F9" s="121"/>
      <c r="G9" s="122"/>
      <c r="H9" s="122"/>
      <c r="I9" s="123"/>
      <c r="J9" s="123"/>
    </row>
    <row r="11" spans="1:10" ht="15.75" thickBot="1" x14ac:dyDescent="0.3">
      <c r="A11" s="74" t="s">
        <v>308</v>
      </c>
      <c r="B11" s="1">
        <v>0</v>
      </c>
      <c r="C11" s="1"/>
      <c r="D11" s="2"/>
      <c r="E11" s="4"/>
      <c r="F11" s="5"/>
      <c r="G11" s="6"/>
      <c r="H11" s="6"/>
      <c r="I11" s="4"/>
      <c r="J11" s="3"/>
    </row>
    <row r="12" spans="1:10" ht="16.5" thickBot="1" x14ac:dyDescent="0.3">
      <c r="A12" s="7" t="s">
        <v>301</v>
      </c>
      <c r="B12" s="7" t="s">
        <v>303</v>
      </c>
      <c r="C12" s="8" t="s">
        <v>180</v>
      </c>
      <c r="D12" s="9" t="s">
        <v>190</v>
      </c>
      <c r="E12" s="9" t="s">
        <v>304</v>
      </c>
      <c r="F12" s="10" t="s">
        <v>302</v>
      </c>
      <c r="G12" s="10" t="s">
        <v>305</v>
      </c>
      <c r="H12" s="10"/>
      <c r="I12" s="10"/>
      <c r="J12" s="10"/>
    </row>
    <row r="13" spans="1:10" x14ac:dyDescent="0.25">
      <c r="B13" s="1"/>
      <c r="C13" s="1"/>
      <c r="D13" s="2"/>
      <c r="E13" s="4"/>
      <c r="F13" s="5"/>
      <c r="G13" s="6"/>
      <c r="H13" s="6"/>
      <c r="I13" s="4"/>
      <c r="J13" s="3"/>
    </row>
    <row r="14" spans="1:10" x14ac:dyDescent="0.25">
      <c r="B14" s="1"/>
      <c r="C14" s="1"/>
      <c r="D14" s="2"/>
      <c r="E14" s="4"/>
      <c r="F14" s="5"/>
      <c r="G14" s="6"/>
      <c r="H14" s="6"/>
      <c r="I14" s="4"/>
      <c r="J14" s="3"/>
    </row>
  </sheetData>
  <dataValidations count="7">
    <dataValidation allowBlank="1" showInputMessage="1" showErrorMessage="1" promptTitle="Computer Serial Number" prompt="_x000a_Enter Computer Serial Number, if available." sqref="F3:F4 F9"/>
    <dataValidation type="list" allowBlank="1" showInputMessage="1" showErrorMessage="1" sqref="I3:I4">
      <formula1>$I$207:$I$215</formula1>
    </dataValidation>
    <dataValidation type="list" allowBlank="1" showInputMessage="1" showErrorMessage="1" sqref="J3:J4">
      <formula1>$J$207:$J$213</formula1>
    </dataValidation>
    <dataValidation type="list" allowBlank="1" showInputMessage="1" showErrorMessage="1" sqref="E3:E4">
      <formula1>$E$207:$E$221</formula1>
    </dataValidation>
    <dataValidation type="list" allowBlank="1" showInputMessage="1" showErrorMessage="1" sqref="I9">
      <formula1>$I$205:$I$213</formula1>
    </dataValidation>
    <dataValidation type="list" allowBlank="1" showInputMessage="1" showErrorMessage="1" sqref="J9">
      <formula1>$J$205:$J$211</formula1>
    </dataValidation>
    <dataValidation type="list" allowBlank="1" showInputMessage="1" showErrorMessage="1" sqref="E9">
      <formula1>$E$205:$E$219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20" sqref="C20"/>
    </sheetView>
  </sheetViews>
  <sheetFormatPr defaultRowHeight="15" x14ac:dyDescent="0.25"/>
  <cols>
    <col min="1" max="1" width="16.85546875" bestFit="1" customWidth="1"/>
    <col min="2" max="2" width="22.140625" bestFit="1" customWidth="1"/>
    <col min="3" max="3" width="53.7109375" bestFit="1" customWidth="1"/>
    <col min="4" max="4" width="18.85546875" bestFit="1" customWidth="1"/>
    <col min="5" max="5" width="12.140625" bestFit="1" customWidth="1"/>
    <col min="6" max="6" width="19.28515625" bestFit="1" customWidth="1"/>
    <col min="8" max="8" width="14" bestFit="1" customWidth="1"/>
    <col min="9" max="9" width="21.140625" bestFit="1" customWidth="1"/>
    <col min="10" max="10" width="21" bestFit="1" customWidth="1"/>
  </cols>
  <sheetData>
    <row r="1" spans="1:10" ht="15.75" thickBot="1" x14ac:dyDescent="0.3">
      <c r="A1" s="74" t="s">
        <v>306</v>
      </c>
      <c r="B1" s="115">
        <v>8</v>
      </c>
    </row>
    <row r="2" spans="1:10" ht="16.5" thickBot="1" x14ac:dyDescent="0.3">
      <c r="A2" s="7" t="s">
        <v>75</v>
      </c>
      <c r="B2" s="7" t="s">
        <v>76</v>
      </c>
      <c r="C2" s="8" t="s">
        <v>178</v>
      </c>
      <c r="D2" s="9" t="s">
        <v>241</v>
      </c>
      <c r="E2" s="9" t="s">
        <v>181</v>
      </c>
      <c r="F2" s="10" t="s">
        <v>180</v>
      </c>
      <c r="G2" s="10" t="s">
        <v>190</v>
      </c>
      <c r="H2" s="10" t="s">
        <v>197</v>
      </c>
      <c r="I2" s="10" t="s">
        <v>235</v>
      </c>
      <c r="J2" s="10" t="s">
        <v>179</v>
      </c>
    </row>
    <row r="3" spans="1:10" ht="15.75" x14ac:dyDescent="0.25">
      <c r="A3" s="28" t="s">
        <v>321</v>
      </c>
      <c r="B3" s="39" t="s">
        <v>163</v>
      </c>
      <c r="C3" s="39" t="s">
        <v>164</v>
      </c>
      <c r="D3" s="42">
        <v>41445</v>
      </c>
      <c r="E3" s="43" t="s">
        <v>195</v>
      </c>
      <c r="F3" s="31">
        <v>52600023768</v>
      </c>
      <c r="G3" s="32"/>
      <c r="H3" s="32">
        <v>2</v>
      </c>
      <c r="I3" s="33" t="s">
        <v>203</v>
      </c>
      <c r="J3" s="33" t="s">
        <v>188</v>
      </c>
    </row>
    <row r="4" spans="1:10" ht="15.75" x14ac:dyDescent="0.25">
      <c r="A4" s="28" t="str">
        <f>LEFT(A3,FIND("x",SUBSTITUTE(A3,".","x",3))-1)&amp;"."&amp;(MID(A3,FIND("x",SUBSTITUTE(A3,".","x",3))+1,3)+1)</f>
        <v>10.249.55.3</v>
      </c>
      <c r="B4" s="39" t="s">
        <v>165</v>
      </c>
      <c r="C4" s="39" t="s">
        <v>166</v>
      </c>
      <c r="D4" s="42">
        <v>41445</v>
      </c>
      <c r="E4" s="43" t="s">
        <v>195</v>
      </c>
      <c r="F4" s="31">
        <v>52600026950</v>
      </c>
      <c r="G4" s="32"/>
      <c r="H4" s="32">
        <v>2</v>
      </c>
      <c r="I4" s="33" t="s">
        <v>203</v>
      </c>
      <c r="J4" s="33" t="s">
        <v>188</v>
      </c>
    </row>
    <row r="5" spans="1:10" ht="15.75" x14ac:dyDescent="0.25">
      <c r="A5" s="28" t="str">
        <f>LEFT(A4,FIND("x",SUBSTITUTE(A4,".","x",3))-1)&amp;"."&amp;(MID(A4,FIND("x",SUBSTITUTE(A4,".","x",3))+1,3)+1)</f>
        <v>10.249.55.4</v>
      </c>
      <c r="B5" s="39" t="s">
        <v>167</v>
      </c>
      <c r="C5" s="39" t="s">
        <v>168</v>
      </c>
      <c r="D5" s="42">
        <v>41445</v>
      </c>
      <c r="E5" s="43" t="s">
        <v>195</v>
      </c>
      <c r="F5" s="31">
        <v>52600022351</v>
      </c>
      <c r="G5" s="32"/>
      <c r="H5" s="32">
        <v>2</v>
      </c>
      <c r="I5" s="33" t="s">
        <v>203</v>
      </c>
      <c r="J5" s="33" t="s">
        <v>188</v>
      </c>
    </row>
    <row r="6" spans="1:10" ht="15.75" x14ac:dyDescent="0.25">
      <c r="A6" s="28" t="str">
        <f>LEFT(A5,FIND("x",SUBSTITUTE(A5,".","x",3))-1)&amp;"."&amp;(MID(A5,FIND("x",SUBSTITUTE(A5,".","x",3))+1,3)+1)</f>
        <v>10.249.55.5</v>
      </c>
      <c r="B6" s="39" t="s">
        <v>169</v>
      </c>
      <c r="C6" s="39" t="s">
        <v>170</v>
      </c>
      <c r="D6" s="42">
        <v>41446</v>
      </c>
      <c r="E6" s="43" t="s">
        <v>195</v>
      </c>
      <c r="F6" s="31"/>
      <c r="G6" s="32"/>
      <c r="H6" s="32">
        <v>2</v>
      </c>
      <c r="I6" s="33" t="s">
        <v>203</v>
      </c>
      <c r="J6" s="33" t="s">
        <v>188</v>
      </c>
    </row>
    <row r="7" spans="1:10" ht="15.75" x14ac:dyDescent="0.25">
      <c r="A7" s="28" t="str">
        <f>LEFT(A6,FIND("x",SUBSTITUTE(A6,".","x",3))-1)&amp;"."&amp;(MID(A6,FIND("x",SUBSTITUTE(A6,".","x",3))+1,3)+1)</f>
        <v>10.249.55.6</v>
      </c>
      <c r="B7" s="39" t="s">
        <v>171</v>
      </c>
      <c r="C7" s="39" t="s">
        <v>172</v>
      </c>
      <c r="D7" s="42">
        <v>41446</v>
      </c>
      <c r="E7" s="43" t="s">
        <v>195</v>
      </c>
      <c r="F7" s="31"/>
      <c r="G7" s="32"/>
      <c r="H7" s="32">
        <v>2</v>
      </c>
      <c r="I7" s="33" t="s">
        <v>203</v>
      </c>
      <c r="J7" s="33" t="s">
        <v>188</v>
      </c>
    </row>
    <row r="8" spans="1:10" ht="15.75" x14ac:dyDescent="0.25">
      <c r="A8" s="14" t="s">
        <v>177</v>
      </c>
      <c r="B8" s="54" t="s">
        <v>173</v>
      </c>
      <c r="C8" s="54" t="s">
        <v>174</v>
      </c>
      <c r="D8" s="60">
        <v>41512</v>
      </c>
      <c r="E8" s="61" t="s">
        <v>234</v>
      </c>
      <c r="F8" s="17"/>
      <c r="G8" s="18"/>
      <c r="H8" s="18">
        <v>4</v>
      </c>
      <c r="I8" s="11" t="s">
        <v>203</v>
      </c>
      <c r="J8" s="11" t="s">
        <v>188</v>
      </c>
    </row>
    <row r="9" spans="1:10" ht="15.75" x14ac:dyDescent="0.25">
      <c r="A9" s="14" t="s">
        <v>278</v>
      </c>
      <c r="B9" s="54" t="s">
        <v>175</v>
      </c>
      <c r="C9" s="54" t="s">
        <v>174</v>
      </c>
      <c r="D9" s="60">
        <v>41512</v>
      </c>
      <c r="E9" s="61" t="s">
        <v>234</v>
      </c>
      <c r="F9" s="17"/>
      <c r="G9" s="18"/>
      <c r="H9" s="18">
        <v>4</v>
      </c>
      <c r="I9" s="11" t="s">
        <v>203</v>
      </c>
      <c r="J9" s="11" t="s">
        <v>188</v>
      </c>
    </row>
    <row r="10" spans="1:10" ht="16.5" thickBot="1" x14ac:dyDescent="0.3">
      <c r="A10" s="46" t="s">
        <v>279</v>
      </c>
      <c r="B10" s="58" t="s">
        <v>270</v>
      </c>
      <c r="C10" s="58" t="s">
        <v>280</v>
      </c>
      <c r="D10" s="62">
        <v>42248</v>
      </c>
      <c r="E10" s="63" t="s">
        <v>193</v>
      </c>
      <c r="F10" s="49"/>
      <c r="G10" s="50"/>
      <c r="H10" s="50">
        <v>1</v>
      </c>
      <c r="I10" s="51" t="s">
        <v>203</v>
      </c>
      <c r="J10" s="51" t="s">
        <v>188</v>
      </c>
    </row>
    <row r="13" spans="1:10" ht="15.75" thickBot="1" x14ac:dyDescent="0.3">
      <c r="A13" s="74" t="s">
        <v>307</v>
      </c>
      <c r="B13">
        <v>1</v>
      </c>
    </row>
    <row r="14" spans="1:10" ht="16.5" thickBot="1" x14ac:dyDescent="0.3">
      <c r="A14" s="7" t="s">
        <v>75</v>
      </c>
      <c r="B14" s="7" t="s">
        <v>76</v>
      </c>
      <c r="C14" s="8" t="s">
        <v>178</v>
      </c>
      <c r="D14" s="9" t="s">
        <v>241</v>
      </c>
      <c r="E14" s="9" t="s">
        <v>181</v>
      </c>
      <c r="F14" s="10" t="s">
        <v>180</v>
      </c>
      <c r="G14" s="10" t="s">
        <v>190</v>
      </c>
      <c r="H14" s="10" t="s">
        <v>197</v>
      </c>
      <c r="I14" s="10" t="s">
        <v>235</v>
      </c>
      <c r="J14" s="10" t="s">
        <v>179</v>
      </c>
    </row>
    <row r="15" spans="1:10" ht="15.75" x14ac:dyDescent="0.25">
      <c r="A15" s="21" t="s">
        <v>176</v>
      </c>
      <c r="B15" s="36" t="s">
        <v>157</v>
      </c>
      <c r="C15" s="36" t="s">
        <v>240</v>
      </c>
      <c r="D15" s="40">
        <v>41445</v>
      </c>
      <c r="E15" s="41" t="s">
        <v>185</v>
      </c>
      <c r="F15" s="24" t="s">
        <v>254</v>
      </c>
      <c r="G15" s="25"/>
      <c r="H15" s="25">
        <v>8</v>
      </c>
      <c r="I15" s="26" t="s">
        <v>184</v>
      </c>
      <c r="J15" s="26" t="s">
        <v>188</v>
      </c>
    </row>
    <row r="17" spans="1:10" ht="15.75" thickBot="1" x14ac:dyDescent="0.3">
      <c r="A17" s="74" t="s">
        <v>308</v>
      </c>
      <c r="B17" s="1">
        <v>0</v>
      </c>
      <c r="C17" s="1"/>
      <c r="D17" s="2"/>
      <c r="E17" s="4"/>
      <c r="F17" s="5"/>
      <c r="G17" s="6"/>
      <c r="H17" s="6"/>
      <c r="I17" s="4"/>
      <c r="J17" s="3"/>
    </row>
    <row r="18" spans="1:10" ht="16.5" thickBot="1" x14ac:dyDescent="0.3">
      <c r="A18" s="7" t="s">
        <v>301</v>
      </c>
      <c r="B18" s="7" t="s">
        <v>303</v>
      </c>
      <c r="C18" s="8" t="s">
        <v>180</v>
      </c>
      <c r="D18" s="9" t="s">
        <v>190</v>
      </c>
      <c r="E18" s="9" t="s">
        <v>304</v>
      </c>
      <c r="F18" s="10" t="s">
        <v>302</v>
      </c>
      <c r="G18" s="10" t="s">
        <v>305</v>
      </c>
      <c r="H18" s="10"/>
      <c r="I18" s="10"/>
      <c r="J18" s="10"/>
    </row>
    <row r="19" spans="1:10" x14ac:dyDescent="0.25">
      <c r="B19" s="1"/>
      <c r="C19" s="1"/>
      <c r="D19" s="2"/>
      <c r="E19" s="4"/>
      <c r="F19" s="5"/>
      <c r="G19" s="6"/>
      <c r="H19" s="6"/>
      <c r="I19" s="4"/>
      <c r="J19" s="3"/>
    </row>
    <row r="20" spans="1:10" x14ac:dyDescent="0.25">
      <c r="B20" s="1"/>
      <c r="C20" s="1"/>
      <c r="D20" s="2"/>
      <c r="E20" s="4"/>
      <c r="F20" s="5"/>
      <c r="G20" s="6"/>
      <c r="H20" s="6"/>
      <c r="I20" s="4"/>
      <c r="J20" s="3"/>
    </row>
  </sheetData>
  <dataValidations count="4">
    <dataValidation type="list" allowBlank="1" showInputMessage="1" showErrorMessage="1" sqref="E15 E3:E10">
      <formula1>$E$212:$E$226</formula1>
    </dataValidation>
    <dataValidation type="list" allowBlank="1" showInputMessage="1" showErrorMessage="1" sqref="J15 J3:J10">
      <formula1>$J$212:$J$218</formula1>
    </dataValidation>
    <dataValidation type="list" allowBlank="1" showInputMessage="1" showErrorMessage="1" sqref="I15 I3:I10">
      <formula1>$I$212:$I$220</formula1>
    </dataValidation>
    <dataValidation allowBlank="1" showInputMessage="1" showErrorMessage="1" promptTitle="Computer Serial Number" prompt="_x000a_Enter Computer Serial Number, if available." sqref="F15 F3:F10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B5" sqref="B5"/>
    </sheetView>
  </sheetViews>
  <sheetFormatPr defaultRowHeight="15" x14ac:dyDescent="0.25"/>
  <cols>
    <col min="1" max="1" width="16.85546875" bestFit="1" customWidth="1"/>
    <col min="2" max="2" width="22.140625" bestFit="1" customWidth="1"/>
    <col min="3" max="3" width="47.140625" bestFit="1" customWidth="1"/>
    <col min="4" max="4" width="18.85546875" bestFit="1" customWidth="1"/>
    <col min="5" max="5" width="12.140625" bestFit="1" customWidth="1"/>
    <col min="8" max="8" width="14" bestFit="1" customWidth="1"/>
    <col min="9" max="9" width="21.140625" bestFit="1" customWidth="1"/>
    <col min="10" max="10" width="21" bestFit="1" customWidth="1"/>
  </cols>
  <sheetData>
    <row r="1" spans="1:10" ht="15.75" thickBot="1" x14ac:dyDescent="0.3">
      <c r="A1" s="74" t="s">
        <v>306</v>
      </c>
      <c r="B1">
        <v>2</v>
      </c>
    </row>
    <row r="2" spans="1:10" ht="16.5" thickBot="1" x14ac:dyDescent="0.3">
      <c r="A2" s="7" t="s">
        <v>75</v>
      </c>
      <c r="B2" s="7" t="s">
        <v>76</v>
      </c>
      <c r="C2" s="8" t="s">
        <v>178</v>
      </c>
      <c r="D2" s="9" t="s">
        <v>241</v>
      </c>
      <c r="E2" s="9" t="s">
        <v>181</v>
      </c>
      <c r="F2" s="10" t="s">
        <v>180</v>
      </c>
      <c r="G2" s="10" t="s">
        <v>190</v>
      </c>
      <c r="H2" s="10" t="s">
        <v>197</v>
      </c>
      <c r="I2" s="10" t="s">
        <v>235</v>
      </c>
      <c r="J2" s="10" t="s">
        <v>179</v>
      </c>
    </row>
    <row r="3" spans="1:10" ht="15.75" x14ac:dyDescent="0.25">
      <c r="A3" s="13" t="s">
        <v>162</v>
      </c>
      <c r="B3" s="13" t="s">
        <v>158</v>
      </c>
      <c r="C3" s="64" t="s">
        <v>159</v>
      </c>
      <c r="D3" s="71"/>
      <c r="E3" s="67" t="s">
        <v>247</v>
      </c>
      <c r="F3" s="68"/>
      <c r="G3" s="69"/>
      <c r="H3" s="69">
        <v>2</v>
      </c>
      <c r="I3" s="70" t="s">
        <v>202</v>
      </c>
      <c r="J3" s="70" t="s">
        <v>187</v>
      </c>
    </row>
    <row r="4" spans="1:10" ht="16.5" thickBot="1" x14ac:dyDescent="0.3">
      <c r="A4" s="45" t="str">
        <f>LEFT(A3,FIND("x",SUBSTITUTE(A3,".","x",3))-1)&amp;"."&amp;(MID(A3,FIND("x",SUBSTITUTE(A3,".","x",3))+1,3)+1)</f>
        <v>10.249.50.19</v>
      </c>
      <c r="B4" s="45" t="s">
        <v>160</v>
      </c>
      <c r="C4" s="46" t="s">
        <v>97</v>
      </c>
      <c r="D4" s="59"/>
      <c r="E4" s="48" t="s">
        <v>246</v>
      </c>
      <c r="F4" s="49"/>
      <c r="G4" s="50"/>
      <c r="H4" s="50">
        <v>2</v>
      </c>
      <c r="I4" s="51" t="s">
        <v>203</v>
      </c>
      <c r="J4" s="51" t="s">
        <v>188</v>
      </c>
    </row>
    <row r="7" spans="1:10" ht="15.75" thickBot="1" x14ac:dyDescent="0.3">
      <c r="A7" s="74" t="s">
        <v>307</v>
      </c>
      <c r="B7">
        <v>2</v>
      </c>
    </row>
    <row r="8" spans="1:10" ht="16.5" thickBot="1" x14ac:dyDescent="0.3">
      <c r="A8" s="7" t="s">
        <v>75</v>
      </c>
      <c r="B8" s="7" t="s">
        <v>76</v>
      </c>
      <c r="C8" s="8" t="s">
        <v>178</v>
      </c>
      <c r="D8" s="9" t="s">
        <v>241</v>
      </c>
      <c r="E8" s="9" t="s">
        <v>181</v>
      </c>
      <c r="F8" s="10" t="s">
        <v>180</v>
      </c>
      <c r="G8" s="10" t="s">
        <v>190</v>
      </c>
      <c r="H8" s="10" t="s">
        <v>197</v>
      </c>
      <c r="I8" s="10" t="s">
        <v>235</v>
      </c>
      <c r="J8" s="10" t="s">
        <v>179</v>
      </c>
    </row>
    <row r="9" spans="1:10" ht="15.75" x14ac:dyDescent="0.25">
      <c r="A9" s="20" t="s">
        <v>161</v>
      </c>
      <c r="B9" s="20" t="s">
        <v>157</v>
      </c>
      <c r="C9" s="21" t="s">
        <v>239</v>
      </c>
      <c r="D9" s="22">
        <v>40820</v>
      </c>
      <c r="E9" s="23" t="s">
        <v>185</v>
      </c>
      <c r="F9" s="24"/>
      <c r="G9" s="25"/>
      <c r="H9" s="25">
        <v>4</v>
      </c>
      <c r="I9" s="26" t="s">
        <v>184</v>
      </c>
      <c r="J9" s="26" t="s">
        <v>188</v>
      </c>
    </row>
    <row r="10" spans="1:10" ht="15.75" x14ac:dyDescent="0.25">
      <c r="A10" s="125"/>
      <c r="B10" s="125"/>
      <c r="C10" s="125"/>
      <c r="D10" s="126"/>
      <c r="E10" s="127"/>
      <c r="F10" s="128"/>
      <c r="G10" s="129"/>
      <c r="H10" s="129"/>
      <c r="I10" s="130"/>
      <c r="J10" s="130"/>
    </row>
    <row r="12" spans="1:10" ht="15.75" thickBot="1" x14ac:dyDescent="0.3">
      <c r="A12" s="74" t="s">
        <v>308</v>
      </c>
      <c r="B12" s="1">
        <v>0</v>
      </c>
      <c r="C12" s="1"/>
      <c r="D12" s="2"/>
      <c r="E12" s="4"/>
      <c r="F12" s="5"/>
      <c r="G12" s="6"/>
      <c r="H12" s="6"/>
      <c r="I12" s="4"/>
      <c r="J12" s="3"/>
    </row>
    <row r="13" spans="1:10" ht="16.5" thickBot="1" x14ac:dyDescent="0.3">
      <c r="A13" s="7" t="s">
        <v>301</v>
      </c>
      <c r="B13" s="7" t="s">
        <v>303</v>
      </c>
      <c r="C13" s="8" t="s">
        <v>180</v>
      </c>
      <c r="D13" s="9" t="s">
        <v>190</v>
      </c>
      <c r="E13" s="9" t="s">
        <v>304</v>
      </c>
      <c r="F13" s="10" t="s">
        <v>302</v>
      </c>
      <c r="G13" s="10" t="s">
        <v>305</v>
      </c>
      <c r="H13" s="10"/>
      <c r="I13" s="10"/>
      <c r="J13" s="10"/>
    </row>
    <row r="14" spans="1:10" x14ac:dyDescent="0.25">
      <c r="B14" s="1"/>
      <c r="C14" s="1"/>
      <c r="D14" s="2"/>
      <c r="E14" s="4"/>
      <c r="F14" s="5"/>
      <c r="G14" s="6"/>
      <c r="H14" s="6"/>
      <c r="I14" s="4"/>
      <c r="J14" s="3"/>
    </row>
  </sheetData>
  <dataValidations count="4">
    <dataValidation type="list" allowBlank="1" showInputMessage="1" showErrorMessage="1" sqref="E9:E10 E3:E4">
      <formula1>$E$213:$E$227</formula1>
    </dataValidation>
    <dataValidation type="list" allowBlank="1" showInputMessage="1" showErrorMessage="1" sqref="J9:J10 J3:J4">
      <formula1>$J$213:$J$219</formula1>
    </dataValidation>
    <dataValidation type="list" allowBlank="1" showInputMessage="1" showErrorMessage="1" sqref="I9:I10 I3:I4">
      <formula1>$I$213:$I$221</formula1>
    </dataValidation>
    <dataValidation allowBlank="1" showInputMessage="1" showErrorMessage="1" promptTitle="Computer Serial Number" prompt="_x000a_Enter Computer Serial Number, if available." sqref="F9:F10 F3:F4"/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"/>
  <sheetViews>
    <sheetView workbookViewId="0">
      <selection activeCell="F23" sqref="F23"/>
    </sheetView>
  </sheetViews>
  <sheetFormatPr defaultRowHeight="15" x14ac:dyDescent="0.25"/>
  <cols>
    <col min="1" max="1" width="15.140625" bestFit="1" customWidth="1"/>
    <col min="2" max="2" width="22.140625" bestFit="1" customWidth="1"/>
    <col min="3" max="3" width="29" bestFit="1" customWidth="1"/>
    <col min="4" max="4" width="18.85546875" bestFit="1" customWidth="1"/>
    <col min="5" max="5" width="12.140625" bestFit="1" customWidth="1"/>
    <col min="6" max="6" width="19.28515625" bestFit="1" customWidth="1"/>
    <col min="7" max="7" width="12.7109375" bestFit="1" customWidth="1"/>
    <col min="8" max="8" width="14" bestFit="1" customWidth="1"/>
    <col min="9" max="9" width="4.85546875" bestFit="1" customWidth="1"/>
    <col min="10" max="10" width="18.140625" customWidth="1"/>
  </cols>
  <sheetData>
    <row r="1" spans="1:10" ht="15.75" thickBot="1" x14ac:dyDescent="0.3">
      <c r="A1" s="74" t="s">
        <v>306</v>
      </c>
    </row>
    <row r="2" spans="1:10" ht="16.5" thickBot="1" x14ac:dyDescent="0.3">
      <c r="A2" s="7" t="s">
        <v>75</v>
      </c>
      <c r="B2" s="7" t="s">
        <v>76</v>
      </c>
      <c r="C2" s="8" t="s">
        <v>178</v>
      </c>
      <c r="D2" s="9" t="s">
        <v>241</v>
      </c>
      <c r="E2" s="9" t="s">
        <v>181</v>
      </c>
      <c r="F2" s="10" t="s">
        <v>180</v>
      </c>
      <c r="G2" s="10" t="s">
        <v>190</v>
      </c>
      <c r="H2" s="10" t="s">
        <v>197</v>
      </c>
      <c r="I2" s="10" t="s">
        <v>235</v>
      </c>
      <c r="J2" s="10" t="s">
        <v>179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9"/>
  <sheetViews>
    <sheetView tabSelected="1" workbookViewId="0">
      <selection activeCell="B6" sqref="B6"/>
    </sheetView>
  </sheetViews>
  <sheetFormatPr defaultRowHeight="15" x14ac:dyDescent="0.25"/>
  <cols>
    <col min="1" max="1" width="27.5703125" bestFit="1" customWidth="1"/>
    <col min="2" max="2" width="22.140625" bestFit="1" customWidth="1"/>
    <col min="3" max="3" width="29" bestFit="1" customWidth="1"/>
    <col min="4" max="4" width="18.85546875" bestFit="1" customWidth="1"/>
    <col min="5" max="5" width="30.85546875" customWidth="1"/>
    <col min="6" max="6" width="19.28515625" bestFit="1" customWidth="1"/>
    <col min="7" max="7" width="12.7109375" bestFit="1" customWidth="1"/>
    <col min="8" max="8" width="14" bestFit="1" customWidth="1"/>
    <col min="9" max="9" width="28.7109375" customWidth="1"/>
    <col min="10" max="10" width="18" bestFit="1" customWidth="1"/>
  </cols>
  <sheetData>
    <row r="1" spans="1:10" ht="15.75" thickBot="1" x14ac:dyDescent="0.3">
      <c r="A1" s="74" t="s">
        <v>306</v>
      </c>
    </row>
    <row r="2" spans="1:10" ht="16.5" thickBot="1" x14ac:dyDescent="0.3">
      <c r="A2" s="7" t="s">
        <v>75</v>
      </c>
      <c r="B2" s="7" t="s">
        <v>76</v>
      </c>
      <c r="C2" s="8" t="s">
        <v>178</v>
      </c>
      <c r="D2" s="9" t="s">
        <v>241</v>
      </c>
      <c r="E2" s="9" t="s">
        <v>181</v>
      </c>
      <c r="F2" s="10" t="s">
        <v>180</v>
      </c>
      <c r="G2" s="10" t="s">
        <v>190</v>
      </c>
      <c r="H2" s="10" t="s">
        <v>197</v>
      </c>
      <c r="I2" s="10" t="s">
        <v>235</v>
      </c>
      <c r="J2" s="10" t="s">
        <v>179</v>
      </c>
    </row>
    <row r="3" spans="1:10" ht="60.75" thickBot="1" x14ac:dyDescent="0.3">
      <c r="A3" s="132" t="s">
        <v>336</v>
      </c>
      <c r="B3" s="133" t="s">
        <v>325</v>
      </c>
      <c r="C3" s="133" t="s">
        <v>326</v>
      </c>
      <c r="D3" s="134" t="s">
        <v>334</v>
      </c>
      <c r="E3" s="135" t="s">
        <v>333</v>
      </c>
      <c r="F3" s="132" t="s">
        <v>327</v>
      </c>
      <c r="G3" s="133">
        <v>2005</v>
      </c>
      <c r="H3" s="133">
        <v>0.99</v>
      </c>
      <c r="I3" s="134" t="s">
        <v>328</v>
      </c>
      <c r="J3" s="133" t="s">
        <v>329</v>
      </c>
    </row>
    <row r="4" spans="1:10" ht="75" x14ac:dyDescent="0.25">
      <c r="A4" s="136" t="s">
        <v>337</v>
      </c>
      <c r="B4" s="132" t="s">
        <v>330</v>
      </c>
      <c r="C4" s="132" t="s">
        <v>331</v>
      </c>
      <c r="D4" s="137" t="s">
        <v>334</v>
      </c>
      <c r="E4" s="138" t="s">
        <v>335</v>
      </c>
      <c r="F4" s="132" t="s">
        <v>332</v>
      </c>
      <c r="G4" s="139">
        <v>2007</v>
      </c>
      <c r="H4" s="139">
        <v>1.97</v>
      </c>
      <c r="I4" s="140" t="s">
        <v>328</v>
      </c>
      <c r="J4" s="141" t="s">
        <v>329</v>
      </c>
    </row>
    <row r="19" spans="6:6" x14ac:dyDescent="0.25">
      <c r="F19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Summary </vt:lpstr>
      <vt:lpstr>Flex (Singapore)</vt:lpstr>
      <vt:lpstr>Flex Senai (Malaysia)</vt:lpstr>
      <vt:lpstr>Venture (Singapore)</vt:lpstr>
      <vt:lpstr>Venture PCBA (Singapore)</vt:lpstr>
      <vt:lpstr>CEI (Singapore)</vt:lpstr>
      <vt:lpstr>CEI Batam (Indonesia)</vt:lpstr>
      <vt:lpstr>Richport </vt:lpstr>
      <vt:lpstr>Keypoint</vt:lpstr>
      <vt:lpstr>'Flex (Singapore)'!Print_Area</vt:lpstr>
      <vt:lpstr>'Flex (Singapore)'!Print_Titles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usplmr46</dc:creator>
  <cp:lastModifiedBy>HuaZhen Luo</cp:lastModifiedBy>
  <cp:lastPrinted>2016-07-11T15:28:08Z</cp:lastPrinted>
  <dcterms:created xsi:type="dcterms:W3CDTF">2014-05-23T10:18:13Z</dcterms:created>
  <dcterms:modified xsi:type="dcterms:W3CDTF">2018-08-23T01:42:45Z</dcterms:modified>
</cp:coreProperties>
</file>