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Desktop\"/>
    </mc:Choice>
  </mc:AlternateContent>
  <xr:revisionPtr revIDLastSave="0" documentId="13_ncr:1_{C22B621A-6EA5-47DD-93FC-0F5524C13C0C}" xr6:coauthVersionLast="41" xr6:coauthVersionMax="41" xr10:uidLastSave="{00000000-0000-0000-0000-000000000000}"/>
  <bookViews>
    <workbookView xWindow="-120" yWindow="-120" windowWidth="20730" windowHeight="11160" xr2:uid="{0AC72043-AA87-4160-BFC3-6FF4810979BE}"/>
  </bookViews>
  <sheets>
    <sheet name="Materlist" sheetId="1" r:id="rId1"/>
    <sheet name="Quote from MPC" sheetId="3" r:id="rId2"/>
    <sheet name="Lowest Price in CM" sheetId="6" r:id="rId3"/>
    <sheet name="Items need to check with MPC" sheetId="5" r:id="rId4"/>
    <sheet name="GTS list" sheetId="4" r:id="rId5"/>
  </sheets>
  <definedNames>
    <definedName name="_xlnm._FilterDatabase" localSheetId="0" hidden="1">Materlist!$A$1:$K$227</definedName>
    <definedName name="_xlnm._FilterDatabase" localSheetId="1" hidden="1">'Quote from MPC'!$B$1:$I$94</definedName>
  </definedNames>
  <calcPr calcId="191029"/>
  <pivotCaches>
    <pivotCache cacheId="0" r:id="rId6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49" i="1" l="1"/>
  <c r="K49" i="1" s="1"/>
  <c r="L49" i="1" s="1"/>
  <c r="I50" i="1"/>
  <c r="K50" i="1" s="1"/>
  <c r="L50" i="1" s="1"/>
  <c r="I51" i="1"/>
  <c r="K51" i="1" s="1"/>
  <c r="L51" i="1" s="1"/>
  <c r="I52" i="1"/>
  <c r="K52" i="1" s="1"/>
  <c r="L52" i="1" s="1"/>
  <c r="I53" i="1"/>
  <c r="K53" i="1" s="1"/>
  <c r="L53" i="1" s="1"/>
  <c r="I54" i="1"/>
  <c r="K54" i="1" s="1"/>
  <c r="L54" i="1" s="1"/>
  <c r="I55" i="1"/>
  <c r="K55" i="1" s="1"/>
  <c r="L55" i="1" s="1"/>
  <c r="I56" i="1"/>
  <c r="K56" i="1" s="1"/>
  <c r="L56" i="1" s="1"/>
  <c r="I57" i="1"/>
  <c r="K57" i="1" s="1"/>
  <c r="L57" i="1" s="1"/>
  <c r="I58" i="1"/>
  <c r="K58" i="1" s="1"/>
  <c r="L58" i="1" s="1"/>
  <c r="I59" i="1"/>
  <c r="K59" i="1" s="1"/>
  <c r="L59" i="1" s="1"/>
  <c r="I60" i="1"/>
  <c r="K60" i="1" s="1"/>
  <c r="L60" i="1" s="1"/>
  <c r="I61" i="1"/>
  <c r="K61" i="1" s="1"/>
  <c r="L61" i="1" s="1"/>
  <c r="I62" i="1"/>
  <c r="K62" i="1" s="1"/>
  <c r="L62" i="1" s="1"/>
  <c r="I122" i="1"/>
  <c r="K122" i="1" s="1"/>
  <c r="L122" i="1" s="1"/>
  <c r="I138" i="1"/>
  <c r="K138" i="1" s="1"/>
  <c r="L138" i="1" s="1"/>
  <c r="I139" i="1"/>
  <c r="K139" i="1" s="1"/>
  <c r="L139" i="1" s="1"/>
  <c r="I140" i="1"/>
  <c r="K140" i="1" s="1"/>
  <c r="L140" i="1" s="1"/>
  <c r="I141" i="1"/>
  <c r="K141" i="1" s="1"/>
  <c r="L141" i="1" s="1"/>
  <c r="I142" i="1"/>
  <c r="K142" i="1" s="1"/>
  <c r="L142" i="1" s="1"/>
  <c r="I143" i="1"/>
  <c r="K143" i="1" s="1"/>
  <c r="L143" i="1" s="1"/>
  <c r="J32" i="1" l="1"/>
  <c r="I32" i="1" s="1"/>
  <c r="K32" i="1" s="1"/>
  <c r="L32" i="1" s="1"/>
  <c r="J33" i="1"/>
  <c r="I33" i="1" s="1"/>
  <c r="J34" i="1"/>
  <c r="I34" i="1" s="1"/>
  <c r="J35" i="1"/>
  <c r="I35" i="1" s="1"/>
  <c r="J36" i="1"/>
  <c r="I36" i="1" s="1"/>
  <c r="J37" i="1"/>
  <c r="I37" i="1" s="1"/>
  <c r="J38" i="1"/>
  <c r="I38" i="1" s="1"/>
  <c r="J39" i="1"/>
  <c r="I39" i="1" s="1"/>
  <c r="J40" i="1"/>
  <c r="I40" i="1" s="1"/>
  <c r="J41" i="1"/>
  <c r="I41" i="1" s="1"/>
  <c r="J42" i="1"/>
  <c r="I42" i="1" s="1"/>
  <c r="J43" i="1"/>
  <c r="I43" i="1" s="1"/>
  <c r="J44" i="1"/>
  <c r="I44" i="1" s="1"/>
  <c r="J45" i="1"/>
  <c r="I45" i="1" s="1"/>
  <c r="J46" i="1"/>
  <c r="I46" i="1" s="1"/>
  <c r="J47" i="1"/>
  <c r="I47" i="1" s="1"/>
  <c r="J48" i="1"/>
  <c r="I48" i="1" s="1"/>
  <c r="J173" i="1" l="1"/>
  <c r="J174" i="1"/>
  <c r="J175" i="1"/>
  <c r="J176" i="1"/>
  <c r="J177" i="1"/>
  <c r="J178" i="1"/>
  <c r="I178" i="1" s="1"/>
  <c r="J179" i="1"/>
  <c r="I179" i="1" s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172" i="1"/>
  <c r="J63" i="1"/>
  <c r="J64" i="1"/>
  <c r="J65" i="1"/>
  <c r="I65" i="1" s="1"/>
  <c r="K65" i="1" s="1"/>
  <c r="L65" i="1" s="1"/>
  <c r="J66" i="1"/>
  <c r="I66" i="1" s="1"/>
  <c r="K66" i="1" s="1"/>
  <c r="L66" i="1" s="1"/>
  <c r="J67" i="1"/>
  <c r="I67" i="1" s="1"/>
  <c r="K67" i="1" s="1"/>
  <c r="L67" i="1" s="1"/>
  <c r="J68" i="1"/>
  <c r="I68" i="1" s="1"/>
  <c r="K68" i="1" s="1"/>
  <c r="L68" i="1" s="1"/>
  <c r="J69" i="1"/>
  <c r="I69" i="1" s="1"/>
  <c r="K69" i="1" s="1"/>
  <c r="L69" i="1" s="1"/>
  <c r="J70" i="1"/>
  <c r="I70" i="1" s="1"/>
  <c r="K70" i="1" s="1"/>
  <c r="L70" i="1" s="1"/>
  <c r="J71" i="1"/>
  <c r="I71" i="1" s="1"/>
  <c r="K71" i="1" s="1"/>
  <c r="L71" i="1" s="1"/>
  <c r="J72" i="1"/>
  <c r="I72" i="1" s="1"/>
  <c r="K72" i="1" s="1"/>
  <c r="L72" i="1" s="1"/>
  <c r="J73" i="1"/>
  <c r="I73" i="1" s="1"/>
  <c r="K73" i="1" s="1"/>
  <c r="L73" i="1" s="1"/>
  <c r="J74" i="1"/>
  <c r="I74" i="1" s="1"/>
  <c r="K74" i="1" s="1"/>
  <c r="L74" i="1" s="1"/>
  <c r="J75" i="1"/>
  <c r="I75" i="1" s="1"/>
  <c r="K75" i="1" s="1"/>
  <c r="L75" i="1" s="1"/>
  <c r="J76" i="1"/>
  <c r="I76" i="1" s="1"/>
  <c r="K76" i="1" s="1"/>
  <c r="L76" i="1" s="1"/>
  <c r="J77" i="1"/>
  <c r="I77" i="1" s="1"/>
  <c r="K77" i="1" s="1"/>
  <c r="L77" i="1" s="1"/>
  <c r="J78" i="1"/>
  <c r="I78" i="1" s="1"/>
  <c r="K78" i="1" s="1"/>
  <c r="L78" i="1" s="1"/>
  <c r="J79" i="1"/>
  <c r="I79" i="1" s="1"/>
  <c r="K79" i="1" s="1"/>
  <c r="L79" i="1" s="1"/>
  <c r="J80" i="1"/>
  <c r="I80" i="1" s="1"/>
  <c r="K80" i="1" s="1"/>
  <c r="L80" i="1" s="1"/>
  <c r="J81" i="1"/>
  <c r="I81" i="1" s="1"/>
  <c r="K81" i="1" s="1"/>
  <c r="L81" i="1" s="1"/>
  <c r="J84" i="1"/>
  <c r="I84" i="1" s="1"/>
  <c r="K84" i="1" s="1"/>
  <c r="L84" i="1" s="1"/>
  <c r="J86" i="1"/>
  <c r="I86" i="1" s="1"/>
  <c r="K86" i="1" s="1"/>
  <c r="L86" i="1" s="1"/>
  <c r="J87" i="1"/>
  <c r="I87" i="1" s="1"/>
  <c r="K87" i="1" s="1"/>
  <c r="L87" i="1" s="1"/>
  <c r="J88" i="1"/>
  <c r="I88" i="1" s="1"/>
  <c r="K88" i="1" s="1"/>
  <c r="L88" i="1" s="1"/>
  <c r="J89" i="1"/>
  <c r="I89" i="1" s="1"/>
  <c r="K89" i="1" s="1"/>
  <c r="L89" i="1" s="1"/>
  <c r="J90" i="1"/>
  <c r="I90" i="1" s="1"/>
  <c r="K90" i="1" s="1"/>
  <c r="L90" i="1" s="1"/>
  <c r="J91" i="1"/>
  <c r="I91" i="1" s="1"/>
  <c r="K91" i="1" s="1"/>
  <c r="L91" i="1" s="1"/>
  <c r="J92" i="1"/>
  <c r="I92" i="1" s="1"/>
  <c r="K92" i="1" s="1"/>
  <c r="L92" i="1" s="1"/>
  <c r="J93" i="1"/>
  <c r="I93" i="1" s="1"/>
  <c r="K93" i="1" s="1"/>
  <c r="L93" i="1" s="1"/>
  <c r="J94" i="1"/>
  <c r="I94" i="1" s="1"/>
  <c r="K94" i="1" s="1"/>
  <c r="L94" i="1" s="1"/>
  <c r="J95" i="1"/>
  <c r="I95" i="1" s="1"/>
  <c r="K95" i="1" s="1"/>
  <c r="L95" i="1" s="1"/>
  <c r="J96" i="1"/>
  <c r="I96" i="1" s="1"/>
  <c r="K96" i="1" s="1"/>
  <c r="L96" i="1" s="1"/>
  <c r="J97" i="1"/>
  <c r="I97" i="1" s="1"/>
  <c r="K97" i="1" s="1"/>
  <c r="L97" i="1" s="1"/>
  <c r="J98" i="1"/>
  <c r="I98" i="1" s="1"/>
  <c r="K98" i="1" s="1"/>
  <c r="L98" i="1" s="1"/>
  <c r="J99" i="1"/>
  <c r="I99" i="1" s="1"/>
  <c r="K99" i="1" s="1"/>
  <c r="L99" i="1" s="1"/>
  <c r="J100" i="1"/>
  <c r="I100" i="1" s="1"/>
  <c r="K100" i="1" s="1"/>
  <c r="L100" i="1" s="1"/>
  <c r="J101" i="1"/>
  <c r="I101" i="1" s="1"/>
  <c r="K101" i="1" s="1"/>
  <c r="L101" i="1" s="1"/>
  <c r="J102" i="1"/>
  <c r="I102" i="1" s="1"/>
  <c r="K102" i="1" s="1"/>
  <c r="L102" i="1" s="1"/>
  <c r="J103" i="1"/>
  <c r="I103" i="1" s="1"/>
  <c r="K103" i="1" s="1"/>
  <c r="L103" i="1" s="1"/>
  <c r="J104" i="1"/>
  <c r="I104" i="1" s="1"/>
  <c r="K104" i="1" s="1"/>
  <c r="L104" i="1" s="1"/>
  <c r="J105" i="1"/>
  <c r="I105" i="1" s="1"/>
  <c r="K105" i="1" s="1"/>
  <c r="L105" i="1" s="1"/>
  <c r="J106" i="1"/>
  <c r="I106" i="1" s="1"/>
  <c r="K106" i="1" s="1"/>
  <c r="L106" i="1" s="1"/>
  <c r="J107" i="1"/>
  <c r="I107" i="1" s="1"/>
  <c r="K107" i="1" s="1"/>
  <c r="L107" i="1" s="1"/>
  <c r="J109" i="1"/>
  <c r="I109" i="1" s="1"/>
  <c r="K109" i="1" s="1"/>
  <c r="L109" i="1" s="1"/>
  <c r="J110" i="1"/>
  <c r="I110" i="1" s="1"/>
  <c r="K110" i="1" s="1"/>
  <c r="L110" i="1" s="1"/>
  <c r="J111" i="1"/>
  <c r="I111" i="1" s="1"/>
  <c r="K111" i="1" s="1"/>
  <c r="L111" i="1" s="1"/>
  <c r="J113" i="1"/>
  <c r="I113" i="1" s="1"/>
  <c r="K113" i="1" s="1"/>
  <c r="L113" i="1" s="1"/>
  <c r="J114" i="1"/>
  <c r="I114" i="1" s="1"/>
  <c r="K114" i="1" s="1"/>
  <c r="L114" i="1" s="1"/>
  <c r="J115" i="1"/>
  <c r="I115" i="1" s="1"/>
  <c r="K115" i="1" s="1"/>
  <c r="L115" i="1" s="1"/>
  <c r="J116" i="1"/>
  <c r="I116" i="1" s="1"/>
  <c r="K116" i="1" s="1"/>
  <c r="L116" i="1" s="1"/>
  <c r="J117" i="1"/>
  <c r="I117" i="1" s="1"/>
  <c r="K117" i="1" s="1"/>
  <c r="L117" i="1" s="1"/>
  <c r="J118" i="1"/>
  <c r="I118" i="1" s="1"/>
  <c r="K118" i="1" s="1"/>
  <c r="L118" i="1" s="1"/>
  <c r="J119" i="1"/>
  <c r="J120" i="1"/>
  <c r="I120" i="1" s="1"/>
  <c r="J121" i="1"/>
  <c r="I121" i="1" s="1"/>
  <c r="J123" i="1"/>
  <c r="I123" i="1" s="1"/>
  <c r="J124" i="1"/>
  <c r="I124" i="1" s="1"/>
  <c r="J125" i="1"/>
  <c r="I125" i="1" s="1"/>
  <c r="J126" i="1"/>
  <c r="I126" i="1" s="1"/>
  <c r="J127" i="1"/>
  <c r="I127" i="1" s="1"/>
  <c r="J128" i="1"/>
  <c r="I128" i="1" s="1"/>
  <c r="J129" i="1"/>
  <c r="I129" i="1" s="1"/>
  <c r="J130" i="1"/>
  <c r="I130" i="1" s="1"/>
  <c r="J131" i="1"/>
  <c r="I131" i="1" s="1"/>
  <c r="J132" i="1"/>
  <c r="I132" i="1" s="1"/>
  <c r="J133" i="1"/>
  <c r="I133" i="1" s="1"/>
  <c r="J134" i="1"/>
  <c r="I134" i="1" s="1"/>
  <c r="J135" i="1"/>
  <c r="I135" i="1" s="1"/>
  <c r="J136" i="1"/>
  <c r="I136" i="1" s="1"/>
  <c r="J144" i="1"/>
  <c r="I144" i="1" s="1"/>
  <c r="J145" i="1"/>
  <c r="I145" i="1" s="1"/>
  <c r="J146" i="1"/>
  <c r="I146" i="1" s="1"/>
  <c r="J147" i="1"/>
  <c r="I147" i="1" s="1"/>
  <c r="J148" i="1"/>
  <c r="I148" i="1" s="1"/>
  <c r="J149" i="1"/>
  <c r="I149" i="1" s="1"/>
  <c r="J150" i="1"/>
  <c r="I150" i="1" s="1"/>
  <c r="J151" i="1"/>
  <c r="I151" i="1" s="1"/>
  <c r="J152" i="1"/>
  <c r="I152" i="1" s="1"/>
  <c r="J153" i="1"/>
  <c r="I153" i="1" s="1"/>
  <c r="J154" i="1"/>
  <c r="I154" i="1" s="1"/>
  <c r="J155" i="1"/>
  <c r="I155" i="1" s="1"/>
  <c r="J156" i="1"/>
  <c r="I156" i="1" s="1"/>
  <c r="J157" i="1"/>
  <c r="I157" i="1" s="1"/>
  <c r="J158" i="1"/>
  <c r="I158" i="1" s="1"/>
  <c r="J159" i="1"/>
  <c r="I159" i="1" s="1"/>
  <c r="J160" i="1"/>
  <c r="I160" i="1" s="1"/>
  <c r="J161" i="1"/>
  <c r="I161" i="1" s="1"/>
  <c r="J162" i="1"/>
  <c r="I162" i="1" s="1"/>
  <c r="J163" i="1"/>
  <c r="I163" i="1" s="1"/>
  <c r="J164" i="1"/>
  <c r="I164" i="1" s="1"/>
  <c r="J165" i="1"/>
  <c r="I165" i="1" s="1"/>
  <c r="J166" i="1"/>
  <c r="I166" i="1" s="1"/>
  <c r="J167" i="1"/>
  <c r="I167" i="1" s="1"/>
  <c r="J168" i="1"/>
  <c r="I168" i="1" s="1"/>
  <c r="J169" i="1"/>
  <c r="I169" i="1" s="1"/>
  <c r="J170" i="1"/>
  <c r="I170" i="1" s="1"/>
  <c r="J171" i="1"/>
  <c r="I171" i="1" s="1"/>
  <c r="J200" i="1"/>
  <c r="J201" i="1"/>
  <c r="J202" i="1"/>
  <c r="J203" i="1"/>
  <c r="J204" i="1"/>
  <c r="J205" i="1"/>
  <c r="J206" i="1"/>
  <c r="J207" i="1"/>
  <c r="I207" i="1" s="1"/>
  <c r="J208" i="1"/>
  <c r="I208" i="1" s="1"/>
  <c r="J209" i="1"/>
  <c r="I209" i="1" s="1"/>
  <c r="J210" i="1"/>
  <c r="I210" i="1" s="1"/>
  <c r="J211" i="1"/>
  <c r="I211" i="1" s="1"/>
  <c r="J212" i="1"/>
  <c r="I212" i="1" s="1"/>
  <c r="J213" i="1"/>
  <c r="I213" i="1" s="1"/>
  <c r="J214" i="1"/>
  <c r="I214" i="1" s="1"/>
  <c r="J215" i="1"/>
  <c r="I215" i="1" s="1"/>
  <c r="J216" i="1"/>
  <c r="I216" i="1" s="1"/>
  <c r="J217" i="1"/>
  <c r="I217" i="1" s="1"/>
  <c r="J218" i="1"/>
  <c r="I218" i="1" s="1"/>
  <c r="J219" i="1"/>
  <c r="I219" i="1" s="1"/>
  <c r="J220" i="1"/>
  <c r="I220" i="1" s="1"/>
  <c r="J221" i="1"/>
  <c r="I221" i="1" s="1"/>
  <c r="J222" i="1"/>
  <c r="I222" i="1" s="1"/>
  <c r="J223" i="1"/>
  <c r="I223" i="1" s="1"/>
  <c r="J224" i="1"/>
  <c r="I224" i="1" s="1"/>
  <c r="J225" i="1"/>
  <c r="I225" i="1" s="1"/>
  <c r="J226" i="1"/>
  <c r="I226" i="1" s="1"/>
  <c r="J137" i="1"/>
  <c r="I137" i="1" s="1"/>
  <c r="J112" i="1"/>
  <c r="J108" i="1"/>
  <c r="J85" i="1"/>
  <c r="J83" i="1"/>
  <c r="J82" i="1"/>
  <c r="J227" i="1"/>
  <c r="I227" i="1" s="1"/>
  <c r="J31" i="1"/>
  <c r="I31" i="1" s="1"/>
  <c r="K31" i="1" s="1"/>
  <c r="L31" i="1" s="1"/>
  <c r="J30" i="1"/>
  <c r="I202" i="1" l="1"/>
  <c r="K202" i="1" s="1"/>
  <c r="L202" i="1" s="1"/>
  <c r="I201" i="1"/>
  <c r="K201" i="1" s="1"/>
  <c r="L201" i="1" s="1"/>
  <c r="I194" i="1"/>
  <c r="K194" i="1" s="1"/>
  <c r="L194" i="1" s="1"/>
  <c r="I203" i="1"/>
  <c r="K203" i="1" s="1"/>
  <c r="L203" i="1" s="1"/>
  <c r="I119" i="1"/>
  <c r="K119" i="1" s="1"/>
  <c r="L119" i="1" s="1"/>
  <c r="I172" i="1"/>
  <c r="K172" i="1" s="1"/>
  <c r="L172" i="1" s="1"/>
  <c r="I196" i="1"/>
  <c r="K196" i="1" s="1"/>
  <c r="L196" i="1" s="1"/>
  <c r="I192" i="1"/>
  <c r="K192" i="1" s="1"/>
  <c r="L192" i="1" s="1"/>
  <c r="I188" i="1"/>
  <c r="K188" i="1" s="1"/>
  <c r="L188" i="1" s="1"/>
  <c r="I184" i="1"/>
  <c r="K184" i="1" s="1"/>
  <c r="L184" i="1" s="1"/>
  <c r="I180" i="1"/>
  <c r="K180" i="1" s="1"/>
  <c r="L180" i="1" s="1"/>
  <c r="I176" i="1"/>
  <c r="K176" i="1" s="1"/>
  <c r="L176" i="1" s="1"/>
  <c r="I206" i="1"/>
  <c r="K206" i="1" s="1"/>
  <c r="L206" i="1" s="1"/>
  <c r="I199" i="1"/>
  <c r="K199" i="1" s="1"/>
  <c r="L199" i="1" s="1"/>
  <c r="I195" i="1"/>
  <c r="K195" i="1" s="1"/>
  <c r="L195" i="1" s="1"/>
  <c r="I191" i="1"/>
  <c r="K191" i="1" s="1"/>
  <c r="L191" i="1" s="1"/>
  <c r="I187" i="1"/>
  <c r="K187" i="1" s="1"/>
  <c r="L187" i="1" s="1"/>
  <c r="I183" i="1"/>
  <c r="K183" i="1" s="1"/>
  <c r="L183" i="1" s="1"/>
  <c r="I175" i="1"/>
  <c r="K175" i="1" s="1"/>
  <c r="L175" i="1" s="1"/>
  <c r="I205" i="1"/>
  <c r="K205" i="1" s="1"/>
  <c r="L205" i="1" s="1"/>
  <c r="I198" i="1"/>
  <c r="K198" i="1" s="1"/>
  <c r="L198" i="1" s="1"/>
  <c r="I190" i="1"/>
  <c r="K190" i="1" s="1"/>
  <c r="L190" i="1" s="1"/>
  <c r="I186" i="1"/>
  <c r="K186" i="1" s="1"/>
  <c r="L186" i="1" s="1"/>
  <c r="I182" i="1"/>
  <c r="K182" i="1" s="1"/>
  <c r="L182" i="1" s="1"/>
  <c r="I174" i="1"/>
  <c r="K174" i="1" s="1"/>
  <c r="L174" i="1" s="1"/>
  <c r="I204" i="1"/>
  <c r="K204" i="1" s="1"/>
  <c r="L204" i="1" s="1"/>
  <c r="I200" i="1"/>
  <c r="K200" i="1" s="1"/>
  <c r="L200" i="1" s="1"/>
  <c r="I197" i="1"/>
  <c r="K197" i="1" s="1"/>
  <c r="L197" i="1" s="1"/>
  <c r="I193" i="1"/>
  <c r="K193" i="1" s="1"/>
  <c r="L193" i="1" s="1"/>
  <c r="I189" i="1"/>
  <c r="K189" i="1" s="1"/>
  <c r="L189" i="1" s="1"/>
  <c r="I185" i="1"/>
  <c r="K185" i="1" s="1"/>
  <c r="L185" i="1" s="1"/>
  <c r="I181" i="1"/>
  <c r="K181" i="1" s="1"/>
  <c r="L181" i="1" s="1"/>
  <c r="I177" i="1"/>
  <c r="K177" i="1" s="1"/>
  <c r="L177" i="1" s="1"/>
  <c r="I173" i="1"/>
  <c r="K173" i="1" s="1"/>
  <c r="L173" i="1" s="1"/>
  <c r="I64" i="1"/>
  <c r="K64" i="1" s="1"/>
  <c r="L64" i="1" s="1"/>
  <c r="J228" i="1"/>
  <c r="I30" i="1"/>
  <c r="K30" i="1" s="1"/>
  <c r="L30" i="1" s="1"/>
  <c r="K228" i="1" l="1"/>
  <c r="I228" i="1"/>
</calcChain>
</file>

<file path=xl/sharedStrings.xml><?xml version="1.0" encoding="utf-8"?>
<sst xmlns="http://schemas.openxmlformats.org/spreadsheetml/2006/main" count="1802" uniqueCount="372">
  <si>
    <t>EQUIPMENT 
DESCRIPTION</t>
  </si>
  <si>
    <t>MODEL</t>
  </si>
  <si>
    <t>MANUFACTURER / DISTRIBUTOR</t>
  </si>
  <si>
    <t>EQUIPMENT
LOCATION</t>
  </si>
  <si>
    <t xml:space="preserve"> SN</t>
  </si>
  <si>
    <t>Pipette</t>
  </si>
  <si>
    <t>Weighing Scale</t>
  </si>
  <si>
    <t>Multimeter</t>
  </si>
  <si>
    <t>Wide Range Gauge</t>
  </si>
  <si>
    <t>Traceable Stopwatch/ Timer Big Digit 4 Channel</t>
  </si>
  <si>
    <t>Weight-1g</t>
  </si>
  <si>
    <t>Weight-10g</t>
  </si>
  <si>
    <t>Analogue Surface Resistance Meter Kit</t>
  </si>
  <si>
    <t>ESD Personnel Test Station</t>
  </si>
  <si>
    <t>Megger MIT410/2 Insulation Tester</t>
  </si>
  <si>
    <t>Glassware washer</t>
  </si>
  <si>
    <t>Grundfos Pump</t>
  </si>
  <si>
    <t>Tempreature Recorder</t>
  </si>
  <si>
    <t>DIGIMATIC MICROMETER</t>
  </si>
  <si>
    <t>DIGIMATIC CALIPER</t>
  </si>
  <si>
    <t>Eppendorf /VWR</t>
  </si>
  <si>
    <t>Eppendorf / VWR</t>
  </si>
  <si>
    <t>Sartorius</t>
  </si>
  <si>
    <t>FLUKE / Region Suppliers (PTE) LTD</t>
  </si>
  <si>
    <t>Edwards</t>
  </si>
  <si>
    <t>VWR</t>
  </si>
  <si>
    <t>Pro-Pack Materials Pte Ltd</t>
  </si>
  <si>
    <t>Vermason</t>
  </si>
  <si>
    <t>Megger</t>
  </si>
  <si>
    <t>Lab Science Solution Pte Ltd</t>
  </si>
  <si>
    <t>Adept Pure Water Limited</t>
  </si>
  <si>
    <t>LogTag</t>
  </si>
  <si>
    <t>Mitutoyo</t>
  </si>
  <si>
    <t>P1000</t>
  </si>
  <si>
    <t>MSA 125P-100-DI</t>
  </si>
  <si>
    <t>FL77-4</t>
  </si>
  <si>
    <t>D14703000</t>
  </si>
  <si>
    <t>62344-641</t>
  </si>
  <si>
    <t>YCW313-00</t>
  </si>
  <si>
    <t>YCW413-00</t>
  </si>
  <si>
    <t>SCS 701</t>
  </si>
  <si>
    <t>MIT410/2</t>
  </si>
  <si>
    <t>PG8593</t>
  </si>
  <si>
    <t xml:space="preserve">200uL </t>
  </si>
  <si>
    <t>CME3-5</t>
  </si>
  <si>
    <t>TRIX-8</t>
  </si>
  <si>
    <t>MDC-1"PX</t>
  </si>
  <si>
    <t xml:space="preserve">CD-8"ASX </t>
  </si>
  <si>
    <t>G42127G</t>
  </si>
  <si>
    <t xml:space="preserve"> G42285G</t>
  </si>
  <si>
    <t xml:space="preserve"> I22994G</t>
  </si>
  <si>
    <t>I22911G</t>
  </si>
  <si>
    <t>B16215984</t>
  </si>
  <si>
    <t>WPPL Lab</t>
  </si>
  <si>
    <t>Richport</t>
  </si>
  <si>
    <t>WPPL</t>
  </si>
  <si>
    <t>Electrical Safety Analyzer</t>
  </si>
  <si>
    <t>Load Box</t>
  </si>
  <si>
    <t>Keithley Source Measurement Unit #1</t>
  </si>
  <si>
    <t>Programmable DC Power supply</t>
  </si>
  <si>
    <t>6½ DIGITAL MULTIMETER</t>
  </si>
  <si>
    <t xml:space="preserve"> 4 CH 500MHz OSCILLOSCOPE</t>
  </si>
  <si>
    <t>NI [ M series ]  MULTIFUNCTION DAQ  Device</t>
  </si>
  <si>
    <t>20MHZ FUNCTION.ARBITRARY WAVEFORM GENERATOR</t>
  </si>
  <si>
    <t xml:space="preserve">DC ELECTRONIC LOAD MODULE 0-60 A, 80 V, 300 W </t>
  </si>
  <si>
    <t>NI  Programmable DC Power supply</t>
  </si>
  <si>
    <t>HP66103A DC Power Module 35V/4.5A</t>
  </si>
  <si>
    <t>HP66101A DC Power Module 8V/16A</t>
  </si>
  <si>
    <t>Electronic Load</t>
  </si>
  <si>
    <t>Tektronics 4-Channel Digitizing Oscilloscope</t>
  </si>
  <si>
    <t>Keithley Source Measurement Unit  #2</t>
  </si>
  <si>
    <t>Digital Thermometer with Probe (K type)</t>
  </si>
  <si>
    <t>Electronic Weigh Balance</t>
  </si>
  <si>
    <t>Digital Multimeter</t>
  </si>
  <si>
    <t>Pressure Calibrator</t>
  </si>
  <si>
    <t>High Voltage Probe</t>
  </si>
  <si>
    <t>Clamp Meter</t>
  </si>
  <si>
    <t>Picoammeter</t>
  </si>
  <si>
    <t>Liquilaz</t>
  </si>
  <si>
    <t>Torque Wrench</t>
  </si>
  <si>
    <t>Dial Depth Gauge</t>
  </si>
  <si>
    <t>Dial Indicator</t>
  </si>
  <si>
    <t>Mass Flow Meter</t>
  </si>
  <si>
    <t>Macbeth Lighting</t>
  </si>
  <si>
    <t>Benchtop Measuring Machine</t>
  </si>
  <si>
    <t>Universal Front End Tester</t>
  </si>
  <si>
    <t>Power SMU</t>
  </si>
  <si>
    <t>M Series Multifunction DAQ</t>
  </si>
  <si>
    <t>Digital Phosphor Oscilloscope</t>
  </si>
  <si>
    <t>Function / Arbitrary Waveform Generator</t>
  </si>
  <si>
    <t>Digital  Multimeter</t>
  </si>
  <si>
    <t>Mainframe / Electronic Load Module</t>
  </si>
  <si>
    <t>DC Power Supply</t>
  </si>
  <si>
    <t>Source Measure Units</t>
  </si>
  <si>
    <t>Light Box</t>
  </si>
  <si>
    <t>DC Electronic Load module</t>
  </si>
  <si>
    <t>DC POWER SUPPLY MODULE</t>
  </si>
  <si>
    <t>Electronic Load Plug-In Module / Control Mainframe</t>
  </si>
  <si>
    <t>Function/Arbitrary Waveform Generator</t>
  </si>
  <si>
    <t>Keithley 236 Source Measure unit</t>
  </si>
  <si>
    <t>Oscillascope</t>
  </si>
  <si>
    <t>PCI 6025E</t>
  </si>
  <si>
    <t>POWER SMU</t>
  </si>
  <si>
    <t>VXI  6 1/2 Digit Multimeter</t>
  </si>
  <si>
    <t>VXI 6 1/2 Digit Multimeter</t>
  </si>
  <si>
    <t>VXI Universal Counter 200 MHZ</t>
  </si>
  <si>
    <t>VXI Waveform Generator</t>
  </si>
  <si>
    <t>6 1/2 DIGITAL MULTIMETER</t>
  </si>
  <si>
    <t>20 MHZ FUNCTION/ARBITRARY WAVEFORM GENERATOR</t>
  </si>
  <si>
    <t>DIGITAL PHOSPOR OSCILLOSCOPE</t>
  </si>
  <si>
    <t>Digital Gram Balance - WP07 (Weighing Scale)</t>
  </si>
  <si>
    <t>Multimeter / Data Acquisition System</t>
  </si>
  <si>
    <t>Digital Process Indicators</t>
  </si>
  <si>
    <t>Digital Process Indicator C/W Probe</t>
  </si>
  <si>
    <t>Pat and Flash Tester</t>
  </si>
  <si>
    <t>Insulation Tester</t>
  </si>
  <si>
    <t>DC POWER SUPPLY</t>
  </si>
  <si>
    <t xml:space="preserve">DC ELECTRONIC LOAD </t>
  </si>
  <si>
    <t>20 MHZ FUNCTION/ARBITRARY 
WAVEFORM GENERATOR</t>
  </si>
  <si>
    <t>Prog Resistor</t>
  </si>
  <si>
    <t>Multifunction DAQ</t>
  </si>
  <si>
    <t>DC Electronic Load mainframe</t>
  </si>
  <si>
    <t>MPS MAINFRAME</t>
  </si>
  <si>
    <t>Prog. Resistance Card</t>
  </si>
  <si>
    <t>Leak Detector</t>
  </si>
  <si>
    <t>Chroma</t>
  </si>
  <si>
    <t>Keithley</t>
  </si>
  <si>
    <t>TDK Lambda</t>
  </si>
  <si>
    <t>Agilent Technologies</t>
  </si>
  <si>
    <t xml:space="preserve">Tektronix </t>
  </si>
  <si>
    <t>National Instruments</t>
  </si>
  <si>
    <t>Hewlett Packard</t>
  </si>
  <si>
    <t>Fluke</t>
  </si>
  <si>
    <t>AND</t>
  </si>
  <si>
    <t>Quadtech</t>
  </si>
  <si>
    <t>Ametek</t>
  </si>
  <si>
    <t>Kyoritsu</t>
  </si>
  <si>
    <t>Particle Measuring Systems</t>
  </si>
  <si>
    <t>Snap-on</t>
  </si>
  <si>
    <t>Aalborg</t>
  </si>
  <si>
    <t>X-Rite</t>
  </si>
  <si>
    <t>Quality Vision International</t>
  </si>
  <si>
    <t>Racal-Dana Instruments, inc.</t>
  </si>
  <si>
    <t>Racal-Dana Instruments, Inc.</t>
  </si>
  <si>
    <t>Omega</t>
  </si>
  <si>
    <t>QuadTech</t>
  </si>
  <si>
    <t>Seaward Electronic</t>
  </si>
  <si>
    <t xml:space="preserve">Marvin Test Solution  </t>
  </si>
  <si>
    <t>Geotest</t>
  </si>
  <si>
    <t>Leybold</t>
  </si>
  <si>
    <t>S14-03</t>
  </si>
  <si>
    <t xml:space="preserve">GENH30-25 </t>
  </si>
  <si>
    <t xml:space="preserve"> 34411A</t>
  </si>
  <si>
    <t>TDS3054C</t>
  </si>
  <si>
    <t>PXI-6229</t>
  </si>
  <si>
    <t>GENH60-12.5</t>
  </si>
  <si>
    <t>33220A</t>
  </si>
  <si>
    <t>PXI-4130</t>
  </si>
  <si>
    <t>66103A</t>
  </si>
  <si>
    <t>66101A</t>
  </si>
  <si>
    <t>60502B</t>
  </si>
  <si>
    <t>TDS460A</t>
  </si>
  <si>
    <t>60502A</t>
  </si>
  <si>
    <t>236</t>
  </si>
  <si>
    <t>51 II</t>
  </si>
  <si>
    <t>HR200</t>
  </si>
  <si>
    <t>Guardian 6000</t>
  </si>
  <si>
    <t>APC10KGINDG</t>
  </si>
  <si>
    <t>80K-6</t>
  </si>
  <si>
    <t>Guardian 6000 Plus</t>
  </si>
  <si>
    <t>E20P</t>
  </si>
  <si>
    <t>QD2R1000</t>
  </si>
  <si>
    <t>2904S / 7217S</t>
  </si>
  <si>
    <t>2514S</t>
  </si>
  <si>
    <t>GFM17</t>
  </si>
  <si>
    <t>QD1R200</t>
  </si>
  <si>
    <t>Judge II</t>
  </si>
  <si>
    <t>StarLite 150</t>
  </si>
  <si>
    <t>PCI-6025E</t>
  </si>
  <si>
    <t>PXI4130</t>
  </si>
  <si>
    <t>PXI6229</t>
  </si>
  <si>
    <t>34411A</t>
  </si>
  <si>
    <t>6314 / 63103 / 63103A</t>
  </si>
  <si>
    <t>GENH30-25</t>
  </si>
  <si>
    <t>JUDGE II</t>
  </si>
  <si>
    <t>63103/6314</t>
  </si>
  <si>
    <t>6025E</t>
  </si>
  <si>
    <t>4152A</t>
  </si>
  <si>
    <t>2461-CD</t>
  </si>
  <si>
    <t>3151A+</t>
  </si>
  <si>
    <t>HR-200</t>
  </si>
  <si>
    <t>Keithley 2700</t>
  </si>
  <si>
    <t>DP81R-SER-DC2</t>
  </si>
  <si>
    <t>DP 80</t>
  </si>
  <si>
    <t>19032</t>
  </si>
  <si>
    <t>6000 Plus</t>
  </si>
  <si>
    <t>CLARE HAL 104</t>
  </si>
  <si>
    <t>MIT400</t>
  </si>
  <si>
    <t xml:space="preserve"> 63103A</t>
  </si>
  <si>
    <t>63103A</t>
  </si>
  <si>
    <t xml:space="preserve"> TDS 3054C</t>
  </si>
  <si>
    <t>GX1164</t>
  </si>
  <si>
    <t xml:space="preserve"> NI PXI-6229</t>
  </si>
  <si>
    <t xml:space="preserve"> NI PXI-4130</t>
  </si>
  <si>
    <t>6050A</t>
  </si>
  <si>
    <t>66000A</t>
  </si>
  <si>
    <t>GX1164-01</t>
  </si>
  <si>
    <t>PhoenixL 300i</t>
  </si>
  <si>
    <t>19032G400225</t>
  </si>
  <si>
    <t>09M1019A</t>
  </si>
  <si>
    <t>09M1020A</t>
  </si>
  <si>
    <t>MY46000358</t>
  </si>
  <si>
    <t>C011085</t>
  </si>
  <si>
    <t>145DF14</t>
  </si>
  <si>
    <t>145DF42</t>
  </si>
  <si>
    <t>09M1026A</t>
  </si>
  <si>
    <t>09M1028A</t>
  </si>
  <si>
    <t>09M1029A</t>
  </si>
  <si>
    <t>09M1032A</t>
  </si>
  <si>
    <t>MY44046858</t>
  </si>
  <si>
    <t>1450264</t>
  </si>
  <si>
    <t>US34212664</t>
  </si>
  <si>
    <t>US34212667</t>
  </si>
  <si>
    <t>US34212669</t>
  </si>
  <si>
    <t>US34212670</t>
  </si>
  <si>
    <t>US34212672</t>
  </si>
  <si>
    <t>US34442070</t>
  </si>
  <si>
    <t>MY40000535</t>
  </si>
  <si>
    <t>US37244128</t>
  </si>
  <si>
    <t>US37244138</t>
  </si>
  <si>
    <t>US37244141</t>
  </si>
  <si>
    <t>B071897</t>
  </si>
  <si>
    <t>US37243391</t>
  </si>
  <si>
    <t>US37244144</t>
  </si>
  <si>
    <t>3011A-01246</t>
  </si>
  <si>
    <t>0786386</t>
  </si>
  <si>
    <t>LQY537 / 000943</t>
  </si>
  <si>
    <t>JDY576</t>
  </si>
  <si>
    <t>170609-1</t>
  </si>
  <si>
    <t>19032G000182</t>
  </si>
  <si>
    <t>C61093261217</t>
  </si>
  <si>
    <t>RSL1002609</t>
  </si>
  <si>
    <t>1347EFD</t>
  </si>
  <si>
    <t>145DF2F</t>
  </si>
  <si>
    <t>145DF16</t>
  </si>
  <si>
    <t>C0110786</t>
  </si>
  <si>
    <t>MY44043984</t>
  </si>
  <si>
    <t>MY48002718</t>
  </si>
  <si>
    <t>631400009104/ 631030017035/ 631030017265/ 631030017021/ 63103A000083</t>
  </si>
  <si>
    <t>0810603</t>
  </si>
  <si>
    <t>C61093251217</t>
  </si>
  <si>
    <t>3211A01907</t>
  </si>
  <si>
    <t>3211A01876</t>
  </si>
  <si>
    <t>3211A01587</t>
  </si>
  <si>
    <t>3211A02210</t>
  </si>
  <si>
    <t>3211A01795</t>
  </si>
  <si>
    <t>3211A00920</t>
  </si>
  <si>
    <t>95166</t>
  </si>
  <si>
    <t>95170</t>
  </si>
  <si>
    <t>95165</t>
  </si>
  <si>
    <t>95167</t>
  </si>
  <si>
    <t>95164</t>
  </si>
  <si>
    <t>95171</t>
  </si>
  <si>
    <t>US34213251</t>
  </si>
  <si>
    <t>US34213252</t>
  </si>
  <si>
    <t>US34213090</t>
  </si>
  <si>
    <t>US34213209</t>
  </si>
  <si>
    <t>3444A02477</t>
  </si>
  <si>
    <t>US34213216</t>
  </si>
  <si>
    <t>3444A02507</t>
  </si>
  <si>
    <t>C011477</t>
  </si>
  <si>
    <t>63145125/95148</t>
  </si>
  <si>
    <t>MY44044085/95154</t>
  </si>
  <si>
    <t>0683301(ID#90744)</t>
  </si>
  <si>
    <t>0648831 (ID#90316)</t>
  </si>
  <si>
    <t>497638</t>
  </si>
  <si>
    <t>0549819 (ID#95105)</t>
  </si>
  <si>
    <t>0796740 (ID#90275)</t>
  </si>
  <si>
    <t>0648819 (ID#90317)</t>
  </si>
  <si>
    <t>145DEFE</t>
  </si>
  <si>
    <t>145DF3A</t>
  </si>
  <si>
    <t>MY53002751/95155</t>
  </si>
  <si>
    <t>B060926</t>
  </si>
  <si>
    <t>C57A10</t>
  </si>
  <si>
    <t>145025B</t>
  </si>
  <si>
    <t>US38010437</t>
  </si>
  <si>
    <t>US38010248</t>
  </si>
  <si>
    <t>03070017</t>
  </si>
  <si>
    <t>1210</t>
  </si>
  <si>
    <t>9809972</t>
  </si>
  <si>
    <t>0101813</t>
  </si>
  <si>
    <t>MY48003234</t>
  </si>
  <si>
    <t>MY44015802</t>
  </si>
  <si>
    <t>C020604</t>
  </si>
  <si>
    <t>12335004 (93371)</t>
  </si>
  <si>
    <t>12333739 (93373)</t>
  </si>
  <si>
    <t>12333783 (93372)</t>
  </si>
  <si>
    <t>12333730 (93370)</t>
  </si>
  <si>
    <t>12316088 (90966)</t>
  </si>
  <si>
    <t>12336767(94322)</t>
  </si>
  <si>
    <t>1227711</t>
  </si>
  <si>
    <t>09030136</t>
  </si>
  <si>
    <t>TE83013-2 (10060165)</t>
  </si>
  <si>
    <t>19032G400264
(ID#93467)</t>
  </si>
  <si>
    <t>7312754
(ID#91356)</t>
  </si>
  <si>
    <t>5278621
(ID#91693)</t>
  </si>
  <si>
    <t>11173729
(ID#91890)</t>
  </si>
  <si>
    <t>34J-0747</t>
  </si>
  <si>
    <t>0703071132</t>
  </si>
  <si>
    <t>3312A02661</t>
  </si>
  <si>
    <t>US35221282</t>
  </si>
  <si>
    <t>11640209 (95750)</t>
  </si>
  <si>
    <t>CEI</t>
  </si>
  <si>
    <t>CEI PCBA</t>
  </si>
  <si>
    <t>Flex</t>
  </si>
  <si>
    <t>Flex Senai</t>
  </si>
  <si>
    <t>Venture (LC)</t>
  </si>
  <si>
    <t>Venture PCBA (LC)</t>
  </si>
  <si>
    <t>Venture PCBA (MS)</t>
  </si>
  <si>
    <t>Venture (MS)</t>
  </si>
  <si>
    <t xml:space="preserve">INTERVAL </t>
  </si>
  <si>
    <t>2 Years</t>
  </si>
  <si>
    <t>1 Year</t>
  </si>
  <si>
    <t>12</t>
  </si>
  <si>
    <t>MPC Cost (SGD)</t>
  </si>
  <si>
    <t>MPC-2020
Price (SGD)</t>
  </si>
  <si>
    <t xml:space="preserve">Remark </t>
  </si>
  <si>
    <t xml:space="preserve">up to 10k psi </t>
  </si>
  <si>
    <t xml:space="preserve">up to 1KV </t>
  </si>
  <si>
    <t xml:space="preserve">No Capability </t>
  </si>
  <si>
    <t xml:space="preserve">can do normal calibration with data only </t>
  </si>
  <si>
    <t xml:space="preserve"> </t>
  </si>
  <si>
    <t xml:space="preserve">Follow previous cal cert </t>
  </si>
  <si>
    <t>MPC Cost(USD)</t>
  </si>
  <si>
    <t>Cost Diff. (USD)</t>
  </si>
  <si>
    <t>Cost Diff. with 10% (USD)</t>
  </si>
  <si>
    <t>Current COST (USD)</t>
  </si>
  <si>
    <t>Scope</t>
  </si>
  <si>
    <t>Tektronix</t>
  </si>
  <si>
    <t>C012802</t>
  </si>
  <si>
    <t>Function Generator</t>
  </si>
  <si>
    <t>Agilent</t>
  </si>
  <si>
    <t>MY44054891</t>
  </si>
  <si>
    <t>Mulitmeter</t>
  </si>
  <si>
    <t>MY48004403</t>
  </si>
  <si>
    <t>Electronic Load Module</t>
  </si>
  <si>
    <t>63103A003917</t>
  </si>
  <si>
    <t>63103A003907</t>
  </si>
  <si>
    <t>63103A003897</t>
  </si>
  <si>
    <t>63103A003947</t>
  </si>
  <si>
    <t>Programmable Card, 4Ch</t>
  </si>
  <si>
    <t>Programmable Power Supply</t>
  </si>
  <si>
    <t>National Instrument</t>
  </si>
  <si>
    <t>160B96F</t>
  </si>
  <si>
    <t>Data Acquisition</t>
  </si>
  <si>
    <t>164D2A9</t>
  </si>
  <si>
    <t>164D2B4</t>
  </si>
  <si>
    <t>Genesys 750W Power Supply</t>
  </si>
  <si>
    <t>Lambda</t>
  </si>
  <si>
    <t>11K5893Z</t>
  </si>
  <si>
    <t>11K5896Z</t>
  </si>
  <si>
    <t>11K5894Z</t>
  </si>
  <si>
    <t>11K5895Z</t>
  </si>
  <si>
    <t>11K5891Z</t>
  </si>
  <si>
    <t>11K5892Z</t>
  </si>
  <si>
    <t>NI PXI-4071 FlexDMM</t>
  </si>
  <si>
    <t>F1E66F</t>
  </si>
  <si>
    <t>Aglient Current Shunt for DMM</t>
  </si>
  <si>
    <t>Row Labels</t>
  </si>
  <si>
    <t>Grand Total</t>
  </si>
  <si>
    <t>(blank)</t>
  </si>
  <si>
    <t>SGD:USD = 1: 0.73799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</si>
</sst>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General_)"/>
    <numFmt numFmtId="165" formatCode="_([$$-409]* #,##0.00_);_([$$-409]* \(#,##0.00\);_([$$-409]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ourier"/>
      <family val="3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164" fontId="3" fillId="0" borderId="0"/>
    <xf numFmtId="164" fontId="3" fillId="0" borderId="0"/>
    <xf numFmtId="164" fontId="3" fillId="0" borderId="0"/>
    <xf numFmtId="0" fontId="4" fillId="0" borderId="0"/>
    <xf numFmtId="164" fontId="3" fillId="0" borderId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44" fontId="5" fillId="0" borderId="1" xfId="1" applyFont="1" applyFill="1" applyBorder="1" applyAlignment="1">
      <alignment horizontal="center" vertical="center"/>
    </xf>
    <xf numFmtId="0" fontId="0" fillId="0" borderId="1" xfId="0" applyFill="1" applyBorder="1"/>
    <xf numFmtId="0" fontId="7" fillId="0" borderId="1" xfId="0" applyFont="1" applyBorder="1"/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/>
      <protection locked="0"/>
    </xf>
    <xf numFmtId="165" fontId="8" fillId="2" borderId="1" xfId="7" applyNumberFormat="1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/>
    </xf>
    <xf numFmtId="0" fontId="7" fillId="0" borderId="0" xfId="0" applyFont="1"/>
    <xf numFmtId="0" fontId="7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65" fontId="7" fillId="0" borderId="1" xfId="7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4" fontId="7" fillId="0" borderId="1" xfId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Fill="1"/>
    <xf numFmtId="165" fontId="7" fillId="0" borderId="0" xfId="7" applyNumberFormat="1" applyFont="1"/>
    <xf numFmtId="0" fontId="7" fillId="0" borderId="0" xfId="0" applyFont="1" applyAlignment="1">
      <alignment horizontal="center" vertical="center"/>
    </xf>
    <xf numFmtId="44" fontId="7" fillId="0" borderId="0" xfId="1" applyFont="1" applyAlignment="1">
      <alignment horizontal="center" vertical="center"/>
    </xf>
    <xf numFmtId="1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1" fontId="0" fillId="0" borderId="0" xfId="0" applyNumberFormat="1"/>
    <xf numFmtId="44" fontId="5" fillId="0" borderId="0" xfId="1" applyFont="1" applyFill="1" applyBorder="1" applyAlignment="1">
      <alignment horizontal="center" vertical="center"/>
    </xf>
    <xf numFmtId="44" fontId="0" fillId="0" borderId="0" xfId="0" applyNumberFormat="1"/>
    <xf numFmtId="0" fontId="0" fillId="0" borderId="0" xfId="0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4" fontId="0" fillId="0" borderId="0" xfId="0" applyNumberFormat="1" applyAlignment="1">
      <alignment horizontal="center"/>
    </xf>
    <xf numFmtId="0" fontId="2" fillId="4" borderId="2" xfId="0" applyFont="1" applyFill="1" applyBorder="1" applyAlignment="1" applyProtection="1">
      <alignment horizontal="center" vertical="center" wrapText="1"/>
      <protection locked="0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44" fontId="5" fillId="5" borderId="1" xfId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6" fillId="5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44" fontId="5" fillId="6" borderId="1" xfId="1" applyFon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 wrapText="1"/>
    </xf>
    <xf numFmtId="0" fontId="0" fillId="5" borderId="0" xfId="0" applyFill="1" applyAlignment="1">
      <alignment horizontal="center"/>
    </xf>
    <xf numFmtId="0" fontId="0" fillId="5" borderId="0" xfId="0" applyFill="1"/>
    <xf numFmtId="44" fontId="5" fillId="7" borderId="0" xfId="1" applyFont="1" applyFill="1" applyBorder="1" applyAlignment="1">
      <alignment horizontal="center" vertical="center"/>
    </xf>
    <xf numFmtId="0" fontId="0" fillId="7" borderId="0" xfId="0" applyFill="1" applyAlignment="1">
      <alignment horizontal="center"/>
    </xf>
    <xf numFmtId="0" fontId="0" fillId="7" borderId="0" xfId="0" applyFill="1"/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8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44" fontId="5" fillId="3" borderId="1" xfId="1" applyFont="1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0" fillId="8" borderId="1" xfId="0" applyFill="1" applyBorder="1" applyAlignment="1">
      <alignment horizontal="center"/>
    </xf>
    <xf numFmtId="0" fontId="0" fillId="8" borderId="1" xfId="0" applyFill="1" applyBorder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1" fontId="0" fillId="7" borderId="0" xfId="0" applyNumberFormat="1" applyFill="1" applyAlignment="1">
      <alignment horizontal="center"/>
    </xf>
    <xf numFmtId="44" fontId="0" fillId="7" borderId="0" xfId="0" applyNumberFormat="1" applyFill="1" applyAlignment="1">
      <alignment horizontal="center"/>
    </xf>
    <xf numFmtId="44" fontId="0" fillId="7" borderId="0" xfId="0" applyNumberFormat="1" applyFill="1"/>
  </cellXfs>
  <cellStyles count="8">
    <cellStyle name="Currency" xfId="1" builtinId="4"/>
    <cellStyle name="Normal" xfId="0" builtinId="0"/>
    <cellStyle name="Normal 2 2 2 2" xfId="4" xr:uid="{128B6FD5-DEEA-4059-A4B2-DD8EAF220394}"/>
    <cellStyle name="Normal 2 2 3" xfId="6" xr:uid="{AFE6D75D-9206-4B98-AEEC-06B99FA2DB12}"/>
    <cellStyle name="Normal 2 3 2" xfId="5" xr:uid="{1F4DF57B-3984-4E4E-9D2B-4261D00CAC24}"/>
    <cellStyle name="Normal 2 4 2" xfId="3" xr:uid="{138857E3-70B0-48A4-A183-3A2948854D07}"/>
    <cellStyle name="Normal 42" xfId="2" xr:uid="{430C0C53-F69D-4A85-9156-2AAC7756C537}"/>
    <cellStyle name="Percent" xfId="7" builtinId="5"/>
  </cellStyles>
  <dxfs count="2"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HuaZhen Luo" refreshedDate="43819.730263541664" createdVersion="6" refreshedVersion="6" minRefreshableVersion="3" recordCount="51" xr:uid="{6A0F913F-C244-47C6-8C2B-9E38E6540728}">
  <cacheSource type="worksheet">
    <worksheetSource ref="B2:J53" sheet="Items need to check with MPC"/>
  </cacheSource>
  <cacheFields count="9">
    <cacheField name="EQUIPMENT _x000a_DESCRIPTION" numFmtId="0">
      <sharedItems count="10">
        <s v="Load Box"/>
        <s v="Digital Thermometer with Probe (K type)"/>
        <s v="Electronic Weigh Balance"/>
        <s v="Digital Multimeter"/>
        <s v="Clamp Meter"/>
        <s v="Electrical Safety Analyzer"/>
        <s v="Dial Depth Gauge"/>
        <s v="Dial Indicator"/>
        <s v="VXI Universal Counter 200 MHZ"/>
        <s v="DIGITAL PHOSPOR OSCILLOSCOPE"/>
      </sharedItems>
    </cacheField>
    <cacheField name="MANUFACTURER / DISTRIBUTOR" numFmtId="0">
      <sharedItems/>
    </cacheField>
    <cacheField name="MODEL" numFmtId="0">
      <sharedItems containsMixedTypes="1" containsNumber="1" containsInteger="1" minValue="110" maxValue="19032"/>
    </cacheField>
    <cacheField name=" SN" numFmtId="0">
      <sharedItems containsMixedTypes="1" containsNumber="1" containsInteger="1" minValue="66386" maxValue="90240092"/>
    </cacheField>
    <cacheField name="EQUIPMENT_x000a_LOCATION" numFmtId="0">
      <sharedItems/>
    </cacheField>
    <cacheField name="INTERVAL " numFmtId="0">
      <sharedItems containsSemiMixedTypes="0" containsString="0" containsNumber="1" containsInteger="1" minValue="6" maxValue="12"/>
    </cacheField>
    <cacheField name="Current COST (USD)" numFmtId="0">
      <sharedItems containsString="0" containsBlank="1" containsNumber="1" minValue="17.899999999999999" maxValue="219.78" count="15">
        <n v="75"/>
        <n v="59.34"/>
        <n v="53.7"/>
        <n v="52.75"/>
        <n v="79.12"/>
        <n v="217.74"/>
        <n v="219.78"/>
        <n v="52.26"/>
        <n v="23.87"/>
        <n v="23.44"/>
        <n v="17.899999999999999"/>
        <n v="89.51"/>
        <m/>
        <n v="200"/>
        <n v="80"/>
      </sharedItems>
    </cacheField>
    <cacheField name="MPC Cost(USD)" numFmtId="0">
      <sharedItems containsSemiMixedTypes="0" containsString="0" containsNumber="1" minValue="33.20955" maxValue="295.19600000000003"/>
    </cacheField>
    <cacheField name="Cost Diff. (USD)" numFmtId="0">
      <sharedItems containsSemiMixedTypes="0" containsString="0" containsNumber="1" minValue="-295.19600000000003" maxValue="-1.617000000000018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1">
  <r>
    <x v="0"/>
    <s v="Chroma"/>
    <s v="S14-03"/>
    <n v="14354696"/>
    <s v="CEI"/>
    <n v="12"/>
    <x v="0"/>
    <n v="169.73770000000002"/>
    <n v="-94.737700000000018"/>
  </r>
  <r>
    <x v="1"/>
    <s v="Fluke"/>
    <s v="51 II"/>
    <n v="89280141"/>
    <s v="Flex"/>
    <n v="12"/>
    <x v="1"/>
    <n v="88.558800000000005"/>
    <n v="-29.218800000000002"/>
  </r>
  <r>
    <x v="2"/>
    <s v="AND"/>
    <s v="HR200"/>
    <n v="12305757"/>
    <s v="Flex"/>
    <n v="6"/>
    <x v="2"/>
    <n v="59.039200000000001"/>
    <n v="-5.3391999999999982"/>
  </r>
  <r>
    <x v="2"/>
    <s v="AND"/>
    <s v="HR200"/>
    <n v="12305757"/>
    <s v="Flex"/>
    <n v="6"/>
    <x v="3"/>
    <n v="59.039200000000001"/>
    <n v="-6.289200000000001"/>
  </r>
  <r>
    <x v="2"/>
    <s v="AND"/>
    <s v="HR200"/>
    <n v="12200404"/>
    <s v="Flex"/>
    <n v="6"/>
    <x v="2"/>
    <n v="59.039200000000001"/>
    <n v="-5.3391999999999982"/>
  </r>
  <r>
    <x v="2"/>
    <s v="AND"/>
    <s v="HR200"/>
    <n v="12200404"/>
    <s v="Flex"/>
    <n v="6"/>
    <x v="3"/>
    <n v="59.039200000000001"/>
    <n v="-6.289200000000001"/>
  </r>
  <r>
    <x v="2"/>
    <s v="AND"/>
    <s v="HR200"/>
    <n v="12303279"/>
    <s v="Flex"/>
    <n v="6"/>
    <x v="2"/>
    <n v="59.039200000000001"/>
    <n v="-5.3391999999999982"/>
  </r>
  <r>
    <x v="2"/>
    <s v="AND"/>
    <s v="HR200"/>
    <n v="12303279"/>
    <s v="Flex"/>
    <n v="6"/>
    <x v="3"/>
    <n v="59.039200000000001"/>
    <n v="-6.289200000000001"/>
  </r>
  <r>
    <x v="2"/>
    <s v="AND"/>
    <s v="HR200"/>
    <n v="12315717"/>
    <s v="Flex"/>
    <n v="6"/>
    <x v="2"/>
    <n v="59.039200000000001"/>
    <n v="-5.3391999999999982"/>
  </r>
  <r>
    <x v="2"/>
    <s v="AND"/>
    <s v="HR200"/>
    <n v="12315717"/>
    <s v="Flex"/>
    <n v="6"/>
    <x v="3"/>
    <n v="59.039200000000001"/>
    <n v="-6.289200000000001"/>
  </r>
  <r>
    <x v="3"/>
    <s v="Fluke"/>
    <n v="110"/>
    <n v="85730619"/>
    <s v="Flex"/>
    <n v="12"/>
    <x v="2"/>
    <n v="59.039200000000001"/>
    <n v="-5.3391999999999982"/>
  </r>
  <r>
    <x v="3"/>
    <s v="Fluke"/>
    <n v="179"/>
    <n v="90240092"/>
    <s v="Flex"/>
    <n v="12"/>
    <x v="2"/>
    <n v="59.039200000000001"/>
    <n v="-5.3391999999999982"/>
  </r>
  <r>
    <x v="2"/>
    <s v="AND"/>
    <s v="HR200"/>
    <n v="12316922"/>
    <s v="Flex"/>
    <n v="6"/>
    <x v="2"/>
    <n v="59.039200000000001"/>
    <n v="-5.3391999999999982"/>
  </r>
  <r>
    <x v="2"/>
    <s v="AND"/>
    <s v="HR200"/>
    <n v="12316922"/>
    <s v="Flex"/>
    <n v="6"/>
    <x v="3"/>
    <n v="59.039200000000001"/>
    <n v="-6.289200000000001"/>
  </r>
  <r>
    <x v="4"/>
    <s v="Kyoritsu"/>
    <n v="2033"/>
    <n v="66386"/>
    <s v="Flex"/>
    <n v="12"/>
    <x v="4"/>
    <n v="88.558800000000005"/>
    <n v="-9.4388000000000005"/>
  </r>
  <r>
    <x v="5"/>
    <s v="Quadtech"/>
    <s v="Guardian 6000"/>
    <n v="6069766"/>
    <s v="Flex"/>
    <n v="12"/>
    <x v="5"/>
    <n v="221.39700000000002"/>
    <n v="-3.6570000000000107"/>
  </r>
  <r>
    <x v="5"/>
    <s v="Quadtech"/>
    <s v="Guardian 6000 Plus"/>
    <n v="8280865"/>
    <s v="Flex"/>
    <n v="12"/>
    <x v="6"/>
    <n v="221.39700000000002"/>
    <n v="-1.6170000000000186"/>
  </r>
  <r>
    <x v="2"/>
    <s v="AND"/>
    <s v="HR200"/>
    <n v="12326186"/>
    <s v="Flex"/>
    <n v="6"/>
    <x v="2"/>
    <n v="59.039200000000001"/>
    <n v="-5.3391999999999982"/>
  </r>
  <r>
    <x v="2"/>
    <s v="AND"/>
    <s v="HR200"/>
    <n v="12326186"/>
    <s v="Flex"/>
    <n v="6"/>
    <x v="3"/>
    <n v="59.039200000000001"/>
    <n v="-6.289200000000001"/>
  </r>
  <r>
    <x v="2"/>
    <s v="AND"/>
    <s v="HR200"/>
    <n v="12326300"/>
    <s v="Flex"/>
    <n v="6"/>
    <x v="2"/>
    <n v="59.039200000000001"/>
    <n v="-5.3391999999999982"/>
  </r>
  <r>
    <x v="2"/>
    <s v="AND"/>
    <s v="HR200"/>
    <n v="12326300"/>
    <s v="Flex"/>
    <n v="6"/>
    <x v="3"/>
    <n v="59.039200000000001"/>
    <n v="-6.289200000000001"/>
  </r>
  <r>
    <x v="2"/>
    <s v="AND"/>
    <s v="HR200"/>
    <n v="12324733"/>
    <s v="Flex"/>
    <n v="6"/>
    <x v="2"/>
    <n v="59.039200000000001"/>
    <n v="-5.3391999999999982"/>
  </r>
  <r>
    <x v="2"/>
    <s v="AND"/>
    <s v="HR200"/>
    <n v="12324733"/>
    <s v="Flex"/>
    <n v="6"/>
    <x v="3"/>
    <n v="59.039200000000001"/>
    <n v="-6.289200000000001"/>
  </r>
  <r>
    <x v="2"/>
    <s v="AND"/>
    <s v="HR200"/>
    <n v="12326184"/>
    <s v="Flex"/>
    <n v="6"/>
    <x v="2"/>
    <n v="59.039200000000001"/>
    <n v="-5.3391999999999982"/>
  </r>
  <r>
    <x v="2"/>
    <s v="AND"/>
    <s v="HR200"/>
    <n v="12326184"/>
    <s v="Flex"/>
    <n v="6"/>
    <x v="7"/>
    <n v="59.039200000000001"/>
    <n v="-6.779200000000003"/>
  </r>
  <r>
    <x v="2"/>
    <s v="AND"/>
    <s v="HR200"/>
    <n v="12326187"/>
    <s v="Flex"/>
    <n v="6"/>
    <x v="2"/>
    <n v="59.039200000000001"/>
    <n v="-5.3391999999999982"/>
  </r>
  <r>
    <x v="2"/>
    <s v="AND"/>
    <s v="HR200"/>
    <n v="12326187"/>
    <s v="Flex"/>
    <n v="6"/>
    <x v="3"/>
    <n v="59.039200000000001"/>
    <n v="-6.289200000000001"/>
  </r>
  <r>
    <x v="2"/>
    <s v="AND"/>
    <s v="HR200"/>
    <n v="12326180"/>
    <s v="Flex"/>
    <n v="6"/>
    <x v="2"/>
    <n v="59.039200000000001"/>
    <n v="-5.3391999999999982"/>
  </r>
  <r>
    <x v="2"/>
    <s v="AND"/>
    <s v="HR200"/>
    <n v="12326180"/>
    <s v="Flex"/>
    <n v="6"/>
    <x v="3"/>
    <n v="59.039200000000001"/>
    <n v="-6.289200000000001"/>
  </r>
  <r>
    <x v="2"/>
    <s v="AND"/>
    <s v="HR200"/>
    <n v="12326190"/>
    <s v="Flex"/>
    <n v="6"/>
    <x v="2"/>
    <n v="59.039200000000001"/>
    <n v="-5.3391999999999982"/>
  </r>
  <r>
    <x v="2"/>
    <s v="AND"/>
    <s v="HR200"/>
    <n v="12326190"/>
    <s v="Flex"/>
    <n v="6"/>
    <x v="3"/>
    <n v="59.039200000000001"/>
    <n v="-6.289200000000001"/>
  </r>
  <r>
    <x v="2"/>
    <s v="AND"/>
    <s v="HR200"/>
    <n v="12326279"/>
    <s v="Flex"/>
    <n v="6"/>
    <x v="2"/>
    <n v="59.039200000000001"/>
    <n v="-5.3391999999999982"/>
  </r>
  <r>
    <x v="2"/>
    <s v="AND"/>
    <s v="HR200"/>
    <n v="12326279"/>
    <s v="Flex"/>
    <n v="6"/>
    <x v="3"/>
    <n v="59.039200000000001"/>
    <n v="-6.289200000000001"/>
  </r>
  <r>
    <x v="6"/>
    <s v="Mitutoyo"/>
    <s v="2904S / 7217S"/>
    <s v="LQY537 / 000943"/>
    <s v="Flex"/>
    <n v="6"/>
    <x v="8"/>
    <n v="33.20955"/>
    <n v="-9.3395499999999991"/>
  </r>
  <r>
    <x v="6"/>
    <s v="Mitutoyo"/>
    <s v="2904S / 7217S"/>
    <s v="LQY537 / 000943"/>
    <s v="Flex"/>
    <n v="6"/>
    <x v="9"/>
    <n v="33.20955"/>
    <n v="-9.7695499999999988"/>
  </r>
  <r>
    <x v="7"/>
    <s v="Mitutoyo"/>
    <s v="2514S"/>
    <s v="JDY576"/>
    <s v="Flex"/>
    <n v="6"/>
    <x v="10"/>
    <n v="33.20955"/>
    <n v="-15.309550000000002"/>
  </r>
  <r>
    <x v="7"/>
    <s v="Mitutoyo"/>
    <s v="2514S"/>
    <s v="JDY576"/>
    <s v="Flex"/>
    <n v="6"/>
    <x v="9"/>
    <n v="33.20955"/>
    <n v="-9.7695499999999988"/>
  </r>
  <r>
    <x v="5"/>
    <s v="Chroma"/>
    <n v="19032"/>
    <s v="19032G000182"/>
    <s v="Flex"/>
    <n v="12"/>
    <x v="5"/>
    <n v="221.39700000000002"/>
    <n v="-3.6570000000000107"/>
  </r>
  <r>
    <x v="2"/>
    <s v="AND"/>
    <s v="HR200"/>
    <n v="12336741"/>
    <s v="Flex"/>
    <n v="6"/>
    <x v="2"/>
    <n v="59.039200000000001"/>
    <n v="-5.3391999999999982"/>
  </r>
  <r>
    <x v="2"/>
    <s v="AND"/>
    <s v="HR200"/>
    <n v="12336741"/>
    <s v="Flex"/>
    <n v="6"/>
    <x v="2"/>
    <n v="59.039200000000001"/>
    <n v="-5.3391999999999982"/>
  </r>
  <r>
    <x v="0"/>
    <s v="Chroma"/>
    <s v="S14-03"/>
    <n v="14354695"/>
    <s v="Flex"/>
    <n v="12"/>
    <x v="11"/>
    <n v="169.73770000000002"/>
    <n v="-80.227700000000013"/>
  </r>
  <r>
    <x v="0"/>
    <s v="Chroma"/>
    <s v="S14-03"/>
    <n v="14354681"/>
    <s v="Flex"/>
    <n v="12"/>
    <x v="11"/>
    <n v="169.73770000000002"/>
    <n v="-80.227700000000013"/>
  </r>
  <r>
    <x v="0"/>
    <s v="Chroma"/>
    <s v="S14-03"/>
    <n v="14354691"/>
    <s v="Flex"/>
    <n v="12"/>
    <x v="11"/>
    <n v="169.73770000000002"/>
    <n v="-80.227700000000013"/>
  </r>
  <r>
    <x v="0"/>
    <s v="Chroma"/>
    <s v="S14-03"/>
    <n v="7322788"/>
    <s v="Flex"/>
    <n v="12"/>
    <x v="11"/>
    <n v="169.73770000000002"/>
    <n v="-80.227700000000013"/>
  </r>
  <r>
    <x v="8"/>
    <s v="Racal-Dana Instruments, inc."/>
    <s v="2461-CD"/>
    <s v="03070017"/>
    <s v="Venture PCBA (LC)"/>
    <n v="12"/>
    <x v="12"/>
    <n v="295.19600000000003"/>
    <n v="-295.19600000000003"/>
  </r>
  <r>
    <x v="9"/>
    <s v="Tektronix "/>
    <s v="TDS3054C"/>
    <s v="C020604"/>
    <s v="Venture (MS)"/>
    <n v="12"/>
    <x v="13"/>
    <n v="258.29650000000004"/>
    <n v="-58.296500000000037"/>
  </r>
  <r>
    <x v="0"/>
    <s v="Chroma"/>
    <s v="S14-03"/>
    <n v="7322783"/>
    <s v="Venture (LC)"/>
    <n v="12"/>
    <x v="14"/>
    <n v="169.73770000000002"/>
    <n v="-89.737700000000018"/>
  </r>
  <r>
    <x v="0"/>
    <s v="Chroma"/>
    <s v="S14-03"/>
    <n v="7322786"/>
    <s v="Venture (LC)"/>
    <n v="12"/>
    <x v="14"/>
    <n v="169.73770000000002"/>
    <n v="-89.737700000000018"/>
  </r>
  <r>
    <x v="0"/>
    <s v="Chroma"/>
    <s v="S14-03"/>
    <n v="14354687"/>
    <s v="Venture (LC)"/>
    <n v="12"/>
    <x v="14"/>
    <n v="169.73770000000002"/>
    <n v="-89.737700000000018"/>
  </r>
  <r>
    <x v="0"/>
    <s v="Chroma"/>
    <s v="S14-03"/>
    <n v="14354682"/>
    <s v="Venture (LC)"/>
    <n v="12"/>
    <x v="14"/>
    <n v="169.73770000000002"/>
    <n v="-89.737700000000018"/>
  </r>
  <r>
    <x v="0"/>
    <s v="Chroma"/>
    <s v="S14-03"/>
    <n v="14354698"/>
    <s v="Venture (LC)"/>
    <n v="12"/>
    <x v="14"/>
    <n v="169.73770000000002"/>
    <n v="-89.73770000000001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E9EA21C-101B-49AD-884E-6A14F22C65C8}" name="PivotTable1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3:A31" firstHeaderRow="1" firstDataRow="1" firstDataCol="1"/>
  <pivotFields count="9">
    <pivotField axis="axisRow" showAll="0">
      <items count="11">
        <item x="4"/>
        <item x="6"/>
        <item x="7"/>
        <item x="3"/>
        <item x="9"/>
        <item x="1"/>
        <item x="5"/>
        <item x="2"/>
        <item x="0"/>
        <item x="8"/>
        <item t="default"/>
      </items>
    </pivotField>
    <pivotField showAll="0"/>
    <pivotField showAll="0"/>
    <pivotField showAll="0"/>
    <pivotField showAll="0"/>
    <pivotField showAll="0"/>
    <pivotField axis="axisRow" showAll="0">
      <items count="16">
        <item x="10"/>
        <item x="9"/>
        <item x="8"/>
        <item x="7"/>
        <item x="3"/>
        <item x="2"/>
        <item x="1"/>
        <item x="0"/>
        <item x="4"/>
        <item x="14"/>
        <item x="11"/>
        <item x="13"/>
        <item x="5"/>
        <item x="6"/>
        <item x="12"/>
        <item t="default"/>
      </items>
    </pivotField>
    <pivotField showAll="0"/>
    <pivotField showAll="0"/>
  </pivotFields>
  <rowFields count="2">
    <field x="0"/>
    <field x="6"/>
  </rowFields>
  <rowItems count="28">
    <i>
      <x/>
    </i>
    <i r="1">
      <x v="8"/>
    </i>
    <i>
      <x v="1"/>
    </i>
    <i r="1">
      <x v="1"/>
    </i>
    <i r="1">
      <x v="2"/>
    </i>
    <i>
      <x v="2"/>
    </i>
    <i r="1">
      <x/>
    </i>
    <i r="1">
      <x v="1"/>
    </i>
    <i>
      <x v="3"/>
    </i>
    <i r="1">
      <x v="5"/>
    </i>
    <i>
      <x v="4"/>
    </i>
    <i r="1">
      <x v="11"/>
    </i>
    <i>
      <x v="5"/>
    </i>
    <i r="1">
      <x v="6"/>
    </i>
    <i>
      <x v="6"/>
    </i>
    <i r="1">
      <x v="12"/>
    </i>
    <i r="1">
      <x v="13"/>
    </i>
    <i>
      <x v="7"/>
    </i>
    <i r="1">
      <x v="3"/>
    </i>
    <i r="1">
      <x v="4"/>
    </i>
    <i r="1">
      <x v="5"/>
    </i>
    <i>
      <x v="8"/>
    </i>
    <i r="1">
      <x v="7"/>
    </i>
    <i r="1">
      <x v="9"/>
    </i>
    <i r="1">
      <x v="10"/>
    </i>
    <i>
      <x v="9"/>
    </i>
    <i r="1">
      <x v="14"/>
    </i>
    <i t="grand">
      <x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982CB-4907-4F33-8D80-A6A72BCAB323}">
  <sheetPr filterMode="1"/>
  <dimension ref="A1:Q245"/>
  <sheetViews>
    <sheetView tabSelected="1" zoomScale="70" zoomScaleNormal="70" workbookViewId="0">
      <pane ySplit="1" topLeftCell="A2" activePane="bottomLeft" state="frozen"/>
      <selection pane="bottomLeft" activeCell="K228" sqref="K228"/>
    </sheetView>
  </sheetViews>
  <sheetFormatPr defaultRowHeight="15" x14ac:dyDescent="0.25"/>
  <cols>
    <col min="1" max="1" width="7" customWidth="1"/>
    <col min="2" max="2" width="21.42578125" bestFit="1" customWidth="1"/>
    <col min="3" max="3" width="26.140625" bestFit="1" customWidth="1"/>
    <col min="4" max="4" width="16" bestFit="1" customWidth="1"/>
    <col min="5" max="5" width="23.7109375" customWidth="1"/>
    <col min="6" max="6" width="20.7109375" customWidth="1"/>
    <col min="7" max="7" width="10.7109375" customWidth="1"/>
    <col min="8" max="8" width="12.85546875" customWidth="1"/>
    <col min="9" max="9" width="17.85546875" customWidth="1"/>
    <col min="10" max="10" width="17.85546875" style="30" hidden="1" customWidth="1"/>
    <col min="11" max="11" width="17.85546875" customWidth="1"/>
    <col min="12" max="12" width="12.140625" customWidth="1"/>
    <col min="15" max="15" width="23" bestFit="1" customWidth="1"/>
    <col min="16" max="16" width="20.5703125" customWidth="1"/>
    <col min="17" max="17" width="15" customWidth="1"/>
  </cols>
  <sheetData>
    <row r="1" spans="1:12" ht="45" x14ac:dyDescent="0.25">
      <c r="A1" s="7"/>
      <c r="B1" s="1" t="s">
        <v>0</v>
      </c>
      <c r="C1" s="1" t="s">
        <v>2</v>
      </c>
      <c r="D1" s="2" t="s">
        <v>1</v>
      </c>
      <c r="E1" s="1" t="s">
        <v>4</v>
      </c>
      <c r="F1" s="1" t="s">
        <v>3</v>
      </c>
      <c r="G1" s="1" t="s">
        <v>320</v>
      </c>
      <c r="H1" s="37" t="s">
        <v>336</v>
      </c>
      <c r="I1" s="37" t="s">
        <v>333</v>
      </c>
      <c r="J1" s="29" t="s">
        <v>324</v>
      </c>
      <c r="K1" s="37" t="s">
        <v>334</v>
      </c>
      <c r="L1" s="9" t="s">
        <v>335</v>
      </c>
    </row>
    <row r="2" spans="1:12" hidden="1" x14ac:dyDescent="0.25">
      <c r="A2" s="8">
        <v>1</v>
      </c>
      <c r="B2" s="3" t="s">
        <v>5</v>
      </c>
      <c r="C2" s="5" t="s">
        <v>20</v>
      </c>
      <c r="D2" s="5" t="s">
        <v>33</v>
      </c>
      <c r="E2" s="3" t="s">
        <v>48</v>
      </c>
      <c r="F2" s="5" t="s">
        <v>53</v>
      </c>
      <c r="G2" s="6" t="s">
        <v>322</v>
      </c>
      <c r="H2" s="11"/>
      <c r="I2" s="33"/>
      <c r="J2" s="34"/>
      <c r="K2" s="35"/>
    </row>
    <row r="3" spans="1:12" hidden="1" x14ac:dyDescent="0.25">
      <c r="A3" s="8">
        <v>2</v>
      </c>
      <c r="B3" s="3" t="s">
        <v>5</v>
      </c>
      <c r="C3" s="5" t="s">
        <v>21</v>
      </c>
      <c r="D3" s="5" t="s">
        <v>33</v>
      </c>
      <c r="E3" s="3" t="s">
        <v>49</v>
      </c>
      <c r="F3" s="5" t="s">
        <v>53</v>
      </c>
      <c r="G3" s="6" t="s">
        <v>322</v>
      </c>
      <c r="H3" s="11"/>
      <c r="I3" s="33"/>
      <c r="J3" s="34"/>
      <c r="K3" s="35"/>
    </row>
    <row r="4" spans="1:12" hidden="1" x14ac:dyDescent="0.25">
      <c r="A4" s="8">
        <v>3</v>
      </c>
      <c r="B4" s="3" t="s">
        <v>6</v>
      </c>
      <c r="C4" s="5" t="s">
        <v>22</v>
      </c>
      <c r="D4" s="5" t="s">
        <v>34</v>
      </c>
      <c r="E4" s="3">
        <v>35701494</v>
      </c>
      <c r="F4" s="5" t="s">
        <v>53</v>
      </c>
      <c r="G4" s="6" t="s">
        <v>322</v>
      </c>
      <c r="H4" s="11"/>
      <c r="I4" s="33"/>
      <c r="J4" s="34"/>
      <c r="K4" s="35"/>
    </row>
    <row r="5" spans="1:12" ht="30" hidden="1" x14ac:dyDescent="0.25">
      <c r="A5" s="8">
        <v>4</v>
      </c>
      <c r="B5" s="3" t="s">
        <v>7</v>
      </c>
      <c r="C5" s="3" t="s">
        <v>23</v>
      </c>
      <c r="D5" s="5" t="s">
        <v>35</v>
      </c>
      <c r="E5" s="3">
        <v>35700255</v>
      </c>
      <c r="F5" s="5" t="s">
        <v>53</v>
      </c>
      <c r="G5" s="6" t="s">
        <v>322</v>
      </c>
      <c r="H5" s="11"/>
      <c r="I5" s="33"/>
      <c r="J5" s="34"/>
      <c r="K5" s="35"/>
    </row>
    <row r="6" spans="1:12" hidden="1" x14ac:dyDescent="0.25">
      <c r="A6" s="8">
        <v>5</v>
      </c>
      <c r="B6" s="3" t="s">
        <v>8</v>
      </c>
      <c r="C6" s="5" t="s">
        <v>24</v>
      </c>
      <c r="D6" s="5" t="s">
        <v>36</v>
      </c>
      <c r="E6" s="3">
        <v>170077634</v>
      </c>
      <c r="F6" s="5" t="s">
        <v>53</v>
      </c>
      <c r="G6" s="6" t="s">
        <v>322</v>
      </c>
      <c r="H6" s="11"/>
      <c r="I6" s="33"/>
      <c r="J6" s="34"/>
      <c r="K6" s="35"/>
    </row>
    <row r="7" spans="1:12" hidden="1" x14ac:dyDescent="0.25">
      <c r="A7" s="8">
        <v>6</v>
      </c>
      <c r="B7" s="4" t="s">
        <v>8</v>
      </c>
      <c r="C7" s="6" t="s">
        <v>24</v>
      </c>
      <c r="D7" s="6" t="s">
        <v>36</v>
      </c>
      <c r="E7" s="3">
        <v>170077633</v>
      </c>
      <c r="F7" s="5" t="s">
        <v>53</v>
      </c>
      <c r="G7" s="6" t="s">
        <v>322</v>
      </c>
      <c r="H7" s="11"/>
      <c r="I7" s="33"/>
      <c r="J7" s="34"/>
      <c r="K7" s="35"/>
    </row>
    <row r="8" spans="1:12" hidden="1" x14ac:dyDescent="0.25">
      <c r="A8" s="8">
        <v>7</v>
      </c>
      <c r="B8" s="3" t="s">
        <v>8</v>
      </c>
      <c r="C8" s="5" t="s">
        <v>24</v>
      </c>
      <c r="D8" s="5" t="s">
        <v>36</v>
      </c>
      <c r="E8" s="3">
        <v>150253989</v>
      </c>
      <c r="F8" s="5" t="s">
        <v>53</v>
      </c>
      <c r="G8" s="6" t="s">
        <v>322</v>
      </c>
      <c r="H8" s="11"/>
      <c r="I8" s="33"/>
      <c r="J8" s="34"/>
      <c r="K8" s="35"/>
    </row>
    <row r="9" spans="1:12" hidden="1" x14ac:dyDescent="0.25">
      <c r="A9" s="8">
        <v>8</v>
      </c>
      <c r="B9" s="3" t="s">
        <v>8</v>
      </c>
      <c r="C9" s="5" t="s">
        <v>24</v>
      </c>
      <c r="D9" s="5" t="s">
        <v>36</v>
      </c>
      <c r="E9" s="3">
        <v>150253990</v>
      </c>
      <c r="F9" s="5" t="s">
        <v>53</v>
      </c>
      <c r="G9" s="6" t="s">
        <v>322</v>
      </c>
      <c r="H9" s="11"/>
      <c r="I9" s="33"/>
      <c r="J9" s="34"/>
      <c r="K9" s="35"/>
    </row>
    <row r="10" spans="1:12" ht="45" hidden="1" x14ac:dyDescent="0.25">
      <c r="A10" s="8">
        <v>9</v>
      </c>
      <c r="B10" s="3" t="s">
        <v>9</v>
      </c>
      <c r="C10" s="5" t="s">
        <v>25</v>
      </c>
      <c r="D10" s="5" t="s">
        <v>37</v>
      </c>
      <c r="E10" s="3">
        <v>170445616</v>
      </c>
      <c r="F10" s="5" t="s">
        <v>53</v>
      </c>
      <c r="G10" s="6" t="s">
        <v>321</v>
      </c>
      <c r="H10" s="11"/>
      <c r="I10" s="33"/>
      <c r="J10" s="34"/>
      <c r="K10" s="35"/>
    </row>
    <row r="11" spans="1:12" hidden="1" x14ac:dyDescent="0.25">
      <c r="A11" s="8">
        <v>10</v>
      </c>
      <c r="B11" s="4" t="s">
        <v>10</v>
      </c>
      <c r="C11" s="6" t="s">
        <v>22</v>
      </c>
      <c r="D11" s="6" t="s">
        <v>38</v>
      </c>
      <c r="E11" s="3">
        <v>34729085</v>
      </c>
      <c r="F11" s="5" t="s">
        <v>53</v>
      </c>
      <c r="G11" s="6" t="s">
        <v>322</v>
      </c>
      <c r="H11" s="11"/>
      <c r="I11" s="33"/>
      <c r="J11" s="34"/>
      <c r="K11" s="35"/>
    </row>
    <row r="12" spans="1:12" hidden="1" x14ac:dyDescent="0.25">
      <c r="A12" s="8">
        <v>11</v>
      </c>
      <c r="B12" s="4" t="s">
        <v>11</v>
      </c>
      <c r="C12" s="6" t="s">
        <v>22</v>
      </c>
      <c r="D12" s="6" t="s">
        <v>39</v>
      </c>
      <c r="E12" s="3">
        <v>35229142</v>
      </c>
      <c r="F12" s="5" t="s">
        <v>53</v>
      </c>
      <c r="G12" s="6" t="s">
        <v>322</v>
      </c>
      <c r="H12" s="11"/>
      <c r="I12" s="33"/>
      <c r="J12" s="34"/>
      <c r="K12" s="35"/>
    </row>
    <row r="13" spans="1:12" ht="30" hidden="1" x14ac:dyDescent="0.25">
      <c r="A13" s="8">
        <v>12</v>
      </c>
      <c r="B13" s="3" t="s">
        <v>12</v>
      </c>
      <c r="C13" s="5" t="s">
        <v>26</v>
      </c>
      <c r="D13" s="5" t="s">
        <v>40</v>
      </c>
      <c r="E13" s="3">
        <v>7011745026</v>
      </c>
      <c r="F13" s="5" t="s">
        <v>53</v>
      </c>
      <c r="G13" s="6" t="s">
        <v>322</v>
      </c>
      <c r="H13" s="11"/>
      <c r="I13" s="33"/>
      <c r="J13" s="34"/>
      <c r="K13" s="35"/>
    </row>
    <row r="14" spans="1:12" ht="30" hidden="1" x14ac:dyDescent="0.25">
      <c r="A14" s="8">
        <v>13</v>
      </c>
      <c r="B14" s="3" t="s">
        <v>13</v>
      </c>
      <c r="C14" s="5" t="s">
        <v>27</v>
      </c>
      <c r="D14" s="5">
        <v>222563</v>
      </c>
      <c r="E14" s="3">
        <v>1719001</v>
      </c>
      <c r="F14" s="5" t="s">
        <v>53</v>
      </c>
      <c r="G14" s="6" t="s">
        <v>322</v>
      </c>
      <c r="H14" s="11"/>
      <c r="I14" s="33"/>
      <c r="J14" s="34"/>
      <c r="K14" s="35"/>
    </row>
    <row r="15" spans="1:12" ht="30" hidden="1" x14ac:dyDescent="0.25">
      <c r="A15" s="8">
        <v>14</v>
      </c>
      <c r="B15" s="3" t="s">
        <v>14</v>
      </c>
      <c r="C15" s="5" t="s">
        <v>28</v>
      </c>
      <c r="D15" s="5" t="s">
        <v>41</v>
      </c>
      <c r="E15" s="3">
        <v>1006337101688680</v>
      </c>
      <c r="F15" s="5" t="s">
        <v>53</v>
      </c>
      <c r="G15" s="6" t="s">
        <v>322</v>
      </c>
      <c r="H15" s="11"/>
      <c r="I15" s="33"/>
      <c r="J15" s="34"/>
      <c r="K15" s="35"/>
    </row>
    <row r="16" spans="1:12" hidden="1" x14ac:dyDescent="0.25">
      <c r="A16" s="8">
        <v>15</v>
      </c>
      <c r="B16" s="3" t="s">
        <v>15</v>
      </c>
      <c r="C16" s="5" t="s">
        <v>29</v>
      </c>
      <c r="D16" s="5" t="s">
        <v>42</v>
      </c>
      <c r="E16" s="3">
        <v>74400208</v>
      </c>
      <c r="F16" s="5" t="s">
        <v>53</v>
      </c>
      <c r="G16" s="6" t="s">
        <v>322</v>
      </c>
      <c r="H16" s="11"/>
      <c r="I16" s="33"/>
      <c r="J16" s="34"/>
      <c r="K16" s="35"/>
    </row>
    <row r="17" spans="1:14" hidden="1" x14ac:dyDescent="0.25">
      <c r="A17" s="8">
        <v>16</v>
      </c>
      <c r="B17" s="3" t="s">
        <v>5</v>
      </c>
      <c r="C17" s="5" t="s">
        <v>20</v>
      </c>
      <c r="D17" s="5" t="s">
        <v>43</v>
      </c>
      <c r="E17" s="3" t="s">
        <v>50</v>
      </c>
      <c r="F17" s="5" t="s">
        <v>53</v>
      </c>
      <c r="G17" s="6" t="s">
        <v>322</v>
      </c>
      <c r="H17" s="11"/>
      <c r="I17" s="33"/>
      <c r="J17" s="34"/>
      <c r="K17" s="35"/>
    </row>
    <row r="18" spans="1:14" hidden="1" x14ac:dyDescent="0.25">
      <c r="A18" s="8">
        <v>17</v>
      </c>
      <c r="B18" s="3" t="s">
        <v>5</v>
      </c>
      <c r="C18" s="5" t="s">
        <v>20</v>
      </c>
      <c r="D18" s="5" t="s">
        <v>43</v>
      </c>
      <c r="E18" s="3" t="s">
        <v>51</v>
      </c>
      <c r="F18" s="5" t="s">
        <v>53</v>
      </c>
      <c r="G18" s="6" t="s">
        <v>322</v>
      </c>
      <c r="H18" s="11"/>
      <c r="I18" s="33"/>
      <c r="J18" s="34"/>
      <c r="K18" s="35"/>
    </row>
    <row r="19" spans="1:14" hidden="1" x14ac:dyDescent="0.25">
      <c r="A19" s="8">
        <v>18</v>
      </c>
      <c r="B19" s="3" t="s">
        <v>16</v>
      </c>
      <c r="C19" s="5" t="s">
        <v>30</v>
      </c>
      <c r="D19" s="5" t="s">
        <v>44</v>
      </c>
      <c r="E19" s="3">
        <v>98358937</v>
      </c>
      <c r="F19" s="5" t="s">
        <v>54</v>
      </c>
      <c r="G19" s="6" t="s">
        <v>322</v>
      </c>
      <c r="H19" s="11"/>
      <c r="I19" s="33"/>
      <c r="J19" s="34"/>
      <c r="K19" s="35"/>
    </row>
    <row r="20" spans="1:14" hidden="1" x14ac:dyDescent="0.25">
      <c r="A20" s="8">
        <v>19</v>
      </c>
      <c r="B20" s="4" t="s">
        <v>17</v>
      </c>
      <c r="C20" s="6" t="s">
        <v>31</v>
      </c>
      <c r="D20" s="6" t="s">
        <v>45</v>
      </c>
      <c r="E20" s="4">
        <v>1000848285</v>
      </c>
      <c r="F20" s="6" t="s">
        <v>55</v>
      </c>
      <c r="G20" s="6" t="s">
        <v>322</v>
      </c>
      <c r="H20" s="11"/>
      <c r="I20" s="33"/>
      <c r="J20" s="34"/>
      <c r="K20" s="35"/>
    </row>
    <row r="21" spans="1:14" hidden="1" x14ac:dyDescent="0.25">
      <c r="A21" s="8">
        <v>20</v>
      </c>
      <c r="B21" s="4" t="s">
        <v>17</v>
      </c>
      <c r="C21" s="6" t="s">
        <v>31</v>
      </c>
      <c r="D21" s="6" t="s">
        <v>45</v>
      </c>
      <c r="E21" s="4">
        <v>1000848290</v>
      </c>
      <c r="F21" s="6" t="s">
        <v>55</v>
      </c>
      <c r="G21" s="6" t="s">
        <v>322</v>
      </c>
      <c r="H21" s="11"/>
      <c r="I21" s="33"/>
      <c r="J21" s="34"/>
      <c r="K21" s="35"/>
    </row>
    <row r="22" spans="1:14" hidden="1" x14ac:dyDescent="0.25">
      <c r="A22" s="8">
        <v>21</v>
      </c>
      <c r="B22" s="4" t="s">
        <v>17</v>
      </c>
      <c r="C22" s="6" t="s">
        <v>31</v>
      </c>
      <c r="D22" s="6" t="s">
        <v>45</v>
      </c>
      <c r="E22" s="4">
        <v>1000848288</v>
      </c>
      <c r="F22" s="6" t="s">
        <v>55</v>
      </c>
      <c r="G22" s="6" t="s">
        <v>322</v>
      </c>
      <c r="H22" s="11"/>
      <c r="I22" s="33"/>
      <c r="J22" s="34"/>
      <c r="K22" s="35"/>
    </row>
    <row r="23" spans="1:14" hidden="1" x14ac:dyDescent="0.25">
      <c r="A23" s="8">
        <v>22</v>
      </c>
      <c r="B23" s="4" t="s">
        <v>17</v>
      </c>
      <c r="C23" s="6" t="s">
        <v>31</v>
      </c>
      <c r="D23" s="6" t="s">
        <v>45</v>
      </c>
      <c r="E23" s="4">
        <v>1000848283</v>
      </c>
      <c r="F23" s="6" t="s">
        <v>55</v>
      </c>
      <c r="G23" s="6" t="s">
        <v>322</v>
      </c>
      <c r="H23" s="11"/>
      <c r="I23" s="33"/>
      <c r="J23" s="34"/>
      <c r="K23" s="35"/>
    </row>
    <row r="24" spans="1:14" hidden="1" x14ac:dyDescent="0.25">
      <c r="A24" s="8">
        <v>23</v>
      </c>
      <c r="B24" s="4" t="s">
        <v>17</v>
      </c>
      <c r="C24" s="6" t="s">
        <v>31</v>
      </c>
      <c r="D24" s="6" t="s">
        <v>45</v>
      </c>
      <c r="E24" s="4">
        <v>1000848289</v>
      </c>
      <c r="F24" s="6" t="s">
        <v>55</v>
      </c>
      <c r="G24" s="6" t="s">
        <v>322</v>
      </c>
      <c r="H24" s="11"/>
      <c r="I24" s="33"/>
      <c r="J24" s="34"/>
      <c r="K24" s="35"/>
    </row>
    <row r="25" spans="1:14" hidden="1" x14ac:dyDescent="0.25">
      <c r="A25" s="8">
        <v>24</v>
      </c>
      <c r="B25" s="4" t="s">
        <v>17</v>
      </c>
      <c r="C25" s="6" t="s">
        <v>31</v>
      </c>
      <c r="D25" s="6" t="s">
        <v>45</v>
      </c>
      <c r="E25" s="4">
        <v>1000848284</v>
      </c>
      <c r="F25" s="6" t="s">
        <v>55</v>
      </c>
      <c r="G25" s="6" t="s">
        <v>322</v>
      </c>
      <c r="H25" s="11"/>
      <c r="I25" s="33"/>
      <c r="J25" s="34"/>
      <c r="K25" s="35"/>
    </row>
    <row r="26" spans="1:14" hidden="1" x14ac:dyDescent="0.25">
      <c r="A26" s="8">
        <v>25</v>
      </c>
      <c r="B26" s="4" t="s">
        <v>17</v>
      </c>
      <c r="C26" s="6" t="s">
        <v>31</v>
      </c>
      <c r="D26" s="6" t="s">
        <v>45</v>
      </c>
      <c r="E26" s="4">
        <v>1000848286</v>
      </c>
      <c r="F26" s="6" t="s">
        <v>55</v>
      </c>
      <c r="G26" s="6" t="s">
        <v>322</v>
      </c>
      <c r="H26" s="11"/>
      <c r="I26" s="33"/>
      <c r="J26" s="34"/>
      <c r="K26" s="35"/>
    </row>
    <row r="27" spans="1:14" hidden="1" x14ac:dyDescent="0.25">
      <c r="A27" s="8">
        <v>26</v>
      </c>
      <c r="B27" s="4" t="s">
        <v>17</v>
      </c>
      <c r="C27" s="6" t="s">
        <v>31</v>
      </c>
      <c r="D27" s="6" t="s">
        <v>45</v>
      </c>
      <c r="E27" s="4">
        <v>1000848287</v>
      </c>
      <c r="F27" s="6" t="s">
        <v>55</v>
      </c>
      <c r="G27" s="6" t="s">
        <v>322</v>
      </c>
      <c r="H27" s="11"/>
      <c r="I27" s="33"/>
      <c r="J27" s="34"/>
      <c r="K27" s="35"/>
    </row>
    <row r="28" spans="1:14" ht="30" hidden="1" x14ac:dyDescent="0.25">
      <c r="A28" s="8">
        <v>27</v>
      </c>
      <c r="B28" s="4" t="s">
        <v>18</v>
      </c>
      <c r="C28" s="6" t="s">
        <v>32</v>
      </c>
      <c r="D28" s="6" t="s">
        <v>46</v>
      </c>
      <c r="E28" s="4">
        <v>632855699</v>
      </c>
      <c r="F28" s="6" t="s">
        <v>55</v>
      </c>
      <c r="G28" s="6" t="s">
        <v>322</v>
      </c>
      <c r="H28" s="11"/>
      <c r="I28" s="33"/>
      <c r="J28" s="34"/>
      <c r="K28" s="35"/>
    </row>
    <row r="29" spans="1:14" hidden="1" x14ac:dyDescent="0.25">
      <c r="A29" s="8">
        <v>28</v>
      </c>
      <c r="B29" s="4" t="s">
        <v>19</v>
      </c>
      <c r="C29" s="6" t="s">
        <v>32</v>
      </c>
      <c r="D29" s="6" t="s">
        <v>47</v>
      </c>
      <c r="E29" s="4" t="s">
        <v>52</v>
      </c>
      <c r="F29" s="6" t="s">
        <v>55</v>
      </c>
      <c r="G29" s="6" t="s">
        <v>322</v>
      </c>
      <c r="H29" s="11"/>
      <c r="I29" s="33"/>
      <c r="J29" s="34"/>
      <c r="K29" s="35"/>
    </row>
    <row r="30" spans="1:14" ht="30" x14ac:dyDescent="0.25">
      <c r="A30" s="8">
        <v>29</v>
      </c>
      <c r="B30" s="4" t="s">
        <v>56</v>
      </c>
      <c r="C30" s="6" t="s">
        <v>125</v>
      </c>
      <c r="D30" s="6">
        <v>19032</v>
      </c>
      <c r="E30" s="4" t="s">
        <v>208</v>
      </c>
      <c r="F30" s="6" t="s">
        <v>312</v>
      </c>
      <c r="G30" s="6">
        <v>12</v>
      </c>
      <c r="H30" s="10">
        <v>480</v>
      </c>
      <c r="I30" s="31">
        <f>J30*0.73799</f>
        <v>221.39700000000002</v>
      </c>
      <c r="J30" s="34">
        <f>VLOOKUP(A30,'Quote from MPC'!A1:I94,8,FALSE)</f>
        <v>300</v>
      </c>
      <c r="K30" s="36">
        <f>H30-I30</f>
        <v>258.60299999999995</v>
      </c>
      <c r="L30" s="32">
        <f>K30*1.1</f>
        <v>284.46329999999995</v>
      </c>
    </row>
    <row r="31" spans="1:14" x14ac:dyDescent="0.25">
      <c r="A31" s="8">
        <v>30</v>
      </c>
      <c r="B31" s="4" t="s">
        <v>57</v>
      </c>
      <c r="C31" s="6" t="s">
        <v>125</v>
      </c>
      <c r="D31" s="6" t="s">
        <v>150</v>
      </c>
      <c r="E31" s="4">
        <v>14354696</v>
      </c>
      <c r="F31" s="6" t="s">
        <v>312</v>
      </c>
      <c r="G31" s="6">
        <v>12</v>
      </c>
      <c r="H31" s="10">
        <v>75</v>
      </c>
      <c r="I31" s="31">
        <f>J31*0.73799</f>
        <v>169.73770000000002</v>
      </c>
      <c r="J31" s="34">
        <f>VLOOKUP(A31,'Quote from MPC'!A2:I95,8,FALSE)</f>
        <v>230</v>
      </c>
      <c r="K31" s="36">
        <f t="shared" ref="K31:K32" si="0">H31-I31</f>
        <v>-94.737700000000018</v>
      </c>
      <c r="L31" s="32">
        <f t="shared" ref="L31:L32" si="1">K31*1.1</f>
        <v>-104.21147000000003</v>
      </c>
    </row>
    <row r="32" spans="1:14" ht="30" x14ac:dyDescent="0.25">
      <c r="A32" s="8">
        <v>31</v>
      </c>
      <c r="B32" s="4" t="s">
        <v>58</v>
      </c>
      <c r="C32" s="6" t="s">
        <v>126</v>
      </c>
      <c r="D32" s="6">
        <v>236</v>
      </c>
      <c r="E32" s="4">
        <v>782275</v>
      </c>
      <c r="F32" s="6" t="s">
        <v>313</v>
      </c>
      <c r="G32" s="6">
        <v>12</v>
      </c>
      <c r="H32" s="10">
        <v>1017.11</v>
      </c>
      <c r="I32" s="51">
        <f t="shared" ref="I32:I62" si="2">J32*0.73799</f>
        <v>169.73770000000002</v>
      </c>
      <c r="J32" s="71">
        <f>VLOOKUP(A32,'Quote from MPC'!A3:I96,8)</f>
        <v>230</v>
      </c>
      <c r="K32" s="72">
        <f t="shared" si="0"/>
        <v>847.3723</v>
      </c>
      <c r="L32" s="73">
        <f t="shared" si="1"/>
        <v>932.10953000000006</v>
      </c>
      <c r="N32" s="5"/>
    </row>
    <row r="33" spans="1:12" ht="30" hidden="1" x14ac:dyDescent="0.25">
      <c r="A33" s="41">
        <v>32</v>
      </c>
      <c r="B33" s="38" t="s">
        <v>59</v>
      </c>
      <c r="C33" s="39" t="s">
        <v>127</v>
      </c>
      <c r="D33" s="58" t="s">
        <v>151</v>
      </c>
      <c r="E33" s="38" t="s">
        <v>209</v>
      </c>
      <c r="F33" s="39" t="s">
        <v>313</v>
      </c>
      <c r="G33" s="39">
        <v>12</v>
      </c>
      <c r="H33" s="40">
        <v>145.88999999999999</v>
      </c>
      <c r="I33" s="31" t="e">
        <f t="shared" si="2"/>
        <v>#N/A</v>
      </c>
      <c r="J33" s="34" t="e">
        <f>VLOOKUP(A33,'Quote from MPC'!A4:I97,8,FALSE)</f>
        <v>#N/A</v>
      </c>
      <c r="K33" s="49"/>
      <c r="L33" s="50"/>
    </row>
    <row r="34" spans="1:12" ht="30" hidden="1" x14ac:dyDescent="0.25">
      <c r="A34" s="41">
        <v>33</v>
      </c>
      <c r="B34" s="38" t="s">
        <v>59</v>
      </c>
      <c r="C34" s="39" t="s">
        <v>127</v>
      </c>
      <c r="D34" s="58" t="s">
        <v>151</v>
      </c>
      <c r="E34" s="38" t="s">
        <v>210</v>
      </c>
      <c r="F34" s="39" t="s">
        <v>313</v>
      </c>
      <c r="G34" s="39">
        <v>12</v>
      </c>
      <c r="H34" s="40">
        <v>145.88999999999999</v>
      </c>
      <c r="I34" s="31" t="e">
        <f t="shared" si="2"/>
        <v>#N/A</v>
      </c>
      <c r="J34" s="34" t="e">
        <f>VLOOKUP(A34,'Quote from MPC'!A5:I98,8,FALSE)</f>
        <v>#N/A</v>
      </c>
      <c r="K34" s="49"/>
      <c r="L34" s="50"/>
    </row>
    <row r="35" spans="1:12" ht="30" hidden="1" x14ac:dyDescent="0.25">
      <c r="A35" s="41">
        <v>34</v>
      </c>
      <c r="B35" s="38" t="s">
        <v>60</v>
      </c>
      <c r="C35" s="39" t="s">
        <v>128</v>
      </c>
      <c r="D35" s="58" t="s">
        <v>152</v>
      </c>
      <c r="E35" s="38" t="s">
        <v>211</v>
      </c>
      <c r="F35" s="39" t="s">
        <v>313</v>
      </c>
      <c r="G35" s="39">
        <v>12</v>
      </c>
      <c r="H35" s="40">
        <v>132.63</v>
      </c>
      <c r="I35" s="31" t="e">
        <f t="shared" si="2"/>
        <v>#N/A</v>
      </c>
      <c r="J35" s="34" t="e">
        <f>VLOOKUP(A35,'Quote from MPC'!A6:I99,8,FALSE)</f>
        <v>#N/A</v>
      </c>
      <c r="K35" s="49"/>
      <c r="L35" s="50"/>
    </row>
    <row r="36" spans="1:12" ht="30" hidden="1" x14ac:dyDescent="0.25">
      <c r="A36" s="41">
        <v>35</v>
      </c>
      <c r="B36" s="38" t="s">
        <v>61</v>
      </c>
      <c r="C36" s="39" t="s">
        <v>129</v>
      </c>
      <c r="D36" s="58" t="s">
        <v>153</v>
      </c>
      <c r="E36" s="38" t="s">
        <v>212</v>
      </c>
      <c r="F36" s="39" t="s">
        <v>313</v>
      </c>
      <c r="G36" s="39">
        <v>12</v>
      </c>
      <c r="H36" s="40">
        <v>298.42</v>
      </c>
      <c r="I36" s="31" t="e">
        <f t="shared" si="2"/>
        <v>#N/A</v>
      </c>
      <c r="J36" s="34" t="e">
        <f>VLOOKUP(A36,'Quote from MPC'!A7:I100,8,FALSE)</f>
        <v>#N/A</v>
      </c>
      <c r="K36" s="49"/>
      <c r="L36" s="50"/>
    </row>
    <row r="37" spans="1:12" ht="45" hidden="1" x14ac:dyDescent="0.25">
      <c r="A37" s="41">
        <v>36</v>
      </c>
      <c r="B37" s="38" t="s">
        <v>62</v>
      </c>
      <c r="C37" s="39" t="s">
        <v>130</v>
      </c>
      <c r="D37" s="58" t="s">
        <v>154</v>
      </c>
      <c r="E37" s="38" t="s">
        <v>213</v>
      </c>
      <c r="F37" s="39" t="s">
        <v>313</v>
      </c>
      <c r="G37" s="39">
        <v>12</v>
      </c>
      <c r="H37" s="40">
        <v>397.89</v>
      </c>
      <c r="I37" s="31" t="e">
        <f t="shared" si="2"/>
        <v>#N/A</v>
      </c>
      <c r="J37" s="34" t="e">
        <f>VLOOKUP(A37,'Quote from MPC'!A8:I101,8,FALSE)</f>
        <v>#N/A</v>
      </c>
      <c r="K37" s="49"/>
      <c r="L37" s="50"/>
    </row>
    <row r="38" spans="1:12" ht="45" hidden="1" x14ac:dyDescent="0.25">
      <c r="A38" s="41">
        <v>37</v>
      </c>
      <c r="B38" s="38" t="s">
        <v>62</v>
      </c>
      <c r="C38" s="39" t="s">
        <v>130</v>
      </c>
      <c r="D38" s="58" t="s">
        <v>154</v>
      </c>
      <c r="E38" s="38" t="s">
        <v>214</v>
      </c>
      <c r="F38" s="39" t="s">
        <v>313</v>
      </c>
      <c r="G38" s="39">
        <v>12</v>
      </c>
      <c r="H38" s="40">
        <v>397.89</v>
      </c>
      <c r="I38" s="31" t="e">
        <f t="shared" si="2"/>
        <v>#N/A</v>
      </c>
      <c r="J38" s="34" t="e">
        <f>VLOOKUP(A38,'Quote from MPC'!A9:I102,8,FALSE)</f>
        <v>#N/A</v>
      </c>
      <c r="K38" s="49"/>
      <c r="L38" s="50"/>
    </row>
    <row r="39" spans="1:12" ht="30" hidden="1" x14ac:dyDescent="0.25">
      <c r="A39" s="41">
        <v>38</v>
      </c>
      <c r="B39" s="38" t="s">
        <v>59</v>
      </c>
      <c r="C39" s="39" t="s">
        <v>127</v>
      </c>
      <c r="D39" s="58" t="s">
        <v>155</v>
      </c>
      <c r="E39" s="38" t="s">
        <v>215</v>
      </c>
      <c r="F39" s="39" t="s">
        <v>313</v>
      </c>
      <c r="G39" s="39">
        <v>12</v>
      </c>
      <c r="H39" s="40">
        <v>119.37</v>
      </c>
      <c r="I39" s="31" t="e">
        <f t="shared" si="2"/>
        <v>#N/A</v>
      </c>
      <c r="J39" s="34" t="e">
        <f>VLOOKUP(A39,'Quote from MPC'!A10:I103,8,FALSE)</f>
        <v>#N/A</v>
      </c>
      <c r="K39" s="49"/>
      <c r="L39" s="50"/>
    </row>
    <row r="40" spans="1:12" ht="30" hidden="1" x14ac:dyDescent="0.25">
      <c r="A40" s="41">
        <v>39</v>
      </c>
      <c r="B40" s="38" t="s">
        <v>59</v>
      </c>
      <c r="C40" s="39" t="s">
        <v>127</v>
      </c>
      <c r="D40" s="58" t="s">
        <v>155</v>
      </c>
      <c r="E40" s="38" t="s">
        <v>216</v>
      </c>
      <c r="F40" s="39" t="s">
        <v>313</v>
      </c>
      <c r="G40" s="39">
        <v>12</v>
      </c>
      <c r="H40" s="40">
        <v>119.37</v>
      </c>
      <c r="I40" s="31" t="e">
        <f t="shared" si="2"/>
        <v>#N/A</v>
      </c>
      <c r="J40" s="34" t="e">
        <f>VLOOKUP(A40,'Quote from MPC'!A11:I104,8,FALSE)</f>
        <v>#N/A</v>
      </c>
      <c r="K40" s="49"/>
      <c r="L40" s="50"/>
    </row>
    <row r="41" spans="1:12" ht="30" hidden="1" x14ac:dyDescent="0.25">
      <c r="A41" s="41">
        <v>40</v>
      </c>
      <c r="B41" s="38" t="s">
        <v>59</v>
      </c>
      <c r="C41" s="39" t="s">
        <v>127</v>
      </c>
      <c r="D41" s="58" t="s">
        <v>155</v>
      </c>
      <c r="E41" s="38" t="s">
        <v>217</v>
      </c>
      <c r="F41" s="39" t="s">
        <v>313</v>
      </c>
      <c r="G41" s="39">
        <v>12</v>
      </c>
      <c r="H41" s="40">
        <v>119.37</v>
      </c>
      <c r="I41" s="31" t="e">
        <f t="shared" si="2"/>
        <v>#N/A</v>
      </c>
      <c r="J41" s="34" t="e">
        <f>VLOOKUP(A41,'Quote from MPC'!A12:I105,8,FALSE)</f>
        <v>#N/A</v>
      </c>
      <c r="K41" s="49"/>
      <c r="L41" s="50"/>
    </row>
    <row r="42" spans="1:12" ht="30" hidden="1" x14ac:dyDescent="0.25">
      <c r="A42" s="41">
        <v>41</v>
      </c>
      <c r="B42" s="38" t="s">
        <v>59</v>
      </c>
      <c r="C42" s="39" t="s">
        <v>127</v>
      </c>
      <c r="D42" s="58" t="s">
        <v>155</v>
      </c>
      <c r="E42" s="38" t="s">
        <v>218</v>
      </c>
      <c r="F42" s="39" t="s">
        <v>313</v>
      </c>
      <c r="G42" s="39">
        <v>12</v>
      </c>
      <c r="H42" s="40">
        <v>119.37</v>
      </c>
      <c r="I42" s="31" t="e">
        <f t="shared" si="2"/>
        <v>#N/A</v>
      </c>
      <c r="J42" s="34" t="e">
        <f>VLOOKUP(A42,'Quote from MPC'!A13:I106,8,FALSE)</f>
        <v>#N/A</v>
      </c>
      <c r="K42" s="49"/>
      <c r="L42" s="50"/>
    </row>
    <row r="43" spans="1:12" ht="60" hidden="1" x14ac:dyDescent="0.25">
      <c r="A43" s="41">
        <v>42</v>
      </c>
      <c r="B43" s="38" t="s">
        <v>63</v>
      </c>
      <c r="C43" s="39" t="s">
        <v>128</v>
      </c>
      <c r="D43" s="58" t="s">
        <v>156</v>
      </c>
      <c r="E43" s="38" t="s">
        <v>219</v>
      </c>
      <c r="F43" s="39" t="s">
        <v>313</v>
      </c>
      <c r="G43" s="39">
        <v>12</v>
      </c>
      <c r="H43" s="40">
        <v>232.1</v>
      </c>
      <c r="I43" s="31" t="e">
        <f t="shared" si="2"/>
        <v>#N/A</v>
      </c>
      <c r="J43" s="34" t="e">
        <f>VLOOKUP(A43,'Quote from MPC'!A14:I107,8,FALSE)</f>
        <v>#N/A</v>
      </c>
      <c r="K43" s="49"/>
      <c r="L43" s="50"/>
    </row>
    <row r="44" spans="1:12" ht="45" hidden="1" x14ac:dyDescent="0.25">
      <c r="A44" s="41">
        <v>43</v>
      </c>
      <c r="B44" s="38" t="s">
        <v>64</v>
      </c>
      <c r="C44" s="39" t="s">
        <v>125</v>
      </c>
      <c r="D44" s="58">
        <v>63103</v>
      </c>
      <c r="E44" s="48">
        <v>631030017022</v>
      </c>
      <c r="F44" s="39" t="s">
        <v>313</v>
      </c>
      <c r="G44" s="39">
        <v>12</v>
      </c>
      <c r="H44" s="40">
        <v>198.94</v>
      </c>
      <c r="I44" s="31" t="e">
        <f t="shared" si="2"/>
        <v>#N/A</v>
      </c>
      <c r="J44" s="34" t="e">
        <f>VLOOKUP(A44,'Quote from MPC'!A15:I108,8,FALSE)</f>
        <v>#N/A</v>
      </c>
      <c r="K44" s="49"/>
      <c r="L44" s="50"/>
    </row>
    <row r="45" spans="1:12" ht="45" hidden="1" x14ac:dyDescent="0.25">
      <c r="A45" s="41">
        <v>44</v>
      </c>
      <c r="B45" s="38" t="s">
        <v>64</v>
      </c>
      <c r="C45" s="39" t="s">
        <v>125</v>
      </c>
      <c r="D45" s="58">
        <v>63103</v>
      </c>
      <c r="E45" s="48">
        <v>631030017023</v>
      </c>
      <c r="F45" s="39" t="s">
        <v>313</v>
      </c>
      <c r="G45" s="39">
        <v>12</v>
      </c>
      <c r="H45" s="40">
        <v>198.94</v>
      </c>
      <c r="I45" s="31" t="e">
        <f t="shared" si="2"/>
        <v>#N/A</v>
      </c>
      <c r="J45" s="34" t="e">
        <f>VLOOKUP(A45,'Quote from MPC'!A16:I109,8,FALSE)</f>
        <v>#N/A</v>
      </c>
      <c r="K45" s="49"/>
      <c r="L45" s="50"/>
    </row>
    <row r="46" spans="1:12" ht="45" hidden="1" x14ac:dyDescent="0.25">
      <c r="A46" s="41">
        <v>45</v>
      </c>
      <c r="B46" s="38" t="s">
        <v>64</v>
      </c>
      <c r="C46" s="39" t="s">
        <v>125</v>
      </c>
      <c r="D46" s="58">
        <v>63103</v>
      </c>
      <c r="E46" s="48">
        <v>631030017030</v>
      </c>
      <c r="F46" s="39" t="s">
        <v>313</v>
      </c>
      <c r="G46" s="39">
        <v>12</v>
      </c>
      <c r="H46" s="40">
        <v>198.94</v>
      </c>
      <c r="I46" s="31" t="e">
        <f t="shared" si="2"/>
        <v>#N/A</v>
      </c>
      <c r="J46" s="34" t="e">
        <f>VLOOKUP(A46,'Quote from MPC'!A17:I110,8,FALSE)</f>
        <v>#N/A</v>
      </c>
      <c r="K46" s="49"/>
      <c r="L46" s="50"/>
    </row>
    <row r="47" spans="1:12" ht="45" hidden="1" x14ac:dyDescent="0.25">
      <c r="A47" s="41">
        <v>46</v>
      </c>
      <c r="B47" s="38" t="s">
        <v>64</v>
      </c>
      <c r="C47" s="39" t="s">
        <v>125</v>
      </c>
      <c r="D47" s="58">
        <v>63103</v>
      </c>
      <c r="E47" s="48">
        <v>631030017042</v>
      </c>
      <c r="F47" s="39" t="s">
        <v>313</v>
      </c>
      <c r="G47" s="39">
        <v>12</v>
      </c>
      <c r="H47" s="40">
        <v>198.94</v>
      </c>
      <c r="I47" s="31" t="e">
        <f t="shared" si="2"/>
        <v>#N/A</v>
      </c>
      <c r="J47" s="34" t="e">
        <f>VLOOKUP(A47,'Quote from MPC'!A18:I111,8,FALSE)</f>
        <v>#N/A</v>
      </c>
      <c r="K47" s="49"/>
      <c r="L47" s="50"/>
    </row>
    <row r="48" spans="1:12" ht="30" hidden="1" x14ac:dyDescent="0.25">
      <c r="A48" s="41">
        <v>47</v>
      </c>
      <c r="B48" s="38" t="s">
        <v>65</v>
      </c>
      <c r="C48" s="39" t="s">
        <v>130</v>
      </c>
      <c r="D48" s="58" t="s">
        <v>157</v>
      </c>
      <c r="E48" s="38" t="s">
        <v>220</v>
      </c>
      <c r="F48" s="39" t="s">
        <v>313</v>
      </c>
      <c r="G48" s="39">
        <v>12</v>
      </c>
      <c r="H48" s="40">
        <v>397.89</v>
      </c>
      <c r="I48" s="31" t="e">
        <f t="shared" si="2"/>
        <v>#N/A</v>
      </c>
      <c r="J48" s="34" t="e">
        <f>VLOOKUP(A48,'Quote from MPC'!A19:I112,8,FALSE)</f>
        <v>#N/A</v>
      </c>
      <c r="K48" s="49"/>
      <c r="L48" s="50"/>
    </row>
    <row r="49" spans="1:12" ht="30" x14ac:dyDescent="0.25">
      <c r="A49" s="8">
        <v>48</v>
      </c>
      <c r="B49" s="4" t="s">
        <v>66</v>
      </c>
      <c r="C49" s="6" t="s">
        <v>128</v>
      </c>
      <c r="D49" s="6" t="s">
        <v>158</v>
      </c>
      <c r="E49" s="4" t="s">
        <v>221</v>
      </c>
      <c r="F49" s="6" t="s">
        <v>313</v>
      </c>
      <c r="G49" s="6">
        <v>12</v>
      </c>
      <c r="H49" s="10">
        <v>165.79</v>
      </c>
      <c r="I49" s="31">
        <f t="shared" si="2"/>
        <v>121.76835000000001</v>
      </c>
      <c r="J49" s="34">
        <v>165</v>
      </c>
      <c r="K49" s="36">
        <f t="shared" ref="K49:K62" si="3">H49-I49</f>
        <v>44.02164999999998</v>
      </c>
      <c r="L49" s="32">
        <f t="shared" ref="L49:L62" si="4">K49*1.1</f>
        <v>48.423814999999983</v>
      </c>
    </row>
    <row r="50" spans="1:12" ht="30" x14ac:dyDescent="0.25">
      <c r="A50" s="8">
        <v>49</v>
      </c>
      <c r="B50" s="4" t="s">
        <v>66</v>
      </c>
      <c r="C50" s="6" t="s">
        <v>128</v>
      </c>
      <c r="D50" s="6" t="s">
        <v>158</v>
      </c>
      <c r="E50" s="4" t="s">
        <v>222</v>
      </c>
      <c r="F50" s="6" t="s">
        <v>313</v>
      </c>
      <c r="G50" s="6">
        <v>12</v>
      </c>
      <c r="H50" s="10">
        <v>165.79</v>
      </c>
      <c r="I50" s="31">
        <f t="shared" si="2"/>
        <v>121.76835000000001</v>
      </c>
      <c r="J50" s="34">
        <v>165</v>
      </c>
      <c r="K50" s="36">
        <f t="shared" si="3"/>
        <v>44.02164999999998</v>
      </c>
      <c r="L50" s="32">
        <f t="shared" si="4"/>
        <v>48.423814999999983</v>
      </c>
    </row>
    <row r="51" spans="1:12" ht="30" x14ac:dyDescent="0.25">
      <c r="A51" s="8">
        <v>50</v>
      </c>
      <c r="B51" s="4" t="s">
        <v>66</v>
      </c>
      <c r="C51" s="6" t="s">
        <v>128</v>
      </c>
      <c r="D51" s="6" t="s">
        <v>158</v>
      </c>
      <c r="E51" s="4" t="s">
        <v>223</v>
      </c>
      <c r="F51" s="6" t="s">
        <v>313</v>
      </c>
      <c r="G51" s="6">
        <v>12</v>
      </c>
      <c r="H51" s="10">
        <v>165.79</v>
      </c>
      <c r="I51" s="31">
        <f t="shared" si="2"/>
        <v>121.76835000000001</v>
      </c>
      <c r="J51" s="34">
        <v>165</v>
      </c>
      <c r="K51" s="36">
        <f t="shared" si="3"/>
        <v>44.02164999999998</v>
      </c>
      <c r="L51" s="32">
        <f t="shared" si="4"/>
        <v>48.423814999999983</v>
      </c>
    </row>
    <row r="52" spans="1:12" ht="30" x14ac:dyDescent="0.25">
      <c r="A52" s="8">
        <v>51</v>
      </c>
      <c r="B52" s="4" t="s">
        <v>66</v>
      </c>
      <c r="C52" s="6" t="s">
        <v>128</v>
      </c>
      <c r="D52" s="6" t="s">
        <v>158</v>
      </c>
      <c r="E52" s="4" t="s">
        <v>224</v>
      </c>
      <c r="F52" s="6" t="s">
        <v>313</v>
      </c>
      <c r="G52" s="6">
        <v>12</v>
      </c>
      <c r="H52" s="10">
        <v>165.79</v>
      </c>
      <c r="I52" s="31">
        <f t="shared" si="2"/>
        <v>121.76835000000001</v>
      </c>
      <c r="J52" s="34">
        <v>165</v>
      </c>
      <c r="K52" s="36">
        <f t="shared" si="3"/>
        <v>44.02164999999998</v>
      </c>
      <c r="L52" s="32">
        <f t="shared" si="4"/>
        <v>48.423814999999983</v>
      </c>
    </row>
    <row r="53" spans="1:12" ht="30" x14ac:dyDescent="0.25">
      <c r="A53" s="8">
        <v>52</v>
      </c>
      <c r="B53" s="4" t="s">
        <v>66</v>
      </c>
      <c r="C53" s="6" t="s">
        <v>128</v>
      </c>
      <c r="D53" s="6" t="s">
        <v>158</v>
      </c>
      <c r="E53" s="4" t="s">
        <v>225</v>
      </c>
      <c r="F53" s="6" t="s">
        <v>313</v>
      </c>
      <c r="G53" s="6">
        <v>12</v>
      </c>
      <c r="H53" s="10">
        <v>165.79</v>
      </c>
      <c r="I53" s="31">
        <f t="shared" si="2"/>
        <v>121.76835000000001</v>
      </c>
      <c r="J53" s="34">
        <v>165</v>
      </c>
      <c r="K53" s="36">
        <f t="shared" si="3"/>
        <v>44.02164999999998</v>
      </c>
      <c r="L53" s="32">
        <f t="shared" si="4"/>
        <v>48.423814999999983</v>
      </c>
    </row>
    <row r="54" spans="1:12" ht="30" x14ac:dyDescent="0.25">
      <c r="A54" s="8">
        <v>53</v>
      </c>
      <c r="B54" s="4" t="s">
        <v>67</v>
      </c>
      <c r="C54" s="6" t="s">
        <v>128</v>
      </c>
      <c r="D54" s="6" t="s">
        <v>159</v>
      </c>
      <c r="E54" s="4" t="s">
        <v>226</v>
      </c>
      <c r="F54" s="6" t="s">
        <v>313</v>
      </c>
      <c r="G54" s="6">
        <v>12</v>
      </c>
      <c r="H54" s="10">
        <v>165.79</v>
      </c>
      <c r="I54" s="31">
        <f t="shared" si="2"/>
        <v>121.76835000000001</v>
      </c>
      <c r="J54" s="34">
        <v>165</v>
      </c>
      <c r="K54" s="36">
        <f t="shared" si="3"/>
        <v>44.02164999999998</v>
      </c>
      <c r="L54" s="32">
        <f t="shared" si="4"/>
        <v>48.423814999999983</v>
      </c>
    </row>
    <row r="55" spans="1:12" ht="30" x14ac:dyDescent="0.25">
      <c r="A55" s="8">
        <v>54</v>
      </c>
      <c r="B55" s="4" t="s">
        <v>67</v>
      </c>
      <c r="C55" s="6" t="s">
        <v>128</v>
      </c>
      <c r="D55" s="6" t="s">
        <v>159</v>
      </c>
      <c r="E55" s="4" t="s">
        <v>227</v>
      </c>
      <c r="F55" s="6" t="s">
        <v>313</v>
      </c>
      <c r="G55" s="6">
        <v>12</v>
      </c>
      <c r="H55" s="10">
        <v>165.79</v>
      </c>
      <c r="I55" s="31">
        <f t="shared" si="2"/>
        <v>121.76835000000001</v>
      </c>
      <c r="J55" s="34">
        <v>165</v>
      </c>
      <c r="K55" s="36">
        <f t="shared" si="3"/>
        <v>44.02164999999998</v>
      </c>
      <c r="L55" s="32">
        <f t="shared" si="4"/>
        <v>48.423814999999983</v>
      </c>
    </row>
    <row r="56" spans="1:12" x14ac:dyDescent="0.25">
      <c r="A56" s="8">
        <v>55</v>
      </c>
      <c r="B56" s="4" t="s">
        <v>68</v>
      </c>
      <c r="C56" s="6" t="s">
        <v>131</v>
      </c>
      <c r="D56" s="6" t="s">
        <v>160</v>
      </c>
      <c r="E56" s="4" t="s">
        <v>228</v>
      </c>
      <c r="F56" s="6" t="s">
        <v>313</v>
      </c>
      <c r="G56" s="6">
        <v>12</v>
      </c>
      <c r="H56" s="10">
        <v>165.79</v>
      </c>
      <c r="I56" s="31">
        <f t="shared" si="2"/>
        <v>140.21809999999999</v>
      </c>
      <c r="J56" s="34">
        <v>190</v>
      </c>
      <c r="K56" s="36">
        <f t="shared" si="3"/>
        <v>25.571899999999999</v>
      </c>
      <c r="L56" s="32">
        <f t="shared" si="4"/>
        <v>28.129090000000001</v>
      </c>
    </row>
    <row r="57" spans="1:12" x14ac:dyDescent="0.25">
      <c r="A57" s="8">
        <v>56</v>
      </c>
      <c r="B57" s="4" t="s">
        <v>68</v>
      </c>
      <c r="C57" s="6" t="s">
        <v>131</v>
      </c>
      <c r="D57" s="6" t="s">
        <v>160</v>
      </c>
      <c r="E57" s="4" t="s">
        <v>229</v>
      </c>
      <c r="F57" s="6" t="s">
        <v>313</v>
      </c>
      <c r="G57" s="6">
        <v>12</v>
      </c>
      <c r="H57" s="10">
        <v>165.79</v>
      </c>
      <c r="I57" s="31">
        <f t="shared" si="2"/>
        <v>140.21809999999999</v>
      </c>
      <c r="J57" s="34">
        <v>190</v>
      </c>
      <c r="K57" s="36">
        <f t="shared" si="3"/>
        <v>25.571899999999999</v>
      </c>
      <c r="L57" s="32">
        <f t="shared" si="4"/>
        <v>28.129090000000001</v>
      </c>
    </row>
    <row r="58" spans="1:12" x14ac:dyDescent="0.25">
      <c r="A58" s="8">
        <v>57</v>
      </c>
      <c r="B58" s="4" t="s">
        <v>68</v>
      </c>
      <c r="C58" s="6" t="s">
        <v>131</v>
      </c>
      <c r="D58" s="6" t="s">
        <v>160</v>
      </c>
      <c r="E58" s="4" t="s">
        <v>230</v>
      </c>
      <c r="F58" s="6" t="s">
        <v>313</v>
      </c>
      <c r="G58" s="6">
        <v>12</v>
      </c>
      <c r="H58" s="10">
        <v>165.79</v>
      </c>
      <c r="I58" s="31">
        <f t="shared" si="2"/>
        <v>140.21809999999999</v>
      </c>
      <c r="J58" s="34">
        <v>190</v>
      </c>
      <c r="K58" s="36">
        <f t="shared" si="3"/>
        <v>25.571899999999999</v>
      </c>
      <c r="L58" s="32">
        <f t="shared" si="4"/>
        <v>28.129090000000001</v>
      </c>
    </row>
    <row r="59" spans="1:12" ht="30" x14ac:dyDescent="0.25">
      <c r="A59" s="8">
        <v>58</v>
      </c>
      <c r="B59" s="4" t="s">
        <v>69</v>
      </c>
      <c r="C59" s="6" t="s">
        <v>129</v>
      </c>
      <c r="D59" s="6" t="s">
        <v>161</v>
      </c>
      <c r="E59" s="4" t="s">
        <v>231</v>
      </c>
      <c r="F59" s="6" t="s">
        <v>313</v>
      </c>
      <c r="G59" s="6">
        <v>12</v>
      </c>
      <c r="H59" s="10">
        <v>271.89</v>
      </c>
      <c r="I59" s="31">
        <f t="shared" si="2"/>
        <v>206.63720000000001</v>
      </c>
      <c r="J59" s="34">
        <v>280</v>
      </c>
      <c r="K59" s="36">
        <f t="shared" si="3"/>
        <v>65.252799999999979</v>
      </c>
      <c r="L59" s="32">
        <f t="shared" si="4"/>
        <v>71.778079999999989</v>
      </c>
    </row>
    <row r="60" spans="1:12" x14ac:dyDescent="0.25">
      <c r="A60" s="8">
        <v>59</v>
      </c>
      <c r="B60" s="4" t="s">
        <v>68</v>
      </c>
      <c r="C60" s="6" t="s">
        <v>131</v>
      </c>
      <c r="D60" s="6" t="s">
        <v>160</v>
      </c>
      <c r="E60" s="4" t="s">
        <v>232</v>
      </c>
      <c r="F60" s="6" t="s">
        <v>313</v>
      </c>
      <c r="G60" s="6">
        <v>12</v>
      </c>
      <c r="H60" s="10">
        <v>165.79</v>
      </c>
      <c r="I60" s="31">
        <f t="shared" si="2"/>
        <v>140.21809999999999</v>
      </c>
      <c r="J60" s="34">
        <v>190</v>
      </c>
      <c r="K60" s="36">
        <f t="shared" si="3"/>
        <v>25.571899999999999</v>
      </c>
      <c r="L60" s="32">
        <f t="shared" si="4"/>
        <v>28.129090000000001</v>
      </c>
    </row>
    <row r="61" spans="1:12" x14ac:dyDescent="0.25">
      <c r="A61" s="8">
        <v>60</v>
      </c>
      <c r="B61" s="4" t="s">
        <v>68</v>
      </c>
      <c r="C61" s="6" t="s">
        <v>131</v>
      </c>
      <c r="D61" s="6" t="s">
        <v>160</v>
      </c>
      <c r="E61" s="4" t="s">
        <v>233</v>
      </c>
      <c r="F61" s="6" t="s">
        <v>313</v>
      </c>
      <c r="G61" s="6">
        <v>12</v>
      </c>
      <c r="H61" s="10">
        <v>165.79</v>
      </c>
      <c r="I61" s="31">
        <f t="shared" si="2"/>
        <v>140.21809999999999</v>
      </c>
      <c r="J61" s="34">
        <v>190</v>
      </c>
      <c r="K61" s="36">
        <f t="shared" si="3"/>
        <v>25.571899999999999</v>
      </c>
      <c r="L61" s="32">
        <f t="shared" si="4"/>
        <v>28.129090000000001</v>
      </c>
    </row>
    <row r="62" spans="1:12" x14ac:dyDescent="0.25">
      <c r="A62" s="8">
        <v>61</v>
      </c>
      <c r="B62" s="4" t="s">
        <v>68</v>
      </c>
      <c r="C62" s="6" t="s">
        <v>131</v>
      </c>
      <c r="D62" s="6" t="s">
        <v>162</v>
      </c>
      <c r="E62" s="4" t="s">
        <v>234</v>
      </c>
      <c r="F62" s="6" t="s">
        <v>313</v>
      </c>
      <c r="G62" s="6">
        <v>12</v>
      </c>
      <c r="H62" s="10">
        <v>165.79</v>
      </c>
      <c r="I62" s="31">
        <f t="shared" si="2"/>
        <v>140.21809999999999</v>
      </c>
      <c r="J62" s="34">
        <v>190</v>
      </c>
      <c r="K62" s="36">
        <f t="shared" si="3"/>
        <v>25.571899999999999</v>
      </c>
      <c r="L62" s="32">
        <f t="shared" si="4"/>
        <v>28.129090000000001</v>
      </c>
    </row>
    <row r="63" spans="1:12" ht="30" hidden="1" x14ac:dyDescent="0.25">
      <c r="A63" s="8">
        <v>62</v>
      </c>
      <c r="B63" s="4" t="s">
        <v>70</v>
      </c>
      <c r="C63" s="6" t="s">
        <v>126</v>
      </c>
      <c r="D63" s="6" t="s">
        <v>163</v>
      </c>
      <c r="E63" s="4" t="s">
        <v>235</v>
      </c>
      <c r="F63" s="6" t="s">
        <v>313</v>
      </c>
      <c r="G63" s="6">
        <v>12</v>
      </c>
      <c r="H63" s="10">
        <v>1135.6400000000001</v>
      </c>
      <c r="I63" s="51"/>
      <c r="J63" s="34" t="e">
        <f>VLOOKUP(A63,'Quote from MPC'!A34:I127,8,FALSE)</f>
        <v>#N/A</v>
      </c>
      <c r="K63" s="52"/>
      <c r="L63" s="53"/>
    </row>
    <row r="64" spans="1:12" ht="30" x14ac:dyDescent="0.25">
      <c r="A64" s="8">
        <v>63</v>
      </c>
      <c r="B64" s="4" t="s">
        <v>71</v>
      </c>
      <c r="C64" s="6" t="s">
        <v>132</v>
      </c>
      <c r="D64" s="6" t="s">
        <v>164</v>
      </c>
      <c r="E64" s="4">
        <v>89280141</v>
      </c>
      <c r="F64" s="6" t="s">
        <v>314</v>
      </c>
      <c r="G64" s="6">
        <v>12</v>
      </c>
      <c r="H64" s="10">
        <v>59.34</v>
      </c>
      <c r="I64" s="31">
        <f t="shared" ref="I64:I81" si="5">J64*0.73799</f>
        <v>88.558800000000005</v>
      </c>
      <c r="J64" s="34">
        <f>VLOOKUP(A64,'Quote from MPC'!A2:H94,8,FALSE)</f>
        <v>120</v>
      </c>
      <c r="K64" s="36">
        <f t="shared" ref="K64:K81" si="6">H64-I64</f>
        <v>-29.218800000000002</v>
      </c>
      <c r="L64" s="32">
        <f t="shared" ref="L64:L81" si="7">K64*1.1</f>
        <v>-32.140680000000003</v>
      </c>
    </row>
    <row r="65" spans="1:12" ht="30" x14ac:dyDescent="0.25">
      <c r="A65" s="8">
        <v>64</v>
      </c>
      <c r="B65" s="4" t="s">
        <v>72</v>
      </c>
      <c r="C65" s="6" t="s">
        <v>133</v>
      </c>
      <c r="D65" s="6" t="s">
        <v>165</v>
      </c>
      <c r="E65" s="4">
        <v>12305757</v>
      </c>
      <c r="F65" s="6" t="s">
        <v>314</v>
      </c>
      <c r="G65" s="6">
        <v>6</v>
      </c>
      <c r="H65" s="10">
        <v>53.7</v>
      </c>
      <c r="I65" s="31">
        <f t="shared" si="5"/>
        <v>59.039200000000001</v>
      </c>
      <c r="J65" s="34">
        <f>VLOOKUP(A65,'Quote from MPC'!A2:H94,8,FALSE)</f>
        <v>80</v>
      </c>
      <c r="K65" s="36">
        <f t="shared" si="6"/>
        <v>-5.3391999999999982</v>
      </c>
      <c r="L65" s="32">
        <f t="shared" si="7"/>
        <v>-5.8731199999999983</v>
      </c>
    </row>
    <row r="66" spans="1:12" ht="30" x14ac:dyDescent="0.25">
      <c r="A66" s="8">
        <v>65</v>
      </c>
      <c r="B66" s="4" t="s">
        <v>72</v>
      </c>
      <c r="C66" s="6" t="s">
        <v>133</v>
      </c>
      <c r="D66" s="6" t="s">
        <v>165</v>
      </c>
      <c r="E66" s="4">
        <v>12305757</v>
      </c>
      <c r="F66" s="6" t="s">
        <v>314</v>
      </c>
      <c r="G66" s="6">
        <v>6</v>
      </c>
      <c r="H66" s="10">
        <v>52.75</v>
      </c>
      <c r="I66" s="31">
        <f t="shared" si="5"/>
        <v>59.039200000000001</v>
      </c>
      <c r="J66" s="34">
        <f>VLOOKUP(A66,'Quote from MPC'!A3:H95,8,FALSE)</f>
        <v>80</v>
      </c>
      <c r="K66" s="36">
        <f t="shared" si="6"/>
        <v>-6.289200000000001</v>
      </c>
      <c r="L66" s="32">
        <f t="shared" si="7"/>
        <v>-6.9181200000000018</v>
      </c>
    </row>
    <row r="67" spans="1:12" ht="30" x14ac:dyDescent="0.25">
      <c r="A67" s="8">
        <v>66</v>
      </c>
      <c r="B67" s="4" t="s">
        <v>72</v>
      </c>
      <c r="C67" s="6" t="s">
        <v>133</v>
      </c>
      <c r="D67" s="6" t="s">
        <v>165</v>
      </c>
      <c r="E67" s="4">
        <v>12200404</v>
      </c>
      <c r="F67" s="6" t="s">
        <v>314</v>
      </c>
      <c r="G67" s="6">
        <v>6</v>
      </c>
      <c r="H67" s="10">
        <v>53.7</v>
      </c>
      <c r="I67" s="31">
        <f t="shared" si="5"/>
        <v>59.039200000000001</v>
      </c>
      <c r="J67" s="34">
        <f>VLOOKUP(A67,'Quote from MPC'!A4:H96,8,FALSE)</f>
        <v>80</v>
      </c>
      <c r="K67" s="36">
        <f t="shared" si="6"/>
        <v>-5.3391999999999982</v>
      </c>
      <c r="L67" s="32">
        <f t="shared" si="7"/>
        <v>-5.8731199999999983</v>
      </c>
    </row>
    <row r="68" spans="1:12" ht="30" x14ac:dyDescent="0.25">
      <c r="A68" s="8">
        <v>67</v>
      </c>
      <c r="B68" s="4" t="s">
        <v>72</v>
      </c>
      <c r="C68" s="6" t="s">
        <v>133</v>
      </c>
      <c r="D68" s="6" t="s">
        <v>165</v>
      </c>
      <c r="E68" s="4">
        <v>12200404</v>
      </c>
      <c r="F68" s="6" t="s">
        <v>314</v>
      </c>
      <c r="G68" s="6">
        <v>6</v>
      </c>
      <c r="H68" s="10">
        <v>52.75</v>
      </c>
      <c r="I68" s="31">
        <f t="shared" si="5"/>
        <v>59.039200000000001</v>
      </c>
      <c r="J68" s="34">
        <f>VLOOKUP(A68,'Quote from MPC'!A5:H97,8,FALSE)</f>
        <v>80</v>
      </c>
      <c r="K68" s="36">
        <f t="shared" si="6"/>
        <v>-6.289200000000001</v>
      </c>
      <c r="L68" s="32">
        <f t="shared" si="7"/>
        <v>-6.9181200000000018</v>
      </c>
    </row>
    <row r="69" spans="1:12" ht="30" x14ac:dyDescent="0.25">
      <c r="A69" s="8">
        <v>68</v>
      </c>
      <c r="B69" s="4" t="s">
        <v>72</v>
      </c>
      <c r="C69" s="6" t="s">
        <v>133</v>
      </c>
      <c r="D69" s="6" t="s">
        <v>165</v>
      </c>
      <c r="E69" s="4">
        <v>12303279</v>
      </c>
      <c r="F69" s="6" t="s">
        <v>314</v>
      </c>
      <c r="G69" s="6">
        <v>6</v>
      </c>
      <c r="H69" s="10">
        <v>53.7</v>
      </c>
      <c r="I69" s="31">
        <f t="shared" si="5"/>
        <v>59.039200000000001</v>
      </c>
      <c r="J69" s="34">
        <f>VLOOKUP(A69,'Quote from MPC'!A6:H98,8,FALSE)</f>
        <v>80</v>
      </c>
      <c r="K69" s="36">
        <f t="shared" si="6"/>
        <v>-5.3391999999999982</v>
      </c>
      <c r="L69" s="32">
        <f t="shared" si="7"/>
        <v>-5.8731199999999983</v>
      </c>
    </row>
    <row r="70" spans="1:12" ht="30" x14ac:dyDescent="0.25">
      <c r="A70" s="8">
        <v>69</v>
      </c>
      <c r="B70" s="4" t="s">
        <v>72</v>
      </c>
      <c r="C70" s="6" t="s">
        <v>133</v>
      </c>
      <c r="D70" s="6" t="s">
        <v>165</v>
      </c>
      <c r="E70" s="4">
        <v>12303279</v>
      </c>
      <c r="F70" s="6" t="s">
        <v>314</v>
      </c>
      <c r="G70" s="6">
        <v>6</v>
      </c>
      <c r="H70" s="10">
        <v>52.75</v>
      </c>
      <c r="I70" s="31">
        <f t="shared" si="5"/>
        <v>59.039200000000001</v>
      </c>
      <c r="J70" s="34">
        <f>VLOOKUP(A70,'Quote from MPC'!A7:H99,8,FALSE)</f>
        <v>80</v>
      </c>
      <c r="K70" s="36">
        <f t="shared" si="6"/>
        <v>-6.289200000000001</v>
      </c>
      <c r="L70" s="32">
        <f t="shared" si="7"/>
        <v>-6.9181200000000018</v>
      </c>
    </row>
    <row r="71" spans="1:12" ht="30" x14ac:dyDescent="0.25">
      <c r="A71" s="8">
        <v>70</v>
      </c>
      <c r="B71" s="4" t="s">
        <v>72</v>
      </c>
      <c r="C71" s="6" t="s">
        <v>133</v>
      </c>
      <c r="D71" s="6" t="s">
        <v>165</v>
      </c>
      <c r="E71" s="4">
        <v>12315717</v>
      </c>
      <c r="F71" s="6" t="s">
        <v>314</v>
      </c>
      <c r="G71" s="6">
        <v>6</v>
      </c>
      <c r="H71" s="10">
        <v>53.7</v>
      </c>
      <c r="I71" s="31">
        <f t="shared" si="5"/>
        <v>59.039200000000001</v>
      </c>
      <c r="J71" s="34">
        <f>VLOOKUP(A71,'Quote from MPC'!A8:H100,8,FALSE)</f>
        <v>80</v>
      </c>
      <c r="K71" s="36">
        <f t="shared" si="6"/>
        <v>-5.3391999999999982</v>
      </c>
      <c r="L71" s="32">
        <f t="shared" si="7"/>
        <v>-5.8731199999999983</v>
      </c>
    </row>
    <row r="72" spans="1:12" ht="30" x14ac:dyDescent="0.25">
      <c r="A72" s="8">
        <v>71</v>
      </c>
      <c r="B72" s="4" t="s">
        <v>72</v>
      </c>
      <c r="C72" s="6" t="s">
        <v>133</v>
      </c>
      <c r="D72" s="6" t="s">
        <v>165</v>
      </c>
      <c r="E72" s="4">
        <v>12315717</v>
      </c>
      <c r="F72" s="6" t="s">
        <v>314</v>
      </c>
      <c r="G72" s="6">
        <v>6</v>
      </c>
      <c r="H72" s="10">
        <v>52.75</v>
      </c>
      <c r="I72" s="31">
        <f t="shared" si="5"/>
        <v>59.039200000000001</v>
      </c>
      <c r="J72" s="34">
        <f>VLOOKUP(A72,'Quote from MPC'!A9:H101,8,FALSE)</f>
        <v>80</v>
      </c>
      <c r="K72" s="36">
        <f t="shared" si="6"/>
        <v>-6.289200000000001</v>
      </c>
      <c r="L72" s="32">
        <f t="shared" si="7"/>
        <v>-6.9181200000000018</v>
      </c>
    </row>
    <row r="73" spans="1:12" x14ac:dyDescent="0.25">
      <c r="A73" s="8">
        <v>72</v>
      </c>
      <c r="B73" s="4" t="s">
        <v>73</v>
      </c>
      <c r="C73" s="6" t="s">
        <v>132</v>
      </c>
      <c r="D73" s="6">
        <v>110</v>
      </c>
      <c r="E73" s="4">
        <v>85730619</v>
      </c>
      <c r="F73" s="6" t="s">
        <v>314</v>
      </c>
      <c r="G73" s="6">
        <v>12</v>
      </c>
      <c r="H73" s="10">
        <v>53.7</v>
      </c>
      <c r="I73" s="31">
        <f t="shared" si="5"/>
        <v>59.039200000000001</v>
      </c>
      <c r="J73" s="34">
        <f>VLOOKUP(A73,'Quote from MPC'!A10:H102,8,FALSE)</f>
        <v>80</v>
      </c>
      <c r="K73" s="36">
        <f t="shared" si="6"/>
        <v>-5.3391999999999982</v>
      </c>
      <c r="L73" s="32">
        <f t="shared" si="7"/>
        <v>-5.8731199999999983</v>
      </c>
    </row>
    <row r="74" spans="1:12" x14ac:dyDescent="0.25">
      <c r="A74" s="8">
        <v>73</v>
      </c>
      <c r="B74" s="4" t="s">
        <v>73</v>
      </c>
      <c r="C74" s="6" t="s">
        <v>132</v>
      </c>
      <c r="D74" s="6">
        <v>179</v>
      </c>
      <c r="E74" s="4">
        <v>90240092</v>
      </c>
      <c r="F74" s="6" t="s">
        <v>314</v>
      </c>
      <c r="G74" s="6">
        <v>12</v>
      </c>
      <c r="H74" s="10">
        <v>53.7</v>
      </c>
      <c r="I74" s="31">
        <f t="shared" si="5"/>
        <v>59.039200000000001</v>
      </c>
      <c r="J74" s="34">
        <f>VLOOKUP(A74,'Quote from MPC'!A11:H103,8,FALSE)</f>
        <v>80</v>
      </c>
      <c r="K74" s="36">
        <f t="shared" si="6"/>
        <v>-5.3391999999999982</v>
      </c>
      <c r="L74" s="32">
        <f t="shared" si="7"/>
        <v>-5.8731199999999983</v>
      </c>
    </row>
    <row r="75" spans="1:12" ht="30" x14ac:dyDescent="0.25">
      <c r="A75" s="8">
        <v>74</v>
      </c>
      <c r="B75" s="4" t="s">
        <v>56</v>
      </c>
      <c r="C75" s="6" t="s">
        <v>134</v>
      </c>
      <c r="D75" s="6" t="s">
        <v>166</v>
      </c>
      <c r="E75" s="4">
        <v>5037655</v>
      </c>
      <c r="F75" s="6" t="s">
        <v>314</v>
      </c>
      <c r="G75" s="6">
        <v>12</v>
      </c>
      <c r="H75" s="10">
        <v>223.76</v>
      </c>
      <c r="I75" s="31">
        <f t="shared" si="5"/>
        <v>221.39700000000002</v>
      </c>
      <c r="J75" s="34">
        <f>VLOOKUP(A75,'Quote from MPC'!A12:H104,8,FALSE)</f>
        <v>300</v>
      </c>
      <c r="K75" s="36">
        <f t="shared" si="6"/>
        <v>2.3629999999999711</v>
      </c>
      <c r="L75" s="32">
        <f t="shared" si="7"/>
        <v>2.5992999999999684</v>
      </c>
    </row>
    <row r="76" spans="1:12" x14ac:dyDescent="0.25">
      <c r="A76" s="8">
        <v>75</v>
      </c>
      <c r="B76" s="4" t="s">
        <v>74</v>
      </c>
      <c r="C76" s="6" t="s">
        <v>135</v>
      </c>
      <c r="D76" s="6" t="s">
        <v>167</v>
      </c>
      <c r="E76" s="4">
        <v>9093205</v>
      </c>
      <c r="F76" s="6" t="s">
        <v>314</v>
      </c>
      <c r="G76" s="6">
        <v>12</v>
      </c>
      <c r="H76" s="10">
        <v>231.5</v>
      </c>
      <c r="I76" s="31">
        <f t="shared" si="5"/>
        <v>132.8382</v>
      </c>
      <c r="J76" s="34">
        <f>VLOOKUP(A76,'Quote from MPC'!A13:H105,8,FALSE)</f>
        <v>180</v>
      </c>
      <c r="K76" s="36">
        <f t="shared" si="6"/>
        <v>98.661799999999999</v>
      </c>
      <c r="L76" s="32">
        <f t="shared" si="7"/>
        <v>108.52798000000001</v>
      </c>
    </row>
    <row r="77" spans="1:12" ht="30" x14ac:dyDescent="0.25">
      <c r="A77" s="8">
        <v>76</v>
      </c>
      <c r="B77" s="4" t="s">
        <v>72</v>
      </c>
      <c r="C77" s="6" t="s">
        <v>133</v>
      </c>
      <c r="D77" s="6" t="s">
        <v>165</v>
      </c>
      <c r="E77" s="4">
        <v>12316922</v>
      </c>
      <c r="F77" s="6" t="s">
        <v>314</v>
      </c>
      <c r="G77" s="6">
        <v>6</v>
      </c>
      <c r="H77" s="10">
        <v>53.7</v>
      </c>
      <c r="I77" s="31">
        <f t="shared" si="5"/>
        <v>59.039200000000001</v>
      </c>
      <c r="J77" s="34">
        <f>VLOOKUP(A77,'Quote from MPC'!A14:H106,8,FALSE)</f>
        <v>80</v>
      </c>
      <c r="K77" s="36">
        <f t="shared" si="6"/>
        <v>-5.3391999999999982</v>
      </c>
      <c r="L77" s="32">
        <f t="shared" si="7"/>
        <v>-5.8731199999999983</v>
      </c>
    </row>
    <row r="78" spans="1:12" ht="30" x14ac:dyDescent="0.25">
      <c r="A78" s="8">
        <v>77</v>
      </c>
      <c r="B78" s="4" t="s">
        <v>72</v>
      </c>
      <c r="C78" s="6" t="s">
        <v>133</v>
      </c>
      <c r="D78" s="6" t="s">
        <v>165</v>
      </c>
      <c r="E78" s="4">
        <v>12316922</v>
      </c>
      <c r="F78" s="6" t="s">
        <v>314</v>
      </c>
      <c r="G78" s="6">
        <v>6</v>
      </c>
      <c r="H78" s="10">
        <v>52.75</v>
      </c>
      <c r="I78" s="31">
        <f t="shared" si="5"/>
        <v>59.039200000000001</v>
      </c>
      <c r="J78" s="34">
        <f>VLOOKUP(A78,'Quote from MPC'!A15:H107,8,FALSE)</f>
        <v>80</v>
      </c>
      <c r="K78" s="36">
        <f t="shared" si="6"/>
        <v>-6.289200000000001</v>
      </c>
      <c r="L78" s="32">
        <f t="shared" si="7"/>
        <v>-6.9181200000000018</v>
      </c>
    </row>
    <row r="79" spans="1:12" x14ac:dyDescent="0.25">
      <c r="A79" s="8">
        <v>78</v>
      </c>
      <c r="B79" s="4" t="s">
        <v>75</v>
      </c>
      <c r="C79" s="6" t="s">
        <v>132</v>
      </c>
      <c r="D79" s="6" t="s">
        <v>168</v>
      </c>
      <c r="E79" s="4">
        <v>89200011</v>
      </c>
      <c r="F79" s="6" t="s">
        <v>314</v>
      </c>
      <c r="G79" s="6">
        <v>12</v>
      </c>
      <c r="H79" s="10">
        <v>159.71</v>
      </c>
      <c r="I79" s="31">
        <f t="shared" si="5"/>
        <v>73.799000000000007</v>
      </c>
      <c r="J79" s="34">
        <f>VLOOKUP(A79,'Quote from MPC'!A16:H108,8,FALSE)</f>
        <v>100</v>
      </c>
      <c r="K79" s="36">
        <f t="shared" si="6"/>
        <v>85.911000000000001</v>
      </c>
      <c r="L79" s="32">
        <f t="shared" si="7"/>
        <v>94.502100000000013</v>
      </c>
    </row>
    <row r="80" spans="1:12" x14ac:dyDescent="0.25">
      <c r="A80" s="8">
        <v>79</v>
      </c>
      <c r="B80" s="4" t="s">
        <v>76</v>
      </c>
      <c r="C80" s="6" t="s">
        <v>136</v>
      </c>
      <c r="D80" s="6">
        <v>2033</v>
      </c>
      <c r="E80" s="4">
        <v>66386</v>
      </c>
      <c r="F80" s="6" t="s">
        <v>314</v>
      </c>
      <c r="G80" s="6">
        <v>12</v>
      </c>
      <c r="H80" s="10">
        <v>79.12</v>
      </c>
      <c r="I80" s="31">
        <f t="shared" si="5"/>
        <v>88.558800000000005</v>
      </c>
      <c r="J80" s="34">
        <f>VLOOKUP(A80,'Quote from MPC'!A17:H109,8,FALSE)</f>
        <v>120</v>
      </c>
      <c r="K80" s="36">
        <f t="shared" si="6"/>
        <v>-9.4388000000000005</v>
      </c>
      <c r="L80" s="32">
        <f t="shared" si="7"/>
        <v>-10.382680000000001</v>
      </c>
    </row>
    <row r="81" spans="1:12" ht="30" x14ac:dyDescent="0.25">
      <c r="A81" s="8">
        <v>80</v>
      </c>
      <c r="B81" s="4" t="s">
        <v>56</v>
      </c>
      <c r="C81" s="6" t="s">
        <v>134</v>
      </c>
      <c r="D81" s="6" t="s">
        <v>166</v>
      </c>
      <c r="E81" s="4">
        <v>6069766</v>
      </c>
      <c r="F81" s="6" t="s">
        <v>314</v>
      </c>
      <c r="G81" s="6">
        <v>12</v>
      </c>
      <c r="H81" s="10">
        <v>217.74</v>
      </c>
      <c r="I81" s="31">
        <f t="shared" si="5"/>
        <v>221.39700000000002</v>
      </c>
      <c r="J81" s="34">
        <f>VLOOKUP(A81,'Quote from MPC'!A18:H110,8,FALSE)</f>
        <v>300</v>
      </c>
      <c r="K81" s="36">
        <f t="shared" si="6"/>
        <v>-3.6570000000000107</v>
      </c>
      <c r="L81" s="32">
        <f t="shared" si="7"/>
        <v>-4.0227000000000119</v>
      </c>
    </row>
    <row r="82" spans="1:12" hidden="1" x14ac:dyDescent="0.25">
      <c r="A82" s="8">
        <v>81</v>
      </c>
      <c r="B82" s="4" t="s">
        <v>77</v>
      </c>
      <c r="C82" s="6" t="s">
        <v>126</v>
      </c>
      <c r="D82" s="6">
        <v>485</v>
      </c>
      <c r="E82" s="4">
        <v>310788</v>
      </c>
      <c r="F82" s="6" t="s">
        <v>314</v>
      </c>
      <c r="G82" s="6">
        <v>12</v>
      </c>
      <c r="H82" s="10">
        <v>201.39</v>
      </c>
      <c r="I82" s="31"/>
      <c r="J82" s="34" t="str">
        <f>VLOOKUP(A82,'Quote from MPC'!A19:H111,8,FALSE)</f>
        <v xml:space="preserve">No Capability </v>
      </c>
      <c r="K82" s="35"/>
    </row>
    <row r="83" spans="1:12" hidden="1" x14ac:dyDescent="0.25">
      <c r="A83" s="8">
        <v>82</v>
      </c>
      <c r="B83" s="4" t="s">
        <v>77</v>
      </c>
      <c r="C83" s="6" t="s">
        <v>126</v>
      </c>
      <c r="D83" s="6">
        <v>485</v>
      </c>
      <c r="E83" s="4">
        <v>435110</v>
      </c>
      <c r="F83" s="6" t="s">
        <v>314</v>
      </c>
      <c r="G83" s="6">
        <v>12</v>
      </c>
      <c r="H83" s="10">
        <v>201.39</v>
      </c>
      <c r="I83" s="31"/>
      <c r="J83" s="34" t="str">
        <f>VLOOKUP(A83,'Quote from MPC'!A20:H112,8,FALSE)</f>
        <v xml:space="preserve">No Capability </v>
      </c>
      <c r="K83" s="35"/>
    </row>
    <row r="84" spans="1:12" ht="30" x14ac:dyDescent="0.25">
      <c r="A84" s="8">
        <v>83</v>
      </c>
      <c r="B84" s="4" t="s">
        <v>56</v>
      </c>
      <c r="C84" s="6" t="s">
        <v>134</v>
      </c>
      <c r="D84" s="6" t="s">
        <v>169</v>
      </c>
      <c r="E84" s="4">
        <v>8280865</v>
      </c>
      <c r="F84" s="6" t="s">
        <v>314</v>
      </c>
      <c r="G84" s="6">
        <v>12</v>
      </c>
      <c r="H84" s="10">
        <v>219.78</v>
      </c>
      <c r="I84" s="31">
        <f>J84*0.73799</f>
        <v>221.39700000000002</v>
      </c>
      <c r="J84" s="34">
        <f>VLOOKUP(A84,'Quote from MPC'!A21:H113,8,FALSE)</f>
        <v>300</v>
      </c>
      <c r="K84" s="36">
        <f>H84-I84</f>
        <v>-1.6170000000000186</v>
      </c>
      <c r="L84" s="32">
        <f>K84*1.1</f>
        <v>-1.7787000000000206</v>
      </c>
    </row>
    <row r="85" spans="1:12" hidden="1" x14ac:dyDescent="0.25">
      <c r="A85" s="8">
        <v>84</v>
      </c>
      <c r="B85" s="4" t="s">
        <v>78</v>
      </c>
      <c r="C85" s="6" t="s">
        <v>137</v>
      </c>
      <c r="D85" s="6" t="s">
        <v>170</v>
      </c>
      <c r="E85" s="4">
        <v>51053</v>
      </c>
      <c r="F85" s="6" t="s">
        <v>314</v>
      </c>
      <c r="G85" s="6">
        <v>12</v>
      </c>
      <c r="H85" s="10">
        <v>1353.85</v>
      </c>
      <c r="I85" s="51"/>
      <c r="J85" s="34" t="str">
        <f>VLOOKUP(A85,'Quote from MPC'!A22:H114,8,FALSE)</f>
        <v xml:space="preserve">No Capability </v>
      </c>
      <c r="K85" s="52"/>
      <c r="L85" s="53"/>
    </row>
    <row r="86" spans="1:12" ht="30" x14ac:dyDescent="0.25">
      <c r="A86" s="8">
        <v>85</v>
      </c>
      <c r="B86" s="4" t="s">
        <v>72</v>
      </c>
      <c r="C86" s="6" t="s">
        <v>133</v>
      </c>
      <c r="D86" s="6" t="s">
        <v>165</v>
      </c>
      <c r="E86" s="4">
        <v>12326186</v>
      </c>
      <c r="F86" s="6" t="s">
        <v>314</v>
      </c>
      <c r="G86" s="6">
        <v>6</v>
      </c>
      <c r="H86" s="10">
        <v>53.7</v>
      </c>
      <c r="I86" s="31">
        <f t="shared" ref="I86:I107" si="8">J86*0.73799</f>
        <v>59.039200000000001</v>
      </c>
      <c r="J86" s="34">
        <f>VLOOKUP(A86,'Quote from MPC'!A23:H115,8,FALSE)</f>
        <v>80</v>
      </c>
      <c r="K86" s="36">
        <f t="shared" ref="K86:K107" si="9">H86-I86</f>
        <v>-5.3391999999999982</v>
      </c>
      <c r="L86" s="32">
        <f t="shared" ref="L86:L107" si="10">K86*1.1</f>
        <v>-5.8731199999999983</v>
      </c>
    </row>
    <row r="87" spans="1:12" ht="30" x14ac:dyDescent="0.25">
      <c r="A87" s="8">
        <v>86</v>
      </c>
      <c r="B87" s="4" t="s">
        <v>72</v>
      </c>
      <c r="C87" s="6" t="s">
        <v>133</v>
      </c>
      <c r="D87" s="6" t="s">
        <v>165</v>
      </c>
      <c r="E87" s="4">
        <v>12326186</v>
      </c>
      <c r="F87" s="6" t="s">
        <v>314</v>
      </c>
      <c r="G87" s="6">
        <v>6</v>
      </c>
      <c r="H87" s="10">
        <v>52.75</v>
      </c>
      <c r="I87" s="31">
        <f t="shared" si="8"/>
        <v>59.039200000000001</v>
      </c>
      <c r="J87" s="34">
        <f>VLOOKUP(A87,'Quote from MPC'!A24:H116,8,FALSE)</f>
        <v>80</v>
      </c>
      <c r="K87" s="36">
        <f t="shared" si="9"/>
        <v>-6.289200000000001</v>
      </c>
      <c r="L87" s="32">
        <f t="shared" si="10"/>
        <v>-6.9181200000000018</v>
      </c>
    </row>
    <row r="88" spans="1:12" ht="30" x14ac:dyDescent="0.25">
      <c r="A88" s="8">
        <v>87</v>
      </c>
      <c r="B88" s="4" t="s">
        <v>72</v>
      </c>
      <c r="C88" s="6" t="s">
        <v>133</v>
      </c>
      <c r="D88" s="6" t="s">
        <v>165</v>
      </c>
      <c r="E88" s="4">
        <v>12326300</v>
      </c>
      <c r="F88" s="6" t="s">
        <v>314</v>
      </c>
      <c r="G88" s="6">
        <v>6</v>
      </c>
      <c r="H88" s="10">
        <v>53.7</v>
      </c>
      <c r="I88" s="31">
        <f t="shared" si="8"/>
        <v>59.039200000000001</v>
      </c>
      <c r="J88" s="34">
        <f>VLOOKUP(A88,'Quote from MPC'!A25:H117,8,FALSE)</f>
        <v>80</v>
      </c>
      <c r="K88" s="36">
        <f t="shared" si="9"/>
        <v>-5.3391999999999982</v>
      </c>
      <c r="L88" s="32">
        <f t="shared" si="10"/>
        <v>-5.8731199999999983</v>
      </c>
    </row>
    <row r="89" spans="1:12" ht="30" x14ac:dyDescent="0.25">
      <c r="A89" s="8">
        <v>88</v>
      </c>
      <c r="B89" s="4" t="s">
        <v>72</v>
      </c>
      <c r="C89" s="6" t="s">
        <v>133</v>
      </c>
      <c r="D89" s="6" t="s">
        <v>165</v>
      </c>
      <c r="E89" s="4">
        <v>12326300</v>
      </c>
      <c r="F89" s="6" t="s">
        <v>314</v>
      </c>
      <c r="G89" s="6">
        <v>6</v>
      </c>
      <c r="H89" s="10">
        <v>52.75</v>
      </c>
      <c r="I89" s="31">
        <f t="shared" si="8"/>
        <v>59.039200000000001</v>
      </c>
      <c r="J89" s="34">
        <f>VLOOKUP(A89,'Quote from MPC'!A26:H118,8,FALSE)</f>
        <v>80</v>
      </c>
      <c r="K89" s="36">
        <f t="shared" si="9"/>
        <v>-6.289200000000001</v>
      </c>
      <c r="L89" s="32">
        <f t="shared" si="10"/>
        <v>-6.9181200000000018</v>
      </c>
    </row>
    <row r="90" spans="1:12" ht="30" x14ac:dyDescent="0.25">
      <c r="A90" s="8">
        <v>89</v>
      </c>
      <c r="B90" s="4" t="s">
        <v>72</v>
      </c>
      <c r="C90" s="6" t="s">
        <v>133</v>
      </c>
      <c r="D90" s="6" t="s">
        <v>165</v>
      </c>
      <c r="E90" s="4">
        <v>12324733</v>
      </c>
      <c r="F90" s="6" t="s">
        <v>314</v>
      </c>
      <c r="G90" s="6">
        <v>6</v>
      </c>
      <c r="H90" s="10">
        <v>53.7</v>
      </c>
      <c r="I90" s="31">
        <f t="shared" si="8"/>
        <v>59.039200000000001</v>
      </c>
      <c r="J90" s="34">
        <f>VLOOKUP(A90,'Quote from MPC'!A27:H119,8,FALSE)</f>
        <v>80</v>
      </c>
      <c r="K90" s="36">
        <f t="shared" si="9"/>
        <v>-5.3391999999999982</v>
      </c>
      <c r="L90" s="32">
        <f t="shared" si="10"/>
        <v>-5.8731199999999983</v>
      </c>
    </row>
    <row r="91" spans="1:12" ht="30" x14ac:dyDescent="0.25">
      <c r="A91" s="8">
        <v>90</v>
      </c>
      <c r="B91" s="4" t="s">
        <v>72</v>
      </c>
      <c r="C91" s="6" t="s">
        <v>133</v>
      </c>
      <c r="D91" s="6" t="s">
        <v>165</v>
      </c>
      <c r="E91" s="4">
        <v>12324733</v>
      </c>
      <c r="F91" s="6" t="s">
        <v>314</v>
      </c>
      <c r="G91" s="6">
        <v>6</v>
      </c>
      <c r="H91" s="10">
        <v>52.75</v>
      </c>
      <c r="I91" s="31">
        <f t="shared" si="8"/>
        <v>59.039200000000001</v>
      </c>
      <c r="J91" s="34">
        <f>VLOOKUP(A91,'Quote from MPC'!A28:H120,8,FALSE)</f>
        <v>80</v>
      </c>
      <c r="K91" s="36">
        <f t="shared" si="9"/>
        <v>-6.289200000000001</v>
      </c>
      <c r="L91" s="32">
        <f t="shared" si="10"/>
        <v>-6.9181200000000018</v>
      </c>
    </row>
    <row r="92" spans="1:12" ht="30" x14ac:dyDescent="0.25">
      <c r="A92" s="8">
        <v>91</v>
      </c>
      <c r="B92" s="4" t="s">
        <v>72</v>
      </c>
      <c r="C92" s="6" t="s">
        <v>133</v>
      </c>
      <c r="D92" s="6" t="s">
        <v>165</v>
      </c>
      <c r="E92" s="4">
        <v>12326184</v>
      </c>
      <c r="F92" s="6" t="s">
        <v>314</v>
      </c>
      <c r="G92" s="6">
        <v>6</v>
      </c>
      <c r="H92" s="10">
        <v>53.7</v>
      </c>
      <c r="I92" s="31">
        <f t="shared" si="8"/>
        <v>59.039200000000001</v>
      </c>
      <c r="J92" s="34">
        <f>VLOOKUP(A92,'Quote from MPC'!A29:H121,8,FALSE)</f>
        <v>80</v>
      </c>
      <c r="K92" s="36">
        <f t="shared" si="9"/>
        <v>-5.3391999999999982</v>
      </c>
      <c r="L92" s="32">
        <f t="shared" si="10"/>
        <v>-5.8731199999999983</v>
      </c>
    </row>
    <row r="93" spans="1:12" ht="30" x14ac:dyDescent="0.25">
      <c r="A93" s="8">
        <v>92</v>
      </c>
      <c r="B93" s="4" t="s">
        <v>72</v>
      </c>
      <c r="C93" s="6" t="s">
        <v>133</v>
      </c>
      <c r="D93" s="6" t="s">
        <v>165</v>
      </c>
      <c r="E93" s="4">
        <v>12326184</v>
      </c>
      <c r="F93" s="6" t="s">
        <v>314</v>
      </c>
      <c r="G93" s="6">
        <v>6</v>
      </c>
      <c r="H93" s="10">
        <v>52.26</v>
      </c>
      <c r="I93" s="31">
        <f t="shared" si="8"/>
        <v>59.039200000000001</v>
      </c>
      <c r="J93" s="34">
        <f>VLOOKUP(A93,'Quote from MPC'!A30:H122,8,FALSE)</f>
        <v>80</v>
      </c>
      <c r="K93" s="36">
        <f t="shared" si="9"/>
        <v>-6.779200000000003</v>
      </c>
      <c r="L93" s="32">
        <f t="shared" si="10"/>
        <v>-7.4571200000000042</v>
      </c>
    </row>
    <row r="94" spans="1:12" ht="30" x14ac:dyDescent="0.25">
      <c r="A94" s="8">
        <v>93</v>
      </c>
      <c r="B94" s="4" t="s">
        <v>72</v>
      </c>
      <c r="C94" s="6" t="s">
        <v>133</v>
      </c>
      <c r="D94" s="6" t="s">
        <v>165</v>
      </c>
      <c r="E94" s="4">
        <v>12326187</v>
      </c>
      <c r="F94" s="6" t="s">
        <v>314</v>
      </c>
      <c r="G94" s="6">
        <v>6</v>
      </c>
      <c r="H94" s="10">
        <v>53.7</v>
      </c>
      <c r="I94" s="31">
        <f t="shared" si="8"/>
        <v>59.039200000000001</v>
      </c>
      <c r="J94" s="34">
        <f>VLOOKUP(A94,'Quote from MPC'!A31:H123,8,FALSE)</f>
        <v>80</v>
      </c>
      <c r="K94" s="36">
        <f t="shared" si="9"/>
        <v>-5.3391999999999982</v>
      </c>
      <c r="L94" s="32">
        <f t="shared" si="10"/>
        <v>-5.8731199999999983</v>
      </c>
    </row>
    <row r="95" spans="1:12" ht="30" x14ac:dyDescent="0.25">
      <c r="A95" s="8">
        <v>94</v>
      </c>
      <c r="B95" s="4" t="s">
        <v>72</v>
      </c>
      <c r="C95" s="6" t="s">
        <v>133</v>
      </c>
      <c r="D95" s="6" t="s">
        <v>165</v>
      </c>
      <c r="E95" s="4">
        <v>12326187</v>
      </c>
      <c r="F95" s="6" t="s">
        <v>314</v>
      </c>
      <c r="G95" s="6">
        <v>6</v>
      </c>
      <c r="H95" s="10">
        <v>52.75</v>
      </c>
      <c r="I95" s="31">
        <f t="shared" si="8"/>
        <v>59.039200000000001</v>
      </c>
      <c r="J95" s="34">
        <f>VLOOKUP(A95,'Quote from MPC'!A32:H124,8,FALSE)</f>
        <v>80</v>
      </c>
      <c r="K95" s="36">
        <f t="shared" si="9"/>
        <v>-6.289200000000001</v>
      </c>
      <c r="L95" s="32">
        <f t="shared" si="10"/>
        <v>-6.9181200000000018</v>
      </c>
    </row>
    <row r="96" spans="1:12" ht="30" x14ac:dyDescent="0.25">
      <c r="A96" s="8">
        <v>95</v>
      </c>
      <c r="B96" s="4" t="s">
        <v>72</v>
      </c>
      <c r="C96" s="6" t="s">
        <v>133</v>
      </c>
      <c r="D96" s="6" t="s">
        <v>165</v>
      </c>
      <c r="E96" s="4">
        <v>12326180</v>
      </c>
      <c r="F96" s="6" t="s">
        <v>314</v>
      </c>
      <c r="G96" s="6">
        <v>6</v>
      </c>
      <c r="H96" s="10">
        <v>53.7</v>
      </c>
      <c r="I96" s="31">
        <f t="shared" si="8"/>
        <v>59.039200000000001</v>
      </c>
      <c r="J96" s="34">
        <f>VLOOKUP(A96,'Quote from MPC'!A33:H125,8,FALSE)</f>
        <v>80</v>
      </c>
      <c r="K96" s="36">
        <f t="shared" si="9"/>
        <v>-5.3391999999999982</v>
      </c>
      <c r="L96" s="32">
        <f t="shared" si="10"/>
        <v>-5.8731199999999983</v>
      </c>
    </row>
    <row r="97" spans="1:12" ht="30" x14ac:dyDescent="0.25">
      <c r="A97" s="8">
        <v>96</v>
      </c>
      <c r="B97" s="4" t="s">
        <v>72</v>
      </c>
      <c r="C97" s="6" t="s">
        <v>133</v>
      </c>
      <c r="D97" s="6" t="s">
        <v>165</v>
      </c>
      <c r="E97" s="4">
        <v>12326180</v>
      </c>
      <c r="F97" s="6" t="s">
        <v>314</v>
      </c>
      <c r="G97" s="6">
        <v>6</v>
      </c>
      <c r="H97" s="10">
        <v>52.75</v>
      </c>
      <c r="I97" s="31">
        <f t="shared" si="8"/>
        <v>59.039200000000001</v>
      </c>
      <c r="J97" s="34">
        <f>VLOOKUP(A97,'Quote from MPC'!A34:H126,8,FALSE)</f>
        <v>80</v>
      </c>
      <c r="K97" s="36">
        <f t="shared" si="9"/>
        <v>-6.289200000000001</v>
      </c>
      <c r="L97" s="32">
        <f t="shared" si="10"/>
        <v>-6.9181200000000018</v>
      </c>
    </row>
    <row r="98" spans="1:12" ht="30" x14ac:dyDescent="0.25">
      <c r="A98" s="8">
        <v>97</v>
      </c>
      <c r="B98" s="4" t="s">
        <v>72</v>
      </c>
      <c r="C98" s="6" t="s">
        <v>133</v>
      </c>
      <c r="D98" s="6" t="s">
        <v>165</v>
      </c>
      <c r="E98" s="4">
        <v>12326190</v>
      </c>
      <c r="F98" s="6" t="s">
        <v>314</v>
      </c>
      <c r="G98" s="6">
        <v>6</v>
      </c>
      <c r="H98" s="10">
        <v>53.7</v>
      </c>
      <c r="I98" s="31">
        <f t="shared" si="8"/>
        <v>59.039200000000001</v>
      </c>
      <c r="J98" s="34">
        <f>VLOOKUP(A98,'Quote from MPC'!A35:H127,8,FALSE)</f>
        <v>80</v>
      </c>
      <c r="K98" s="36">
        <f t="shared" si="9"/>
        <v>-5.3391999999999982</v>
      </c>
      <c r="L98" s="32">
        <f t="shared" si="10"/>
        <v>-5.8731199999999983</v>
      </c>
    </row>
    <row r="99" spans="1:12" ht="30" x14ac:dyDescent="0.25">
      <c r="A99" s="8">
        <v>98</v>
      </c>
      <c r="B99" s="4" t="s">
        <v>72</v>
      </c>
      <c r="C99" s="6" t="s">
        <v>133</v>
      </c>
      <c r="D99" s="6" t="s">
        <v>165</v>
      </c>
      <c r="E99" s="4">
        <v>12326190</v>
      </c>
      <c r="F99" s="6" t="s">
        <v>314</v>
      </c>
      <c r="G99" s="6">
        <v>6</v>
      </c>
      <c r="H99" s="10">
        <v>52.75</v>
      </c>
      <c r="I99" s="31">
        <f t="shared" si="8"/>
        <v>59.039200000000001</v>
      </c>
      <c r="J99" s="34">
        <f>VLOOKUP(A99,'Quote from MPC'!A36:H128,8,FALSE)</f>
        <v>80</v>
      </c>
      <c r="K99" s="36">
        <f t="shared" si="9"/>
        <v>-6.289200000000001</v>
      </c>
      <c r="L99" s="32">
        <f t="shared" si="10"/>
        <v>-6.9181200000000018</v>
      </c>
    </row>
    <row r="100" spans="1:12" ht="30" x14ac:dyDescent="0.25">
      <c r="A100" s="8">
        <v>99</v>
      </c>
      <c r="B100" s="4" t="s">
        <v>72</v>
      </c>
      <c r="C100" s="6" t="s">
        <v>133</v>
      </c>
      <c r="D100" s="6" t="s">
        <v>165</v>
      </c>
      <c r="E100" s="4">
        <v>12326279</v>
      </c>
      <c r="F100" s="6" t="s">
        <v>314</v>
      </c>
      <c r="G100" s="6">
        <v>6</v>
      </c>
      <c r="H100" s="10">
        <v>53.7</v>
      </c>
      <c r="I100" s="31">
        <f t="shared" si="8"/>
        <v>59.039200000000001</v>
      </c>
      <c r="J100" s="34">
        <f>VLOOKUP(A100,'Quote from MPC'!A37:H129,8,FALSE)</f>
        <v>80</v>
      </c>
      <c r="K100" s="36">
        <f t="shared" si="9"/>
        <v>-5.3391999999999982</v>
      </c>
      <c r="L100" s="32">
        <f t="shared" si="10"/>
        <v>-5.8731199999999983</v>
      </c>
    </row>
    <row r="101" spans="1:12" ht="30" x14ac:dyDescent="0.25">
      <c r="A101" s="8">
        <v>100</v>
      </c>
      <c r="B101" s="4" t="s">
        <v>72</v>
      </c>
      <c r="C101" s="6" t="s">
        <v>133</v>
      </c>
      <c r="D101" s="6" t="s">
        <v>165</v>
      </c>
      <c r="E101" s="4">
        <v>12326279</v>
      </c>
      <c r="F101" s="6" t="s">
        <v>314</v>
      </c>
      <c r="G101" s="6">
        <v>6</v>
      </c>
      <c r="H101" s="10">
        <v>52.75</v>
      </c>
      <c r="I101" s="31">
        <f t="shared" si="8"/>
        <v>59.039200000000001</v>
      </c>
      <c r="J101" s="34">
        <f>VLOOKUP(A101,'Quote from MPC'!A38:H130,8,FALSE)</f>
        <v>80</v>
      </c>
      <c r="K101" s="36">
        <f t="shared" si="9"/>
        <v>-6.289200000000001</v>
      </c>
      <c r="L101" s="32">
        <f t="shared" si="10"/>
        <v>-6.9181200000000018</v>
      </c>
    </row>
    <row r="102" spans="1:12" x14ac:dyDescent="0.25">
      <c r="A102" s="8">
        <v>101</v>
      </c>
      <c r="B102" s="4" t="s">
        <v>79</v>
      </c>
      <c r="C102" s="6" t="s">
        <v>138</v>
      </c>
      <c r="D102" s="6" t="s">
        <v>171</v>
      </c>
      <c r="E102" s="4">
        <v>1009032663</v>
      </c>
      <c r="F102" s="6" t="s">
        <v>314</v>
      </c>
      <c r="G102" s="6">
        <v>6</v>
      </c>
      <c r="H102" s="10">
        <v>47.74</v>
      </c>
      <c r="I102" s="31">
        <f t="shared" si="8"/>
        <v>36.899500000000003</v>
      </c>
      <c r="J102" s="34">
        <f>VLOOKUP(A102,'Quote from MPC'!A39:H131,8,FALSE)</f>
        <v>50</v>
      </c>
      <c r="K102" s="36">
        <f t="shared" si="9"/>
        <v>10.840499999999999</v>
      </c>
      <c r="L102" s="32">
        <f t="shared" si="10"/>
        <v>11.92455</v>
      </c>
    </row>
    <row r="103" spans="1:12" x14ac:dyDescent="0.25">
      <c r="A103" s="8">
        <v>102</v>
      </c>
      <c r="B103" s="4" t="s">
        <v>79</v>
      </c>
      <c r="C103" s="6" t="s">
        <v>138</v>
      </c>
      <c r="D103" s="6" t="s">
        <v>171</v>
      </c>
      <c r="E103" s="4">
        <v>1009032663</v>
      </c>
      <c r="F103" s="6" t="s">
        <v>314</v>
      </c>
      <c r="G103" s="6">
        <v>6</v>
      </c>
      <c r="H103" s="10">
        <v>46.89</v>
      </c>
      <c r="I103" s="31">
        <f t="shared" si="8"/>
        <v>36.899500000000003</v>
      </c>
      <c r="J103" s="34">
        <f>VLOOKUP(A103,'Quote from MPC'!A40:H132,8,FALSE)</f>
        <v>50</v>
      </c>
      <c r="K103" s="36">
        <f t="shared" si="9"/>
        <v>9.9904999999999973</v>
      </c>
      <c r="L103" s="32">
        <f t="shared" si="10"/>
        <v>10.989549999999998</v>
      </c>
    </row>
    <row r="104" spans="1:12" x14ac:dyDescent="0.25">
      <c r="A104" s="8">
        <v>103</v>
      </c>
      <c r="B104" s="4" t="s">
        <v>80</v>
      </c>
      <c r="C104" s="6" t="s">
        <v>32</v>
      </c>
      <c r="D104" s="6" t="s">
        <v>172</v>
      </c>
      <c r="E104" s="4" t="s">
        <v>236</v>
      </c>
      <c r="F104" s="6" t="s">
        <v>314</v>
      </c>
      <c r="G104" s="6">
        <v>6</v>
      </c>
      <c r="H104" s="10">
        <v>23.87</v>
      </c>
      <c r="I104" s="31">
        <f t="shared" si="8"/>
        <v>33.20955</v>
      </c>
      <c r="J104" s="34">
        <f>VLOOKUP(A104,'Quote from MPC'!A41:H133,8,FALSE)</f>
        <v>45</v>
      </c>
      <c r="K104" s="36">
        <f t="shared" si="9"/>
        <v>-9.3395499999999991</v>
      </c>
      <c r="L104" s="32">
        <f t="shared" si="10"/>
        <v>-10.273505</v>
      </c>
    </row>
    <row r="105" spans="1:12" x14ac:dyDescent="0.25">
      <c r="A105" s="8">
        <v>104</v>
      </c>
      <c r="B105" s="4" t="s">
        <v>80</v>
      </c>
      <c r="C105" s="6" t="s">
        <v>32</v>
      </c>
      <c r="D105" s="6" t="s">
        <v>172</v>
      </c>
      <c r="E105" s="4" t="s">
        <v>236</v>
      </c>
      <c r="F105" s="6" t="s">
        <v>314</v>
      </c>
      <c r="G105" s="6">
        <v>6</v>
      </c>
      <c r="H105" s="10">
        <v>23.44</v>
      </c>
      <c r="I105" s="31">
        <f t="shared" si="8"/>
        <v>33.20955</v>
      </c>
      <c r="J105" s="34">
        <f>VLOOKUP(A105,'Quote from MPC'!A42:H134,8,FALSE)</f>
        <v>45</v>
      </c>
      <c r="K105" s="36">
        <f t="shared" si="9"/>
        <v>-9.7695499999999988</v>
      </c>
      <c r="L105" s="32">
        <f t="shared" si="10"/>
        <v>-10.746504999999999</v>
      </c>
    </row>
    <row r="106" spans="1:12" x14ac:dyDescent="0.25">
      <c r="A106" s="8">
        <v>105</v>
      </c>
      <c r="B106" s="4" t="s">
        <v>81</v>
      </c>
      <c r="C106" s="6" t="s">
        <v>32</v>
      </c>
      <c r="D106" s="6" t="s">
        <v>173</v>
      </c>
      <c r="E106" s="4" t="s">
        <v>237</v>
      </c>
      <c r="F106" s="6" t="s">
        <v>314</v>
      </c>
      <c r="G106" s="6">
        <v>6</v>
      </c>
      <c r="H106" s="10">
        <v>17.899999999999999</v>
      </c>
      <c r="I106" s="31">
        <f t="shared" si="8"/>
        <v>33.20955</v>
      </c>
      <c r="J106" s="34">
        <f>VLOOKUP(A106,'Quote from MPC'!A43:H135,8,FALSE)</f>
        <v>45</v>
      </c>
      <c r="K106" s="36">
        <f t="shared" si="9"/>
        <v>-15.309550000000002</v>
      </c>
      <c r="L106" s="32">
        <f t="shared" si="10"/>
        <v>-16.840505000000004</v>
      </c>
    </row>
    <row r="107" spans="1:12" x14ac:dyDescent="0.25">
      <c r="A107" s="8">
        <v>106</v>
      </c>
      <c r="B107" s="4" t="s">
        <v>81</v>
      </c>
      <c r="C107" s="6" t="s">
        <v>32</v>
      </c>
      <c r="D107" s="6" t="s">
        <v>173</v>
      </c>
      <c r="E107" s="4" t="s">
        <v>237</v>
      </c>
      <c r="F107" s="6" t="s">
        <v>314</v>
      </c>
      <c r="G107" s="6">
        <v>6</v>
      </c>
      <c r="H107" s="10">
        <v>23.44</v>
      </c>
      <c r="I107" s="31">
        <f t="shared" si="8"/>
        <v>33.20955</v>
      </c>
      <c r="J107" s="34">
        <f>VLOOKUP(A107,'Quote from MPC'!A44:H136,8,FALSE)</f>
        <v>45</v>
      </c>
      <c r="K107" s="36">
        <f t="shared" si="9"/>
        <v>-9.7695499999999988</v>
      </c>
      <c r="L107" s="32">
        <f t="shared" si="10"/>
        <v>-10.746504999999999</v>
      </c>
    </row>
    <row r="108" spans="1:12" hidden="1" x14ac:dyDescent="0.25">
      <c r="A108" s="8">
        <v>107</v>
      </c>
      <c r="B108" s="4" t="s">
        <v>82</v>
      </c>
      <c r="C108" s="6" t="s">
        <v>139</v>
      </c>
      <c r="D108" s="6" t="s">
        <v>174</v>
      </c>
      <c r="E108" s="4" t="s">
        <v>238</v>
      </c>
      <c r="F108" s="6" t="s">
        <v>314</v>
      </c>
      <c r="G108" s="6">
        <v>12</v>
      </c>
      <c r="H108" s="10">
        <v>285.70999999999998</v>
      </c>
      <c r="I108" s="31"/>
      <c r="J108" s="34" t="str">
        <f>VLOOKUP(A108,'Quote from MPC'!A45:H137,8,FALSE)</f>
        <v xml:space="preserve">No Capability </v>
      </c>
      <c r="K108" s="35"/>
    </row>
    <row r="109" spans="1:12" x14ac:dyDescent="0.25">
      <c r="A109" s="8">
        <v>108</v>
      </c>
      <c r="B109" s="4" t="s">
        <v>79</v>
      </c>
      <c r="C109" s="6" t="s">
        <v>138</v>
      </c>
      <c r="D109" s="6" t="s">
        <v>175</v>
      </c>
      <c r="E109" s="4">
        <v>408302147</v>
      </c>
      <c r="F109" s="6" t="s">
        <v>314</v>
      </c>
      <c r="G109" s="6">
        <v>6</v>
      </c>
      <c r="H109" s="10">
        <v>47.74</v>
      </c>
      <c r="I109" s="31">
        <f t="shared" ref="I109:I111" si="11">J109*0.73799</f>
        <v>36.899500000000003</v>
      </c>
      <c r="J109" s="34">
        <f>VLOOKUP(A109,'Quote from MPC'!A46:H138,8,FALSE)</f>
        <v>50</v>
      </c>
      <c r="K109" s="36">
        <f t="shared" ref="K109:K111" si="12">H109-I109</f>
        <v>10.840499999999999</v>
      </c>
      <c r="L109" s="32">
        <f t="shared" ref="L109:L111" si="13">K109*1.1</f>
        <v>11.92455</v>
      </c>
    </row>
    <row r="110" spans="1:12" x14ac:dyDescent="0.25">
      <c r="A110" s="8">
        <v>109</v>
      </c>
      <c r="B110" s="4" t="s">
        <v>79</v>
      </c>
      <c r="C110" s="6" t="s">
        <v>138</v>
      </c>
      <c r="D110" s="6" t="s">
        <v>175</v>
      </c>
      <c r="E110" s="4">
        <v>408302147</v>
      </c>
      <c r="F110" s="6" t="s">
        <v>314</v>
      </c>
      <c r="G110" s="6">
        <v>6</v>
      </c>
      <c r="H110" s="10">
        <v>46.89</v>
      </c>
      <c r="I110" s="31">
        <f t="shared" si="11"/>
        <v>36.899500000000003</v>
      </c>
      <c r="J110" s="34">
        <f>VLOOKUP(A110,'Quote from MPC'!A47:H139,8,FALSE)</f>
        <v>50</v>
      </c>
      <c r="K110" s="36">
        <f t="shared" si="12"/>
        <v>9.9904999999999973</v>
      </c>
      <c r="L110" s="32">
        <f t="shared" si="13"/>
        <v>10.989549999999998</v>
      </c>
    </row>
    <row r="111" spans="1:12" ht="30" x14ac:dyDescent="0.25">
      <c r="A111" s="8">
        <v>110</v>
      </c>
      <c r="B111" s="4" t="s">
        <v>56</v>
      </c>
      <c r="C111" s="6" t="s">
        <v>125</v>
      </c>
      <c r="D111" s="6">
        <v>19032</v>
      </c>
      <c r="E111" s="4" t="s">
        <v>239</v>
      </c>
      <c r="F111" s="6" t="s">
        <v>314</v>
      </c>
      <c r="G111" s="6">
        <v>12</v>
      </c>
      <c r="H111" s="10">
        <v>217.74</v>
      </c>
      <c r="I111" s="31">
        <f t="shared" si="11"/>
        <v>221.39700000000002</v>
      </c>
      <c r="J111" s="34">
        <f>VLOOKUP(A111,'Quote from MPC'!A48:H140,8,FALSE)</f>
        <v>300</v>
      </c>
      <c r="K111" s="36">
        <f t="shared" si="12"/>
        <v>-3.6570000000000107</v>
      </c>
      <c r="L111" s="32">
        <f t="shared" si="13"/>
        <v>-4.0227000000000119</v>
      </c>
    </row>
    <row r="112" spans="1:12" hidden="1" x14ac:dyDescent="0.25">
      <c r="A112" s="8">
        <v>111</v>
      </c>
      <c r="B112" s="4" t="s">
        <v>83</v>
      </c>
      <c r="C112" s="6" t="s">
        <v>140</v>
      </c>
      <c r="D112" s="6" t="s">
        <v>176</v>
      </c>
      <c r="E112" s="4" t="s">
        <v>240</v>
      </c>
      <c r="F112" s="6" t="s">
        <v>314</v>
      </c>
      <c r="G112" s="6">
        <v>12</v>
      </c>
      <c r="H112" s="10">
        <v>805.86</v>
      </c>
      <c r="I112" s="51"/>
      <c r="J112" s="34" t="str">
        <f>VLOOKUP(A112,'Quote from MPC'!A49:H141,8,FALSE)</f>
        <v xml:space="preserve">No Capability </v>
      </c>
      <c r="K112" s="52"/>
      <c r="L112" s="53"/>
    </row>
    <row r="113" spans="1:12" ht="30" x14ac:dyDescent="0.25">
      <c r="A113" s="8">
        <v>112</v>
      </c>
      <c r="B113" s="4" t="s">
        <v>72</v>
      </c>
      <c r="C113" s="6" t="s">
        <v>133</v>
      </c>
      <c r="D113" s="6" t="s">
        <v>165</v>
      </c>
      <c r="E113" s="4">
        <v>12336741</v>
      </c>
      <c r="F113" s="6" t="s">
        <v>314</v>
      </c>
      <c r="G113" s="6">
        <v>6</v>
      </c>
      <c r="H113" s="10">
        <v>53.7</v>
      </c>
      <c r="I113" s="31">
        <f t="shared" ref="I113:I176" si="14">J113*0.73799</f>
        <v>59.039200000000001</v>
      </c>
      <c r="J113" s="34">
        <f>VLOOKUP(A113,'Quote from MPC'!A50:H142,8,FALSE)</f>
        <v>80</v>
      </c>
      <c r="K113" s="36">
        <f t="shared" ref="K113:K119" si="15">H113-I113</f>
        <v>-5.3391999999999982</v>
      </c>
      <c r="L113" s="32">
        <f t="shared" ref="L113:L119" si="16">K113*1.1</f>
        <v>-5.8731199999999983</v>
      </c>
    </row>
    <row r="114" spans="1:12" ht="30" x14ac:dyDescent="0.25">
      <c r="A114" s="8">
        <v>113</v>
      </c>
      <c r="B114" s="4" t="s">
        <v>72</v>
      </c>
      <c r="C114" s="6" t="s">
        <v>133</v>
      </c>
      <c r="D114" s="6" t="s">
        <v>165</v>
      </c>
      <c r="E114" s="4">
        <v>12336741</v>
      </c>
      <c r="F114" s="6" t="s">
        <v>314</v>
      </c>
      <c r="G114" s="6">
        <v>6</v>
      </c>
      <c r="H114" s="10">
        <v>53.7</v>
      </c>
      <c r="I114" s="31">
        <f t="shared" si="14"/>
        <v>59.039200000000001</v>
      </c>
      <c r="J114" s="34">
        <f>VLOOKUP(A114,'Quote from MPC'!A51:H143,8,FALSE)</f>
        <v>80</v>
      </c>
      <c r="K114" s="36">
        <f t="shared" si="15"/>
        <v>-5.3391999999999982</v>
      </c>
      <c r="L114" s="32">
        <f t="shared" si="16"/>
        <v>-5.8731199999999983</v>
      </c>
    </row>
    <row r="115" spans="1:12" x14ac:dyDescent="0.25">
      <c r="A115" s="8">
        <v>114</v>
      </c>
      <c r="B115" s="4" t="s">
        <v>57</v>
      </c>
      <c r="C115" s="6" t="s">
        <v>125</v>
      </c>
      <c r="D115" s="6" t="s">
        <v>150</v>
      </c>
      <c r="E115" s="4">
        <v>14354695</v>
      </c>
      <c r="F115" s="6" t="s">
        <v>314</v>
      </c>
      <c r="G115" s="6">
        <v>12</v>
      </c>
      <c r="H115" s="10">
        <v>89.51</v>
      </c>
      <c r="I115" s="31">
        <f t="shared" si="14"/>
        <v>169.73770000000002</v>
      </c>
      <c r="J115" s="34">
        <f>VLOOKUP(A115,'Quote from MPC'!A52:H144,8,FALSE)</f>
        <v>230</v>
      </c>
      <c r="K115" s="36">
        <f t="shared" si="15"/>
        <v>-80.227700000000013</v>
      </c>
      <c r="L115" s="32">
        <f t="shared" si="16"/>
        <v>-88.250470000000021</v>
      </c>
    </row>
    <row r="116" spans="1:12" x14ac:dyDescent="0.25">
      <c r="A116" s="8">
        <v>115</v>
      </c>
      <c r="B116" s="4" t="s">
        <v>57</v>
      </c>
      <c r="C116" s="6" t="s">
        <v>125</v>
      </c>
      <c r="D116" s="6" t="s">
        <v>150</v>
      </c>
      <c r="E116" s="4">
        <v>14354681</v>
      </c>
      <c r="F116" s="6" t="s">
        <v>314</v>
      </c>
      <c r="G116" s="6">
        <v>12</v>
      </c>
      <c r="H116" s="10">
        <v>89.51</v>
      </c>
      <c r="I116" s="31">
        <f t="shared" si="14"/>
        <v>169.73770000000002</v>
      </c>
      <c r="J116" s="34">
        <f>VLOOKUP(A116,'Quote from MPC'!A53:H145,8,FALSE)</f>
        <v>230</v>
      </c>
      <c r="K116" s="36">
        <f t="shared" si="15"/>
        <v>-80.227700000000013</v>
      </c>
      <c r="L116" s="32">
        <f t="shared" si="16"/>
        <v>-88.250470000000021</v>
      </c>
    </row>
    <row r="117" spans="1:12" x14ac:dyDescent="0.25">
      <c r="A117" s="8">
        <v>116</v>
      </c>
      <c r="B117" s="4" t="s">
        <v>57</v>
      </c>
      <c r="C117" s="6" t="s">
        <v>125</v>
      </c>
      <c r="D117" s="6" t="s">
        <v>150</v>
      </c>
      <c r="E117" s="4">
        <v>14354691</v>
      </c>
      <c r="F117" s="6" t="s">
        <v>314</v>
      </c>
      <c r="G117" s="6">
        <v>12</v>
      </c>
      <c r="H117" s="10">
        <v>89.51</v>
      </c>
      <c r="I117" s="31">
        <f t="shared" si="14"/>
        <v>169.73770000000002</v>
      </c>
      <c r="J117" s="34">
        <f>VLOOKUP(A117,'Quote from MPC'!A54:H146,8,FALSE)</f>
        <v>230</v>
      </c>
      <c r="K117" s="36">
        <f t="shared" si="15"/>
        <v>-80.227700000000013</v>
      </c>
      <c r="L117" s="32">
        <f t="shared" si="16"/>
        <v>-88.250470000000021</v>
      </c>
    </row>
    <row r="118" spans="1:12" x14ac:dyDescent="0.25">
      <c r="A118" s="8">
        <v>117</v>
      </c>
      <c r="B118" s="4" t="s">
        <v>57</v>
      </c>
      <c r="C118" s="6" t="s">
        <v>125</v>
      </c>
      <c r="D118" s="6" t="s">
        <v>150</v>
      </c>
      <c r="E118" s="4">
        <v>7322788</v>
      </c>
      <c r="F118" s="6" t="s">
        <v>314</v>
      </c>
      <c r="G118" s="6">
        <v>12</v>
      </c>
      <c r="H118" s="10">
        <v>89.51</v>
      </c>
      <c r="I118" s="31">
        <f t="shared" si="14"/>
        <v>169.73770000000002</v>
      </c>
      <c r="J118" s="34">
        <f>VLOOKUP(A118,'Quote from MPC'!A55:H147,8,FALSE)</f>
        <v>230</v>
      </c>
      <c r="K118" s="36">
        <f t="shared" si="15"/>
        <v>-80.227700000000013</v>
      </c>
      <c r="L118" s="32">
        <f t="shared" si="16"/>
        <v>-88.250470000000021</v>
      </c>
    </row>
    <row r="119" spans="1:12" ht="30" x14ac:dyDescent="0.25">
      <c r="A119" s="60">
        <v>118</v>
      </c>
      <c r="B119" s="61" t="s">
        <v>84</v>
      </c>
      <c r="C119" s="62" t="s">
        <v>141</v>
      </c>
      <c r="D119" s="62" t="s">
        <v>177</v>
      </c>
      <c r="E119" s="61" t="s">
        <v>241</v>
      </c>
      <c r="F119" s="62" t="s">
        <v>314</v>
      </c>
      <c r="G119" s="62">
        <v>12</v>
      </c>
      <c r="H119" s="63">
        <v>1303.48</v>
      </c>
      <c r="I119" s="31">
        <f t="shared" si="14"/>
        <v>332.09550000000002</v>
      </c>
      <c r="J119" s="34">
        <f>VLOOKUP(A119,'Quote from MPC'!A56:H148,8,FALSE)</f>
        <v>450</v>
      </c>
      <c r="K119" s="36">
        <f t="shared" si="15"/>
        <v>971.3845</v>
      </c>
      <c r="L119" s="32">
        <f t="shared" si="16"/>
        <v>1068.52295</v>
      </c>
    </row>
    <row r="120" spans="1:12" ht="30" hidden="1" x14ac:dyDescent="0.25">
      <c r="A120" s="8">
        <v>119</v>
      </c>
      <c r="B120" s="4" t="s">
        <v>85</v>
      </c>
      <c r="C120" s="6" t="s">
        <v>126</v>
      </c>
      <c r="D120" s="6">
        <v>236</v>
      </c>
      <c r="E120" s="4">
        <v>704826</v>
      </c>
      <c r="F120" s="6" t="s">
        <v>315</v>
      </c>
      <c r="G120" s="6">
        <v>12</v>
      </c>
      <c r="H120" s="10">
        <v>306.83</v>
      </c>
      <c r="I120" s="31" t="e">
        <f t="shared" si="14"/>
        <v>#N/A</v>
      </c>
      <c r="J120" s="34" t="e">
        <f>VLOOKUP(A120,'Quote from MPC'!A91:I184,8,FALSE)</f>
        <v>#N/A</v>
      </c>
      <c r="K120" s="52"/>
      <c r="L120" s="53"/>
    </row>
    <row r="121" spans="1:12" ht="30" hidden="1" x14ac:dyDescent="0.25">
      <c r="A121" s="8">
        <v>120</v>
      </c>
      <c r="B121" s="4" t="s">
        <v>85</v>
      </c>
      <c r="C121" s="6" t="s">
        <v>126</v>
      </c>
      <c r="D121" s="6">
        <v>236</v>
      </c>
      <c r="E121" s="4">
        <v>796741</v>
      </c>
      <c r="F121" s="6" t="s">
        <v>315</v>
      </c>
      <c r="G121" s="6">
        <v>12</v>
      </c>
      <c r="H121" s="10">
        <v>3470</v>
      </c>
      <c r="I121" s="31" t="e">
        <f t="shared" si="14"/>
        <v>#N/A</v>
      </c>
      <c r="J121" s="34" t="e">
        <f>VLOOKUP(A121,'Quote from MPC'!A92:I185,8,FALSE)</f>
        <v>#N/A</v>
      </c>
      <c r="K121" s="52"/>
      <c r="L121" s="53"/>
    </row>
    <row r="122" spans="1:12" ht="30" x14ac:dyDescent="0.25">
      <c r="A122" s="8">
        <v>121</v>
      </c>
      <c r="B122" s="4" t="s">
        <v>85</v>
      </c>
      <c r="C122" s="6" t="s">
        <v>130</v>
      </c>
      <c r="D122" s="6" t="s">
        <v>178</v>
      </c>
      <c r="E122" s="4" t="s">
        <v>242</v>
      </c>
      <c r="F122" s="6" t="s">
        <v>315</v>
      </c>
      <c r="G122" s="6">
        <v>12</v>
      </c>
      <c r="H122" s="10">
        <v>485.07</v>
      </c>
      <c r="I122" s="31">
        <f t="shared" si="14"/>
        <v>184.4975</v>
      </c>
      <c r="J122" s="34">
        <v>250</v>
      </c>
      <c r="K122" s="36">
        <f>H122-I122</f>
        <v>300.57249999999999</v>
      </c>
      <c r="L122" s="32">
        <f>K122*1.1</f>
        <v>330.62975</v>
      </c>
    </row>
    <row r="123" spans="1:12" hidden="1" x14ac:dyDescent="0.25">
      <c r="A123" s="41">
        <v>122</v>
      </c>
      <c r="B123" s="38" t="s">
        <v>86</v>
      </c>
      <c r="C123" s="39" t="s">
        <v>130</v>
      </c>
      <c r="D123" s="58" t="s">
        <v>179</v>
      </c>
      <c r="E123" s="38">
        <v>1459564</v>
      </c>
      <c r="F123" s="39" t="s">
        <v>315</v>
      </c>
      <c r="G123" s="39">
        <v>12</v>
      </c>
      <c r="H123" s="40">
        <v>609.66999999999996</v>
      </c>
      <c r="I123" s="31" t="e">
        <f t="shared" si="14"/>
        <v>#N/A</v>
      </c>
      <c r="J123" s="34" t="e">
        <f>VLOOKUP(A123,'Quote from MPC'!A94:I187,8,FALSE)</f>
        <v>#N/A</v>
      </c>
      <c r="K123" s="49"/>
      <c r="L123" s="50"/>
    </row>
    <row r="124" spans="1:12" ht="30" hidden="1" x14ac:dyDescent="0.25">
      <c r="A124" s="41">
        <v>123</v>
      </c>
      <c r="B124" s="38" t="s">
        <v>87</v>
      </c>
      <c r="C124" s="39" t="s">
        <v>130</v>
      </c>
      <c r="D124" s="58" t="s">
        <v>180</v>
      </c>
      <c r="E124" s="38" t="s">
        <v>243</v>
      </c>
      <c r="F124" s="39" t="s">
        <v>315</v>
      </c>
      <c r="G124" s="39">
        <v>12</v>
      </c>
      <c r="H124" s="40">
        <v>471.77</v>
      </c>
      <c r="I124" s="31" t="e">
        <f t="shared" si="14"/>
        <v>#N/A</v>
      </c>
      <c r="J124" s="34" t="e">
        <f>VLOOKUP(A124,'Quote from MPC'!A95:I188,8,FALSE)</f>
        <v>#N/A</v>
      </c>
      <c r="K124" s="49"/>
      <c r="L124" s="50"/>
    </row>
    <row r="125" spans="1:12" ht="30" hidden="1" x14ac:dyDescent="0.25">
      <c r="A125" s="41">
        <v>124</v>
      </c>
      <c r="B125" s="38" t="s">
        <v>87</v>
      </c>
      <c r="C125" s="39" t="s">
        <v>130</v>
      </c>
      <c r="D125" s="58" t="s">
        <v>180</v>
      </c>
      <c r="E125" s="38" t="s">
        <v>244</v>
      </c>
      <c r="F125" s="39" t="s">
        <v>315</v>
      </c>
      <c r="G125" s="39">
        <v>12</v>
      </c>
      <c r="H125" s="40">
        <v>471.77</v>
      </c>
      <c r="I125" s="31" t="e">
        <f t="shared" si="14"/>
        <v>#N/A</v>
      </c>
      <c r="J125" s="34" t="e">
        <f>VLOOKUP(A125,'Quote from MPC'!A96:I189,8,FALSE)</f>
        <v>#N/A</v>
      </c>
      <c r="K125" s="49"/>
      <c r="L125" s="50"/>
    </row>
    <row r="126" spans="1:12" ht="30" hidden="1" x14ac:dyDescent="0.25">
      <c r="A126" s="41">
        <v>125</v>
      </c>
      <c r="B126" s="38" t="s">
        <v>88</v>
      </c>
      <c r="C126" s="39" t="s">
        <v>129</v>
      </c>
      <c r="D126" s="58" t="s">
        <v>153</v>
      </c>
      <c r="E126" s="38" t="s">
        <v>245</v>
      </c>
      <c r="F126" s="39" t="s">
        <v>315</v>
      </c>
      <c r="G126" s="39">
        <v>12</v>
      </c>
      <c r="H126" s="40">
        <v>119.92</v>
      </c>
      <c r="I126" s="31" t="e">
        <f t="shared" si="14"/>
        <v>#N/A</v>
      </c>
      <c r="J126" s="34" t="e">
        <f>VLOOKUP(A126,'Quote from MPC'!A97:I190,8,FALSE)</f>
        <v>#N/A</v>
      </c>
      <c r="K126" s="49"/>
      <c r="L126" s="50"/>
    </row>
    <row r="127" spans="1:12" ht="30" hidden="1" x14ac:dyDescent="0.25">
      <c r="A127" s="41">
        <v>126</v>
      </c>
      <c r="B127" s="38" t="s">
        <v>89</v>
      </c>
      <c r="C127" s="39" t="s">
        <v>128</v>
      </c>
      <c r="D127" s="58" t="s">
        <v>156</v>
      </c>
      <c r="E127" s="38" t="s">
        <v>246</v>
      </c>
      <c r="F127" s="39" t="s">
        <v>315</v>
      </c>
      <c r="G127" s="39">
        <v>12</v>
      </c>
      <c r="H127" s="40">
        <v>143.9</v>
      </c>
      <c r="I127" s="31" t="e">
        <f t="shared" si="14"/>
        <v>#N/A</v>
      </c>
      <c r="J127" s="34" t="e">
        <f>VLOOKUP(A127,'Quote from MPC'!A98:I191,8,FALSE)</f>
        <v>#N/A</v>
      </c>
      <c r="K127" s="49"/>
      <c r="L127" s="50"/>
    </row>
    <row r="128" spans="1:12" hidden="1" x14ac:dyDescent="0.25">
      <c r="A128" s="41">
        <v>127</v>
      </c>
      <c r="B128" s="38" t="s">
        <v>90</v>
      </c>
      <c r="C128" s="39" t="s">
        <v>128</v>
      </c>
      <c r="D128" s="58" t="s">
        <v>181</v>
      </c>
      <c r="E128" s="38" t="s">
        <v>247</v>
      </c>
      <c r="F128" s="39" t="s">
        <v>315</v>
      </c>
      <c r="G128" s="39">
        <v>12</v>
      </c>
      <c r="H128" s="40">
        <v>107.93</v>
      </c>
      <c r="I128" s="31" t="e">
        <f t="shared" si="14"/>
        <v>#N/A</v>
      </c>
      <c r="J128" s="34" t="e">
        <f>VLOOKUP(A128,'Quote from MPC'!A99:I192,8,FALSE)</f>
        <v>#N/A</v>
      </c>
      <c r="K128" s="49"/>
      <c r="L128" s="50"/>
    </row>
    <row r="129" spans="1:12" ht="75" hidden="1" x14ac:dyDescent="0.25">
      <c r="A129" s="41">
        <v>128</v>
      </c>
      <c r="B129" s="38" t="s">
        <v>91</v>
      </c>
      <c r="C129" s="39" t="s">
        <v>125</v>
      </c>
      <c r="D129" s="58" t="s">
        <v>182</v>
      </c>
      <c r="E129" s="38" t="s">
        <v>248</v>
      </c>
      <c r="F129" s="39" t="s">
        <v>315</v>
      </c>
      <c r="G129" s="39">
        <v>12</v>
      </c>
      <c r="H129" s="40">
        <v>167.89</v>
      </c>
      <c r="I129" s="31" t="e">
        <f t="shared" si="14"/>
        <v>#N/A</v>
      </c>
      <c r="J129" s="34" t="e">
        <f>VLOOKUP(A129,'Quote from MPC'!A100:I193,8,FALSE)</f>
        <v>#N/A</v>
      </c>
      <c r="K129" s="49"/>
      <c r="L129" s="50"/>
    </row>
    <row r="130" spans="1:12" hidden="1" x14ac:dyDescent="0.25">
      <c r="A130" s="41">
        <v>129</v>
      </c>
      <c r="B130" s="38" t="s">
        <v>92</v>
      </c>
      <c r="C130" s="39" t="s">
        <v>127</v>
      </c>
      <c r="D130" s="58" t="s">
        <v>155</v>
      </c>
      <c r="E130" s="38">
        <v>95162</v>
      </c>
      <c r="F130" s="39" t="s">
        <v>315</v>
      </c>
      <c r="G130" s="39">
        <v>12</v>
      </c>
      <c r="H130" s="40">
        <v>41.97</v>
      </c>
      <c r="I130" s="31" t="e">
        <f t="shared" si="14"/>
        <v>#N/A</v>
      </c>
      <c r="J130" s="34" t="e">
        <f>VLOOKUP(A130,'Quote from MPC'!A101:I194,8,FALSE)</f>
        <v>#N/A</v>
      </c>
      <c r="K130" s="49"/>
      <c r="L130" s="50"/>
    </row>
    <row r="131" spans="1:12" hidden="1" x14ac:dyDescent="0.25">
      <c r="A131" s="41">
        <v>130</v>
      </c>
      <c r="B131" s="38" t="s">
        <v>92</v>
      </c>
      <c r="C131" s="39" t="s">
        <v>127</v>
      </c>
      <c r="D131" s="58" t="s">
        <v>155</v>
      </c>
      <c r="E131" s="38">
        <v>95163</v>
      </c>
      <c r="F131" s="39" t="s">
        <v>315</v>
      </c>
      <c r="G131" s="39">
        <v>12</v>
      </c>
      <c r="H131" s="40">
        <v>41.97</v>
      </c>
      <c r="I131" s="31" t="e">
        <f t="shared" si="14"/>
        <v>#N/A</v>
      </c>
      <c r="J131" s="34" t="e">
        <f>VLOOKUP(A131,'Quote from MPC'!A102:I195,8,FALSE)</f>
        <v>#N/A</v>
      </c>
      <c r="K131" s="49"/>
      <c r="L131" s="50"/>
    </row>
    <row r="132" spans="1:12" hidden="1" x14ac:dyDescent="0.25">
      <c r="A132" s="41">
        <v>131</v>
      </c>
      <c r="B132" s="38" t="s">
        <v>92</v>
      </c>
      <c r="C132" s="39" t="s">
        <v>127</v>
      </c>
      <c r="D132" s="58" t="s">
        <v>155</v>
      </c>
      <c r="E132" s="38">
        <v>95179</v>
      </c>
      <c r="F132" s="39" t="s">
        <v>315</v>
      </c>
      <c r="G132" s="39">
        <v>12</v>
      </c>
      <c r="H132" s="40">
        <v>41.97</v>
      </c>
      <c r="I132" s="31" t="e">
        <f t="shared" si="14"/>
        <v>#N/A</v>
      </c>
      <c r="J132" s="34" t="e">
        <f>VLOOKUP(A132,'Quote from MPC'!A103:I196,8,FALSE)</f>
        <v>#N/A</v>
      </c>
      <c r="K132" s="49"/>
      <c r="L132" s="50"/>
    </row>
    <row r="133" spans="1:12" hidden="1" x14ac:dyDescent="0.25">
      <c r="A133" s="41">
        <v>132</v>
      </c>
      <c r="B133" s="38" t="s">
        <v>92</v>
      </c>
      <c r="C133" s="39" t="s">
        <v>127</v>
      </c>
      <c r="D133" s="58" t="s">
        <v>155</v>
      </c>
      <c r="E133" s="38">
        <v>95141</v>
      </c>
      <c r="F133" s="39" t="s">
        <v>315</v>
      </c>
      <c r="G133" s="39">
        <v>12</v>
      </c>
      <c r="H133" s="40">
        <v>41.97</v>
      </c>
      <c r="I133" s="31" t="e">
        <f t="shared" si="14"/>
        <v>#N/A</v>
      </c>
      <c r="J133" s="34" t="e">
        <f>VLOOKUP(A133,'Quote from MPC'!A104:I197,8,FALSE)</f>
        <v>#N/A</v>
      </c>
      <c r="K133" s="49"/>
      <c r="L133" s="50"/>
    </row>
    <row r="134" spans="1:12" hidden="1" x14ac:dyDescent="0.25">
      <c r="A134" s="41">
        <v>133</v>
      </c>
      <c r="B134" s="38" t="s">
        <v>92</v>
      </c>
      <c r="C134" s="39" t="s">
        <v>127</v>
      </c>
      <c r="D134" s="58" t="s">
        <v>183</v>
      </c>
      <c r="E134" s="38">
        <v>95178</v>
      </c>
      <c r="F134" s="39" t="s">
        <v>315</v>
      </c>
      <c r="G134" s="39">
        <v>12</v>
      </c>
      <c r="H134" s="40">
        <v>41.97</v>
      </c>
      <c r="I134" s="31" t="e">
        <f t="shared" si="14"/>
        <v>#N/A</v>
      </c>
      <c r="J134" s="34" t="e">
        <f>VLOOKUP(A134,'Quote from MPC'!A105:I198,8,FALSE)</f>
        <v>#N/A</v>
      </c>
      <c r="K134" s="49"/>
      <c r="L134" s="50"/>
    </row>
    <row r="135" spans="1:12" hidden="1" x14ac:dyDescent="0.25">
      <c r="A135" s="41">
        <v>134</v>
      </c>
      <c r="B135" s="38" t="s">
        <v>92</v>
      </c>
      <c r="C135" s="39" t="s">
        <v>127</v>
      </c>
      <c r="D135" s="58" t="s">
        <v>183</v>
      </c>
      <c r="E135" s="38">
        <v>95142</v>
      </c>
      <c r="F135" s="39" t="s">
        <v>315</v>
      </c>
      <c r="G135" s="39">
        <v>12</v>
      </c>
      <c r="H135" s="40">
        <v>41.97</v>
      </c>
      <c r="I135" s="31" t="e">
        <f t="shared" si="14"/>
        <v>#N/A</v>
      </c>
      <c r="J135" s="34" t="e">
        <f>VLOOKUP(A135,'Quote from MPC'!A106:I199,8,FALSE)</f>
        <v>#N/A</v>
      </c>
      <c r="K135" s="49"/>
      <c r="L135" s="50"/>
    </row>
    <row r="136" spans="1:12" hidden="1" x14ac:dyDescent="0.25">
      <c r="A136" s="8">
        <v>135</v>
      </c>
      <c r="B136" s="4" t="s">
        <v>93</v>
      </c>
      <c r="C136" s="6" t="s">
        <v>126</v>
      </c>
      <c r="D136" s="6">
        <v>236</v>
      </c>
      <c r="E136" s="4" t="s">
        <v>249</v>
      </c>
      <c r="F136" s="6" t="s">
        <v>315</v>
      </c>
      <c r="G136" s="6">
        <v>12</v>
      </c>
      <c r="H136" s="10">
        <v>3470</v>
      </c>
      <c r="I136" s="31" t="e">
        <f t="shared" si="14"/>
        <v>#N/A</v>
      </c>
      <c r="J136" s="34" t="e">
        <f>VLOOKUP(A136,'Quote from MPC'!A107:I200,8,FALSE)</f>
        <v>#N/A</v>
      </c>
      <c r="K136" s="52"/>
      <c r="L136" s="53"/>
    </row>
    <row r="137" spans="1:12" ht="15.75" hidden="1" customHeight="1" x14ac:dyDescent="0.25">
      <c r="A137" s="8">
        <v>136</v>
      </c>
      <c r="B137" s="4" t="s">
        <v>94</v>
      </c>
      <c r="C137" s="6" t="s">
        <v>140</v>
      </c>
      <c r="D137" s="6" t="s">
        <v>184</v>
      </c>
      <c r="E137" s="4" t="s">
        <v>250</v>
      </c>
      <c r="F137" s="6" t="s">
        <v>316</v>
      </c>
      <c r="G137" s="6">
        <v>12</v>
      </c>
      <c r="H137" s="10">
        <v>720</v>
      </c>
      <c r="I137" s="31" t="e">
        <f t="shared" si="14"/>
        <v>#VALUE!</v>
      </c>
      <c r="J137" s="34" t="str">
        <f>VLOOKUP(A137,'Quote from MPC'!A2:H94,8,FALSE)</f>
        <v xml:space="preserve">No Capability </v>
      </c>
      <c r="K137" s="35"/>
    </row>
    <row r="138" spans="1:12" ht="30" x14ac:dyDescent="0.25">
      <c r="A138" s="8">
        <v>137</v>
      </c>
      <c r="B138" s="4" t="s">
        <v>95</v>
      </c>
      <c r="C138" s="6" t="s">
        <v>131</v>
      </c>
      <c r="D138" s="6" t="s">
        <v>160</v>
      </c>
      <c r="E138" s="4" t="s">
        <v>251</v>
      </c>
      <c r="F138" s="6" t="s">
        <v>317</v>
      </c>
      <c r="G138" s="6">
        <v>12</v>
      </c>
      <c r="H138" s="10">
        <v>141.5</v>
      </c>
      <c r="I138" s="31">
        <f t="shared" si="14"/>
        <v>140.21809999999999</v>
      </c>
      <c r="J138" s="34">
        <v>190</v>
      </c>
      <c r="K138" s="36">
        <f t="shared" ref="K138:K143" si="17">H138-I138</f>
        <v>1.2819000000000074</v>
      </c>
      <c r="L138" s="32">
        <f t="shared" ref="L138:L143" si="18">K138*1.1</f>
        <v>1.4100900000000083</v>
      </c>
    </row>
    <row r="139" spans="1:12" ht="30" x14ac:dyDescent="0.25">
      <c r="A139" s="8">
        <v>138</v>
      </c>
      <c r="B139" s="4" t="s">
        <v>95</v>
      </c>
      <c r="C139" s="6" t="s">
        <v>131</v>
      </c>
      <c r="D139" s="6" t="s">
        <v>160</v>
      </c>
      <c r="E139" s="4" t="s">
        <v>252</v>
      </c>
      <c r="F139" s="6" t="s">
        <v>317</v>
      </c>
      <c r="G139" s="6">
        <v>12</v>
      </c>
      <c r="H139" s="10">
        <v>141.5</v>
      </c>
      <c r="I139" s="31">
        <f t="shared" si="14"/>
        <v>140.21809999999999</v>
      </c>
      <c r="J139" s="34">
        <v>190</v>
      </c>
      <c r="K139" s="36">
        <f t="shared" si="17"/>
        <v>1.2819000000000074</v>
      </c>
      <c r="L139" s="32">
        <f t="shared" si="18"/>
        <v>1.4100900000000083</v>
      </c>
    </row>
    <row r="140" spans="1:12" ht="30" x14ac:dyDescent="0.25">
      <c r="A140" s="8">
        <v>139</v>
      </c>
      <c r="B140" s="4" t="s">
        <v>95</v>
      </c>
      <c r="C140" s="6" t="s">
        <v>131</v>
      </c>
      <c r="D140" s="6" t="s">
        <v>160</v>
      </c>
      <c r="E140" s="4" t="s">
        <v>253</v>
      </c>
      <c r="F140" s="6" t="s">
        <v>317</v>
      </c>
      <c r="G140" s="6">
        <v>12</v>
      </c>
      <c r="H140" s="10">
        <v>141.5</v>
      </c>
      <c r="I140" s="31">
        <f t="shared" si="14"/>
        <v>140.21809999999999</v>
      </c>
      <c r="J140" s="34">
        <v>190</v>
      </c>
      <c r="K140" s="36">
        <f t="shared" si="17"/>
        <v>1.2819000000000074</v>
      </c>
      <c r="L140" s="32">
        <f t="shared" si="18"/>
        <v>1.4100900000000083</v>
      </c>
    </row>
    <row r="141" spans="1:12" ht="30" x14ac:dyDescent="0.25">
      <c r="A141" s="8">
        <v>140</v>
      </c>
      <c r="B141" s="4" t="s">
        <v>95</v>
      </c>
      <c r="C141" s="6" t="s">
        <v>131</v>
      </c>
      <c r="D141" s="6" t="s">
        <v>160</v>
      </c>
      <c r="E141" s="4" t="s">
        <v>254</v>
      </c>
      <c r="F141" s="6" t="s">
        <v>317</v>
      </c>
      <c r="G141" s="6">
        <v>12</v>
      </c>
      <c r="H141" s="10">
        <v>141.5</v>
      </c>
      <c r="I141" s="31">
        <f t="shared" si="14"/>
        <v>140.21809999999999</v>
      </c>
      <c r="J141" s="34">
        <v>190</v>
      </c>
      <c r="K141" s="36">
        <f t="shared" si="17"/>
        <v>1.2819000000000074</v>
      </c>
      <c r="L141" s="32">
        <f t="shared" si="18"/>
        <v>1.4100900000000083</v>
      </c>
    </row>
    <row r="142" spans="1:12" ht="30" x14ac:dyDescent="0.25">
      <c r="A142" s="8">
        <v>141</v>
      </c>
      <c r="B142" s="4" t="s">
        <v>95</v>
      </c>
      <c r="C142" s="6" t="s">
        <v>131</v>
      </c>
      <c r="D142" s="6" t="s">
        <v>160</v>
      </c>
      <c r="E142" s="4" t="s">
        <v>255</v>
      </c>
      <c r="F142" s="6" t="s">
        <v>317</v>
      </c>
      <c r="G142" s="6">
        <v>12</v>
      </c>
      <c r="H142" s="10">
        <v>141.5</v>
      </c>
      <c r="I142" s="31">
        <f t="shared" si="14"/>
        <v>140.21809999999999</v>
      </c>
      <c r="J142" s="34">
        <v>190</v>
      </c>
      <c r="K142" s="36">
        <f t="shared" si="17"/>
        <v>1.2819000000000074</v>
      </c>
      <c r="L142" s="32">
        <f t="shared" si="18"/>
        <v>1.4100900000000083</v>
      </c>
    </row>
    <row r="143" spans="1:12" ht="30" x14ac:dyDescent="0.25">
      <c r="A143" s="8">
        <v>142</v>
      </c>
      <c r="B143" s="4" t="s">
        <v>95</v>
      </c>
      <c r="C143" s="6" t="s">
        <v>131</v>
      </c>
      <c r="D143" s="6" t="s">
        <v>160</v>
      </c>
      <c r="E143" s="4" t="s">
        <v>256</v>
      </c>
      <c r="F143" s="6" t="s">
        <v>317</v>
      </c>
      <c r="G143" s="6">
        <v>12</v>
      </c>
      <c r="H143" s="10">
        <v>141.5</v>
      </c>
      <c r="I143" s="31">
        <f t="shared" si="14"/>
        <v>140.21809999999999</v>
      </c>
      <c r="J143" s="34">
        <v>190</v>
      </c>
      <c r="K143" s="36">
        <f t="shared" si="17"/>
        <v>1.2819000000000074</v>
      </c>
      <c r="L143" s="32">
        <f t="shared" si="18"/>
        <v>1.4100900000000083</v>
      </c>
    </row>
    <row r="144" spans="1:12" hidden="1" x14ac:dyDescent="0.25">
      <c r="A144" s="41">
        <v>143</v>
      </c>
      <c r="B144" s="38" t="s">
        <v>92</v>
      </c>
      <c r="C144" s="39" t="s">
        <v>127</v>
      </c>
      <c r="D144" s="58" t="s">
        <v>183</v>
      </c>
      <c r="E144" s="38" t="s">
        <v>257</v>
      </c>
      <c r="F144" s="39" t="s">
        <v>317</v>
      </c>
      <c r="G144" s="39">
        <v>12</v>
      </c>
      <c r="H144" s="40">
        <v>160</v>
      </c>
      <c r="I144" s="31" t="e">
        <f t="shared" si="14"/>
        <v>#N/A</v>
      </c>
      <c r="J144" s="34" t="e">
        <f>VLOOKUP(A144,'Quote from MPC'!A81:H173,8,FALSE)</f>
        <v>#N/A</v>
      </c>
      <c r="K144" s="49"/>
      <c r="L144" s="50"/>
    </row>
    <row r="145" spans="1:12" hidden="1" x14ac:dyDescent="0.25">
      <c r="A145" s="41">
        <v>144</v>
      </c>
      <c r="B145" s="38" t="s">
        <v>92</v>
      </c>
      <c r="C145" s="39" t="s">
        <v>127</v>
      </c>
      <c r="D145" s="58" t="s">
        <v>155</v>
      </c>
      <c r="E145" s="38" t="s">
        <v>258</v>
      </c>
      <c r="F145" s="39" t="s">
        <v>317</v>
      </c>
      <c r="G145" s="39">
        <v>12</v>
      </c>
      <c r="H145" s="40">
        <v>160</v>
      </c>
      <c r="I145" s="31" t="e">
        <f t="shared" si="14"/>
        <v>#N/A</v>
      </c>
      <c r="J145" s="34" t="e">
        <f>VLOOKUP(A145,'Quote from MPC'!A82:H174,8,FALSE)</f>
        <v>#N/A</v>
      </c>
      <c r="K145" s="49"/>
      <c r="L145" s="50"/>
    </row>
    <row r="146" spans="1:12" hidden="1" x14ac:dyDescent="0.25">
      <c r="A146" s="41">
        <v>145</v>
      </c>
      <c r="B146" s="38" t="s">
        <v>92</v>
      </c>
      <c r="C146" s="39" t="s">
        <v>127</v>
      </c>
      <c r="D146" s="58" t="s">
        <v>155</v>
      </c>
      <c r="E146" s="38" t="s">
        <v>259</v>
      </c>
      <c r="F146" s="39" t="s">
        <v>317</v>
      </c>
      <c r="G146" s="39">
        <v>12</v>
      </c>
      <c r="H146" s="40">
        <v>160</v>
      </c>
      <c r="I146" s="31" t="e">
        <f t="shared" si="14"/>
        <v>#N/A</v>
      </c>
      <c r="J146" s="34" t="e">
        <f>VLOOKUP(A146,'Quote from MPC'!A83:H175,8,FALSE)</f>
        <v>#N/A</v>
      </c>
      <c r="K146" s="49"/>
      <c r="L146" s="50"/>
    </row>
    <row r="147" spans="1:12" hidden="1" x14ac:dyDescent="0.25">
      <c r="A147" s="41">
        <v>146</v>
      </c>
      <c r="B147" s="38" t="s">
        <v>92</v>
      </c>
      <c r="C147" s="39" t="s">
        <v>127</v>
      </c>
      <c r="D147" s="58" t="s">
        <v>183</v>
      </c>
      <c r="E147" s="38" t="s">
        <v>260</v>
      </c>
      <c r="F147" s="39" t="s">
        <v>317</v>
      </c>
      <c r="G147" s="39">
        <v>12</v>
      </c>
      <c r="H147" s="40">
        <v>160</v>
      </c>
      <c r="I147" s="31" t="e">
        <f t="shared" si="14"/>
        <v>#N/A</v>
      </c>
      <c r="J147" s="34" t="e">
        <f>VLOOKUP(A147,'Quote from MPC'!A84:H176,8,FALSE)</f>
        <v>#N/A</v>
      </c>
      <c r="K147" s="49"/>
      <c r="L147" s="50"/>
    </row>
    <row r="148" spans="1:12" hidden="1" x14ac:dyDescent="0.25">
      <c r="A148" s="41">
        <v>147</v>
      </c>
      <c r="B148" s="38" t="s">
        <v>92</v>
      </c>
      <c r="C148" s="39" t="s">
        <v>127</v>
      </c>
      <c r="D148" s="58" t="s">
        <v>155</v>
      </c>
      <c r="E148" s="38" t="s">
        <v>261</v>
      </c>
      <c r="F148" s="39" t="s">
        <v>317</v>
      </c>
      <c r="G148" s="39">
        <v>12</v>
      </c>
      <c r="H148" s="40">
        <v>160</v>
      </c>
      <c r="I148" s="31" t="e">
        <f t="shared" si="14"/>
        <v>#N/A</v>
      </c>
      <c r="J148" s="34" t="e">
        <f>VLOOKUP(A148,'Quote from MPC'!A85:H177,8,FALSE)</f>
        <v>#N/A</v>
      </c>
      <c r="K148" s="49"/>
      <c r="L148" s="50"/>
    </row>
    <row r="149" spans="1:12" hidden="1" x14ac:dyDescent="0.25">
      <c r="A149" s="41">
        <v>148</v>
      </c>
      <c r="B149" s="38" t="s">
        <v>92</v>
      </c>
      <c r="C149" s="39" t="s">
        <v>127</v>
      </c>
      <c r="D149" s="58" t="s">
        <v>155</v>
      </c>
      <c r="E149" s="38" t="s">
        <v>262</v>
      </c>
      <c r="F149" s="39" t="s">
        <v>317</v>
      </c>
      <c r="G149" s="39">
        <v>12</v>
      </c>
      <c r="H149" s="40">
        <v>160</v>
      </c>
      <c r="I149" s="31" t="e">
        <f t="shared" si="14"/>
        <v>#N/A</v>
      </c>
      <c r="J149" s="34" t="e">
        <f>VLOOKUP(A149,'Quote from MPC'!A86:H178,8,FALSE)</f>
        <v>#N/A</v>
      </c>
      <c r="K149" s="49"/>
      <c r="L149" s="50"/>
    </row>
    <row r="150" spans="1:12" ht="30" hidden="1" x14ac:dyDescent="0.25">
      <c r="A150" s="43">
        <v>149</v>
      </c>
      <c r="B150" s="4" t="s">
        <v>96</v>
      </c>
      <c r="C150" s="6" t="s">
        <v>131</v>
      </c>
      <c r="D150" s="6" t="s">
        <v>158</v>
      </c>
      <c r="E150" s="4" t="s">
        <v>263</v>
      </c>
      <c r="F150" s="6" t="s">
        <v>317</v>
      </c>
      <c r="G150" s="6">
        <v>12</v>
      </c>
      <c r="H150" s="10">
        <v>170</v>
      </c>
      <c r="I150" s="31" t="e">
        <f t="shared" si="14"/>
        <v>#N/A</v>
      </c>
      <c r="J150" s="34" t="e">
        <f>VLOOKUP(A150,'Quote from MPC'!A87:H179,8,FALSE)</f>
        <v>#N/A</v>
      </c>
      <c r="K150" s="35"/>
    </row>
    <row r="151" spans="1:12" ht="30" hidden="1" x14ac:dyDescent="0.25">
      <c r="A151" s="43">
        <v>150</v>
      </c>
      <c r="B151" s="4" t="s">
        <v>96</v>
      </c>
      <c r="C151" s="6" t="s">
        <v>131</v>
      </c>
      <c r="D151" s="6" t="s">
        <v>158</v>
      </c>
      <c r="E151" s="4" t="s">
        <v>264</v>
      </c>
      <c r="F151" s="6" t="s">
        <v>317</v>
      </c>
      <c r="G151" s="6">
        <v>12</v>
      </c>
      <c r="H151" s="10">
        <v>170</v>
      </c>
      <c r="I151" s="31" t="e">
        <f t="shared" si="14"/>
        <v>#N/A</v>
      </c>
      <c r="J151" s="34" t="e">
        <f>VLOOKUP(A151,'Quote from MPC'!A88:H180,8,FALSE)</f>
        <v>#N/A</v>
      </c>
      <c r="K151" s="35"/>
    </row>
    <row r="152" spans="1:12" ht="30" hidden="1" x14ac:dyDescent="0.25">
      <c r="A152" s="43">
        <v>151</v>
      </c>
      <c r="B152" s="4" t="s">
        <v>96</v>
      </c>
      <c r="C152" s="6" t="s">
        <v>131</v>
      </c>
      <c r="D152" s="6" t="s">
        <v>158</v>
      </c>
      <c r="E152" s="4" t="s">
        <v>265</v>
      </c>
      <c r="F152" s="6" t="s">
        <v>317</v>
      </c>
      <c r="G152" s="6">
        <v>12</v>
      </c>
      <c r="H152" s="10">
        <v>170</v>
      </c>
      <c r="I152" s="31" t="e">
        <f t="shared" si="14"/>
        <v>#N/A</v>
      </c>
      <c r="J152" s="34" t="e">
        <f>VLOOKUP(A152,'Quote from MPC'!A89:H181,8,FALSE)</f>
        <v>#N/A</v>
      </c>
      <c r="K152" s="35"/>
    </row>
    <row r="153" spans="1:12" ht="30" hidden="1" x14ac:dyDescent="0.25">
      <c r="A153" s="43">
        <v>152</v>
      </c>
      <c r="B153" s="4" t="s">
        <v>96</v>
      </c>
      <c r="C153" s="6" t="s">
        <v>131</v>
      </c>
      <c r="D153" s="6" t="s">
        <v>158</v>
      </c>
      <c r="E153" s="4" t="s">
        <v>266</v>
      </c>
      <c r="F153" s="6" t="s">
        <v>317</v>
      </c>
      <c r="G153" s="6">
        <v>12</v>
      </c>
      <c r="H153" s="10">
        <v>170</v>
      </c>
      <c r="I153" s="31" t="e">
        <f t="shared" si="14"/>
        <v>#N/A</v>
      </c>
      <c r="J153" s="34" t="e">
        <f>VLOOKUP(A153,'Quote from MPC'!A90:H182,8,FALSE)</f>
        <v>#N/A</v>
      </c>
      <c r="K153" s="35"/>
    </row>
    <row r="154" spans="1:12" ht="30" hidden="1" x14ac:dyDescent="0.25">
      <c r="A154" s="43">
        <v>153</v>
      </c>
      <c r="B154" s="4" t="s">
        <v>96</v>
      </c>
      <c r="C154" s="6" t="s">
        <v>131</v>
      </c>
      <c r="D154" s="6" t="s">
        <v>159</v>
      </c>
      <c r="E154" s="4" t="s">
        <v>267</v>
      </c>
      <c r="F154" s="6" t="s">
        <v>317</v>
      </c>
      <c r="G154" s="6">
        <v>12</v>
      </c>
      <c r="H154" s="10">
        <v>170</v>
      </c>
      <c r="I154" s="31" t="e">
        <f t="shared" si="14"/>
        <v>#N/A</v>
      </c>
      <c r="J154" s="34" t="e">
        <f>VLOOKUP(A154,'Quote from MPC'!A91:H183,8,FALSE)</f>
        <v>#N/A</v>
      </c>
      <c r="K154" s="35"/>
    </row>
    <row r="155" spans="1:12" ht="30" hidden="1" x14ac:dyDescent="0.25">
      <c r="A155" s="43">
        <v>154</v>
      </c>
      <c r="B155" s="4" t="s">
        <v>96</v>
      </c>
      <c r="C155" s="6" t="s">
        <v>131</v>
      </c>
      <c r="D155" s="6" t="s">
        <v>158</v>
      </c>
      <c r="E155" s="4" t="s">
        <v>268</v>
      </c>
      <c r="F155" s="6" t="s">
        <v>317</v>
      </c>
      <c r="G155" s="6">
        <v>12</v>
      </c>
      <c r="H155" s="10">
        <v>170</v>
      </c>
      <c r="I155" s="31" t="e">
        <f t="shared" si="14"/>
        <v>#N/A</v>
      </c>
      <c r="J155" s="34" t="e">
        <f>VLOOKUP(A155,'Quote from MPC'!A92:H184,8,FALSE)</f>
        <v>#N/A</v>
      </c>
      <c r="K155" s="35"/>
    </row>
    <row r="156" spans="1:12" ht="30" hidden="1" x14ac:dyDescent="0.25">
      <c r="A156" s="43">
        <v>155</v>
      </c>
      <c r="B156" s="4" t="s">
        <v>96</v>
      </c>
      <c r="C156" s="6" t="s">
        <v>131</v>
      </c>
      <c r="D156" s="6" t="s">
        <v>159</v>
      </c>
      <c r="E156" s="4" t="s">
        <v>269</v>
      </c>
      <c r="F156" s="6" t="s">
        <v>317</v>
      </c>
      <c r="G156" s="6">
        <v>12</v>
      </c>
      <c r="H156" s="10">
        <v>170</v>
      </c>
      <c r="I156" s="31" t="e">
        <f t="shared" si="14"/>
        <v>#N/A</v>
      </c>
      <c r="J156" s="34" t="e">
        <f>VLOOKUP(A156,'Quote from MPC'!A93:H185,8,FALSE)</f>
        <v>#N/A</v>
      </c>
      <c r="K156" s="35"/>
    </row>
    <row r="157" spans="1:12" ht="30" hidden="1" x14ac:dyDescent="0.25">
      <c r="A157" s="8">
        <v>156</v>
      </c>
      <c r="B157" s="38" t="s">
        <v>88</v>
      </c>
      <c r="C157" s="39" t="s">
        <v>129</v>
      </c>
      <c r="D157" s="58" t="s">
        <v>153</v>
      </c>
      <c r="E157" s="38" t="s">
        <v>270</v>
      </c>
      <c r="F157" s="39" t="s">
        <v>317</v>
      </c>
      <c r="G157" s="39">
        <v>12</v>
      </c>
      <c r="H157" s="40">
        <v>200</v>
      </c>
      <c r="I157" s="31" t="e">
        <f t="shared" si="14"/>
        <v>#N/A</v>
      </c>
      <c r="J157" s="49" t="e">
        <f>VLOOKUP(A157,'Quote from MPC'!A94:H186,8,FALSE)</f>
        <v>#N/A</v>
      </c>
      <c r="K157" s="50"/>
      <c r="L157" s="50"/>
    </row>
    <row r="158" spans="1:12" ht="45" hidden="1" x14ac:dyDescent="0.25">
      <c r="A158" s="41">
        <v>157</v>
      </c>
      <c r="B158" s="38" t="s">
        <v>97</v>
      </c>
      <c r="C158" s="39" t="s">
        <v>125</v>
      </c>
      <c r="D158" s="58" t="s">
        <v>185</v>
      </c>
      <c r="E158" s="38" t="s">
        <v>271</v>
      </c>
      <c r="F158" s="39" t="s">
        <v>317</v>
      </c>
      <c r="G158" s="39">
        <v>12</v>
      </c>
      <c r="H158" s="40">
        <v>240</v>
      </c>
      <c r="I158" s="31" t="e">
        <f t="shared" si="14"/>
        <v>#N/A</v>
      </c>
      <c r="J158" s="49" t="e">
        <f>VLOOKUP(A158,'Quote from MPC'!A95:H187,8,FALSE)</f>
        <v>#N/A</v>
      </c>
      <c r="K158" s="50"/>
    </row>
    <row r="159" spans="1:12" ht="30" hidden="1" x14ac:dyDescent="0.25">
      <c r="A159" s="41">
        <v>158</v>
      </c>
      <c r="B159" s="38" t="s">
        <v>98</v>
      </c>
      <c r="C159" s="39" t="s">
        <v>128</v>
      </c>
      <c r="D159" s="58" t="s">
        <v>156</v>
      </c>
      <c r="E159" s="38" t="s">
        <v>272</v>
      </c>
      <c r="F159" s="39" t="s">
        <v>317</v>
      </c>
      <c r="G159" s="39">
        <v>12</v>
      </c>
      <c r="H159" s="40">
        <v>250</v>
      </c>
      <c r="I159" s="31" t="e">
        <f t="shared" si="14"/>
        <v>#N/A</v>
      </c>
      <c r="J159" s="49" t="e">
        <f>VLOOKUP(A159,'Quote from MPC'!A96:H188,8,FALSE)</f>
        <v>#N/A</v>
      </c>
      <c r="K159" s="50"/>
    </row>
    <row r="160" spans="1:12" ht="30" hidden="1" x14ac:dyDescent="0.25">
      <c r="A160" s="8">
        <v>159</v>
      </c>
      <c r="B160" s="4" t="s">
        <v>99</v>
      </c>
      <c r="C160" s="6" t="s">
        <v>126</v>
      </c>
      <c r="D160" s="6" t="s">
        <v>163</v>
      </c>
      <c r="E160" s="4" t="s">
        <v>273</v>
      </c>
      <c r="F160" s="6" t="s">
        <v>317</v>
      </c>
      <c r="G160" s="6">
        <v>12</v>
      </c>
      <c r="H160" s="10">
        <v>247.2</v>
      </c>
      <c r="I160" s="31" t="e">
        <f t="shared" si="14"/>
        <v>#N/A</v>
      </c>
      <c r="J160" s="34" t="e">
        <f>VLOOKUP(A160,'Quote from MPC'!A97:H189,8,FALSE)</f>
        <v>#N/A</v>
      </c>
      <c r="K160" s="52"/>
      <c r="L160" s="53"/>
    </row>
    <row r="161" spans="1:12" ht="30" hidden="1" x14ac:dyDescent="0.25">
      <c r="A161" s="8">
        <v>160</v>
      </c>
      <c r="B161" s="4" t="s">
        <v>99</v>
      </c>
      <c r="C161" s="6" t="s">
        <v>126</v>
      </c>
      <c r="D161" s="6" t="s">
        <v>163</v>
      </c>
      <c r="E161" s="4" t="s">
        <v>274</v>
      </c>
      <c r="F161" s="6" t="s">
        <v>317</v>
      </c>
      <c r="G161" s="6">
        <v>12</v>
      </c>
      <c r="H161" s="10">
        <v>360</v>
      </c>
      <c r="I161" s="31" t="e">
        <f t="shared" si="14"/>
        <v>#N/A</v>
      </c>
      <c r="J161" s="34" t="e">
        <f>VLOOKUP(A161,'Quote from MPC'!A98:H190,8,FALSE)</f>
        <v>#N/A</v>
      </c>
      <c r="K161" s="52"/>
      <c r="L161" s="53"/>
    </row>
    <row r="162" spans="1:12" ht="30" hidden="1" x14ac:dyDescent="0.25">
      <c r="A162" s="8">
        <v>161</v>
      </c>
      <c r="B162" s="4" t="s">
        <v>99</v>
      </c>
      <c r="C162" s="6" t="s">
        <v>126</v>
      </c>
      <c r="D162" s="6" t="s">
        <v>163</v>
      </c>
      <c r="E162" s="4" t="s">
        <v>275</v>
      </c>
      <c r="F162" s="6" t="s">
        <v>317</v>
      </c>
      <c r="G162" s="6">
        <v>12</v>
      </c>
      <c r="H162" s="10">
        <v>360</v>
      </c>
      <c r="I162" s="31" t="e">
        <f t="shared" si="14"/>
        <v>#N/A</v>
      </c>
      <c r="J162" s="34" t="e">
        <f>VLOOKUP(A162,'Quote from MPC'!A99:H191,8,FALSE)</f>
        <v>#N/A</v>
      </c>
      <c r="K162" s="52"/>
      <c r="L162" s="53"/>
    </row>
    <row r="163" spans="1:12" ht="30" hidden="1" x14ac:dyDescent="0.25">
      <c r="A163" s="8">
        <v>162</v>
      </c>
      <c r="B163" s="4" t="s">
        <v>99</v>
      </c>
      <c r="C163" s="6" t="s">
        <v>126</v>
      </c>
      <c r="D163" s="6" t="s">
        <v>163</v>
      </c>
      <c r="E163" s="4" t="s">
        <v>276</v>
      </c>
      <c r="F163" s="6" t="s">
        <v>317</v>
      </c>
      <c r="G163" s="6">
        <v>12</v>
      </c>
      <c r="H163" s="10">
        <v>247.2</v>
      </c>
      <c r="I163" s="31" t="e">
        <f t="shared" si="14"/>
        <v>#N/A</v>
      </c>
      <c r="J163" s="34" t="e">
        <f>VLOOKUP(A163,'Quote from MPC'!A100:H192,8,FALSE)</f>
        <v>#N/A</v>
      </c>
      <c r="K163" s="52"/>
      <c r="L163" s="53"/>
    </row>
    <row r="164" spans="1:12" ht="30" hidden="1" x14ac:dyDescent="0.25">
      <c r="A164" s="8">
        <v>163</v>
      </c>
      <c r="B164" s="4" t="s">
        <v>99</v>
      </c>
      <c r="C164" s="6" t="s">
        <v>126</v>
      </c>
      <c r="D164" s="6" t="s">
        <v>163</v>
      </c>
      <c r="E164" s="4" t="s">
        <v>277</v>
      </c>
      <c r="F164" s="6" t="s">
        <v>317</v>
      </c>
      <c r="G164" s="6">
        <v>12</v>
      </c>
      <c r="H164" s="10">
        <v>360</v>
      </c>
      <c r="I164" s="31" t="e">
        <f t="shared" si="14"/>
        <v>#N/A</v>
      </c>
      <c r="J164" s="34" t="e">
        <f>VLOOKUP(A164,'Quote from MPC'!A101:H193,8,FALSE)</f>
        <v>#N/A</v>
      </c>
      <c r="K164" s="52"/>
      <c r="L164" s="53"/>
    </row>
    <row r="165" spans="1:12" ht="30" hidden="1" x14ac:dyDescent="0.25">
      <c r="A165" s="8">
        <v>164</v>
      </c>
      <c r="B165" s="4" t="s">
        <v>99</v>
      </c>
      <c r="C165" s="6" t="s">
        <v>126</v>
      </c>
      <c r="D165" s="6" t="s">
        <v>163</v>
      </c>
      <c r="E165" s="4" t="s">
        <v>278</v>
      </c>
      <c r="F165" s="6" t="s">
        <v>317</v>
      </c>
      <c r="G165" s="6">
        <v>12</v>
      </c>
      <c r="H165" s="10">
        <v>247.2</v>
      </c>
      <c r="I165" s="31" t="e">
        <f t="shared" si="14"/>
        <v>#N/A</v>
      </c>
      <c r="J165" s="34" t="e">
        <f>VLOOKUP(A165,'Quote from MPC'!A102:H194,8,FALSE)</f>
        <v>#N/A</v>
      </c>
      <c r="K165" s="52"/>
      <c r="L165" s="53"/>
    </row>
    <row r="166" spans="1:12" ht="30" hidden="1" x14ac:dyDescent="0.25">
      <c r="A166" s="41">
        <v>165</v>
      </c>
      <c r="B166" s="38" t="s">
        <v>87</v>
      </c>
      <c r="C166" s="39" t="s">
        <v>130</v>
      </c>
      <c r="D166" s="58" t="s">
        <v>180</v>
      </c>
      <c r="E166" s="38" t="s">
        <v>279</v>
      </c>
      <c r="F166" s="39" t="s">
        <v>317</v>
      </c>
      <c r="G166" s="39">
        <v>12</v>
      </c>
      <c r="H166" s="40">
        <v>270</v>
      </c>
      <c r="I166" s="31" t="e">
        <f t="shared" si="14"/>
        <v>#N/A</v>
      </c>
      <c r="J166" s="34" t="e">
        <f>VLOOKUP(A166,'Quote from MPC'!A103:H195,8,FALSE)</f>
        <v>#N/A</v>
      </c>
      <c r="K166" s="49"/>
      <c r="L166" s="50"/>
    </row>
    <row r="167" spans="1:12" ht="30" hidden="1" x14ac:dyDescent="0.25">
      <c r="A167" s="41">
        <v>166</v>
      </c>
      <c r="B167" s="38" t="s">
        <v>87</v>
      </c>
      <c r="C167" s="39" t="s">
        <v>130</v>
      </c>
      <c r="D167" s="58" t="s">
        <v>180</v>
      </c>
      <c r="E167" s="38" t="s">
        <v>280</v>
      </c>
      <c r="F167" s="39" t="s">
        <v>317</v>
      </c>
      <c r="G167" s="39">
        <v>12</v>
      </c>
      <c r="H167" s="40">
        <v>270</v>
      </c>
      <c r="I167" s="31" t="e">
        <f t="shared" si="14"/>
        <v>#N/A</v>
      </c>
      <c r="J167" s="34" t="e">
        <f>VLOOKUP(A167,'Quote from MPC'!A104:H196,8,FALSE)</f>
        <v>#N/A</v>
      </c>
      <c r="K167" s="49"/>
      <c r="L167" s="50"/>
    </row>
    <row r="168" spans="1:12" hidden="1" x14ac:dyDescent="0.25">
      <c r="A168" s="41">
        <v>167</v>
      </c>
      <c r="B168" s="38" t="s">
        <v>7</v>
      </c>
      <c r="C168" s="39" t="s">
        <v>128</v>
      </c>
      <c r="D168" s="58" t="s">
        <v>181</v>
      </c>
      <c r="E168" s="38" t="s">
        <v>281</v>
      </c>
      <c r="F168" s="39" t="s">
        <v>317</v>
      </c>
      <c r="G168" s="39">
        <v>12</v>
      </c>
      <c r="H168" s="40">
        <v>144</v>
      </c>
      <c r="I168" s="31" t="e">
        <f t="shared" si="14"/>
        <v>#N/A</v>
      </c>
      <c r="J168" s="34" t="e">
        <f>VLOOKUP(A168,'Quote from MPC'!A105:H197,8,FALSE)</f>
        <v>#N/A</v>
      </c>
      <c r="K168" s="49"/>
      <c r="L168" s="50"/>
    </row>
    <row r="169" spans="1:12" hidden="1" x14ac:dyDescent="0.25">
      <c r="A169" s="43">
        <v>168</v>
      </c>
      <c r="B169" s="4" t="s">
        <v>100</v>
      </c>
      <c r="C169" s="6" t="s">
        <v>129</v>
      </c>
      <c r="D169" s="6" t="s">
        <v>161</v>
      </c>
      <c r="E169" s="4" t="s">
        <v>282</v>
      </c>
      <c r="F169" s="6" t="s">
        <v>317</v>
      </c>
      <c r="G169" s="6">
        <v>12</v>
      </c>
      <c r="H169" s="10">
        <v>350</v>
      </c>
      <c r="I169" s="31" t="e">
        <f t="shared" si="14"/>
        <v>#N/A</v>
      </c>
      <c r="J169" s="34" t="e">
        <f>VLOOKUP(A169,'Quote from MPC'!A106:H198,8,FALSE)</f>
        <v>#N/A</v>
      </c>
      <c r="K169" s="54"/>
      <c r="L169" s="55"/>
    </row>
    <row r="170" spans="1:12" hidden="1" x14ac:dyDescent="0.25">
      <c r="A170" s="43">
        <v>169</v>
      </c>
      <c r="B170" s="4" t="s">
        <v>101</v>
      </c>
      <c r="C170" s="6" t="s">
        <v>130</v>
      </c>
      <c r="D170" s="6" t="s">
        <v>186</v>
      </c>
      <c r="E170" s="4" t="s">
        <v>283</v>
      </c>
      <c r="F170" s="6" t="s">
        <v>317</v>
      </c>
      <c r="G170" s="6">
        <v>12</v>
      </c>
      <c r="H170" s="10">
        <v>250</v>
      </c>
      <c r="I170" s="31" t="e">
        <f t="shared" si="14"/>
        <v>#N/A</v>
      </c>
      <c r="J170" s="34" t="e">
        <f>VLOOKUP(A170,'Quote from MPC'!A107:H199,8,FALSE)</f>
        <v>#N/A</v>
      </c>
      <c r="K170" s="54"/>
      <c r="L170" s="55"/>
    </row>
    <row r="171" spans="1:12" hidden="1" x14ac:dyDescent="0.25">
      <c r="A171" s="41">
        <v>170</v>
      </c>
      <c r="B171" s="38" t="s">
        <v>102</v>
      </c>
      <c r="C171" s="39" t="s">
        <v>130</v>
      </c>
      <c r="D171" s="58" t="s">
        <v>179</v>
      </c>
      <c r="E171" s="38" t="s">
        <v>284</v>
      </c>
      <c r="F171" s="39" t="s">
        <v>317</v>
      </c>
      <c r="G171" s="39">
        <v>12</v>
      </c>
      <c r="H171" s="40">
        <v>270</v>
      </c>
      <c r="I171" s="31" t="e">
        <f t="shared" si="14"/>
        <v>#N/A</v>
      </c>
      <c r="J171" s="34" t="e">
        <f>VLOOKUP(A171,'Quote from MPC'!A108:H200,8,FALSE)</f>
        <v>#N/A</v>
      </c>
      <c r="K171" s="49"/>
      <c r="L171" s="50"/>
    </row>
    <row r="172" spans="1:12" ht="30" x14ac:dyDescent="0.25">
      <c r="A172" s="8">
        <v>171</v>
      </c>
      <c r="B172" s="4" t="s">
        <v>103</v>
      </c>
      <c r="C172" s="6" t="s">
        <v>142</v>
      </c>
      <c r="D172" s="6" t="s">
        <v>187</v>
      </c>
      <c r="E172" s="4" t="s">
        <v>285</v>
      </c>
      <c r="F172" s="6" t="s">
        <v>317</v>
      </c>
      <c r="G172" s="6">
        <v>12</v>
      </c>
      <c r="H172" s="10">
        <v>360</v>
      </c>
      <c r="I172" s="31">
        <f t="shared" si="14"/>
        <v>295.19600000000003</v>
      </c>
      <c r="J172" s="34">
        <f>VLOOKUP(A172,'Quote from MPC'!A2:H94,8,FALSE)</f>
        <v>400</v>
      </c>
      <c r="K172" s="36">
        <f t="shared" ref="K172:K177" si="19">H172-I172</f>
        <v>64.803999999999974</v>
      </c>
      <c r="L172" s="32">
        <f t="shared" ref="L172:L177" si="20">K172*1.1</f>
        <v>71.284399999999977</v>
      </c>
    </row>
    <row r="173" spans="1:12" ht="30" x14ac:dyDescent="0.25">
      <c r="A173" s="8">
        <v>172</v>
      </c>
      <c r="B173" s="4" t="s">
        <v>104</v>
      </c>
      <c r="C173" s="6" t="s">
        <v>143</v>
      </c>
      <c r="D173" s="6" t="s">
        <v>187</v>
      </c>
      <c r="E173" s="4" t="s">
        <v>286</v>
      </c>
      <c r="F173" s="6" t="s">
        <v>317</v>
      </c>
      <c r="G173" s="6">
        <v>12</v>
      </c>
      <c r="H173" s="10">
        <v>360</v>
      </c>
      <c r="I173" s="31">
        <f t="shared" si="14"/>
        <v>295.19600000000003</v>
      </c>
      <c r="J173" s="34">
        <f>VLOOKUP(A173,'Quote from MPC'!A3:H95,8,FALSE)</f>
        <v>400</v>
      </c>
      <c r="K173" s="36">
        <f t="shared" si="19"/>
        <v>64.803999999999974</v>
      </c>
      <c r="L173" s="32">
        <f t="shared" si="20"/>
        <v>71.284399999999977</v>
      </c>
    </row>
    <row r="174" spans="1:12" ht="30" x14ac:dyDescent="0.25">
      <c r="A174" s="66">
        <v>173</v>
      </c>
      <c r="B174" s="59" t="s">
        <v>105</v>
      </c>
      <c r="C174" s="58" t="s">
        <v>142</v>
      </c>
      <c r="D174" s="58" t="s">
        <v>188</v>
      </c>
      <c r="E174" s="59">
        <v>3070017</v>
      </c>
      <c r="F174" s="58" t="s">
        <v>317</v>
      </c>
      <c r="G174" s="58">
        <v>12</v>
      </c>
      <c r="H174" s="10">
        <v>160</v>
      </c>
      <c r="I174" s="31">
        <f t="shared" si="14"/>
        <v>295.19600000000003</v>
      </c>
      <c r="J174" s="34">
        <f>VLOOKUP(A174,'Quote from MPC'!A4:H96,8,FALSE)</f>
        <v>400</v>
      </c>
      <c r="K174" s="36">
        <f t="shared" si="19"/>
        <v>-135.19600000000003</v>
      </c>
      <c r="L174" s="32">
        <f t="shared" si="20"/>
        <v>-148.71560000000005</v>
      </c>
    </row>
    <row r="175" spans="1:12" ht="30" x14ac:dyDescent="0.25">
      <c r="A175" s="8">
        <v>174</v>
      </c>
      <c r="B175" s="4" t="s">
        <v>105</v>
      </c>
      <c r="C175" s="6" t="s">
        <v>143</v>
      </c>
      <c r="D175" s="6" t="s">
        <v>188</v>
      </c>
      <c r="E175" s="4" t="s">
        <v>288</v>
      </c>
      <c r="F175" s="6" t="s">
        <v>317</v>
      </c>
      <c r="G175" s="6">
        <v>12</v>
      </c>
      <c r="H175" s="10">
        <v>300</v>
      </c>
      <c r="I175" s="31">
        <f t="shared" si="14"/>
        <v>295.19600000000003</v>
      </c>
      <c r="J175" s="34">
        <f>VLOOKUP(A175,'Quote from MPC'!A5:H97,8,FALSE)</f>
        <v>400</v>
      </c>
      <c r="K175" s="36">
        <f t="shared" si="19"/>
        <v>4.8039999999999736</v>
      </c>
      <c r="L175" s="32">
        <f t="shared" si="20"/>
        <v>5.2843999999999713</v>
      </c>
    </row>
    <row r="176" spans="1:12" ht="30" x14ac:dyDescent="0.25">
      <c r="A176" s="8">
        <v>175</v>
      </c>
      <c r="B176" s="4" t="s">
        <v>106</v>
      </c>
      <c r="C176" s="6" t="s">
        <v>143</v>
      </c>
      <c r="D176" s="6" t="s">
        <v>189</v>
      </c>
      <c r="E176" s="4" t="s">
        <v>289</v>
      </c>
      <c r="F176" s="6" t="s">
        <v>317</v>
      </c>
      <c r="G176" s="6">
        <v>12</v>
      </c>
      <c r="H176" s="10">
        <v>480</v>
      </c>
      <c r="I176" s="31">
        <f t="shared" si="14"/>
        <v>221.39700000000002</v>
      </c>
      <c r="J176" s="34">
        <f>VLOOKUP(A176,'Quote from MPC'!A6:H98,8,FALSE)</f>
        <v>300</v>
      </c>
      <c r="K176" s="36">
        <f t="shared" si="19"/>
        <v>258.60299999999995</v>
      </c>
      <c r="L176" s="32">
        <f t="shared" si="20"/>
        <v>284.46329999999995</v>
      </c>
    </row>
    <row r="177" spans="1:12" ht="30" x14ac:dyDescent="0.25">
      <c r="A177" s="8">
        <v>176</v>
      </c>
      <c r="B177" s="4" t="s">
        <v>106</v>
      </c>
      <c r="C177" s="6" t="s">
        <v>142</v>
      </c>
      <c r="D177" s="6" t="s">
        <v>189</v>
      </c>
      <c r="E177" s="4" t="s">
        <v>290</v>
      </c>
      <c r="F177" s="6" t="s">
        <v>317</v>
      </c>
      <c r="G177" s="6">
        <v>12</v>
      </c>
      <c r="H177" s="10">
        <v>480</v>
      </c>
      <c r="I177" s="31">
        <f t="shared" ref="I177:I227" si="21">J177*0.73799</f>
        <v>221.39700000000002</v>
      </c>
      <c r="J177" s="34">
        <f>VLOOKUP(A177,'Quote from MPC'!A7:H99,8,FALSE)</f>
        <v>300</v>
      </c>
      <c r="K177" s="36">
        <f t="shared" si="19"/>
        <v>258.60299999999995</v>
      </c>
      <c r="L177" s="32">
        <f t="shared" si="20"/>
        <v>284.46329999999995</v>
      </c>
    </row>
    <row r="178" spans="1:12" ht="30" hidden="1" x14ac:dyDescent="0.25">
      <c r="A178" s="44">
        <v>177</v>
      </c>
      <c r="B178" s="45" t="s">
        <v>107</v>
      </c>
      <c r="C178" s="46" t="s">
        <v>128</v>
      </c>
      <c r="D178" s="46" t="s">
        <v>181</v>
      </c>
      <c r="E178" s="45" t="s">
        <v>291</v>
      </c>
      <c r="F178" s="46" t="s">
        <v>318</v>
      </c>
      <c r="G178" s="46">
        <v>12</v>
      </c>
      <c r="H178" s="47">
        <v>144</v>
      </c>
      <c r="I178" s="31" t="e">
        <f t="shared" si="21"/>
        <v>#N/A</v>
      </c>
      <c r="J178" s="34" t="e">
        <f>VLOOKUP(A178,'Quote from MPC'!A8:H100,8,FALSE)</f>
        <v>#N/A</v>
      </c>
      <c r="K178" s="49"/>
      <c r="L178" s="50"/>
    </row>
    <row r="179" spans="1:12" ht="60" hidden="1" x14ac:dyDescent="0.25">
      <c r="A179" s="44">
        <v>178</v>
      </c>
      <c r="B179" s="45" t="s">
        <v>108</v>
      </c>
      <c r="C179" s="46" t="s">
        <v>128</v>
      </c>
      <c r="D179" s="46" t="s">
        <v>156</v>
      </c>
      <c r="E179" s="45" t="s">
        <v>292</v>
      </c>
      <c r="F179" s="46" t="s">
        <v>318</v>
      </c>
      <c r="G179" s="46">
        <v>12</v>
      </c>
      <c r="H179" s="47">
        <v>250</v>
      </c>
      <c r="I179" s="31" t="e">
        <f t="shared" si="21"/>
        <v>#N/A</v>
      </c>
      <c r="J179" s="34" t="e">
        <f>VLOOKUP(A179,'Quote from MPC'!A9:H101,8,FALSE)</f>
        <v>#N/A</v>
      </c>
      <c r="K179" s="49"/>
      <c r="L179" s="50"/>
    </row>
    <row r="180" spans="1:12" ht="30" x14ac:dyDescent="0.25">
      <c r="A180" s="43">
        <v>179</v>
      </c>
      <c r="B180" s="4" t="s">
        <v>109</v>
      </c>
      <c r="C180" s="6" t="s">
        <v>129</v>
      </c>
      <c r="D180" s="6" t="s">
        <v>153</v>
      </c>
      <c r="E180" s="4" t="s">
        <v>293</v>
      </c>
      <c r="F180" s="6" t="s">
        <v>319</v>
      </c>
      <c r="G180" s="6">
        <v>12</v>
      </c>
      <c r="H180" s="10">
        <v>200</v>
      </c>
      <c r="I180" s="31">
        <f t="shared" si="21"/>
        <v>258.29650000000004</v>
      </c>
      <c r="J180" s="34">
        <f>VLOOKUP(A180,'Quote from MPC'!A10:H102,8,FALSE)</f>
        <v>350</v>
      </c>
      <c r="K180" s="36">
        <f t="shared" ref="K180:K206" si="22">H180-I180</f>
        <v>-58.296500000000037</v>
      </c>
      <c r="L180" s="32">
        <f t="shared" ref="L180:L206" si="23">K180*1.1</f>
        <v>-64.126150000000052</v>
      </c>
    </row>
    <row r="181" spans="1:12" ht="45" x14ac:dyDescent="0.25">
      <c r="A181" s="8">
        <v>180</v>
      </c>
      <c r="B181" s="4" t="s">
        <v>110</v>
      </c>
      <c r="C181" s="6" t="s">
        <v>133</v>
      </c>
      <c r="D181" s="6" t="s">
        <v>190</v>
      </c>
      <c r="E181" s="4" t="s">
        <v>294</v>
      </c>
      <c r="F181" s="6" t="s">
        <v>316</v>
      </c>
      <c r="G181" s="6">
        <v>6</v>
      </c>
      <c r="H181" s="10">
        <v>64</v>
      </c>
      <c r="I181" s="31">
        <f t="shared" si="21"/>
        <v>59.039200000000001</v>
      </c>
      <c r="J181" s="34">
        <f>VLOOKUP(A181,'Quote from MPC'!A11:H103,8,FALSE)</f>
        <v>80</v>
      </c>
      <c r="K181" s="36">
        <f t="shared" si="22"/>
        <v>4.960799999999999</v>
      </c>
      <c r="L181" s="32">
        <f t="shared" si="23"/>
        <v>5.4568799999999991</v>
      </c>
    </row>
    <row r="182" spans="1:12" ht="45" x14ac:dyDescent="0.25">
      <c r="A182" s="8">
        <v>181</v>
      </c>
      <c r="B182" s="4" t="s">
        <v>110</v>
      </c>
      <c r="C182" s="6" t="s">
        <v>133</v>
      </c>
      <c r="D182" s="6" t="s">
        <v>190</v>
      </c>
      <c r="E182" s="4" t="s">
        <v>294</v>
      </c>
      <c r="F182" s="6" t="s">
        <v>316</v>
      </c>
      <c r="G182" s="6">
        <v>6</v>
      </c>
      <c r="H182" s="10">
        <v>72</v>
      </c>
      <c r="I182" s="31">
        <f t="shared" si="21"/>
        <v>59.039200000000001</v>
      </c>
      <c r="J182" s="34">
        <f>VLOOKUP(A182,'Quote from MPC'!A12:H104,8,FALSE)</f>
        <v>80</v>
      </c>
      <c r="K182" s="36">
        <f t="shared" si="22"/>
        <v>12.960799999999999</v>
      </c>
      <c r="L182" s="32">
        <f t="shared" si="23"/>
        <v>14.256880000000001</v>
      </c>
    </row>
    <row r="183" spans="1:12" ht="45" x14ac:dyDescent="0.25">
      <c r="A183" s="8">
        <v>182</v>
      </c>
      <c r="B183" s="4" t="s">
        <v>110</v>
      </c>
      <c r="C183" s="6" t="s">
        <v>133</v>
      </c>
      <c r="D183" s="6" t="s">
        <v>190</v>
      </c>
      <c r="E183" s="4" t="s">
        <v>295</v>
      </c>
      <c r="F183" s="6" t="s">
        <v>316</v>
      </c>
      <c r="G183" s="6">
        <v>6</v>
      </c>
      <c r="H183" s="10">
        <v>64</v>
      </c>
      <c r="I183" s="31">
        <f t="shared" si="21"/>
        <v>59.039200000000001</v>
      </c>
      <c r="J183" s="34">
        <f>VLOOKUP(A183,'Quote from MPC'!A13:H105,8,FALSE)</f>
        <v>80</v>
      </c>
      <c r="K183" s="36">
        <f t="shared" si="22"/>
        <v>4.960799999999999</v>
      </c>
      <c r="L183" s="32">
        <f t="shared" si="23"/>
        <v>5.4568799999999991</v>
      </c>
    </row>
    <row r="184" spans="1:12" ht="45" x14ac:dyDescent="0.25">
      <c r="A184" s="8">
        <v>183</v>
      </c>
      <c r="B184" s="4" t="s">
        <v>110</v>
      </c>
      <c r="C184" s="6" t="s">
        <v>133</v>
      </c>
      <c r="D184" s="6" t="s">
        <v>190</v>
      </c>
      <c r="E184" s="4" t="s">
        <v>295</v>
      </c>
      <c r="F184" s="6" t="s">
        <v>316</v>
      </c>
      <c r="G184" s="6">
        <v>6</v>
      </c>
      <c r="H184" s="10">
        <v>72</v>
      </c>
      <c r="I184" s="31">
        <f t="shared" si="21"/>
        <v>59.039200000000001</v>
      </c>
      <c r="J184" s="34">
        <f>VLOOKUP(A184,'Quote from MPC'!A14:H106,8,FALSE)</f>
        <v>80</v>
      </c>
      <c r="K184" s="36">
        <f t="shared" si="22"/>
        <v>12.960799999999999</v>
      </c>
      <c r="L184" s="32">
        <f t="shared" si="23"/>
        <v>14.256880000000001</v>
      </c>
    </row>
    <row r="185" spans="1:12" ht="45" x14ac:dyDescent="0.25">
      <c r="A185" s="8">
        <v>184</v>
      </c>
      <c r="B185" s="4" t="s">
        <v>110</v>
      </c>
      <c r="C185" s="6" t="s">
        <v>133</v>
      </c>
      <c r="D185" s="6" t="s">
        <v>190</v>
      </c>
      <c r="E185" s="4" t="s">
        <v>296</v>
      </c>
      <c r="F185" s="6" t="s">
        <v>316</v>
      </c>
      <c r="G185" s="6">
        <v>6</v>
      </c>
      <c r="H185" s="10">
        <v>64</v>
      </c>
      <c r="I185" s="31">
        <f t="shared" si="21"/>
        <v>59.039200000000001</v>
      </c>
      <c r="J185" s="34">
        <f>VLOOKUP(A185,'Quote from MPC'!A15:H107,8,FALSE)</f>
        <v>80</v>
      </c>
      <c r="K185" s="36">
        <f t="shared" si="22"/>
        <v>4.960799999999999</v>
      </c>
      <c r="L185" s="32">
        <f t="shared" si="23"/>
        <v>5.4568799999999991</v>
      </c>
    </row>
    <row r="186" spans="1:12" ht="45" x14ac:dyDescent="0.25">
      <c r="A186" s="8">
        <v>185</v>
      </c>
      <c r="B186" s="4" t="s">
        <v>110</v>
      </c>
      <c r="C186" s="6" t="s">
        <v>133</v>
      </c>
      <c r="D186" s="6" t="s">
        <v>190</v>
      </c>
      <c r="E186" s="4" t="s">
        <v>296</v>
      </c>
      <c r="F186" s="6" t="s">
        <v>316</v>
      </c>
      <c r="G186" s="6">
        <v>6</v>
      </c>
      <c r="H186" s="10">
        <v>72</v>
      </c>
      <c r="I186" s="31">
        <f t="shared" si="21"/>
        <v>59.039200000000001</v>
      </c>
      <c r="J186" s="34">
        <f>VLOOKUP(A186,'Quote from MPC'!A16:H108,8,FALSE)</f>
        <v>80</v>
      </c>
      <c r="K186" s="36">
        <f t="shared" si="22"/>
        <v>12.960799999999999</v>
      </c>
      <c r="L186" s="32">
        <f t="shared" si="23"/>
        <v>14.256880000000001</v>
      </c>
    </row>
    <row r="187" spans="1:12" ht="45" x14ac:dyDescent="0.25">
      <c r="A187" s="8">
        <v>186</v>
      </c>
      <c r="B187" s="4" t="s">
        <v>110</v>
      </c>
      <c r="C187" s="6" t="s">
        <v>133</v>
      </c>
      <c r="D187" s="6" t="s">
        <v>190</v>
      </c>
      <c r="E187" s="4" t="s">
        <v>297</v>
      </c>
      <c r="F187" s="6" t="s">
        <v>316</v>
      </c>
      <c r="G187" s="6">
        <v>6</v>
      </c>
      <c r="H187" s="10">
        <v>64</v>
      </c>
      <c r="I187" s="31">
        <f t="shared" si="21"/>
        <v>59.039200000000001</v>
      </c>
      <c r="J187" s="34">
        <f>VLOOKUP(A187,'Quote from MPC'!A17:H109,8,FALSE)</f>
        <v>80</v>
      </c>
      <c r="K187" s="36">
        <f t="shared" si="22"/>
        <v>4.960799999999999</v>
      </c>
      <c r="L187" s="32">
        <f t="shared" si="23"/>
        <v>5.4568799999999991</v>
      </c>
    </row>
    <row r="188" spans="1:12" ht="45" x14ac:dyDescent="0.25">
      <c r="A188" s="8">
        <v>187</v>
      </c>
      <c r="B188" s="4" t="s">
        <v>110</v>
      </c>
      <c r="C188" s="6" t="s">
        <v>133</v>
      </c>
      <c r="D188" s="6" t="s">
        <v>190</v>
      </c>
      <c r="E188" s="4" t="s">
        <v>297</v>
      </c>
      <c r="F188" s="6" t="s">
        <v>316</v>
      </c>
      <c r="G188" s="6">
        <v>6</v>
      </c>
      <c r="H188" s="10">
        <v>72</v>
      </c>
      <c r="I188" s="31">
        <f t="shared" si="21"/>
        <v>59.039200000000001</v>
      </c>
      <c r="J188" s="34">
        <f>VLOOKUP(A188,'Quote from MPC'!A18:H110,8,FALSE)</f>
        <v>80</v>
      </c>
      <c r="K188" s="36">
        <f t="shared" si="22"/>
        <v>12.960799999999999</v>
      </c>
      <c r="L188" s="32">
        <f t="shared" si="23"/>
        <v>14.256880000000001</v>
      </c>
    </row>
    <row r="189" spans="1:12" ht="45" x14ac:dyDescent="0.25">
      <c r="A189" s="8">
        <v>188</v>
      </c>
      <c r="B189" s="4" t="s">
        <v>110</v>
      </c>
      <c r="C189" s="6" t="s">
        <v>133</v>
      </c>
      <c r="D189" s="6" t="s">
        <v>190</v>
      </c>
      <c r="E189" s="4" t="s">
        <v>298</v>
      </c>
      <c r="F189" s="6" t="s">
        <v>316</v>
      </c>
      <c r="G189" s="6">
        <v>6</v>
      </c>
      <c r="H189" s="10">
        <v>64</v>
      </c>
      <c r="I189" s="31">
        <f t="shared" si="21"/>
        <v>59.039200000000001</v>
      </c>
      <c r="J189" s="34">
        <f>VLOOKUP(A189,'Quote from MPC'!A19:H111,8,FALSE)</f>
        <v>80</v>
      </c>
      <c r="K189" s="36">
        <f t="shared" si="22"/>
        <v>4.960799999999999</v>
      </c>
      <c r="L189" s="32">
        <f t="shared" si="23"/>
        <v>5.4568799999999991</v>
      </c>
    </row>
    <row r="190" spans="1:12" ht="45" x14ac:dyDescent="0.25">
      <c r="A190" s="8">
        <v>189</v>
      </c>
      <c r="B190" s="4" t="s">
        <v>110</v>
      </c>
      <c r="C190" s="6" t="s">
        <v>133</v>
      </c>
      <c r="D190" s="6" t="s">
        <v>190</v>
      </c>
      <c r="E190" s="4" t="s">
        <v>298</v>
      </c>
      <c r="F190" s="6" t="s">
        <v>316</v>
      </c>
      <c r="G190" s="6">
        <v>6</v>
      </c>
      <c r="H190" s="10">
        <v>64</v>
      </c>
      <c r="I190" s="31">
        <f t="shared" si="21"/>
        <v>59.039200000000001</v>
      </c>
      <c r="J190" s="34">
        <f>VLOOKUP(A190,'Quote from MPC'!A20:H112,8,FALSE)</f>
        <v>80</v>
      </c>
      <c r="K190" s="36">
        <f t="shared" si="22"/>
        <v>4.960799999999999</v>
      </c>
      <c r="L190" s="32">
        <f t="shared" si="23"/>
        <v>5.4568799999999991</v>
      </c>
    </row>
    <row r="191" spans="1:12" ht="45" x14ac:dyDescent="0.25">
      <c r="A191" s="8">
        <v>190</v>
      </c>
      <c r="B191" s="4" t="s">
        <v>110</v>
      </c>
      <c r="C191" s="6" t="s">
        <v>133</v>
      </c>
      <c r="D191" s="6" t="s">
        <v>190</v>
      </c>
      <c r="E191" s="4" t="s">
        <v>299</v>
      </c>
      <c r="F191" s="6" t="s">
        <v>316</v>
      </c>
      <c r="G191" s="6">
        <v>6</v>
      </c>
      <c r="H191" s="10">
        <v>64</v>
      </c>
      <c r="I191" s="31">
        <f t="shared" si="21"/>
        <v>59.039200000000001</v>
      </c>
      <c r="J191" s="34">
        <f>VLOOKUP(A191,'Quote from MPC'!A21:H113,8,FALSE)</f>
        <v>80</v>
      </c>
      <c r="K191" s="36">
        <f t="shared" si="22"/>
        <v>4.960799999999999</v>
      </c>
      <c r="L191" s="32">
        <f t="shared" si="23"/>
        <v>5.4568799999999991</v>
      </c>
    </row>
    <row r="192" spans="1:12" ht="45" x14ac:dyDescent="0.25">
      <c r="A192" s="8">
        <v>191</v>
      </c>
      <c r="B192" s="4" t="s">
        <v>110</v>
      </c>
      <c r="C192" s="6" t="s">
        <v>133</v>
      </c>
      <c r="D192" s="6" t="s">
        <v>190</v>
      </c>
      <c r="E192" s="4" t="s">
        <v>299</v>
      </c>
      <c r="F192" s="6" t="s">
        <v>316</v>
      </c>
      <c r="G192" s="6">
        <v>6</v>
      </c>
      <c r="H192" s="10">
        <v>64</v>
      </c>
      <c r="I192" s="31">
        <f t="shared" si="21"/>
        <v>59.039200000000001</v>
      </c>
      <c r="J192" s="34">
        <f>VLOOKUP(A192,'Quote from MPC'!A22:H114,8,FALSE)</f>
        <v>80</v>
      </c>
      <c r="K192" s="36">
        <f t="shared" si="22"/>
        <v>4.960799999999999</v>
      </c>
      <c r="L192" s="32">
        <f t="shared" si="23"/>
        <v>5.4568799999999991</v>
      </c>
    </row>
    <row r="193" spans="1:12" ht="30" x14ac:dyDescent="0.25">
      <c r="A193" s="8">
        <v>192</v>
      </c>
      <c r="B193" s="4" t="s">
        <v>111</v>
      </c>
      <c r="C193" s="6" t="s">
        <v>126</v>
      </c>
      <c r="D193" s="6" t="s">
        <v>191</v>
      </c>
      <c r="E193" s="4" t="s">
        <v>300</v>
      </c>
      <c r="F193" s="6" t="s">
        <v>316</v>
      </c>
      <c r="G193" s="6">
        <v>12</v>
      </c>
      <c r="H193" s="10">
        <v>176</v>
      </c>
      <c r="I193" s="31">
        <f t="shared" si="21"/>
        <v>132.8382</v>
      </c>
      <c r="J193" s="34">
        <f>VLOOKUP(A193,'Quote from MPC'!A23:H115,8,FALSE)</f>
        <v>180</v>
      </c>
      <c r="K193" s="36">
        <f t="shared" si="22"/>
        <v>43.161799999999999</v>
      </c>
      <c r="L193" s="32">
        <f t="shared" si="23"/>
        <v>47.477980000000002</v>
      </c>
    </row>
    <row r="194" spans="1:12" ht="30" x14ac:dyDescent="0.25">
      <c r="A194" s="8">
        <v>193</v>
      </c>
      <c r="B194" s="4" t="s">
        <v>112</v>
      </c>
      <c r="C194" s="6" t="s">
        <v>125</v>
      </c>
      <c r="D194" s="6" t="s">
        <v>192</v>
      </c>
      <c r="E194" s="4" t="s">
        <v>301</v>
      </c>
      <c r="F194" s="6" t="s">
        <v>316</v>
      </c>
      <c r="G194" s="6">
        <v>12</v>
      </c>
      <c r="H194" s="10">
        <v>350.4</v>
      </c>
      <c r="I194" s="31">
        <f t="shared" si="21"/>
        <v>132.8382</v>
      </c>
      <c r="J194" s="34">
        <f>VLOOKUP(A194,'Quote from MPC'!A24:H116,8,FALSE)</f>
        <v>180</v>
      </c>
      <c r="K194" s="36">
        <f t="shared" si="22"/>
        <v>217.56179999999998</v>
      </c>
      <c r="L194" s="32">
        <f t="shared" si="23"/>
        <v>239.31798000000001</v>
      </c>
    </row>
    <row r="195" spans="1:12" ht="30" x14ac:dyDescent="0.25">
      <c r="A195" s="8">
        <v>194</v>
      </c>
      <c r="B195" s="4" t="s">
        <v>113</v>
      </c>
      <c r="C195" s="6" t="s">
        <v>144</v>
      </c>
      <c r="D195" s="6" t="s">
        <v>193</v>
      </c>
      <c r="E195" s="4" t="s">
        <v>302</v>
      </c>
      <c r="F195" s="6" t="s">
        <v>316</v>
      </c>
      <c r="G195" s="6">
        <v>12</v>
      </c>
      <c r="H195" s="10">
        <v>144</v>
      </c>
      <c r="I195" s="31">
        <f t="shared" si="21"/>
        <v>132.8382</v>
      </c>
      <c r="J195" s="34">
        <f>VLOOKUP(A195,'Quote from MPC'!A25:H117,8,FALSE)</f>
        <v>180</v>
      </c>
      <c r="K195" s="36">
        <f t="shared" si="22"/>
        <v>11.161799999999999</v>
      </c>
      <c r="L195" s="32">
        <f t="shared" si="23"/>
        <v>12.277980000000001</v>
      </c>
    </row>
    <row r="196" spans="1:12" ht="30" x14ac:dyDescent="0.25">
      <c r="A196" s="8">
        <v>195</v>
      </c>
      <c r="B196" s="4" t="s">
        <v>56</v>
      </c>
      <c r="C196" s="6" t="s">
        <v>125</v>
      </c>
      <c r="D196" s="6" t="s">
        <v>194</v>
      </c>
      <c r="E196" s="4" t="s">
        <v>303</v>
      </c>
      <c r="F196" s="6" t="s">
        <v>316</v>
      </c>
      <c r="G196" s="6">
        <v>12</v>
      </c>
      <c r="H196" s="10">
        <v>240</v>
      </c>
      <c r="I196" s="31">
        <f t="shared" si="21"/>
        <v>221.39700000000002</v>
      </c>
      <c r="J196" s="34">
        <f>VLOOKUP(A196,'Quote from MPC'!A26:H118,8,FALSE)</f>
        <v>300</v>
      </c>
      <c r="K196" s="36">
        <f t="shared" si="22"/>
        <v>18.60299999999998</v>
      </c>
      <c r="L196" s="32">
        <f t="shared" si="23"/>
        <v>20.463299999999979</v>
      </c>
    </row>
    <row r="197" spans="1:12" ht="30" x14ac:dyDescent="0.25">
      <c r="A197" s="8">
        <v>196</v>
      </c>
      <c r="B197" s="4" t="s">
        <v>56</v>
      </c>
      <c r="C197" s="6" t="s">
        <v>145</v>
      </c>
      <c r="D197" s="6" t="s">
        <v>166</v>
      </c>
      <c r="E197" s="4" t="s">
        <v>304</v>
      </c>
      <c r="F197" s="6" t="s">
        <v>316</v>
      </c>
      <c r="G197" s="6">
        <v>12</v>
      </c>
      <c r="H197" s="10">
        <v>240</v>
      </c>
      <c r="I197" s="31">
        <f t="shared" si="21"/>
        <v>221.39700000000002</v>
      </c>
      <c r="J197" s="34">
        <f>VLOOKUP(A197,'Quote from MPC'!A27:H119,8,FALSE)</f>
        <v>300</v>
      </c>
      <c r="K197" s="36">
        <f t="shared" si="22"/>
        <v>18.60299999999998</v>
      </c>
      <c r="L197" s="32">
        <f t="shared" si="23"/>
        <v>20.463299999999979</v>
      </c>
    </row>
    <row r="198" spans="1:12" ht="30" x14ac:dyDescent="0.25">
      <c r="A198" s="8">
        <v>197</v>
      </c>
      <c r="B198" s="4" t="s">
        <v>56</v>
      </c>
      <c r="C198" s="6" t="s">
        <v>145</v>
      </c>
      <c r="D198" s="6" t="s">
        <v>166</v>
      </c>
      <c r="E198" s="4" t="s">
        <v>305</v>
      </c>
      <c r="F198" s="6" t="s">
        <v>316</v>
      </c>
      <c r="G198" s="6">
        <v>12</v>
      </c>
      <c r="H198" s="10">
        <v>240</v>
      </c>
      <c r="I198" s="31">
        <f t="shared" si="21"/>
        <v>221.39700000000002</v>
      </c>
      <c r="J198" s="34">
        <f>VLOOKUP(A198,'Quote from MPC'!A28:H120,8,FALSE)</f>
        <v>300</v>
      </c>
      <c r="K198" s="36">
        <f t="shared" si="22"/>
        <v>18.60299999999998</v>
      </c>
      <c r="L198" s="32">
        <f t="shared" si="23"/>
        <v>20.463299999999979</v>
      </c>
    </row>
    <row r="199" spans="1:12" ht="30" x14ac:dyDescent="0.25">
      <c r="A199" s="8">
        <v>198</v>
      </c>
      <c r="B199" s="4" t="s">
        <v>56</v>
      </c>
      <c r="C199" s="6" t="s">
        <v>145</v>
      </c>
      <c r="D199" s="6" t="s">
        <v>195</v>
      </c>
      <c r="E199" s="4" t="s">
        <v>306</v>
      </c>
      <c r="F199" s="6" t="s">
        <v>316</v>
      </c>
      <c r="G199" s="6">
        <v>12</v>
      </c>
      <c r="H199" s="10">
        <v>240</v>
      </c>
      <c r="I199" s="31">
        <f t="shared" si="21"/>
        <v>221.39700000000002</v>
      </c>
      <c r="J199" s="34">
        <f>VLOOKUP(A199,'Quote from MPC'!A29:H121,8,FALSE)</f>
        <v>300</v>
      </c>
      <c r="K199" s="36">
        <f t="shared" si="22"/>
        <v>18.60299999999998</v>
      </c>
      <c r="L199" s="32">
        <f t="shared" si="23"/>
        <v>20.463299999999979</v>
      </c>
    </row>
    <row r="200" spans="1:12" x14ac:dyDescent="0.25">
      <c r="A200" s="8">
        <v>199</v>
      </c>
      <c r="B200" s="4" t="s">
        <v>57</v>
      </c>
      <c r="C200" s="6" t="s">
        <v>125</v>
      </c>
      <c r="D200" s="6" t="s">
        <v>150</v>
      </c>
      <c r="E200" s="4">
        <v>7322783</v>
      </c>
      <c r="F200" s="6" t="s">
        <v>316</v>
      </c>
      <c r="G200" s="6">
        <v>12</v>
      </c>
      <c r="H200" s="10">
        <v>80</v>
      </c>
      <c r="I200" s="31">
        <f t="shared" si="21"/>
        <v>169.73770000000002</v>
      </c>
      <c r="J200" s="34">
        <f>VLOOKUP(A200,'Quote from MPC'!A21:H113,8,FALSE)</f>
        <v>230</v>
      </c>
      <c r="K200" s="36">
        <f t="shared" si="22"/>
        <v>-89.737700000000018</v>
      </c>
      <c r="L200" s="32">
        <f t="shared" si="23"/>
        <v>-98.711470000000034</v>
      </c>
    </row>
    <row r="201" spans="1:12" x14ac:dyDescent="0.25">
      <c r="A201" s="8">
        <v>200</v>
      </c>
      <c r="B201" s="4" t="s">
        <v>57</v>
      </c>
      <c r="C201" s="6" t="s">
        <v>125</v>
      </c>
      <c r="D201" s="6" t="s">
        <v>150</v>
      </c>
      <c r="E201" s="4">
        <v>7322786</v>
      </c>
      <c r="F201" s="6" t="s">
        <v>316</v>
      </c>
      <c r="G201" s="6">
        <v>12</v>
      </c>
      <c r="H201" s="10">
        <v>80</v>
      </c>
      <c r="I201" s="31">
        <f t="shared" si="21"/>
        <v>169.73770000000002</v>
      </c>
      <c r="J201" s="34">
        <f>VLOOKUP(A201,'Quote from MPC'!A22:H114,8,FALSE)</f>
        <v>230</v>
      </c>
      <c r="K201" s="36">
        <f t="shared" si="22"/>
        <v>-89.737700000000018</v>
      </c>
      <c r="L201" s="32">
        <f t="shared" si="23"/>
        <v>-98.711470000000034</v>
      </c>
    </row>
    <row r="202" spans="1:12" x14ac:dyDescent="0.25">
      <c r="A202" s="8">
        <v>201</v>
      </c>
      <c r="B202" s="4" t="s">
        <v>57</v>
      </c>
      <c r="C202" s="6" t="s">
        <v>125</v>
      </c>
      <c r="D202" s="6" t="s">
        <v>150</v>
      </c>
      <c r="E202" s="4">
        <v>14354687</v>
      </c>
      <c r="F202" s="6" t="s">
        <v>316</v>
      </c>
      <c r="G202" s="6">
        <v>12</v>
      </c>
      <c r="H202" s="10">
        <v>80</v>
      </c>
      <c r="I202" s="31">
        <f t="shared" si="21"/>
        <v>169.73770000000002</v>
      </c>
      <c r="J202" s="34">
        <f>VLOOKUP(A202,'Quote from MPC'!A23:H115,8,FALSE)</f>
        <v>230</v>
      </c>
      <c r="K202" s="36">
        <f t="shared" si="22"/>
        <v>-89.737700000000018</v>
      </c>
      <c r="L202" s="32">
        <f t="shared" si="23"/>
        <v>-98.711470000000034</v>
      </c>
    </row>
    <row r="203" spans="1:12" x14ac:dyDescent="0.25">
      <c r="A203" s="8">
        <v>202</v>
      </c>
      <c r="B203" s="4" t="s">
        <v>57</v>
      </c>
      <c r="C203" s="6" t="s">
        <v>125</v>
      </c>
      <c r="D203" s="6" t="s">
        <v>150</v>
      </c>
      <c r="E203" s="4">
        <v>14354682</v>
      </c>
      <c r="F203" s="6" t="s">
        <v>316</v>
      </c>
      <c r="G203" s="6">
        <v>12</v>
      </c>
      <c r="H203" s="10">
        <v>80</v>
      </c>
      <c r="I203" s="31">
        <f t="shared" si="21"/>
        <v>169.73770000000002</v>
      </c>
      <c r="J203" s="34">
        <f>VLOOKUP(A203,'Quote from MPC'!A24:H116,8,FALSE)</f>
        <v>230</v>
      </c>
      <c r="K203" s="36">
        <f t="shared" si="22"/>
        <v>-89.737700000000018</v>
      </c>
      <c r="L203" s="32">
        <f t="shared" si="23"/>
        <v>-98.711470000000034</v>
      </c>
    </row>
    <row r="204" spans="1:12" x14ac:dyDescent="0.25">
      <c r="A204" s="8">
        <v>203</v>
      </c>
      <c r="B204" s="4" t="s">
        <v>57</v>
      </c>
      <c r="C204" s="6" t="s">
        <v>125</v>
      </c>
      <c r="D204" s="6" t="s">
        <v>150</v>
      </c>
      <c r="E204" s="4">
        <v>14354698</v>
      </c>
      <c r="F204" s="6" t="s">
        <v>316</v>
      </c>
      <c r="G204" s="6">
        <v>12</v>
      </c>
      <c r="H204" s="10">
        <v>80</v>
      </c>
      <c r="I204" s="31">
        <f t="shared" si="21"/>
        <v>169.73770000000002</v>
      </c>
      <c r="J204" s="34">
        <f>VLOOKUP(A204,'Quote from MPC'!A25:H117,8,FALSE)</f>
        <v>230</v>
      </c>
      <c r="K204" s="36">
        <f t="shared" si="22"/>
        <v>-89.737700000000018</v>
      </c>
      <c r="L204" s="32">
        <f t="shared" si="23"/>
        <v>-98.711470000000034</v>
      </c>
    </row>
    <row r="205" spans="1:12" x14ac:dyDescent="0.25">
      <c r="A205" s="8">
        <v>204</v>
      </c>
      <c r="B205" s="4" t="s">
        <v>114</v>
      </c>
      <c r="C205" s="6" t="s">
        <v>146</v>
      </c>
      <c r="D205" s="6" t="s">
        <v>196</v>
      </c>
      <c r="E205" s="4" t="s">
        <v>307</v>
      </c>
      <c r="F205" s="6" t="s">
        <v>316</v>
      </c>
      <c r="G205" s="6">
        <v>12</v>
      </c>
      <c r="H205" s="10">
        <v>432</v>
      </c>
      <c r="I205" s="31">
        <f t="shared" si="21"/>
        <v>413.27440000000001</v>
      </c>
      <c r="J205" s="34">
        <f>VLOOKUP(A205,'Quote from MPC'!A26:H118,8,FALSE)</f>
        <v>560</v>
      </c>
      <c r="K205" s="36">
        <f t="shared" si="22"/>
        <v>18.725599999999986</v>
      </c>
      <c r="L205" s="32">
        <f t="shared" si="23"/>
        <v>20.598159999999986</v>
      </c>
    </row>
    <row r="206" spans="1:12" x14ac:dyDescent="0.25">
      <c r="A206" s="8">
        <v>205</v>
      </c>
      <c r="B206" s="4" t="s">
        <v>115</v>
      </c>
      <c r="C206" s="6" t="s">
        <v>28</v>
      </c>
      <c r="D206" s="6" t="s">
        <v>197</v>
      </c>
      <c r="E206" s="4" t="s">
        <v>308</v>
      </c>
      <c r="F206" s="6" t="s">
        <v>319</v>
      </c>
      <c r="G206" s="6" t="s">
        <v>323</v>
      </c>
      <c r="H206" s="10">
        <v>180</v>
      </c>
      <c r="I206" s="31">
        <f t="shared" si="21"/>
        <v>110.69850000000001</v>
      </c>
      <c r="J206" s="34">
        <f>VLOOKUP(A206,'Quote from MPC'!A27:H119,8,FALSE)</f>
        <v>150</v>
      </c>
      <c r="K206" s="36">
        <f t="shared" si="22"/>
        <v>69.30149999999999</v>
      </c>
      <c r="L206" s="32">
        <f t="shared" si="23"/>
        <v>76.231650000000002</v>
      </c>
    </row>
    <row r="207" spans="1:12" hidden="1" x14ac:dyDescent="0.25">
      <c r="A207" s="41">
        <v>206</v>
      </c>
      <c r="B207" s="38" t="s">
        <v>116</v>
      </c>
      <c r="C207" s="39" t="s">
        <v>127</v>
      </c>
      <c r="D207" s="39" t="s">
        <v>183</v>
      </c>
      <c r="E207" s="38">
        <v>97019</v>
      </c>
      <c r="F207" s="39" t="s">
        <v>318</v>
      </c>
      <c r="G207" s="39">
        <v>12</v>
      </c>
      <c r="H207" s="40">
        <v>160</v>
      </c>
      <c r="I207" s="31" t="e">
        <f t="shared" si="21"/>
        <v>#N/A</v>
      </c>
      <c r="J207" s="34" t="e">
        <f>VLOOKUP(A207,'Quote from MPC'!A178:I271,8,FALSE)</f>
        <v>#N/A</v>
      </c>
      <c r="K207" s="49"/>
      <c r="L207" s="50"/>
    </row>
    <row r="208" spans="1:12" hidden="1" x14ac:dyDescent="0.25">
      <c r="A208" s="41">
        <v>207</v>
      </c>
      <c r="B208" s="38" t="s">
        <v>116</v>
      </c>
      <c r="C208" s="39" t="s">
        <v>127</v>
      </c>
      <c r="D208" s="39" t="s">
        <v>183</v>
      </c>
      <c r="E208" s="38">
        <v>97020</v>
      </c>
      <c r="F208" s="39" t="s">
        <v>318</v>
      </c>
      <c r="G208" s="39">
        <v>12</v>
      </c>
      <c r="H208" s="40">
        <v>160</v>
      </c>
      <c r="I208" s="31" t="e">
        <f t="shared" si="21"/>
        <v>#N/A</v>
      </c>
      <c r="J208" s="34" t="e">
        <f>VLOOKUP(A208,'Quote from MPC'!A179:I272,8,FALSE)</f>
        <v>#N/A</v>
      </c>
      <c r="K208" s="49"/>
      <c r="L208" s="50"/>
    </row>
    <row r="209" spans="1:12" hidden="1" x14ac:dyDescent="0.25">
      <c r="A209" s="41">
        <v>208</v>
      </c>
      <c r="B209" s="38" t="s">
        <v>116</v>
      </c>
      <c r="C209" s="39" t="s">
        <v>127</v>
      </c>
      <c r="D209" s="39" t="s">
        <v>155</v>
      </c>
      <c r="E209" s="38">
        <v>97015</v>
      </c>
      <c r="F209" s="39" t="s">
        <v>318</v>
      </c>
      <c r="G209" s="39">
        <v>12</v>
      </c>
      <c r="H209" s="40">
        <v>160</v>
      </c>
      <c r="I209" s="31" t="e">
        <f t="shared" si="21"/>
        <v>#N/A</v>
      </c>
      <c r="J209" s="34" t="e">
        <f>VLOOKUP(A209,'Quote from MPC'!A180:I273,8,FALSE)</f>
        <v>#N/A</v>
      </c>
      <c r="K209" s="49"/>
      <c r="L209" s="50"/>
    </row>
    <row r="210" spans="1:12" hidden="1" x14ac:dyDescent="0.25">
      <c r="A210" s="41">
        <v>209</v>
      </c>
      <c r="B210" s="38" t="s">
        <v>116</v>
      </c>
      <c r="C210" s="39" t="s">
        <v>127</v>
      </c>
      <c r="D210" s="39" t="s">
        <v>155</v>
      </c>
      <c r="E210" s="38">
        <v>97016</v>
      </c>
      <c r="F210" s="39" t="s">
        <v>318</v>
      </c>
      <c r="G210" s="39">
        <v>12</v>
      </c>
      <c r="H210" s="40">
        <v>160</v>
      </c>
      <c r="I210" s="31" t="e">
        <f t="shared" si="21"/>
        <v>#N/A</v>
      </c>
      <c r="J210" s="34" t="e">
        <f>VLOOKUP(A210,'Quote from MPC'!A181:I274,8,FALSE)</f>
        <v>#N/A</v>
      </c>
      <c r="K210" s="49"/>
      <c r="L210" s="50"/>
    </row>
    <row r="211" spans="1:12" hidden="1" x14ac:dyDescent="0.25">
      <c r="A211" s="41">
        <v>210</v>
      </c>
      <c r="B211" s="38" t="s">
        <v>116</v>
      </c>
      <c r="C211" s="39" t="s">
        <v>127</v>
      </c>
      <c r="D211" s="39" t="s">
        <v>155</v>
      </c>
      <c r="E211" s="38">
        <v>97017</v>
      </c>
      <c r="F211" s="39" t="s">
        <v>318</v>
      </c>
      <c r="G211" s="39">
        <v>12</v>
      </c>
      <c r="H211" s="40">
        <v>160</v>
      </c>
      <c r="I211" s="31" t="e">
        <f t="shared" si="21"/>
        <v>#N/A</v>
      </c>
      <c r="J211" s="34" t="e">
        <f>VLOOKUP(A211,'Quote from MPC'!A182:I275,8,FALSE)</f>
        <v>#N/A</v>
      </c>
      <c r="K211" s="49"/>
      <c r="L211" s="50"/>
    </row>
    <row r="212" spans="1:12" hidden="1" x14ac:dyDescent="0.25">
      <c r="A212" s="41">
        <v>211</v>
      </c>
      <c r="B212" s="38" t="s">
        <v>116</v>
      </c>
      <c r="C212" s="39" t="s">
        <v>127</v>
      </c>
      <c r="D212" s="39" t="s">
        <v>155</v>
      </c>
      <c r="E212" s="38">
        <v>97018</v>
      </c>
      <c r="F212" s="39" t="s">
        <v>318</v>
      </c>
      <c r="G212" s="39">
        <v>12</v>
      </c>
      <c r="H212" s="40">
        <v>160</v>
      </c>
      <c r="I212" s="31" t="e">
        <f t="shared" si="21"/>
        <v>#N/A</v>
      </c>
      <c r="J212" s="34" t="e">
        <f>VLOOKUP(A212,'Quote from MPC'!A183:I276,8,FALSE)</f>
        <v>#N/A</v>
      </c>
      <c r="K212" s="49"/>
      <c r="L212" s="50"/>
    </row>
    <row r="213" spans="1:12" hidden="1" x14ac:dyDescent="0.25">
      <c r="A213" s="41">
        <v>212</v>
      </c>
      <c r="B213" s="38" t="s">
        <v>117</v>
      </c>
      <c r="C213" s="39" t="s">
        <v>125</v>
      </c>
      <c r="D213" s="39" t="s">
        <v>198</v>
      </c>
      <c r="E213" s="38">
        <v>97010</v>
      </c>
      <c r="F213" s="39" t="s">
        <v>318</v>
      </c>
      <c r="G213" s="39">
        <v>12</v>
      </c>
      <c r="H213" s="40">
        <v>240</v>
      </c>
      <c r="I213" s="31" t="e">
        <f t="shared" si="21"/>
        <v>#N/A</v>
      </c>
      <c r="J213" s="34" t="e">
        <f>VLOOKUP(A213,'Quote from MPC'!A184:I277,8,FALSE)</f>
        <v>#N/A</v>
      </c>
      <c r="K213" s="49"/>
      <c r="L213" s="50"/>
    </row>
    <row r="214" spans="1:12" hidden="1" x14ac:dyDescent="0.25">
      <c r="A214" s="41">
        <v>213</v>
      </c>
      <c r="B214" s="38" t="s">
        <v>117</v>
      </c>
      <c r="C214" s="39" t="s">
        <v>125</v>
      </c>
      <c r="D214" s="39" t="s">
        <v>198</v>
      </c>
      <c r="E214" s="38">
        <v>97011</v>
      </c>
      <c r="F214" s="39" t="s">
        <v>318</v>
      </c>
      <c r="G214" s="39">
        <v>12</v>
      </c>
      <c r="H214" s="40">
        <v>240</v>
      </c>
      <c r="I214" s="31" t="e">
        <f t="shared" si="21"/>
        <v>#N/A</v>
      </c>
      <c r="J214" s="34" t="e">
        <f>VLOOKUP(A214,'Quote from MPC'!A185:I278,8,FALSE)</f>
        <v>#N/A</v>
      </c>
      <c r="K214" s="49"/>
      <c r="L214" s="50"/>
    </row>
    <row r="215" spans="1:12" hidden="1" x14ac:dyDescent="0.25">
      <c r="A215" s="41">
        <v>214</v>
      </c>
      <c r="B215" s="38" t="s">
        <v>117</v>
      </c>
      <c r="C215" s="39" t="s">
        <v>125</v>
      </c>
      <c r="D215" s="39" t="s">
        <v>199</v>
      </c>
      <c r="E215" s="38">
        <v>97012</v>
      </c>
      <c r="F215" s="39" t="s">
        <v>318</v>
      </c>
      <c r="G215" s="39">
        <v>12</v>
      </c>
      <c r="H215" s="40">
        <v>240</v>
      </c>
      <c r="I215" s="31" t="e">
        <f t="shared" si="21"/>
        <v>#N/A</v>
      </c>
      <c r="J215" s="34" t="e">
        <f>VLOOKUP(A215,'Quote from MPC'!A186:I279,8,FALSE)</f>
        <v>#N/A</v>
      </c>
      <c r="K215" s="49"/>
      <c r="L215" s="50"/>
    </row>
    <row r="216" spans="1:12" hidden="1" x14ac:dyDescent="0.25">
      <c r="A216" s="41">
        <v>215</v>
      </c>
      <c r="B216" s="38" t="s">
        <v>117</v>
      </c>
      <c r="C216" s="39" t="s">
        <v>125</v>
      </c>
      <c r="D216" s="39" t="s">
        <v>199</v>
      </c>
      <c r="E216" s="38">
        <v>97013</v>
      </c>
      <c r="F216" s="39" t="s">
        <v>318</v>
      </c>
      <c r="G216" s="39">
        <v>12</v>
      </c>
      <c r="H216" s="40">
        <v>240</v>
      </c>
      <c r="I216" s="31" t="e">
        <f t="shared" si="21"/>
        <v>#N/A</v>
      </c>
      <c r="J216" s="34" t="e">
        <f>VLOOKUP(A216,'Quote from MPC'!A187:I280,8,FALSE)</f>
        <v>#N/A</v>
      </c>
      <c r="K216" s="49"/>
      <c r="L216" s="50"/>
    </row>
    <row r="217" spans="1:12" ht="30" hidden="1" x14ac:dyDescent="0.25">
      <c r="A217" s="60">
        <v>216</v>
      </c>
      <c r="B217" s="61" t="s">
        <v>107</v>
      </c>
      <c r="C217" s="62" t="s">
        <v>128</v>
      </c>
      <c r="D217" s="62" t="s">
        <v>152</v>
      </c>
      <c r="E217" s="61">
        <v>97025</v>
      </c>
      <c r="F217" s="62" t="s">
        <v>318</v>
      </c>
      <c r="G217" s="62">
        <v>12</v>
      </c>
      <c r="H217" s="63">
        <v>144</v>
      </c>
      <c r="I217" s="31" t="e">
        <f t="shared" si="21"/>
        <v>#N/A</v>
      </c>
      <c r="J217" s="34" t="e">
        <f>VLOOKUP(A217,'Quote from MPC'!A188:I281,8,FALSE)</f>
        <v>#N/A</v>
      </c>
      <c r="K217" s="64"/>
      <c r="L217" s="65"/>
    </row>
    <row r="218" spans="1:12" ht="60" hidden="1" x14ac:dyDescent="0.25">
      <c r="A218" s="60">
        <v>217</v>
      </c>
      <c r="B218" s="61" t="s">
        <v>118</v>
      </c>
      <c r="C218" s="62" t="s">
        <v>128</v>
      </c>
      <c r="D218" s="62" t="s">
        <v>156</v>
      </c>
      <c r="E218" s="61">
        <v>97026</v>
      </c>
      <c r="F218" s="62" t="s">
        <v>318</v>
      </c>
      <c r="G218" s="62">
        <v>12</v>
      </c>
      <c r="H218" s="63">
        <v>250</v>
      </c>
      <c r="I218" s="31" t="e">
        <f t="shared" si="21"/>
        <v>#N/A</v>
      </c>
      <c r="J218" s="34" t="e">
        <f>VLOOKUP(A218,'Quote from MPC'!A189:I282,8,FALSE)</f>
        <v>#N/A</v>
      </c>
      <c r="K218" s="64"/>
      <c r="L218" s="65"/>
    </row>
    <row r="219" spans="1:12" ht="30" hidden="1" x14ac:dyDescent="0.25">
      <c r="A219" s="41">
        <v>218</v>
      </c>
      <c r="B219" s="38" t="s">
        <v>109</v>
      </c>
      <c r="C219" s="39" t="s">
        <v>129</v>
      </c>
      <c r="D219" s="39" t="s">
        <v>200</v>
      </c>
      <c r="E219" s="38">
        <v>97024</v>
      </c>
      <c r="F219" s="39" t="s">
        <v>318</v>
      </c>
      <c r="G219" s="39">
        <v>12</v>
      </c>
      <c r="H219" s="40">
        <v>200</v>
      </c>
      <c r="I219" s="31" t="e">
        <f t="shared" si="21"/>
        <v>#N/A</v>
      </c>
      <c r="J219" s="34" t="e">
        <f>VLOOKUP(A219,'Quote from MPC'!A190:I283,8,FALSE)</f>
        <v>#N/A</v>
      </c>
      <c r="K219" s="49"/>
      <c r="L219" s="50"/>
    </row>
    <row r="220" spans="1:12" hidden="1" x14ac:dyDescent="0.25">
      <c r="A220" s="41">
        <v>219</v>
      </c>
      <c r="B220" s="38" t="s">
        <v>119</v>
      </c>
      <c r="C220" s="39" t="s">
        <v>147</v>
      </c>
      <c r="D220" s="39" t="s">
        <v>201</v>
      </c>
      <c r="E220" s="38">
        <v>97014</v>
      </c>
      <c r="F220" s="39" t="s">
        <v>318</v>
      </c>
      <c r="G220" s="39">
        <v>12</v>
      </c>
      <c r="H220" s="42"/>
      <c r="I220" s="31" t="e">
        <f t="shared" si="21"/>
        <v>#N/A</v>
      </c>
      <c r="J220" s="34" t="e">
        <f>VLOOKUP(A220,'Quote from MPC'!A191:I284,8,FALSE)</f>
        <v>#N/A</v>
      </c>
      <c r="K220" s="49"/>
      <c r="L220" s="50"/>
    </row>
    <row r="221" spans="1:12" hidden="1" x14ac:dyDescent="0.25">
      <c r="A221" s="41">
        <v>220</v>
      </c>
      <c r="B221" s="38" t="s">
        <v>120</v>
      </c>
      <c r="C221" s="39" t="s">
        <v>130</v>
      </c>
      <c r="D221" s="39" t="s">
        <v>202</v>
      </c>
      <c r="E221" s="38">
        <v>97021</v>
      </c>
      <c r="F221" s="39" t="s">
        <v>318</v>
      </c>
      <c r="G221" s="39">
        <v>12</v>
      </c>
      <c r="H221" s="40">
        <v>270</v>
      </c>
      <c r="I221" s="31" t="e">
        <f t="shared" si="21"/>
        <v>#N/A</v>
      </c>
      <c r="J221" s="34" t="e">
        <f>VLOOKUP(A221,'Quote from MPC'!A192:I285,8,FALSE)</f>
        <v>#N/A</v>
      </c>
      <c r="K221" s="49"/>
      <c r="L221" s="50"/>
    </row>
    <row r="222" spans="1:12" hidden="1" x14ac:dyDescent="0.25">
      <c r="A222" s="41">
        <v>221</v>
      </c>
      <c r="B222" s="38" t="s">
        <v>120</v>
      </c>
      <c r="C222" s="39" t="s">
        <v>130</v>
      </c>
      <c r="D222" s="39" t="s">
        <v>202</v>
      </c>
      <c r="E222" s="38">
        <v>97022</v>
      </c>
      <c r="F222" s="39" t="s">
        <v>318</v>
      </c>
      <c r="G222" s="39">
        <v>12</v>
      </c>
      <c r="H222" s="40">
        <v>270</v>
      </c>
      <c r="I222" s="31" t="e">
        <f t="shared" si="21"/>
        <v>#N/A</v>
      </c>
      <c r="J222" s="34" t="e">
        <f>VLOOKUP(A222,'Quote from MPC'!A193:I286,8,FALSE)</f>
        <v>#N/A</v>
      </c>
      <c r="K222" s="49"/>
      <c r="L222" s="50"/>
    </row>
    <row r="223" spans="1:12" hidden="1" x14ac:dyDescent="0.25">
      <c r="A223" s="41">
        <v>222</v>
      </c>
      <c r="B223" s="38" t="s">
        <v>86</v>
      </c>
      <c r="C223" s="39" t="s">
        <v>130</v>
      </c>
      <c r="D223" s="39" t="s">
        <v>203</v>
      </c>
      <c r="E223" s="38">
        <v>97023</v>
      </c>
      <c r="F223" s="39" t="s">
        <v>318</v>
      </c>
      <c r="G223" s="39">
        <v>12</v>
      </c>
      <c r="H223" s="40">
        <v>270</v>
      </c>
      <c r="I223" s="31" t="e">
        <f t="shared" si="21"/>
        <v>#N/A</v>
      </c>
      <c r="J223" s="34" t="e">
        <f>VLOOKUP(A223,'Quote from MPC'!A194:I287,8,FALSE)</f>
        <v>#N/A</v>
      </c>
      <c r="K223" s="49"/>
      <c r="L223" s="50"/>
    </row>
    <row r="224" spans="1:12" ht="30" hidden="1" x14ac:dyDescent="0.25">
      <c r="A224" s="43">
        <v>223</v>
      </c>
      <c r="B224" s="4" t="s">
        <v>121</v>
      </c>
      <c r="C224" s="6" t="s">
        <v>131</v>
      </c>
      <c r="D224" s="6" t="s">
        <v>204</v>
      </c>
      <c r="E224" s="4" t="s">
        <v>309</v>
      </c>
      <c r="F224" s="6" t="s">
        <v>317</v>
      </c>
      <c r="G224" s="6">
        <v>12</v>
      </c>
      <c r="H224" s="10">
        <v>0</v>
      </c>
      <c r="I224" s="31" t="e">
        <f t="shared" si="21"/>
        <v>#N/A</v>
      </c>
      <c r="J224" s="34" t="e">
        <f>VLOOKUP(A224,'Quote from MPC'!A195:I288,8,FALSE)</f>
        <v>#N/A</v>
      </c>
      <c r="K224" s="35"/>
    </row>
    <row r="225" spans="1:17" hidden="1" x14ac:dyDescent="0.25">
      <c r="A225" s="8">
        <v>224</v>
      </c>
      <c r="B225" s="4" t="s">
        <v>122</v>
      </c>
      <c r="C225" s="6" t="s">
        <v>131</v>
      </c>
      <c r="D225" s="6" t="s">
        <v>205</v>
      </c>
      <c r="E225" s="4" t="s">
        <v>310</v>
      </c>
      <c r="F225" s="6" t="s">
        <v>317</v>
      </c>
      <c r="G225" s="6">
        <v>12</v>
      </c>
      <c r="H225" s="10">
        <v>0</v>
      </c>
      <c r="I225" s="31" t="e">
        <f t="shared" si="21"/>
        <v>#N/A</v>
      </c>
      <c r="J225" s="34" t="e">
        <f>VLOOKUP(A225,'Quote from MPC'!A196:I289,8,FALSE)</f>
        <v>#N/A</v>
      </c>
      <c r="K225" s="35"/>
    </row>
    <row r="226" spans="1:17" hidden="1" x14ac:dyDescent="0.25">
      <c r="A226" s="41">
        <v>225</v>
      </c>
      <c r="B226" s="38" t="s">
        <v>123</v>
      </c>
      <c r="C226" s="39" t="s">
        <v>148</v>
      </c>
      <c r="D226" s="58" t="s">
        <v>206</v>
      </c>
      <c r="E226" s="38" t="s">
        <v>311</v>
      </c>
      <c r="F226" s="39" t="s">
        <v>317</v>
      </c>
      <c r="G226" s="39">
        <v>24</v>
      </c>
      <c r="H226" s="40">
        <v>0</v>
      </c>
      <c r="I226" s="31" t="e">
        <f t="shared" si="21"/>
        <v>#N/A</v>
      </c>
      <c r="J226" s="34" t="e">
        <f>VLOOKUP(A226,'Quote from MPC'!A197:I290,8,FALSE)</f>
        <v>#N/A</v>
      </c>
      <c r="K226" s="49"/>
      <c r="L226" s="50"/>
    </row>
    <row r="227" spans="1:17" hidden="1" x14ac:dyDescent="0.25">
      <c r="A227" s="8">
        <v>226</v>
      </c>
      <c r="B227" s="4" t="s">
        <v>124</v>
      </c>
      <c r="C227" s="6" t="s">
        <v>149</v>
      </c>
      <c r="D227" s="6" t="s">
        <v>207</v>
      </c>
      <c r="E227" s="4">
        <v>90001301209</v>
      </c>
      <c r="F227" s="6" t="s">
        <v>319</v>
      </c>
      <c r="G227" s="6">
        <v>15</v>
      </c>
      <c r="H227" s="10">
        <v>2634.77</v>
      </c>
      <c r="I227" s="31" t="e">
        <f t="shared" si="21"/>
        <v>#VALUE!</v>
      </c>
      <c r="J227" s="34" t="str">
        <f>VLOOKUP(A227,'Quote from MPC'!A48:H140,8,FALSE)</f>
        <v xml:space="preserve">No Capability </v>
      </c>
      <c r="K227" s="52"/>
      <c r="L227" s="53"/>
    </row>
    <row r="228" spans="1:17" x14ac:dyDescent="0.25">
      <c r="I228">
        <f>SUBTOTAL(9,I34:I227)</f>
        <v>12505.24055</v>
      </c>
      <c r="J228">
        <f t="shared" ref="J228:K228" si="24">SUBTOTAL(9,J34:J227)</f>
        <v>16945</v>
      </c>
      <c r="K228">
        <f t="shared" si="24"/>
        <v>1984.6694499999996</v>
      </c>
    </row>
    <row r="229" spans="1:17" x14ac:dyDescent="0.25">
      <c r="O229" s="65" t="s">
        <v>371</v>
      </c>
    </row>
    <row r="230" spans="1:17" ht="75" x14ac:dyDescent="0.25">
      <c r="O230" s="38" t="s">
        <v>59</v>
      </c>
      <c r="P230" s="39" t="s">
        <v>127</v>
      </c>
      <c r="Q230" s="39" t="s">
        <v>151</v>
      </c>
    </row>
    <row r="231" spans="1:17" ht="75" x14ac:dyDescent="0.25">
      <c r="O231" s="38" t="s">
        <v>59</v>
      </c>
      <c r="P231" s="39" t="s">
        <v>127</v>
      </c>
      <c r="Q231" s="39" t="s">
        <v>151</v>
      </c>
    </row>
    <row r="232" spans="1:17" ht="30" x14ac:dyDescent="0.25">
      <c r="O232" s="38" t="s">
        <v>60</v>
      </c>
      <c r="P232" s="39" t="s">
        <v>128</v>
      </c>
      <c r="Q232" s="39" t="s">
        <v>152</v>
      </c>
    </row>
    <row r="233" spans="1:17" ht="30" x14ac:dyDescent="0.25">
      <c r="O233" s="38" t="s">
        <v>61</v>
      </c>
      <c r="P233" s="39" t="s">
        <v>129</v>
      </c>
      <c r="Q233" s="39" t="s">
        <v>153</v>
      </c>
    </row>
    <row r="234" spans="1:17" ht="45" x14ac:dyDescent="0.25">
      <c r="O234" s="38" t="s">
        <v>62</v>
      </c>
      <c r="P234" s="39" t="s">
        <v>130</v>
      </c>
      <c r="Q234" s="39" t="s">
        <v>154</v>
      </c>
    </row>
    <row r="235" spans="1:17" ht="45" x14ac:dyDescent="0.25">
      <c r="O235" s="38" t="s">
        <v>62</v>
      </c>
      <c r="P235" s="39" t="s">
        <v>130</v>
      </c>
      <c r="Q235" s="39" t="s">
        <v>154</v>
      </c>
    </row>
    <row r="236" spans="1:17" ht="45" x14ac:dyDescent="0.25">
      <c r="O236" s="38" t="s">
        <v>59</v>
      </c>
      <c r="P236" s="39" t="s">
        <v>127</v>
      </c>
      <c r="Q236" s="39" t="s">
        <v>155</v>
      </c>
    </row>
    <row r="237" spans="1:17" ht="45" x14ac:dyDescent="0.25">
      <c r="O237" s="38" t="s">
        <v>59</v>
      </c>
      <c r="P237" s="39" t="s">
        <v>127</v>
      </c>
      <c r="Q237" s="39" t="s">
        <v>155</v>
      </c>
    </row>
    <row r="238" spans="1:17" ht="45" x14ac:dyDescent="0.25">
      <c r="O238" s="38" t="s">
        <v>59</v>
      </c>
      <c r="P238" s="39" t="s">
        <v>127</v>
      </c>
      <c r="Q238" s="39" t="s">
        <v>155</v>
      </c>
    </row>
    <row r="239" spans="1:17" ht="45" x14ac:dyDescent="0.25">
      <c r="O239" s="38" t="s">
        <v>59</v>
      </c>
      <c r="P239" s="39" t="s">
        <v>127</v>
      </c>
      <c r="Q239" s="39" t="s">
        <v>155</v>
      </c>
    </row>
    <row r="240" spans="1:17" ht="75" x14ac:dyDescent="0.25">
      <c r="O240" s="38" t="s">
        <v>63</v>
      </c>
      <c r="P240" s="39" t="s">
        <v>128</v>
      </c>
      <c r="Q240" s="39" t="s">
        <v>156</v>
      </c>
    </row>
    <row r="241" spans="15:17" ht="75" x14ac:dyDescent="0.25">
      <c r="O241" s="38" t="s">
        <v>64</v>
      </c>
      <c r="P241" s="39" t="s">
        <v>125</v>
      </c>
      <c r="Q241" s="39">
        <v>63103</v>
      </c>
    </row>
    <row r="242" spans="15:17" ht="75" x14ac:dyDescent="0.25">
      <c r="O242" s="38" t="s">
        <v>64</v>
      </c>
      <c r="P242" s="39" t="s">
        <v>125</v>
      </c>
      <c r="Q242" s="39">
        <v>63103</v>
      </c>
    </row>
    <row r="243" spans="15:17" ht="75" x14ac:dyDescent="0.25">
      <c r="O243" s="38" t="s">
        <v>64</v>
      </c>
      <c r="P243" s="39" t="s">
        <v>125</v>
      </c>
      <c r="Q243" s="39">
        <v>63103</v>
      </c>
    </row>
    <row r="244" spans="15:17" ht="75" x14ac:dyDescent="0.25">
      <c r="O244" s="38" t="s">
        <v>64</v>
      </c>
      <c r="P244" s="39" t="s">
        <v>125</v>
      </c>
      <c r="Q244" s="39">
        <v>63103</v>
      </c>
    </row>
    <row r="245" spans="15:17" ht="60" x14ac:dyDescent="0.25">
      <c r="O245" s="38" t="s">
        <v>65</v>
      </c>
      <c r="P245" s="39" t="s">
        <v>130</v>
      </c>
      <c r="Q245" s="39" t="s">
        <v>157</v>
      </c>
    </row>
  </sheetData>
  <autoFilter ref="A1:K227" xr:uid="{986D460C-84C3-4B33-8B84-3FC870576B46}">
    <filterColumn colId="5">
      <filters>
        <filter val="CEI"/>
        <filter val="CEI PCBA"/>
        <filter val="Flex"/>
        <filter val="Flex Senai"/>
        <filter val="Venture (LC)"/>
        <filter val="Venture (MS)"/>
        <filter val="Venture PCBA (LC)"/>
        <filter val="Venture PCBA (MS)"/>
      </filters>
    </filterColumn>
    <filterColumn colId="9">
      <filters>
        <filter val="100"/>
        <filter val="120"/>
        <filter val="150"/>
        <filter val="165"/>
        <filter val="180"/>
        <filter val="190"/>
        <filter val="230"/>
        <filter val="250"/>
        <filter val="280"/>
        <filter val="300"/>
        <filter val="350"/>
        <filter val="400"/>
        <filter val="45"/>
        <filter val="450"/>
        <filter val="50"/>
        <filter val="560"/>
        <filter val="80"/>
      </filters>
    </filterColumn>
  </autoFilter>
  <conditionalFormatting sqref="K229:K1048576 K1:K227">
    <cfRule type="cellIs" dxfId="0" priority="1" operator="less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4456B-FFE1-4F4C-A3E7-4C1655834D97}">
  <dimension ref="A1:P96"/>
  <sheetViews>
    <sheetView zoomScaleNormal="100" workbookViewId="0">
      <pane ySplit="1" topLeftCell="A2" activePane="bottomLeft" state="frozen"/>
      <selection pane="bottomLeft" activeCell="I15" sqref="I15"/>
    </sheetView>
  </sheetViews>
  <sheetFormatPr defaultColWidth="8.7109375" defaultRowHeight="11.25" x14ac:dyDescent="0.2"/>
  <cols>
    <col min="1" max="1" width="4" style="17" bestFit="1" customWidth="1"/>
    <col min="2" max="2" width="32.140625" style="25" customWidth="1"/>
    <col min="3" max="3" width="16.5703125" style="25" customWidth="1"/>
    <col min="4" max="4" width="16" style="25" bestFit="1" customWidth="1"/>
    <col min="5" max="5" width="14.140625" style="25" bestFit="1" customWidth="1"/>
    <col min="6" max="6" width="18.28515625" style="17" bestFit="1" customWidth="1"/>
    <col min="7" max="7" width="10.7109375" style="17" customWidth="1"/>
    <col min="8" max="8" width="13.5703125" style="26" customWidth="1"/>
    <col min="9" max="9" width="26" style="27" bestFit="1" customWidth="1"/>
    <col min="10" max="16384" width="8.7109375" style="17"/>
  </cols>
  <sheetData>
    <row r="1" spans="1:9" ht="22.5" x14ac:dyDescent="0.2">
      <c r="A1" s="12"/>
      <c r="B1" s="13" t="s">
        <v>0</v>
      </c>
      <c r="C1" s="13" t="s">
        <v>2</v>
      </c>
      <c r="D1" s="14" t="s">
        <v>1</v>
      </c>
      <c r="E1" s="13" t="s">
        <v>4</v>
      </c>
      <c r="F1" s="13" t="s">
        <v>3</v>
      </c>
      <c r="G1" s="13" t="s">
        <v>320</v>
      </c>
      <c r="H1" s="15" t="s">
        <v>325</v>
      </c>
      <c r="I1" s="16" t="s">
        <v>326</v>
      </c>
    </row>
    <row r="2" spans="1:9" x14ac:dyDescent="0.2">
      <c r="A2" s="18">
        <v>29</v>
      </c>
      <c r="B2" s="19" t="s">
        <v>56</v>
      </c>
      <c r="C2" s="20" t="s">
        <v>125</v>
      </c>
      <c r="D2" s="20">
        <v>19032</v>
      </c>
      <c r="E2" s="19" t="s">
        <v>208</v>
      </c>
      <c r="F2" s="20" t="s">
        <v>312</v>
      </c>
      <c r="G2" s="20">
        <v>12</v>
      </c>
      <c r="H2" s="21">
        <v>300</v>
      </c>
      <c r="I2" s="18"/>
    </row>
    <row r="3" spans="1:9" x14ac:dyDescent="0.2">
      <c r="A3" s="18">
        <v>30</v>
      </c>
      <c r="B3" s="19" t="s">
        <v>57</v>
      </c>
      <c r="C3" s="20" t="s">
        <v>125</v>
      </c>
      <c r="D3" s="20" t="s">
        <v>150</v>
      </c>
      <c r="E3" s="19">
        <v>14354696</v>
      </c>
      <c r="F3" s="20" t="s">
        <v>312</v>
      </c>
      <c r="G3" s="20">
        <v>12</v>
      </c>
      <c r="H3" s="21">
        <v>230</v>
      </c>
      <c r="I3" s="18"/>
    </row>
    <row r="4" spans="1:9" x14ac:dyDescent="0.2">
      <c r="A4" s="18">
        <v>63</v>
      </c>
      <c r="B4" s="19" t="s">
        <v>71</v>
      </c>
      <c r="C4" s="20" t="s">
        <v>132</v>
      </c>
      <c r="D4" s="20" t="s">
        <v>164</v>
      </c>
      <c r="E4" s="19">
        <v>89280141</v>
      </c>
      <c r="F4" s="20" t="s">
        <v>314</v>
      </c>
      <c r="G4" s="20">
        <v>12</v>
      </c>
      <c r="H4" s="21">
        <v>120</v>
      </c>
      <c r="I4" s="18"/>
    </row>
    <row r="5" spans="1:9" x14ac:dyDescent="0.2">
      <c r="A5" s="18">
        <v>64</v>
      </c>
      <c r="B5" s="19" t="s">
        <v>72</v>
      </c>
      <c r="C5" s="20" t="s">
        <v>133</v>
      </c>
      <c r="D5" s="20" t="s">
        <v>165</v>
      </c>
      <c r="E5" s="19">
        <v>12305757</v>
      </c>
      <c r="F5" s="20" t="s">
        <v>314</v>
      </c>
      <c r="G5" s="20">
        <v>6</v>
      </c>
      <c r="H5" s="21">
        <v>80</v>
      </c>
      <c r="I5" s="18"/>
    </row>
    <row r="6" spans="1:9" x14ac:dyDescent="0.2">
      <c r="A6" s="18">
        <v>65</v>
      </c>
      <c r="B6" s="19" t="s">
        <v>72</v>
      </c>
      <c r="C6" s="20" t="s">
        <v>133</v>
      </c>
      <c r="D6" s="20" t="s">
        <v>165</v>
      </c>
      <c r="E6" s="19">
        <v>12305757</v>
      </c>
      <c r="F6" s="20" t="s">
        <v>314</v>
      </c>
      <c r="G6" s="20">
        <v>6</v>
      </c>
      <c r="H6" s="21">
        <v>80</v>
      </c>
      <c r="I6" s="18"/>
    </row>
    <row r="7" spans="1:9" x14ac:dyDescent="0.2">
      <c r="A7" s="18">
        <v>66</v>
      </c>
      <c r="B7" s="19" t="s">
        <v>72</v>
      </c>
      <c r="C7" s="20" t="s">
        <v>133</v>
      </c>
      <c r="D7" s="20" t="s">
        <v>165</v>
      </c>
      <c r="E7" s="19">
        <v>12200404</v>
      </c>
      <c r="F7" s="20" t="s">
        <v>314</v>
      </c>
      <c r="G7" s="20">
        <v>6</v>
      </c>
      <c r="H7" s="21">
        <v>80</v>
      </c>
      <c r="I7" s="18"/>
    </row>
    <row r="8" spans="1:9" x14ac:dyDescent="0.2">
      <c r="A8" s="18">
        <v>67</v>
      </c>
      <c r="B8" s="19" t="s">
        <v>72</v>
      </c>
      <c r="C8" s="20" t="s">
        <v>133</v>
      </c>
      <c r="D8" s="20" t="s">
        <v>165</v>
      </c>
      <c r="E8" s="19">
        <v>12200404</v>
      </c>
      <c r="F8" s="20" t="s">
        <v>314</v>
      </c>
      <c r="G8" s="20">
        <v>6</v>
      </c>
      <c r="H8" s="21">
        <v>80</v>
      </c>
      <c r="I8" s="18"/>
    </row>
    <row r="9" spans="1:9" x14ac:dyDescent="0.2">
      <c r="A9" s="18">
        <v>68</v>
      </c>
      <c r="B9" s="19" t="s">
        <v>72</v>
      </c>
      <c r="C9" s="20" t="s">
        <v>133</v>
      </c>
      <c r="D9" s="20" t="s">
        <v>165</v>
      </c>
      <c r="E9" s="19">
        <v>12303279</v>
      </c>
      <c r="F9" s="20" t="s">
        <v>314</v>
      </c>
      <c r="G9" s="20">
        <v>6</v>
      </c>
      <c r="H9" s="21">
        <v>80</v>
      </c>
      <c r="I9" s="18"/>
    </row>
    <row r="10" spans="1:9" x14ac:dyDescent="0.2">
      <c r="A10" s="18">
        <v>69</v>
      </c>
      <c r="B10" s="19" t="s">
        <v>72</v>
      </c>
      <c r="C10" s="20" t="s">
        <v>133</v>
      </c>
      <c r="D10" s="20" t="s">
        <v>165</v>
      </c>
      <c r="E10" s="19">
        <v>12303279</v>
      </c>
      <c r="F10" s="20" t="s">
        <v>314</v>
      </c>
      <c r="G10" s="20">
        <v>6</v>
      </c>
      <c r="H10" s="21">
        <v>80</v>
      </c>
      <c r="I10" s="18"/>
    </row>
    <row r="11" spans="1:9" x14ac:dyDescent="0.2">
      <c r="A11" s="18">
        <v>70</v>
      </c>
      <c r="B11" s="19" t="s">
        <v>72</v>
      </c>
      <c r="C11" s="20" t="s">
        <v>133</v>
      </c>
      <c r="D11" s="20" t="s">
        <v>165</v>
      </c>
      <c r="E11" s="19">
        <v>12315717</v>
      </c>
      <c r="F11" s="20" t="s">
        <v>314</v>
      </c>
      <c r="G11" s="20">
        <v>6</v>
      </c>
      <c r="H11" s="21">
        <v>80</v>
      </c>
      <c r="I11" s="18"/>
    </row>
    <row r="12" spans="1:9" x14ac:dyDescent="0.2">
      <c r="A12" s="18">
        <v>71</v>
      </c>
      <c r="B12" s="19" t="s">
        <v>72</v>
      </c>
      <c r="C12" s="20" t="s">
        <v>133</v>
      </c>
      <c r="D12" s="20" t="s">
        <v>165</v>
      </c>
      <c r="E12" s="19">
        <v>12315717</v>
      </c>
      <c r="F12" s="20" t="s">
        <v>314</v>
      </c>
      <c r="G12" s="20">
        <v>6</v>
      </c>
      <c r="H12" s="21">
        <v>80</v>
      </c>
      <c r="I12" s="18"/>
    </row>
    <row r="13" spans="1:9" x14ac:dyDescent="0.2">
      <c r="A13" s="18">
        <v>72</v>
      </c>
      <c r="B13" s="19" t="s">
        <v>73</v>
      </c>
      <c r="C13" s="20" t="s">
        <v>132</v>
      </c>
      <c r="D13" s="20">
        <v>110</v>
      </c>
      <c r="E13" s="19">
        <v>85730619</v>
      </c>
      <c r="F13" s="20" t="s">
        <v>314</v>
      </c>
      <c r="G13" s="20">
        <v>12</v>
      </c>
      <c r="H13" s="21">
        <v>80</v>
      </c>
      <c r="I13" s="18"/>
    </row>
    <row r="14" spans="1:9" x14ac:dyDescent="0.2">
      <c r="A14" s="18">
        <v>73</v>
      </c>
      <c r="B14" s="19" t="s">
        <v>73</v>
      </c>
      <c r="C14" s="20" t="s">
        <v>132</v>
      </c>
      <c r="D14" s="20">
        <v>179</v>
      </c>
      <c r="E14" s="19">
        <v>90240092</v>
      </c>
      <c r="F14" s="20" t="s">
        <v>314</v>
      </c>
      <c r="G14" s="20">
        <v>12</v>
      </c>
      <c r="H14" s="21">
        <v>80</v>
      </c>
      <c r="I14" s="18"/>
    </row>
    <row r="15" spans="1:9" x14ac:dyDescent="0.2">
      <c r="A15" s="18">
        <v>74</v>
      </c>
      <c r="B15" s="19" t="s">
        <v>56</v>
      </c>
      <c r="C15" s="20" t="s">
        <v>134</v>
      </c>
      <c r="D15" s="20" t="s">
        <v>166</v>
      </c>
      <c r="E15" s="19">
        <v>5037655</v>
      </c>
      <c r="F15" s="20" t="s">
        <v>314</v>
      </c>
      <c r="G15" s="20">
        <v>12</v>
      </c>
      <c r="H15" s="21">
        <v>300</v>
      </c>
      <c r="I15" s="18"/>
    </row>
    <row r="16" spans="1:9" x14ac:dyDescent="0.2">
      <c r="A16" s="18">
        <v>75</v>
      </c>
      <c r="B16" s="19" t="s">
        <v>74</v>
      </c>
      <c r="C16" s="20" t="s">
        <v>135</v>
      </c>
      <c r="D16" s="20" t="s">
        <v>167</v>
      </c>
      <c r="E16" s="19">
        <v>9093205</v>
      </c>
      <c r="F16" s="20" t="s">
        <v>314</v>
      </c>
      <c r="G16" s="20">
        <v>12</v>
      </c>
      <c r="H16" s="21">
        <v>180</v>
      </c>
      <c r="I16" s="18" t="s">
        <v>327</v>
      </c>
    </row>
    <row r="17" spans="1:9" x14ac:dyDescent="0.2">
      <c r="A17" s="18">
        <v>76</v>
      </c>
      <c r="B17" s="19" t="s">
        <v>72</v>
      </c>
      <c r="C17" s="20" t="s">
        <v>133</v>
      </c>
      <c r="D17" s="20" t="s">
        <v>165</v>
      </c>
      <c r="E17" s="19">
        <v>12316922</v>
      </c>
      <c r="F17" s="20" t="s">
        <v>314</v>
      </c>
      <c r="G17" s="20">
        <v>6</v>
      </c>
      <c r="H17" s="21">
        <v>80</v>
      </c>
      <c r="I17" s="18"/>
    </row>
    <row r="18" spans="1:9" x14ac:dyDescent="0.2">
      <c r="A18" s="18">
        <v>77</v>
      </c>
      <c r="B18" s="19" t="s">
        <v>72</v>
      </c>
      <c r="C18" s="20" t="s">
        <v>133</v>
      </c>
      <c r="D18" s="20" t="s">
        <v>165</v>
      </c>
      <c r="E18" s="19">
        <v>12316922</v>
      </c>
      <c r="F18" s="20" t="s">
        <v>314</v>
      </c>
      <c r="G18" s="20">
        <v>6</v>
      </c>
      <c r="H18" s="21">
        <v>80</v>
      </c>
      <c r="I18" s="18"/>
    </row>
    <row r="19" spans="1:9" x14ac:dyDescent="0.2">
      <c r="A19" s="18">
        <v>78</v>
      </c>
      <c r="B19" s="19" t="s">
        <v>75</v>
      </c>
      <c r="C19" s="20" t="s">
        <v>132</v>
      </c>
      <c r="D19" s="20" t="s">
        <v>168</v>
      </c>
      <c r="E19" s="19">
        <v>89200011</v>
      </c>
      <c r="F19" s="20" t="s">
        <v>314</v>
      </c>
      <c r="G19" s="20">
        <v>12</v>
      </c>
      <c r="H19" s="21">
        <v>100</v>
      </c>
      <c r="I19" s="18" t="s">
        <v>328</v>
      </c>
    </row>
    <row r="20" spans="1:9" x14ac:dyDescent="0.2">
      <c r="A20" s="18">
        <v>79</v>
      </c>
      <c r="B20" s="19" t="s">
        <v>76</v>
      </c>
      <c r="C20" s="20" t="s">
        <v>136</v>
      </c>
      <c r="D20" s="20">
        <v>2033</v>
      </c>
      <c r="E20" s="19">
        <v>66386</v>
      </c>
      <c r="F20" s="20" t="s">
        <v>314</v>
      </c>
      <c r="G20" s="20">
        <v>12</v>
      </c>
      <c r="H20" s="21">
        <v>120</v>
      </c>
      <c r="I20" s="18"/>
    </row>
    <row r="21" spans="1:9" x14ac:dyDescent="0.2">
      <c r="A21" s="18">
        <v>80</v>
      </c>
      <c r="B21" s="19" t="s">
        <v>56</v>
      </c>
      <c r="C21" s="20" t="s">
        <v>134</v>
      </c>
      <c r="D21" s="20" t="s">
        <v>166</v>
      </c>
      <c r="E21" s="19">
        <v>6069766</v>
      </c>
      <c r="F21" s="20" t="s">
        <v>314</v>
      </c>
      <c r="G21" s="20">
        <v>12</v>
      </c>
      <c r="H21" s="21">
        <v>300</v>
      </c>
      <c r="I21" s="18"/>
    </row>
    <row r="22" spans="1:9" x14ac:dyDescent="0.2">
      <c r="A22" s="18">
        <v>81</v>
      </c>
      <c r="B22" s="19" t="s">
        <v>77</v>
      </c>
      <c r="C22" s="20" t="s">
        <v>126</v>
      </c>
      <c r="D22" s="20">
        <v>485</v>
      </c>
      <c r="E22" s="19">
        <v>310788</v>
      </c>
      <c r="F22" s="20" t="s">
        <v>314</v>
      </c>
      <c r="G22" s="20">
        <v>12</v>
      </c>
      <c r="H22" s="21" t="s">
        <v>329</v>
      </c>
      <c r="I22" s="22" t="s">
        <v>330</v>
      </c>
    </row>
    <row r="23" spans="1:9" x14ac:dyDescent="0.2">
      <c r="A23" s="18">
        <v>82</v>
      </c>
      <c r="B23" s="19" t="s">
        <v>77</v>
      </c>
      <c r="C23" s="20" t="s">
        <v>126</v>
      </c>
      <c r="D23" s="20">
        <v>485</v>
      </c>
      <c r="E23" s="19">
        <v>435110</v>
      </c>
      <c r="F23" s="20" t="s">
        <v>314</v>
      </c>
      <c r="G23" s="20">
        <v>12</v>
      </c>
      <c r="H23" s="21" t="s">
        <v>329</v>
      </c>
      <c r="I23" s="22" t="s">
        <v>330</v>
      </c>
    </row>
    <row r="24" spans="1:9" x14ac:dyDescent="0.2">
      <c r="A24" s="18">
        <v>83</v>
      </c>
      <c r="B24" s="19" t="s">
        <v>56</v>
      </c>
      <c r="C24" s="20" t="s">
        <v>134</v>
      </c>
      <c r="D24" s="20" t="s">
        <v>169</v>
      </c>
      <c r="E24" s="19">
        <v>8280865</v>
      </c>
      <c r="F24" s="20" t="s">
        <v>314</v>
      </c>
      <c r="G24" s="20">
        <v>12</v>
      </c>
      <c r="H24" s="21">
        <v>300</v>
      </c>
      <c r="I24" s="18"/>
    </row>
    <row r="25" spans="1:9" x14ac:dyDescent="0.2">
      <c r="A25" s="18">
        <v>84</v>
      </c>
      <c r="B25" s="19" t="s">
        <v>78</v>
      </c>
      <c r="C25" s="20" t="s">
        <v>137</v>
      </c>
      <c r="D25" s="20" t="s">
        <v>170</v>
      </c>
      <c r="E25" s="19" t="s">
        <v>331</v>
      </c>
      <c r="F25" s="20" t="s">
        <v>314</v>
      </c>
      <c r="G25" s="20">
        <v>12</v>
      </c>
      <c r="H25" s="21" t="s">
        <v>329</v>
      </c>
      <c r="I25" s="23" t="s">
        <v>330</v>
      </c>
    </row>
    <row r="26" spans="1:9" x14ac:dyDescent="0.2">
      <c r="A26" s="18">
        <v>85</v>
      </c>
      <c r="B26" s="19" t="s">
        <v>72</v>
      </c>
      <c r="C26" s="20" t="s">
        <v>133</v>
      </c>
      <c r="D26" s="20" t="s">
        <v>165</v>
      </c>
      <c r="E26" s="19">
        <v>12326186</v>
      </c>
      <c r="F26" s="20" t="s">
        <v>314</v>
      </c>
      <c r="G26" s="20">
        <v>6</v>
      </c>
      <c r="H26" s="21">
        <v>80</v>
      </c>
      <c r="I26" s="18"/>
    </row>
    <row r="27" spans="1:9" x14ac:dyDescent="0.2">
      <c r="A27" s="18">
        <v>86</v>
      </c>
      <c r="B27" s="19" t="s">
        <v>72</v>
      </c>
      <c r="C27" s="20" t="s">
        <v>133</v>
      </c>
      <c r="D27" s="20" t="s">
        <v>165</v>
      </c>
      <c r="E27" s="19">
        <v>12326186</v>
      </c>
      <c r="F27" s="20" t="s">
        <v>314</v>
      </c>
      <c r="G27" s="20">
        <v>6</v>
      </c>
      <c r="H27" s="21">
        <v>80</v>
      </c>
      <c r="I27" s="18"/>
    </row>
    <row r="28" spans="1:9" x14ac:dyDescent="0.2">
      <c r="A28" s="18">
        <v>87</v>
      </c>
      <c r="B28" s="19" t="s">
        <v>72</v>
      </c>
      <c r="C28" s="20" t="s">
        <v>133</v>
      </c>
      <c r="D28" s="20" t="s">
        <v>165</v>
      </c>
      <c r="E28" s="19">
        <v>12326300</v>
      </c>
      <c r="F28" s="20" t="s">
        <v>314</v>
      </c>
      <c r="G28" s="20">
        <v>6</v>
      </c>
      <c r="H28" s="21">
        <v>80</v>
      </c>
      <c r="I28" s="18"/>
    </row>
    <row r="29" spans="1:9" x14ac:dyDescent="0.2">
      <c r="A29" s="18">
        <v>88</v>
      </c>
      <c r="B29" s="19" t="s">
        <v>72</v>
      </c>
      <c r="C29" s="20" t="s">
        <v>133</v>
      </c>
      <c r="D29" s="20" t="s">
        <v>165</v>
      </c>
      <c r="E29" s="19">
        <v>12326300</v>
      </c>
      <c r="F29" s="20" t="s">
        <v>314</v>
      </c>
      <c r="G29" s="20">
        <v>6</v>
      </c>
      <c r="H29" s="21">
        <v>80</v>
      </c>
      <c r="I29" s="18"/>
    </row>
    <row r="30" spans="1:9" x14ac:dyDescent="0.2">
      <c r="A30" s="18">
        <v>89</v>
      </c>
      <c r="B30" s="19" t="s">
        <v>72</v>
      </c>
      <c r="C30" s="20" t="s">
        <v>133</v>
      </c>
      <c r="D30" s="20" t="s">
        <v>165</v>
      </c>
      <c r="E30" s="19">
        <v>12324733</v>
      </c>
      <c r="F30" s="20" t="s">
        <v>314</v>
      </c>
      <c r="G30" s="20">
        <v>6</v>
      </c>
      <c r="H30" s="21">
        <v>80</v>
      </c>
      <c r="I30" s="18"/>
    </row>
    <row r="31" spans="1:9" x14ac:dyDescent="0.2">
      <c r="A31" s="18">
        <v>90</v>
      </c>
      <c r="B31" s="19" t="s">
        <v>72</v>
      </c>
      <c r="C31" s="20" t="s">
        <v>133</v>
      </c>
      <c r="D31" s="20" t="s">
        <v>165</v>
      </c>
      <c r="E31" s="19">
        <v>12324733</v>
      </c>
      <c r="F31" s="20" t="s">
        <v>314</v>
      </c>
      <c r="G31" s="20">
        <v>6</v>
      </c>
      <c r="H31" s="21">
        <v>80</v>
      </c>
      <c r="I31" s="18"/>
    </row>
    <row r="32" spans="1:9" x14ac:dyDescent="0.2">
      <c r="A32" s="18">
        <v>91</v>
      </c>
      <c r="B32" s="19" t="s">
        <v>72</v>
      </c>
      <c r="C32" s="20" t="s">
        <v>133</v>
      </c>
      <c r="D32" s="20" t="s">
        <v>165</v>
      </c>
      <c r="E32" s="19">
        <v>12326184</v>
      </c>
      <c r="F32" s="20" t="s">
        <v>314</v>
      </c>
      <c r="G32" s="20">
        <v>6</v>
      </c>
      <c r="H32" s="21">
        <v>80</v>
      </c>
      <c r="I32" s="18"/>
    </row>
    <row r="33" spans="1:9" x14ac:dyDescent="0.2">
      <c r="A33" s="18">
        <v>92</v>
      </c>
      <c r="B33" s="19" t="s">
        <v>72</v>
      </c>
      <c r="C33" s="20" t="s">
        <v>133</v>
      </c>
      <c r="D33" s="20" t="s">
        <v>165</v>
      </c>
      <c r="E33" s="19">
        <v>12326184</v>
      </c>
      <c r="F33" s="20" t="s">
        <v>314</v>
      </c>
      <c r="G33" s="20">
        <v>6</v>
      </c>
      <c r="H33" s="21">
        <v>80</v>
      </c>
      <c r="I33" s="18"/>
    </row>
    <row r="34" spans="1:9" x14ac:dyDescent="0.2">
      <c r="A34" s="18">
        <v>93</v>
      </c>
      <c r="B34" s="19" t="s">
        <v>72</v>
      </c>
      <c r="C34" s="20" t="s">
        <v>133</v>
      </c>
      <c r="D34" s="20" t="s">
        <v>165</v>
      </c>
      <c r="E34" s="19">
        <v>12326187</v>
      </c>
      <c r="F34" s="20" t="s">
        <v>314</v>
      </c>
      <c r="G34" s="20">
        <v>6</v>
      </c>
      <c r="H34" s="21">
        <v>80</v>
      </c>
      <c r="I34" s="18"/>
    </row>
    <row r="35" spans="1:9" x14ac:dyDescent="0.2">
      <c r="A35" s="18">
        <v>94</v>
      </c>
      <c r="B35" s="19" t="s">
        <v>72</v>
      </c>
      <c r="C35" s="20" t="s">
        <v>133</v>
      </c>
      <c r="D35" s="20" t="s">
        <v>165</v>
      </c>
      <c r="E35" s="19">
        <v>12326187</v>
      </c>
      <c r="F35" s="20" t="s">
        <v>314</v>
      </c>
      <c r="G35" s="20">
        <v>6</v>
      </c>
      <c r="H35" s="21">
        <v>80</v>
      </c>
      <c r="I35" s="18"/>
    </row>
    <row r="36" spans="1:9" x14ac:dyDescent="0.2">
      <c r="A36" s="18">
        <v>95</v>
      </c>
      <c r="B36" s="19" t="s">
        <v>72</v>
      </c>
      <c r="C36" s="20" t="s">
        <v>133</v>
      </c>
      <c r="D36" s="20" t="s">
        <v>165</v>
      </c>
      <c r="E36" s="19">
        <v>12326180</v>
      </c>
      <c r="F36" s="20" t="s">
        <v>314</v>
      </c>
      <c r="G36" s="20">
        <v>6</v>
      </c>
      <c r="H36" s="21">
        <v>80</v>
      </c>
      <c r="I36" s="18"/>
    </row>
    <row r="37" spans="1:9" x14ac:dyDescent="0.2">
      <c r="A37" s="18">
        <v>96</v>
      </c>
      <c r="B37" s="19" t="s">
        <v>72</v>
      </c>
      <c r="C37" s="20" t="s">
        <v>133</v>
      </c>
      <c r="D37" s="20" t="s">
        <v>165</v>
      </c>
      <c r="E37" s="19">
        <v>12326180</v>
      </c>
      <c r="F37" s="20" t="s">
        <v>314</v>
      </c>
      <c r="G37" s="20">
        <v>6</v>
      </c>
      <c r="H37" s="21">
        <v>80</v>
      </c>
      <c r="I37" s="18"/>
    </row>
    <row r="38" spans="1:9" x14ac:dyDescent="0.2">
      <c r="A38" s="18">
        <v>97</v>
      </c>
      <c r="B38" s="19" t="s">
        <v>72</v>
      </c>
      <c r="C38" s="20" t="s">
        <v>133</v>
      </c>
      <c r="D38" s="20" t="s">
        <v>165</v>
      </c>
      <c r="E38" s="19">
        <v>12326190</v>
      </c>
      <c r="F38" s="20" t="s">
        <v>314</v>
      </c>
      <c r="G38" s="20">
        <v>6</v>
      </c>
      <c r="H38" s="21">
        <v>80</v>
      </c>
      <c r="I38" s="18"/>
    </row>
    <row r="39" spans="1:9" x14ac:dyDescent="0.2">
      <c r="A39" s="18">
        <v>98</v>
      </c>
      <c r="B39" s="19" t="s">
        <v>72</v>
      </c>
      <c r="C39" s="20" t="s">
        <v>133</v>
      </c>
      <c r="D39" s="20" t="s">
        <v>165</v>
      </c>
      <c r="E39" s="19">
        <v>12326190</v>
      </c>
      <c r="F39" s="20" t="s">
        <v>314</v>
      </c>
      <c r="G39" s="20">
        <v>6</v>
      </c>
      <c r="H39" s="21">
        <v>80</v>
      </c>
      <c r="I39" s="18"/>
    </row>
    <row r="40" spans="1:9" x14ac:dyDescent="0.2">
      <c r="A40" s="18">
        <v>99</v>
      </c>
      <c r="B40" s="19" t="s">
        <v>72</v>
      </c>
      <c r="C40" s="20" t="s">
        <v>133</v>
      </c>
      <c r="D40" s="20" t="s">
        <v>165</v>
      </c>
      <c r="E40" s="19">
        <v>12326279</v>
      </c>
      <c r="F40" s="20" t="s">
        <v>314</v>
      </c>
      <c r="G40" s="20">
        <v>6</v>
      </c>
      <c r="H40" s="21">
        <v>80</v>
      </c>
      <c r="I40" s="18"/>
    </row>
    <row r="41" spans="1:9" x14ac:dyDescent="0.2">
      <c r="A41" s="18">
        <v>100</v>
      </c>
      <c r="B41" s="19" t="s">
        <v>72</v>
      </c>
      <c r="C41" s="20" t="s">
        <v>133</v>
      </c>
      <c r="D41" s="20" t="s">
        <v>165</v>
      </c>
      <c r="E41" s="19">
        <v>12326279</v>
      </c>
      <c r="F41" s="20" t="s">
        <v>314</v>
      </c>
      <c r="G41" s="20">
        <v>6</v>
      </c>
      <c r="H41" s="21">
        <v>80</v>
      </c>
      <c r="I41" s="18"/>
    </row>
    <row r="42" spans="1:9" x14ac:dyDescent="0.2">
      <c r="A42" s="18">
        <v>101</v>
      </c>
      <c r="B42" s="19" t="s">
        <v>79</v>
      </c>
      <c r="C42" s="20" t="s">
        <v>138</v>
      </c>
      <c r="D42" s="20" t="s">
        <v>171</v>
      </c>
      <c r="E42" s="19">
        <v>1009032663</v>
      </c>
      <c r="F42" s="20" t="s">
        <v>314</v>
      </c>
      <c r="G42" s="20">
        <v>6</v>
      </c>
      <c r="H42" s="21">
        <v>50</v>
      </c>
      <c r="I42" s="18"/>
    </row>
    <row r="43" spans="1:9" x14ac:dyDescent="0.2">
      <c r="A43" s="18">
        <v>102</v>
      </c>
      <c r="B43" s="19" t="s">
        <v>79</v>
      </c>
      <c r="C43" s="20" t="s">
        <v>138</v>
      </c>
      <c r="D43" s="20" t="s">
        <v>171</v>
      </c>
      <c r="E43" s="19">
        <v>1009032663</v>
      </c>
      <c r="F43" s="20" t="s">
        <v>314</v>
      </c>
      <c r="G43" s="20">
        <v>6</v>
      </c>
      <c r="H43" s="21">
        <v>50</v>
      </c>
      <c r="I43" s="18"/>
    </row>
    <row r="44" spans="1:9" x14ac:dyDescent="0.2">
      <c r="A44" s="18">
        <v>103</v>
      </c>
      <c r="B44" s="19" t="s">
        <v>80</v>
      </c>
      <c r="C44" s="20" t="s">
        <v>32</v>
      </c>
      <c r="D44" s="20" t="s">
        <v>172</v>
      </c>
      <c r="E44" s="19" t="s">
        <v>236</v>
      </c>
      <c r="F44" s="20" t="s">
        <v>314</v>
      </c>
      <c r="G44" s="20">
        <v>6</v>
      </c>
      <c r="H44" s="21">
        <v>45</v>
      </c>
      <c r="I44" s="18"/>
    </row>
    <row r="45" spans="1:9" x14ac:dyDescent="0.2">
      <c r="A45" s="18">
        <v>104</v>
      </c>
      <c r="B45" s="19" t="s">
        <v>80</v>
      </c>
      <c r="C45" s="20" t="s">
        <v>32</v>
      </c>
      <c r="D45" s="20" t="s">
        <v>172</v>
      </c>
      <c r="E45" s="19" t="s">
        <v>236</v>
      </c>
      <c r="F45" s="20" t="s">
        <v>314</v>
      </c>
      <c r="G45" s="20">
        <v>6</v>
      </c>
      <c r="H45" s="21">
        <v>45</v>
      </c>
      <c r="I45" s="18"/>
    </row>
    <row r="46" spans="1:9" x14ac:dyDescent="0.2">
      <c r="A46" s="18">
        <v>105</v>
      </c>
      <c r="B46" s="19" t="s">
        <v>81</v>
      </c>
      <c r="C46" s="20" t="s">
        <v>32</v>
      </c>
      <c r="D46" s="20" t="s">
        <v>173</v>
      </c>
      <c r="E46" s="19" t="s">
        <v>237</v>
      </c>
      <c r="F46" s="20" t="s">
        <v>314</v>
      </c>
      <c r="G46" s="20">
        <v>6</v>
      </c>
      <c r="H46" s="21">
        <v>45</v>
      </c>
      <c r="I46" s="18"/>
    </row>
    <row r="47" spans="1:9" x14ac:dyDescent="0.2">
      <c r="A47" s="18">
        <v>106</v>
      </c>
      <c r="B47" s="19" t="s">
        <v>81</v>
      </c>
      <c r="C47" s="20" t="s">
        <v>32</v>
      </c>
      <c r="D47" s="20" t="s">
        <v>173</v>
      </c>
      <c r="E47" s="19" t="s">
        <v>237</v>
      </c>
      <c r="F47" s="20" t="s">
        <v>314</v>
      </c>
      <c r="G47" s="20">
        <v>6</v>
      </c>
      <c r="H47" s="21">
        <v>45</v>
      </c>
      <c r="I47" s="18"/>
    </row>
    <row r="48" spans="1:9" x14ac:dyDescent="0.2">
      <c r="A48" s="18">
        <v>107</v>
      </c>
      <c r="B48" s="19" t="s">
        <v>82</v>
      </c>
      <c r="C48" s="20" t="s">
        <v>139</v>
      </c>
      <c r="D48" s="20" t="s">
        <v>174</v>
      </c>
      <c r="E48" s="19" t="s">
        <v>238</v>
      </c>
      <c r="F48" s="20" t="s">
        <v>314</v>
      </c>
      <c r="G48" s="20">
        <v>12</v>
      </c>
      <c r="H48" s="21" t="s">
        <v>329</v>
      </c>
      <c r="I48" s="23"/>
    </row>
    <row r="49" spans="1:9" x14ac:dyDescent="0.2">
      <c r="A49" s="18">
        <v>108</v>
      </c>
      <c r="B49" s="19" t="s">
        <v>79</v>
      </c>
      <c r="C49" s="20" t="s">
        <v>138</v>
      </c>
      <c r="D49" s="20" t="s">
        <v>175</v>
      </c>
      <c r="E49" s="19">
        <v>408302147</v>
      </c>
      <c r="F49" s="20" t="s">
        <v>314</v>
      </c>
      <c r="G49" s="20">
        <v>6</v>
      </c>
      <c r="H49" s="21">
        <v>50</v>
      </c>
      <c r="I49" s="18"/>
    </row>
    <row r="50" spans="1:9" x14ac:dyDescent="0.2">
      <c r="A50" s="18">
        <v>109</v>
      </c>
      <c r="B50" s="19" t="s">
        <v>79</v>
      </c>
      <c r="C50" s="20" t="s">
        <v>138</v>
      </c>
      <c r="D50" s="20" t="s">
        <v>175</v>
      </c>
      <c r="E50" s="19">
        <v>408302147</v>
      </c>
      <c r="F50" s="20" t="s">
        <v>314</v>
      </c>
      <c r="G50" s="20">
        <v>6</v>
      </c>
      <c r="H50" s="21">
        <v>50</v>
      </c>
      <c r="I50" s="18"/>
    </row>
    <row r="51" spans="1:9" x14ac:dyDescent="0.2">
      <c r="A51" s="18">
        <v>110</v>
      </c>
      <c r="B51" s="19" t="s">
        <v>56</v>
      </c>
      <c r="C51" s="20" t="s">
        <v>125</v>
      </c>
      <c r="D51" s="20">
        <v>19032</v>
      </c>
      <c r="E51" s="19" t="s">
        <v>239</v>
      </c>
      <c r="F51" s="20" t="s">
        <v>314</v>
      </c>
      <c r="G51" s="20">
        <v>12</v>
      </c>
      <c r="H51" s="21">
        <v>300</v>
      </c>
      <c r="I51" s="18"/>
    </row>
    <row r="52" spans="1:9" x14ac:dyDescent="0.2">
      <c r="A52" s="18">
        <v>111</v>
      </c>
      <c r="B52" s="19" t="s">
        <v>83</v>
      </c>
      <c r="C52" s="20" t="s">
        <v>140</v>
      </c>
      <c r="D52" s="20" t="s">
        <v>176</v>
      </c>
      <c r="E52" s="19" t="s">
        <v>240</v>
      </c>
      <c r="F52" s="20" t="s">
        <v>314</v>
      </c>
      <c r="G52" s="20">
        <v>12</v>
      </c>
      <c r="H52" s="23" t="s">
        <v>329</v>
      </c>
      <c r="I52" s="23" t="s">
        <v>329</v>
      </c>
    </row>
    <row r="53" spans="1:9" x14ac:dyDescent="0.2">
      <c r="A53" s="18">
        <v>112</v>
      </c>
      <c r="B53" s="19" t="s">
        <v>72</v>
      </c>
      <c r="C53" s="20" t="s">
        <v>133</v>
      </c>
      <c r="D53" s="20" t="s">
        <v>165</v>
      </c>
      <c r="E53" s="19">
        <v>12336741</v>
      </c>
      <c r="F53" s="20" t="s">
        <v>314</v>
      </c>
      <c r="G53" s="20">
        <v>6</v>
      </c>
      <c r="H53" s="21">
        <v>80</v>
      </c>
      <c r="I53" s="18"/>
    </row>
    <row r="54" spans="1:9" x14ac:dyDescent="0.2">
      <c r="A54" s="18">
        <v>113</v>
      </c>
      <c r="B54" s="19" t="s">
        <v>72</v>
      </c>
      <c r="C54" s="20" t="s">
        <v>133</v>
      </c>
      <c r="D54" s="20" t="s">
        <v>165</v>
      </c>
      <c r="E54" s="19">
        <v>12336741</v>
      </c>
      <c r="F54" s="20" t="s">
        <v>314</v>
      </c>
      <c r="G54" s="20">
        <v>6</v>
      </c>
      <c r="H54" s="21">
        <v>80</v>
      </c>
      <c r="I54" s="18"/>
    </row>
    <row r="55" spans="1:9" x14ac:dyDescent="0.2">
      <c r="A55" s="18">
        <v>114</v>
      </c>
      <c r="B55" s="19" t="s">
        <v>57</v>
      </c>
      <c r="C55" s="20" t="s">
        <v>125</v>
      </c>
      <c r="D55" s="20" t="s">
        <v>150</v>
      </c>
      <c r="E55" s="19">
        <v>14354695</v>
      </c>
      <c r="F55" s="20" t="s">
        <v>314</v>
      </c>
      <c r="G55" s="20">
        <v>12</v>
      </c>
      <c r="H55" s="21">
        <v>230</v>
      </c>
      <c r="I55" s="18"/>
    </row>
    <row r="56" spans="1:9" x14ac:dyDescent="0.2">
      <c r="A56" s="18">
        <v>115</v>
      </c>
      <c r="B56" s="19" t="s">
        <v>57</v>
      </c>
      <c r="C56" s="20" t="s">
        <v>125</v>
      </c>
      <c r="D56" s="20" t="s">
        <v>150</v>
      </c>
      <c r="E56" s="19">
        <v>14354681</v>
      </c>
      <c r="F56" s="20" t="s">
        <v>314</v>
      </c>
      <c r="G56" s="20">
        <v>12</v>
      </c>
      <c r="H56" s="21">
        <v>230</v>
      </c>
      <c r="I56" s="18"/>
    </row>
    <row r="57" spans="1:9" x14ac:dyDescent="0.2">
      <c r="A57" s="18">
        <v>116</v>
      </c>
      <c r="B57" s="19" t="s">
        <v>57</v>
      </c>
      <c r="C57" s="20" t="s">
        <v>125</v>
      </c>
      <c r="D57" s="20" t="s">
        <v>150</v>
      </c>
      <c r="E57" s="19">
        <v>14354691</v>
      </c>
      <c r="F57" s="20" t="s">
        <v>314</v>
      </c>
      <c r="G57" s="20">
        <v>12</v>
      </c>
      <c r="H57" s="21">
        <v>230</v>
      </c>
      <c r="I57" s="18"/>
    </row>
    <row r="58" spans="1:9" x14ac:dyDescent="0.2">
      <c r="A58" s="18">
        <v>117</v>
      </c>
      <c r="B58" s="19" t="s">
        <v>57</v>
      </c>
      <c r="C58" s="20" t="s">
        <v>125</v>
      </c>
      <c r="D58" s="20" t="s">
        <v>150</v>
      </c>
      <c r="E58" s="19">
        <v>7322788</v>
      </c>
      <c r="F58" s="20" t="s">
        <v>314</v>
      </c>
      <c r="G58" s="20">
        <v>12</v>
      </c>
      <c r="H58" s="21">
        <v>230</v>
      </c>
      <c r="I58" s="18"/>
    </row>
    <row r="59" spans="1:9" x14ac:dyDescent="0.2">
      <c r="A59" s="18">
        <v>118</v>
      </c>
      <c r="B59" s="19" t="s">
        <v>84</v>
      </c>
      <c r="C59" s="20" t="s">
        <v>141</v>
      </c>
      <c r="D59" s="20" t="s">
        <v>177</v>
      </c>
      <c r="E59" s="19" t="s">
        <v>241</v>
      </c>
      <c r="F59" s="20" t="s">
        <v>314</v>
      </c>
      <c r="G59" s="20">
        <v>12</v>
      </c>
      <c r="H59" s="23">
        <v>450</v>
      </c>
      <c r="I59" s="24" t="s">
        <v>332</v>
      </c>
    </row>
    <row r="60" spans="1:9" x14ac:dyDescent="0.2">
      <c r="A60" s="18">
        <v>136</v>
      </c>
      <c r="B60" s="19" t="s">
        <v>94</v>
      </c>
      <c r="C60" s="20" t="s">
        <v>140</v>
      </c>
      <c r="D60" s="20" t="s">
        <v>184</v>
      </c>
      <c r="E60" s="19" t="s">
        <v>250</v>
      </c>
      <c r="F60" s="20" t="s">
        <v>316</v>
      </c>
      <c r="G60" s="20">
        <v>12</v>
      </c>
      <c r="H60" s="23" t="s">
        <v>329</v>
      </c>
      <c r="I60" s="23" t="s">
        <v>329</v>
      </c>
    </row>
    <row r="61" spans="1:9" x14ac:dyDescent="0.2">
      <c r="A61" s="18">
        <v>171</v>
      </c>
      <c r="B61" s="19" t="s">
        <v>103</v>
      </c>
      <c r="C61" s="20" t="s">
        <v>142</v>
      </c>
      <c r="D61" s="20" t="s">
        <v>187</v>
      </c>
      <c r="E61" s="19" t="s">
        <v>285</v>
      </c>
      <c r="F61" s="20" t="s">
        <v>317</v>
      </c>
      <c r="G61" s="20">
        <v>12</v>
      </c>
      <c r="H61" s="21">
        <v>400</v>
      </c>
      <c r="I61" s="18"/>
    </row>
    <row r="62" spans="1:9" x14ac:dyDescent="0.2">
      <c r="A62" s="18">
        <v>172</v>
      </c>
      <c r="B62" s="19" t="s">
        <v>104</v>
      </c>
      <c r="C62" s="20" t="s">
        <v>143</v>
      </c>
      <c r="D62" s="20" t="s">
        <v>187</v>
      </c>
      <c r="E62" s="19" t="s">
        <v>286</v>
      </c>
      <c r="F62" s="20" t="s">
        <v>317</v>
      </c>
      <c r="G62" s="20">
        <v>12</v>
      </c>
      <c r="H62" s="21">
        <v>400</v>
      </c>
      <c r="I62" s="18"/>
    </row>
    <row r="63" spans="1:9" x14ac:dyDescent="0.2">
      <c r="A63" s="18">
        <v>173</v>
      </c>
      <c r="B63" s="19" t="s">
        <v>105</v>
      </c>
      <c r="C63" s="20" t="s">
        <v>142</v>
      </c>
      <c r="D63" s="20" t="s">
        <v>188</v>
      </c>
      <c r="E63" s="19" t="s">
        <v>287</v>
      </c>
      <c r="F63" s="20" t="s">
        <v>317</v>
      </c>
      <c r="G63" s="20">
        <v>12</v>
      </c>
      <c r="H63" s="21">
        <v>400</v>
      </c>
      <c r="I63" s="18"/>
    </row>
    <row r="64" spans="1:9" x14ac:dyDescent="0.2">
      <c r="A64" s="18">
        <v>174</v>
      </c>
      <c r="B64" s="19" t="s">
        <v>105</v>
      </c>
      <c r="C64" s="20" t="s">
        <v>143</v>
      </c>
      <c r="D64" s="20" t="s">
        <v>188</v>
      </c>
      <c r="E64" s="19" t="s">
        <v>288</v>
      </c>
      <c r="F64" s="20" t="s">
        <v>317</v>
      </c>
      <c r="G64" s="20">
        <v>12</v>
      </c>
      <c r="H64" s="21">
        <v>400</v>
      </c>
      <c r="I64" s="18"/>
    </row>
    <row r="65" spans="1:9" x14ac:dyDescent="0.2">
      <c r="A65" s="18">
        <v>175</v>
      </c>
      <c r="B65" s="19" t="s">
        <v>106</v>
      </c>
      <c r="C65" s="20" t="s">
        <v>143</v>
      </c>
      <c r="D65" s="20" t="s">
        <v>189</v>
      </c>
      <c r="E65" s="19" t="s">
        <v>289</v>
      </c>
      <c r="F65" s="20" t="s">
        <v>317</v>
      </c>
      <c r="G65" s="20">
        <v>12</v>
      </c>
      <c r="H65" s="21">
        <v>300</v>
      </c>
      <c r="I65" s="18"/>
    </row>
    <row r="66" spans="1:9" x14ac:dyDescent="0.2">
      <c r="A66" s="18">
        <v>176</v>
      </c>
      <c r="B66" s="19" t="s">
        <v>106</v>
      </c>
      <c r="C66" s="20" t="s">
        <v>142</v>
      </c>
      <c r="D66" s="20" t="s">
        <v>189</v>
      </c>
      <c r="E66" s="19" t="s">
        <v>290</v>
      </c>
      <c r="F66" s="20" t="s">
        <v>317</v>
      </c>
      <c r="G66" s="20">
        <v>12</v>
      </c>
      <c r="H66" s="21">
        <v>300</v>
      </c>
      <c r="I66" s="18"/>
    </row>
    <row r="67" spans="1:9" x14ac:dyDescent="0.2">
      <c r="A67" s="18">
        <v>179</v>
      </c>
      <c r="B67" s="19" t="s">
        <v>109</v>
      </c>
      <c r="C67" s="20" t="s">
        <v>129</v>
      </c>
      <c r="D67" s="20" t="s">
        <v>153</v>
      </c>
      <c r="E67" s="19" t="s">
        <v>293</v>
      </c>
      <c r="F67" s="20" t="s">
        <v>319</v>
      </c>
      <c r="G67" s="20">
        <v>12</v>
      </c>
      <c r="H67" s="21">
        <v>350</v>
      </c>
      <c r="I67" s="18"/>
    </row>
    <row r="68" spans="1:9" ht="22.5" x14ac:dyDescent="0.2">
      <c r="A68" s="18">
        <v>180</v>
      </c>
      <c r="B68" s="19" t="s">
        <v>110</v>
      </c>
      <c r="C68" s="20" t="s">
        <v>133</v>
      </c>
      <c r="D68" s="20" t="s">
        <v>190</v>
      </c>
      <c r="E68" s="19" t="s">
        <v>294</v>
      </c>
      <c r="F68" s="20" t="s">
        <v>316</v>
      </c>
      <c r="G68" s="20">
        <v>6</v>
      </c>
      <c r="H68" s="21">
        <v>80</v>
      </c>
      <c r="I68" s="18"/>
    </row>
    <row r="69" spans="1:9" ht="22.5" x14ac:dyDescent="0.2">
      <c r="A69" s="18">
        <v>181</v>
      </c>
      <c r="B69" s="19" t="s">
        <v>110</v>
      </c>
      <c r="C69" s="20" t="s">
        <v>133</v>
      </c>
      <c r="D69" s="20" t="s">
        <v>190</v>
      </c>
      <c r="E69" s="19" t="s">
        <v>294</v>
      </c>
      <c r="F69" s="20" t="s">
        <v>316</v>
      </c>
      <c r="G69" s="20">
        <v>6</v>
      </c>
      <c r="H69" s="21">
        <v>80</v>
      </c>
      <c r="I69" s="18"/>
    </row>
    <row r="70" spans="1:9" ht="22.5" x14ac:dyDescent="0.2">
      <c r="A70" s="18">
        <v>182</v>
      </c>
      <c r="B70" s="19" t="s">
        <v>110</v>
      </c>
      <c r="C70" s="20" t="s">
        <v>133</v>
      </c>
      <c r="D70" s="20" t="s">
        <v>190</v>
      </c>
      <c r="E70" s="19" t="s">
        <v>295</v>
      </c>
      <c r="F70" s="20" t="s">
        <v>316</v>
      </c>
      <c r="G70" s="20">
        <v>6</v>
      </c>
      <c r="H70" s="21">
        <v>80</v>
      </c>
      <c r="I70" s="18"/>
    </row>
    <row r="71" spans="1:9" ht="22.5" x14ac:dyDescent="0.2">
      <c r="A71" s="18">
        <v>183</v>
      </c>
      <c r="B71" s="19" t="s">
        <v>110</v>
      </c>
      <c r="C71" s="20" t="s">
        <v>133</v>
      </c>
      <c r="D71" s="20" t="s">
        <v>190</v>
      </c>
      <c r="E71" s="19" t="s">
        <v>295</v>
      </c>
      <c r="F71" s="20" t="s">
        <v>316</v>
      </c>
      <c r="G71" s="20">
        <v>6</v>
      </c>
      <c r="H71" s="21">
        <v>80</v>
      </c>
      <c r="I71" s="18"/>
    </row>
    <row r="72" spans="1:9" ht="22.5" x14ac:dyDescent="0.2">
      <c r="A72" s="18">
        <v>184</v>
      </c>
      <c r="B72" s="19" t="s">
        <v>110</v>
      </c>
      <c r="C72" s="20" t="s">
        <v>133</v>
      </c>
      <c r="D72" s="20" t="s">
        <v>190</v>
      </c>
      <c r="E72" s="19" t="s">
        <v>296</v>
      </c>
      <c r="F72" s="20" t="s">
        <v>316</v>
      </c>
      <c r="G72" s="20">
        <v>6</v>
      </c>
      <c r="H72" s="21">
        <v>80</v>
      </c>
      <c r="I72" s="18"/>
    </row>
    <row r="73" spans="1:9" ht="22.5" x14ac:dyDescent="0.2">
      <c r="A73" s="18">
        <v>185</v>
      </c>
      <c r="B73" s="19" t="s">
        <v>110</v>
      </c>
      <c r="C73" s="20" t="s">
        <v>133</v>
      </c>
      <c r="D73" s="20" t="s">
        <v>190</v>
      </c>
      <c r="E73" s="19" t="s">
        <v>296</v>
      </c>
      <c r="F73" s="20" t="s">
        <v>316</v>
      </c>
      <c r="G73" s="20">
        <v>6</v>
      </c>
      <c r="H73" s="21">
        <v>80</v>
      </c>
      <c r="I73" s="18"/>
    </row>
    <row r="74" spans="1:9" ht="22.5" x14ac:dyDescent="0.2">
      <c r="A74" s="18">
        <v>186</v>
      </c>
      <c r="B74" s="19" t="s">
        <v>110</v>
      </c>
      <c r="C74" s="20" t="s">
        <v>133</v>
      </c>
      <c r="D74" s="20" t="s">
        <v>190</v>
      </c>
      <c r="E74" s="19" t="s">
        <v>297</v>
      </c>
      <c r="F74" s="20" t="s">
        <v>316</v>
      </c>
      <c r="G74" s="20">
        <v>6</v>
      </c>
      <c r="H74" s="21">
        <v>80</v>
      </c>
      <c r="I74" s="18"/>
    </row>
    <row r="75" spans="1:9" ht="22.5" x14ac:dyDescent="0.2">
      <c r="A75" s="18">
        <v>187</v>
      </c>
      <c r="B75" s="19" t="s">
        <v>110</v>
      </c>
      <c r="C75" s="20" t="s">
        <v>133</v>
      </c>
      <c r="D75" s="20" t="s">
        <v>190</v>
      </c>
      <c r="E75" s="19" t="s">
        <v>297</v>
      </c>
      <c r="F75" s="20" t="s">
        <v>316</v>
      </c>
      <c r="G75" s="20">
        <v>6</v>
      </c>
      <c r="H75" s="21">
        <v>80</v>
      </c>
      <c r="I75" s="18"/>
    </row>
    <row r="76" spans="1:9" ht="22.5" x14ac:dyDescent="0.2">
      <c r="A76" s="18">
        <v>188</v>
      </c>
      <c r="B76" s="19" t="s">
        <v>110</v>
      </c>
      <c r="C76" s="20" t="s">
        <v>133</v>
      </c>
      <c r="D76" s="20" t="s">
        <v>190</v>
      </c>
      <c r="E76" s="19" t="s">
        <v>298</v>
      </c>
      <c r="F76" s="20" t="s">
        <v>316</v>
      </c>
      <c r="G76" s="20">
        <v>6</v>
      </c>
      <c r="H76" s="21">
        <v>80</v>
      </c>
      <c r="I76" s="18"/>
    </row>
    <row r="77" spans="1:9" ht="22.5" x14ac:dyDescent="0.2">
      <c r="A77" s="18">
        <v>189</v>
      </c>
      <c r="B77" s="19" t="s">
        <v>110</v>
      </c>
      <c r="C77" s="20" t="s">
        <v>133</v>
      </c>
      <c r="D77" s="20" t="s">
        <v>190</v>
      </c>
      <c r="E77" s="19" t="s">
        <v>298</v>
      </c>
      <c r="F77" s="20" t="s">
        <v>316</v>
      </c>
      <c r="G77" s="20">
        <v>6</v>
      </c>
      <c r="H77" s="21">
        <v>80</v>
      </c>
      <c r="I77" s="18"/>
    </row>
    <row r="78" spans="1:9" ht="22.5" x14ac:dyDescent="0.2">
      <c r="A78" s="18">
        <v>190</v>
      </c>
      <c r="B78" s="19" t="s">
        <v>110</v>
      </c>
      <c r="C78" s="20" t="s">
        <v>133</v>
      </c>
      <c r="D78" s="20" t="s">
        <v>190</v>
      </c>
      <c r="E78" s="19" t="s">
        <v>299</v>
      </c>
      <c r="F78" s="20" t="s">
        <v>316</v>
      </c>
      <c r="G78" s="20">
        <v>6</v>
      </c>
      <c r="H78" s="21">
        <v>80</v>
      </c>
      <c r="I78" s="18"/>
    </row>
    <row r="79" spans="1:9" ht="22.5" x14ac:dyDescent="0.2">
      <c r="A79" s="18">
        <v>191</v>
      </c>
      <c r="B79" s="19" t="s">
        <v>110</v>
      </c>
      <c r="C79" s="20" t="s">
        <v>133</v>
      </c>
      <c r="D79" s="20" t="s">
        <v>190</v>
      </c>
      <c r="E79" s="19" t="s">
        <v>299</v>
      </c>
      <c r="F79" s="20" t="s">
        <v>316</v>
      </c>
      <c r="G79" s="20">
        <v>6</v>
      </c>
      <c r="H79" s="21">
        <v>80</v>
      </c>
      <c r="I79" s="18"/>
    </row>
    <row r="80" spans="1:9" x14ac:dyDescent="0.2">
      <c r="A80" s="18">
        <v>192</v>
      </c>
      <c r="B80" s="19" t="s">
        <v>111</v>
      </c>
      <c r="C80" s="20" t="s">
        <v>126</v>
      </c>
      <c r="D80" s="20" t="s">
        <v>191</v>
      </c>
      <c r="E80" s="19" t="s">
        <v>300</v>
      </c>
      <c r="F80" s="20" t="s">
        <v>316</v>
      </c>
      <c r="G80" s="20">
        <v>12</v>
      </c>
      <c r="H80" s="21">
        <v>180</v>
      </c>
      <c r="I80" s="18"/>
    </row>
    <row r="81" spans="1:16" x14ac:dyDescent="0.2">
      <c r="A81" s="18">
        <v>193</v>
      </c>
      <c r="B81" s="19" t="s">
        <v>112</v>
      </c>
      <c r="C81" s="20" t="s">
        <v>125</v>
      </c>
      <c r="D81" s="20" t="s">
        <v>192</v>
      </c>
      <c r="E81" s="19" t="s">
        <v>301</v>
      </c>
      <c r="F81" s="20" t="s">
        <v>316</v>
      </c>
      <c r="G81" s="20">
        <v>12</v>
      </c>
      <c r="H81" s="21">
        <v>180</v>
      </c>
      <c r="I81" s="18"/>
    </row>
    <row r="82" spans="1:16" ht="22.5" x14ac:dyDescent="0.2">
      <c r="A82" s="18">
        <v>194</v>
      </c>
      <c r="B82" s="19" t="s">
        <v>113</v>
      </c>
      <c r="C82" s="20" t="s">
        <v>144</v>
      </c>
      <c r="D82" s="20" t="s">
        <v>193</v>
      </c>
      <c r="E82" s="19" t="s">
        <v>302</v>
      </c>
      <c r="F82" s="20" t="s">
        <v>316</v>
      </c>
      <c r="G82" s="20">
        <v>12</v>
      </c>
      <c r="H82" s="21">
        <v>180</v>
      </c>
      <c r="I82" s="18"/>
    </row>
    <row r="83" spans="1:16" ht="22.5" x14ac:dyDescent="0.2">
      <c r="A83" s="18">
        <v>195</v>
      </c>
      <c r="B83" s="19" t="s">
        <v>56</v>
      </c>
      <c r="C83" s="20" t="s">
        <v>125</v>
      </c>
      <c r="D83" s="20" t="s">
        <v>194</v>
      </c>
      <c r="E83" s="19" t="s">
        <v>303</v>
      </c>
      <c r="F83" s="20" t="s">
        <v>316</v>
      </c>
      <c r="G83" s="20">
        <v>12</v>
      </c>
      <c r="H83" s="21">
        <v>300</v>
      </c>
      <c r="I83" s="18"/>
    </row>
    <row r="84" spans="1:16" ht="22.5" x14ac:dyDescent="0.2">
      <c r="A84" s="18">
        <v>196</v>
      </c>
      <c r="B84" s="19" t="s">
        <v>56</v>
      </c>
      <c r="C84" s="20" t="s">
        <v>145</v>
      </c>
      <c r="D84" s="20" t="s">
        <v>166</v>
      </c>
      <c r="E84" s="19" t="s">
        <v>304</v>
      </c>
      <c r="F84" s="20" t="s">
        <v>316</v>
      </c>
      <c r="G84" s="20">
        <v>12</v>
      </c>
      <c r="H84" s="21">
        <v>300</v>
      </c>
      <c r="I84" s="18"/>
    </row>
    <row r="85" spans="1:16" ht="22.5" x14ac:dyDescent="0.2">
      <c r="A85" s="18">
        <v>197</v>
      </c>
      <c r="B85" s="19" t="s">
        <v>56</v>
      </c>
      <c r="C85" s="20" t="s">
        <v>145</v>
      </c>
      <c r="D85" s="20" t="s">
        <v>166</v>
      </c>
      <c r="E85" s="19" t="s">
        <v>305</v>
      </c>
      <c r="F85" s="20" t="s">
        <v>316</v>
      </c>
      <c r="G85" s="20">
        <v>12</v>
      </c>
      <c r="H85" s="21">
        <v>300</v>
      </c>
      <c r="I85" s="18"/>
    </row>
    <row r="86" spans="1:16" ht="22.5" x14ac:dyDescent="0.2">
      <c r="A86" s="18">
        <v>198</v>
      </c>
      <c r="B86" s="19" t="s">
        <v>56</v>
      </c>
      <c r="C86" s="20" t="s">
        <v>145</v>
      </c>
      <c r="D86" s="20" t="s">
        <v>195</v>
      </c>
      <c r="E86" s="19" t="s">
        <v>306</v>
      </c>
      <c r="F86" s="20" t="s">
        <v>316</v>
      </c>
      <c r="G86" s="20">
        <v>12</v>
      </c>
      <c r="H86" s="21">
        <v>300</v>
      </c>
      <c r="I86" s="18"/>
    </row>
    <row r="87" spans="1:16" x14ac:dyDescent="0.2">
      <c r="A87" s="18">
        <v>199</v>
      </c>
      <c r="B87" s="19" t="s">
        <v>57</v>
      </c>
      <c r="C87" s="20" t="s">
        <v>125</v>
      </c>
      <c r="D87" s="20" t="s">
        <v>150</v>
      </c>
      <c r="E87" s="19">
        <v>7322783</v>
      </c>
      <c r="F87" s="20" t="s">
        <v>316</v>
      </c>
      <c r="G87" s="20">
        <v>12</v>
      </c>
      <c r="H87" s="21">
        <v>230</v>
      </c>
      <c r="I87" s="18"/>
    </row>
    <row r="88" spans="1:16" x14ac:dyDescent="0.2">
      <c r="A88" s="18">
        <v>200</v>
      </c>
      <c r="B88" s="19" t="s">
        <v>57</v>
      </c>
      <c r="C88" s="20" t="s">
        <v>125</v>
      </c>
      <c r="D88" s="20" t="s">
        <v>150</v>
      </c>
      <c r="E88" s="19">
        <v>7322786</v>
      </c>
      <c r="F88" s="20" t="s">
        <v>316</v>
      </c>
      <c r="G88" s="20">
        <v>12</v>
      </c>
      <c r="H88" s="21">
        <v>230</v>
      </c>
      <c r="I88" s="18"/>
    </row>
    <row r="89" spans="1:16" x14ac:dyDescent="0.2">
      <c r="A89" s="18">
        <v>201</v>
      </c>
      <c r="B89" s="19" t="s">
        <v>57</v>
      </c>
      <c r="C89" s="20" t="s">
        <v>125</v>
      </c>
      <c r="D89" s="20" t="s">
        <v>150</v>
      </c>
      <c r="E89" s="19">
        <v>14354687</v>
      </c>
      <c r="F89" s="20" t="s">
        <v>316</v>
      </c>
      <c r="G89" s="20">
        <v>12</v>
      </c>
      <c r="H89" s="21">
        <v>230</v>
      </c>
      <c r="I89" s="18"/>
    </row>
    <row r="90" spans="1:16" x14ac:dyDescent="0.2">
      <c r="A90" s="18">
        <v>202</v>
      </c>
      <c r="B90" s="19" t="s">
        <v>57</v>
      </c>
      <c r="C90" s="20" t="s">
        <v>125</v>
      </c>
      <c r="D90" s="20" t="s">
        <v>150</v>
      </c>
      <c r="E90" s="19">
        <v>14354682</v>
      </c>
      <c r="F90" s="20" t="s">
        <v>316</v>
      </c>
      <c r="G90" s="20">
        <v>12</v>
      </c>
      <c r="H90" s="21">
        <v>230</v>
      </c>
      <c r="I90" s="18"/>
    </row>
    <row r="91" spans="1:16" x14ac:dyDescent="0.2">
      <c r="A91" s="18">
        <v>203</v>
      </c>
      <c r="B91" s="19" t="s">
        <v>57</v>
      </c>
      <c r="C91" s="20" t="s">
        <v>125</v>
      </c>
      <c r="D91" s="20" t="s">
        <v>150</v>
      </c>
      <c r="E91" s="19">
        <v>14354698</v>
      </c>
      <c r="F91" s="20" t="s">
        <v>316</v>
      </c>
      <c r="G91" s="20">
        <v>12</v>
      </c>
      <c r="H91" s="21">
        <v>230</v>
      </c>
      <c r="I91" s="18"/>
    </row>
    <row r="92" spans="1:16" x14ac:dyDescent="0.2">
      <c r="A92" s="18">
        <v>204</v>
      </c>
      <c r="B92" s="19" t="s">
        <v>114</v>
      </c>
      <c r="C92" s="20" t="s">
        <v>146</v>
      </c>
      <c r="D92" s="20" t="s">
        <v>196</v>
      </c>
      <c r="E92" s="19" t="s">
        <v>307</v>
      </c>
      <c r="F92" s="20" t="s">
        <v>316</v>
      </c>
      <c r="G92" s="20">
        <v>12</v>
      </c>
      <c r="H92" s="21">
        <v>560</v>
      </c>
      <c r="I92" s="18"/>
    </row>
    <row r="93" spans="1:16" x14ac:dyDescent="0.2">
      <c r="A93" s="18">
        <v>205</v>
      </c>
      <c r="B93" s="19" t="s">
        <v>115</v>
      </c>
      <c r="C93" s="20" t="s">
        <v>28</v>
      </c>
      <c r="D93" s="20" t="s">
        <v>197</v>
      </c>
      <c r="E93" s="19" t="s">
        <v>308</v>
      </c>
      <c r="F93" s="20" t="s">
        <v>319</v>
      </c>
      <c r="G93" s="20" t="s">
        <v>323</v>
      </c>
      <c r="H93" s="21">
        <v>150</v>
      </c>
      <c r="I93" s="22"/>
    </row>
    <row r="94" spans="1:16" x14ac:dyDescent="0.2">
      <c r="A94" s="18">
        <v>226</v>
      </c>
      <c r="B94" s="19" t="s">
        <v>124</v>
      </c>
      <c r="C94" s="20" t="s">
        <v>149</v>
      </c>
      <c r="D94" s="20" t="s">
        <v>207</v>
      </c>
      <c r="E94" s="19">
        <v>90001301209</v>
      </c>
      <c r="F94" s="20" t="s">
        <v>319</v>
      </c>
      <c r="G94" s="20">
        <v>15</v>
      </c>
      <c r="H94" s="23" t="s">
        <v>329</v>
      </c>
      <c r="I94" s="18"/>
    </row>
    <row r="96" spans="1:16" x14ac:dyDescent="0.2">
      <c r="P96" s="28"/>
    </row>
  </sheetData>
  <autoFilter ref="B1:I94" xr:uid="{CB5541C2-C821-4EBB-AE40-240C67B0A29A}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54E9F-1034-4B3E-AD84-C3A07FAA1A83}">
  <dimension ref="A3:A31"/>
  <sheetViews>
    <sheetView workbookViewId="0">
      <selection activeCell="I17" sqref="I17"/>
    </sheetView>
  </sheetViews>
  <sheetFormatPr defaultRowHeight="15" x14ac:dyDescent="0.25"/>
  <cols>
    <col min="1" max="1" width="39.85546875" bestFit="1" customWidth="1"/>
    <col min="2" max="2" width="7.140625" bestFit="1" customWidth="1"/>
    <col min="3" max="6" width="6" bestFit="1" customWidth="1"/>
    <col min="7" max="7" width="5" bestFit="1" customWidth="1"/>
    <col min="8" max="8" width="6" bestFit="1" customWidth="1"/>
    <col min="9" max="9" width="3" bestFit="1" customWidth="1"/>
    <col min="10" max="10" width="6" bestFit="1" customWidth="1"/>
    <col min="11" max="11" width="3" bestFit="1" customWidth="1"/>
    <col min="12" max="12" width="6" bestFit="1" customWidth="1"/>
    <col min="13" max="13" width="4" bestFit="1" customWidth="1"/>
    <col min="14" max="15" width="7" bestFit="1" customWidth="1"/>
    <col min="16" max="16" width="7.28515625" bestFit="1" customWidth="1"/>
    <col min="17" max="17" width="11.28515625" bestFit="1" customWidth="1"/>
  </cols>
  <sheetData>
    <row r="3" spans="1:1" x14ac:dyDescent="0.25">
      <c r="A3" s="68" t="s">
        <v>368</v>
      </c>
    </row>
    <row r="4" spans="1:1" x14ac:dyDescent="0.25">
      <c r="A4" s="69" t="s">
        <v>76</v>
      </c>
    </row>
    <row r="5" spans="1:1" x14ac:dyDescent="0.25">
      <c r="A5" s="70">
        <v>79.12</v>
      </c>
    </row>
    <row r="6" spans="1:1" x14ac:dyDescent="0.25">
      <c r="A6" s="69" t="s">
        <v>80</v>
      </c>
    </row>
    <row r="7" spans="1:1" x14ac:dyDescent="0.25">
      <c r="A7" s="70">
        <v>23.44</v>
      </c>
    </row>
    <row r="8" spans="1:1" x14ac:dyDescent="0.25">
      <c r="A8" s="70">
        <v>23.87</v>
      </c>
    </row>
    <row r="9" spans="1:1" x14ac:dyDescent="0.25">
      <c r="A9" s="69" t="s">
        <v>81</v>
      </c>
    </row>
    <row r="10" spans="1:1" x14ac:dyDescent="0.25">
      <c r="A10" s="70">
        <v>17.899999999999999</v>
      </c>
    </row>
    <row r="11" spans="1:1" x14ac:dyDescent="0.25">
      <c r="A11" s="70">
        <v>23.44</v>
      </c>
    </row>
    <row r="12" spans="1:1" x14ac:dyDescent="0.25">
      <c r="A12" s="69" t="s">
        <v>73</v>
      </c>
    </row>
    <row r="13" spans="1:1" x14ac:dyDescent="0.25">
      <c r="A13" s="70">
        <v>53.7</v>
      </c>
    </row>
    <row r="14" spans="1:1" x14ac:dyDescent="0.25">
      <c r="A14" s="69" t="s">
        <v>109</v>
      </c>
    </row>
    <row r="15" spans="1:1" x14ac:dyDescent="0.25">
      <c r="A15" s="70">
        <v>200</v>
      </c>
    </row>
    <row r="16" spans="1:1" x14ac:dyDescent="0.25">
      <c r="A16" s="69" t="s">
        <v>71</v>
      </c>
    </row>
    <row r="17" spans="1:1" x14ac:dyDescent="0.25">
      <c r="A17" s="70">
        <v>59.34</v>
      </c>
    </row>
    <row r="18" spans="1:1" x14ac:dyDescent="0.25">
      <c r="A18" s="69" t="s">
        <v>56</v>
      </c>
    </row>
    <row r="19" spans="1:1" x14ac:dyDescent="0.25">
      <c r="A19" s="70">
        <v>217.74</v>
      </c>
    </row>
    <row r="20" spans="1:1" x14ac:dyDescent="0.25">
      <c r="A20" s="70">
        <v>219.78</v>
      </c>
    </row>
    <row r="21" spans="1:1" x14ac:dyDescent="0.25">
      <c r="A21" s="69" t="s">
        <v>72</v>
      </c>
    </row>
    <row r="22" spans="1:1" x14ac:dyDescent="0.25">
      <c r="A22" s="70">
        <v>52.26</v>
      </c>
    </row>
    <row r="23" spans="1:1" x14ac:dyDescent="0.25">
      <c r="A23" s="70">
        <v>52.75</v>
      </c>
    </row>
    <row r="24" spans="1:1" x14ac:dyDescent="0.25">
      <c r="A24" s="70">
        <v>53.7</v>
      </c>
    </row>
    <row r="25" spans="1:1" x14ac:dyDescent="0.25">
      <c r="A25" s="69" t="s">
        <v>57</v>
      </c>
    </row>
    <row r="26" spans="1:1" x14ac:dyDescent="0.25">
      <c r="A26" s="70">
        <v>75</v>
      </c>
    </row>
    <row r="27" spans="1:1" x14ac:dyDescent="0.25">
      <c r="A27" s="70">
        <v>80</v>
      </c>
    </row>
    <row r="28" spans="1:1" x14ac:dyDescent="0.25">
      <c r="A28" s="70">
        <v>89.51</v>
      </c>
    </row>
    <row r="29" spans="1:1" x14ac:dyDescent="0.25">
      <c r="A29" s="69" t="s">
        <v>105</v>
      </c>
    </row>
    <row r="30" spans="1:1" x14ac:dyDescent="0.25">
      <c r="A30" s="70" t="s">
        <v>370</v>
      </c>
    </row>
    <row r="31" spans="1:1" x14ac:dyDescent="0.25">
      <c r="A31" s="69" t="s">
        <v>369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588A3-2B06-4CC0-A98A-36151EFAF43B}">
  <dimension ref="B2:J54"/>
  <sheetViews>
    <sheetView workbookViewId="0">
      <selection activeCell="B3" sqref="B3:B53"/>
    </sheetView>
  </sheetViews>
  <sheetFormatPr defaultRowHeight="15" x14ac:dyDescent="0.25"/>
  <cols>
    <col min="2" max="2" width="38" bestFit="1" customWidth="1"/>
    <col min="3" max="3" width="8.42578125" customWidth="1"/>
    <col min="4" max="4" width="17.85546875" bestFit="1" customWidth="1"/>
    <col min="5" max="5" width="15.140625" bestFit="1" customWidth="1"/>
    <col min="6" max="6" width="20.85546875" bestFit="1" customWidth="1"/>
    <col min="7" max="7" width="10" bestFit="1" customWidth="1"/>
    <col min="8" max="8" width="18.42578125" bestFit="1" customWidth="1"/>
    <col min="9" max="9" width="14.42578125" bestFit="1" customWidth="1"/>
    <col min="10" max="10" width="14.7109375" bestFit="1" customWidth="1"/>
  </cols>
  <sheetData>
    <row r="2" spans="2:10" x14ac:dyDescent="0.25">
      <c r="B2" s="67" t="s">
        <v>0</v>
      </c>
      <c r="C2" s="67" t="s">
        <v>2</v>
      </c>
      <c r="D2" s="67" t="s">
        <v>1</v>
      </c>
      <c r="E2" s="67" t="s">
        <v>4</v>
      </c>
      <c r="F2" s="67" t="s">
        <v>3</v>
      </c>
      <c r="G2" s="67" t="s">
        <v>320</v>
      </c>
      <c r="H2" s="67" t="s">
        <v>336</v>
      </c>
      <c r="I2" s="67" t="s">
        <v>333</v>
      </c>
      <c r="J2" s="67" t="s">
        <v>334</v>
      </c>
    </row>
    <row r="3" spans="2:10" x14ac:dyDescent="0.25">
      <c r="B3" s="7" t="s">
        <v>57</v>
      </c>
      <c r="C3" s="7" t="s">
        <v>125</v>
      </c>
      <c r="D3" s="7" t="s">
        <v>150</v>
      </c>
      <c r="E3" s="7">
        <v>14354696</v>
      </c>
      <c r="F3" s="7" t="s">
        <v>312</v>
      </c>
      <c r="G3" s="7">
        <v>12</v>
      </c>
      <c r="H3" s="7">
        <v>75</v>
      </c>
      <c r="I3" s="7">
        <v>169.73770000000002</v>
      </c>
      <c r="J3" s="7">
        <v>-94.737700000000018</v>
      </c>
    </row>
    <row r="4" spans="2:10" x14ac:dyDescent="0.25">
      <c r="B4" s="7" t="s">
        <v>71</v>
      </c>
      <c r="C4" s="7" t="s">
        <v>132</v>
      </c>
      <c r="D4" s="7" t="s">
        <v>164</v>
      </c>
      <c r="E4" s="7">
        <v>89280141</v>
      </c>
      <c r="F4" s="7" t="s">
        <v>314</v>
      </c>
      <c r="G4" s="7">
        <v>12</v>
      </c>
      <c r="H4" s="7">
        <v>59.34</v>
      </c>
      <c r="I4" s="7">
        <v>88.558800000000005</v>
      </c>
      <c r="J4" s="7">
        <v>-29.218800000000002</v>
      </c>
    </row>
    <row r="5" spans="2:10" x14ac:dyDescent="0.25">
      <c r="B5" s="7" t="s">
        <v>72</v>
      </c>
      <c r="C5" s="7" t="s">
        <v>133</v>
      </c>
      <c r="D5" s="7" t="s">
        <v>165</v>
      </c>
      <c r="E5" s="7">
        <v>12305757</v>
      </c>
      <c r="F5" s="7" t="s">
        <v>314</v>
      </c>
      <c r="G5" s="7">
        <v>6</v>
      </c>
      <c r="H5" s="7">
        <v>53.7</v>
      </c>
      <c r="I5" s="7">
        <v>59.039200000000001</v>
      </c>
      <c r="J5" s="7">
        <v>-5.3391999999999982</v>
      </c>
    </row>
    <row r="6" spans="2:10" x14ac:dyDescent="0.25">
      <c r="B6" s="7" t="s">
        <v>72</v>
      </c>
      <c r="C6" s="7" t="s">
        <v>133</v>
      </c>
      <c r="D6" s="7" t="s">
        <v>165</v>
      </c>
      <c r="E6" s="7">
        <v>12305757</v>
      </c>
      <c r="F6" s="7" t="s">
        <v>314</v>
      </c>
      <c r="G6" s="7">
        <v>6</v>
      </c>
      <c r="H6" s="7">
        <v>52.75</v>
      </c>
      <c r="I6" s="7">
        <v>59.039200000000001</v>
      </c>
      <c r="J6" s="7">
        <v>-6.289200000000001</v>
      </c>
    </row>
    <row r="7" spans="2:10" x14ac:dyDescent="0.25">
      <c r="B7" s="7" t="s">
        <v>72</v>
      </c>
      <c r="C7" s="7" t="s">
        <v>133</v>
      </c>
      <c r="D7" s="7" t="s">
        <v>165</v>
      </c>
      <c r="E7" s="7">
        <v>12200404</v>
      </c>
      <c r="F7" s="7" t="s">
        <v>314</v>
      </c>
      <c r="G7" s="7">
        <v>6</v>
      </c>
      <c r="H7" s="7">
        <v>53.7</v>
      </c>
      <c r="I7" s="7">
        <v>59.039200000000001</v>
      </c>
      <c r="J7" s="7">
        <v>-5.3391999999999982</v>
      </c>
    </row>
    <row r="8" spans="2:10" x14ac:dyDescent="0.25">
      <c r="B8" s="7" t="s">
        <v>72</v>
      </c>
      <c r="C8" s="7" t="s">
        <v>133</v>
      </c>
      <c r="D8" s="7" t="s">
        <v>165</v>
      </c>
      <c r="E8" s="7">
        <v>12200404</v>
      </c>
      <c r="F8" s="7" t="s">
        <v>314</v>
      </c>
      <c r="G8" s="7">
        <v>6</v>
      </c>
      <c r="H8" s="7">
        <v>52.75</v>
      </c>
      <c r="I8" s="7">
        <v>59.039200000000001</v>
      </c>
      <c r="J8" s="7">
        <v>-6.289200000000001</v>
      </c>
    </row>
    <row r="9" spans="2:10" x14ac:dyDescent="0.25">
      <c r="B9" s="7" t="s">
        <v>72</v>
      </c>
      <c r="C9" s="7" t="s">
        <v>133</v>
      </c>
      <c r="D9" s="7" t="s">
        <v>165</v>
      </c>
      <c r="E9" s="7">
        <v>12303279</v>
      </c>
      <c r="F9" s="7" t="s">
        <v>314</v>
      </c>
      <c r="G9" s="7">
        <v>6</v>
      </c>
      <c r="H9" s="7">
        <v>53.7</v>
      </c>
      <c r="I9" s="7">
        <v>59.039200000000001</v>
      </c>
      <c r="J9" s="7">
        <v>-5.3391999999999982</v>
      </c>
    </row>
    <row r="10" spans="2:10" x14ac:dyDescent="0.25">
      <c r="B10" s="7" t="s">
        <v>72</v>
      </c>
      <c r="C10" s="7" t="s">
        <v>133</v>
      </c>
      <c r="D10" s="7" t="s">
        <v>165</v>
      </c>
      <c r="E10" s="7">
        <v>12303279</v>
      </c>
      <c r="F10" s="7" t="s">
        <v>314</v>
      </c>
      <c r="G10" s="7">
        <v>6</v>
      </c>
      <c r="H10" s="7">
        <v>52.75</v>
      </c>
      <c r="I10" s="7">
        <v>59.039200000000001</v>
      </c>
      <c r="J10" s="7">
        <v>-6.289200000000001</v>
      </c>
    </row>
    <row r="11" spans="2:10" x14ac:dyDescent="0.25">
      <c r="B11" s="7" t="s">
        <v>72</v>
      </c>
      <c r="C11" s="7" t="s">
        <v>133</v>
      </c>
      <c r="D11" s="7" t="s">
        <v>165</v>
      </c>
      <c r="E11" s="7">
        <v>12315717</v>
      </c>
      <c r="F11" s="7" t="s">
        <v>314</v>
      </c>
      <c r="G11" s="7">
        <v>6</v>
      </c>
      <c r="H11" s="7">
        <v>53.7</v>
      </c>
      <c r="I11" s="7">
        <v>59.039200000000001</v>
      </c>
      <c r="J11" s="7">
        <v>-5.3391999999999982</v>
      </c>
    </row>
    <row r="12" spans="2:10" x14ac:dyDescent="0.25">
      <c r="B12" s="7" t="s">
        <v>72</v>
      </c>
      <c r="C12" s="7" t="s">
        <v>133</v>
      </c>
      <c r="D12" s="7" t="s">
        <v>165</v>
      </c>
      <c r="E12" s="7">
        <v>12315717</v>
      </c>
      <c r="F12" s="7" t="s">
        <v>314</v>
      </c>
      <c r="G12" s="7">
        <v>6</v>
      </c>
      <c r="H12" s="7">
        <v>52.75</v>
      </c>
      <c r="I12" s="7">
        <v>59.039200000000001</v>
      </c>
      <c r="J12" s="7">
        <v>-6.289200000000001</v>
      </c>
    </row>
    <row r="13" spans="2:10" x14ac:dyDescent="0.25">
      <c r="B13" s="7" t="s">
        <v>73</v>
      </c>
      <c r="C13" s="7" t="s">
        <v>132</v>
      </c>
      <c r="D13" s="7">
        <v>110</v>
      </c>
      <c r="E13" s="7">
        <v>85730619</v>
      </c>
      <c r="F13" s="7" t="s">
        <v>314</v>
      </c>
      <c r="G13" s="7">
        <v>12</v>
      </c>
      <c r="H13" s="7">
        <v>53.7</v>
      </c>
      <c r="I13" s="7">
        <v>59.039200000000001</v>
      </c>
      <c r="J13" s="7">
        <v>-5.3391999999999982</v>
      </c>
    </row>
    <row r="14" spans="2:10" x14ac:dyDescent="0.25">
      <c r="B14" s="7" t="s">
        <v>73</v>
      </c>
      <c r="C14" s="7" t="s">
        <v>132</v>
      </c>
      <c r="D14" s="7">
        <v>179</v>
      </c>
      <c r="E14" s="7">
        <v>90240092</v>
      </c>
      <c r="F14" s="7" t="s">
        <v>314</v>
      </c>
      <c r="G14" s="7">
        <v>12</v>
      </c>
      <c r="H14" s="7">
        <v>53.7</v>
      </c>
      <c r="I14" s="7">
        <v>59.039200000000001</v>
      </c>
      <c r="J14" s="7">
        <v>-5.3391999999999982</v>
      </c>
    </row>
    <row r="15" spans="2:10" x14ac:dyDescent="0.25">
      <c r="B15" s="7" t="s">
        <v>72</v>
      </c>
      <c r="C15" s="7" t="s">
        <v>133</v>
      </c>
      <c r="D15" s="7" t="s">
        <v>165</v>
      </c>
      <c r="E15" s="7">
        <v>12316922</v>
      </c>
      <c r="F15" s="7" t="s">
        <v>314</v>
      </c>
      <c r="G15" s="7">
        <v>6</v>
      </c>
      <c r="H15" s="7">
        <v>53.7</v>
      </c>
      <c r="I15" s="7">
        <v>59.039200000000001</v>
      </c>
      <c r="J15" s="7">
        <v>-5.3391999999999982</v>
      </c>
    </row>
    <row r="16" spans="2:10" x14ac:dyDescent="0.25">
      <c r="B16" s="7" t="s">
        <v>72</v>
      </c>
      <c r="C16" s="7" t="s">
        <v>133</v>
      </c>
      <c r="D16" s="7" t="s">
        <v>165</v>
      </c>
      <c r="E16" s="7">
        <v>12316922</v>
      </c>
      <c r="F16" s="7" t="s">
        <v>314</v>
      </c>
      <c r="G16" s="7">
        <v>6</v>
      </c>
      <c r="H16" s="7">
        <v>52.75</v>
      </c>
      <c r="I16" s="7">
        <v>59.039200000000001</v>
      </c>
      <c r="J16" s="7">
        <v>-6.289200000000001</v>
      </c>
    </row>
    <row r="17" spans="2:10" x14ac:dyDescent="0.25">
      <c r="B17" s="7" t="s">
        <v>76</v>
      </c>
      <c r="C17" s="7" t="s">
        <v>136</v>
      </c>
      <c r="D17" s="7">
        <v>2033</v>
      </c>
      <c r="E17" s="7">
        <v>66386</v>
      </c>
      <c r="F17" s="7" t="s">
        <v>314</v>
      </c>
      <c r="G17" s="7">
        <v>12</v>
      </c>
      <c r="H17" s="7">
        <v>79.12</v>
      </c>
      <c r="I17" s="7">
        <v>88.558800000000005</v>
      </c>
      <c r="J17" s="7">
        <v>-9.4388000000000005</v>
      </c>
    </row>
    <row r="18" spans="2:10" x14ac:dyDescent="0.25">
      <c r="B18" s="7" t="s">
        <v>56</v>
      </c>
      <c r="C18" s="7" t="s">
        <v>134</v>
      </c>
      <c r="D18" s="7" t="s">
        <v>166</v>
      </c>
      <c r="E18" s="7">
        <v>6069766</v>
      </c>
      <c r="F18" s="7" t="s">
        <v>314</v>
      </c>
      <c r="G18" s="7">
        <v>12</v>
      </c>
      <c r="H18" s="7">
        <v>217.74</v>
      </c>
      <c r="I18" s="7">
        <v>221.39700000000002</v>
      </c>
      <c r="J18" s="7">
        <v>-3.6570000000000107</v>
      </c>
    </row>
    <row r="19" spans="2:10" x14ac:dyDescent="0.25">
      <c r="B19" s="7" t="s">
        <v>56</v>
      </c>
      <c r="C19" s="7" t="s">
        <v>134</v>
      </c>
      <c r="D19" s="7" t="s">
        <v>169</v>
      </c>
      <c r="E19" s="7">
        <v>8280865</v>
      </c>
      <c r="F19" s="7" t="s">
        <v>314</v>
      </c>
      <c r="G19" s="7">
        <v>12</v>
      </c>
      <c r="H19" s="7">
        <v>219.78</v>
      </c>
      <c r="I19" s="7">
        <v>221.39700000000002</v>
      </c>
      <c r="J19" s="7">
        <v>-1.6170000000000186</v>
      </c>
    </row>
    <row r="20" spans="2:10" x14ac:dyDescent="0.25">
      <c r="B20" s="7" t="s">
        <v>72</v>
      </c>
      <c r="C20" s="7" t="s">
        <v>133</v>
      </c>
      <c r="D20" s="7" t="s">
        <v>165</v>
      </c>
      <c r="E20" s="7">
        <v>12326186</v>
      </c>
      <c r="F20" s="7" t="s">
        <v>314</v>
      </c>
      <c r="G20" s="7">
        <v>6</v>
      </c>
      <c r="H20" s="7">
        <v>53.7</v>
      </c>
      <c r="I20" s="7">
        <v>59.039200000000001</v>
      </c>
      <c r="J20" s="7">
        <v>-5.3391999999999982</v>
      </c>
    </row>
    <row r="21" spans="2:10" x14ac:dyDescent="0.25">
      <c r="B21" s="7" t="s">
        <v>72</v>
      </c>
      <c r="C21" s="7" t="s">
        <v>133</v>
      </c>
      <c r="D21" s="7" t="s">
        <v>165</v>
      </c>
      <c r="E21" s="7">
        <v>12326186</v>
      </c>
      <c r="F21" s="7" t="s">
        <v>314</v>
      </c>
      <c r="G21" s="7">
        <v>6</v>
      </c>
      <c r="H21" s="7">
        <v>52.75</v>
      </c>
      <c r="I21" s="7">
        <v>59.039200000000001</v>
      </c>
      <c r="J21" s="7">
        <v>-6.289200000000001</v>
      </c>
    </row>
    <row r="22" spans="2:10" x14ac:dyDescent="0.25">
      <c r="B22" s="7" t="s">
        <v>72</v>
      </c>
      <c r="C22" s="7" t="s">
        <v>133</v>
      </c>
      <c r="D22" s="7" t="s">
        <v>165</v>
      </c>
      <c r="E22" s="7">
        <v>12326300</v>
      </c>
      <c r="F22" s="7" t="s">
        <v>314</v>
      </c>
      <c r="G22" s="7">
        <v>6</v>
      </c>
      <c r="H22" s="7">
        <v>53.7</v>
      </c>
      <c r="I22" s="7">
        <v>59.039200000000001</v>
      </c>
      <c r="J22" s="7">
        <v>-5.3391999999999982</v>
      </c>
    </row>
    <row r="23" spans="2:10" x14ac:dyDescent="0.25">
      <c r="B23" s="7" t="s">
        <v>72</v>
      </c>
      <c r="C23" s="7" t="s">
        <v>133</v>
      </c>
      <c r="D23" s="7" t="s">
        <v>165</v>
      </c>
      <c r="E23" s="7">
        <v>12326300</v>
      </c>
      <c r="F23" s="7" t="s">
        <v>314</v>
      </c>
      <c r="G23" s="7">
        <v>6</v>
      </c>
      <c r="H23" s="7">
        <v>52.75</v>
      </c>
      <c r="I23" s="7">
        <v>59.039200000000001</v>
      </c>
      <c r="J23" s="7">
        <v>-6.289200000000001</v>
      </c>
    </row>
    <row r="24" spans="2:10" x14ac:dyDescent="0.25">
      <c r="B24" s="7" t="s">
        <v>72</v>
      </c>
      <c r="C24" s="7" t="s">
        <v>133</v>
      </c>
      <c r="D24" s="7" t="s">
        <v>165</v>
      </c>
      <c r="E24" s="7">
        <v>12324733</v>
      </c>
      <c r="F24" s="7" t="s">
        <v>314</v>
      </c>
      <c r="G24" s="7">
        <v>6</v>
      </c>
      <c r="H24" s="7">
        <v>53.7</v>
      </c>
      <c r="I24" s="7">
        <v>59.039200000000001</v>
      </c>
      <c r="J24" s="7">
        <v>-5.3391999999999982</v>
      </c>
    </row>
    <row r="25" spans="2:10" x14ac:dyDescent="0.25">
      <c r="B25" s="7" t="s">
        <v>72</v>
      </c>
      <c r="C25" s="7" t="s">
        <v>133</v>
      </c>
      <c r="D25" s="7" t="s">
        <v>165</v>
      </c>
      <c r="E25" s="7">
        <v>12324733</v>
      </c>
      <c r="F25" s="7" t="s">
        <v>314</v>
      </c>
      <c r="G25" s="7">
        <v>6</v>
      </c>
      <c r="H25" s="7">
        <v>52.75</v>
      </c>
      <c r="I25" s="7">
        <v>59.039200000000001</v>
      </c>
      <c r="J25" s="7">
        <v>-6.289200000000001</v>
      </c>
    </row>
    <row r="26" spans="2:10" x14ac:dyDescent="0.25">
      <c r="B26" s="7" t="s">
        <v>72</v>
      </c>
      <c r="C26" s="7" t="s">
        <v>133</v>
      </c>
      <c r="D26" s="7" t="s">
        <v>165</v>
      </c>
      <c r="E26" s="7">
        <v>12326184</v>
      </c>
      <c r="F26" s="7" t="s">
        <v>314</v>
      </c>
      <c r="G26" s="7">
        <v>6</v>
      </c>
      <c r="H26" s="7">
        <v>53.7</v>
      </c>
      <c r="I26" s="7">
        <v>59.039200000000001</v>
      </c>
      <c r="J26" s="7">
        <v>-5.3391999999999982</v>
      </c>
    </row>
    <row r="27" spans="2:10" x14ac:dyDescent="0.25">
      <c r="B27" s="7" t="s">
        <v>72</v>
      </c>
      <c r="C27" s="7" t="s">
        <v>133</v>
      </c>
      <c r="D27" s="7" t="s">
        <v>165</v>
      </c>
      <c r="E27" s="7">
        <v>12326184</v>
      </c>
      <c r="F27" s="7" t="s">
        <v>314</v>
      </c>
      <c r="G27" s="7">
        <v>6</v>
      </c>
      <c r="H27" s="7">
        <v>52.26</v>
      </c>
      <c r="I27" s="7">
        <v>59.039200000000001</v>
      </c>
      <c r="J27" s="7">
        <v>-6.779200000000003</v>
      </c>
    </row>
    <row r="28" spans="2:10" x14ac:dyDescent="0.25">
      <c r="B28" s="7" t="s">
        <v>72</v>
      </c>
      <c r="C28" s="7" t="s">
        <v>133</v>
      </c>
      <c r="D28" s="7" t="s">
        <v>165</v>
      </c>
      <c r="E28" s="7">
        <v>12326187</v>
      </c>
      <c r="F28" s="7" t="s">
        <v>314</v>
      </c>
      <c r="G28" s="7">
        <v>6</v>
      </c>
      <c r="H28" s="7">
        <v>53.7</v>
      </c>
      <c r="I28" s="7">
        <v>59.039200000000001</v>
      </c>
      <c r="J28" s="7">
        <v>-5.3391999999999982</v>
      </c>
    </row>
    <row r="29" spans="2:10" x14ac:dyDescent="0.25">
      <c r="B29" s="7" t="s">
        <v>72</v>
      </c>
      <c r="C29" s="7" t="s">
        <v>133</v>
      </c>
      <c r="D29" s="7" t="s">
        <v>165</v>
      </c>
      <c r="E29" s="7">
        <v>12326187</v>
      </c>
      <c r="F29" s="7" t="s">
        <v>314</v>
      </c>
      <c r="G29" s="7">
        <v>6</v>
      </c>
      <c r="H29" s="7">
        <v>52.75</v>
      </c>
      <c r="I29" s="7">
        <v>59.039200000000001</v>
      </c>
      <c r="J29" s="7">
        <v>-6.289200000000001</v>
      </c>
    </row>
    <row r="30" spans="2:10" x14ac:dyDescent="0.25">
      <c r="B30" s="7" t="s">
        <v>72</v>
      </c>
      <c r="C30" s="7" t="s">
        <v>133</v>
      </c>
      <c r="D30" s="7" t="s">
        <v>165</v>
      </c>
      <c r="E30" s="7">
        <v>12326180</v>
      </c>
      <c r="F30" s="7" t="s">
        <v>314</v>
      </c>
      <c r="G30" s="7">
        <v>6</v>
      </c>
      <c r="H30" s="7">
        <v>53.7</v>
      </c>
      <c r="I30" s="7">
        <v>59.039200000000001</v>
      </c>
      <c r="J30" s="7">
        <v>-5.3391999999999982</v>
      </c>
    </row>
    <row r="31" spans="2:10" x14ac:dyDescent="0.25">
      <c r="B31" s="7" t="s">
        <v>72</v>
      </c>
      <c r="C31" s="7" t="s">
        <v>133</v>
      </c>
      <c r="D31" s="7" t="s">
        <v>165</v>
      </c>
      <c r="E31" s="7">
        <v>12326180</v>
      </c>
      <c r="F31" s="7" t="s">
        <v>314</v>
      </c>
      <c r="G31" s="7">
        <v>6</v>
      </c>
      <c r="H31" s="7">
        <v>52.75</v>
      </c>
      <c r="I31" s="7">
        <v>59.039200000000001</v>
      </c>
      <c r="J31" s="7">
        <v>-6.289200000000001</v>
      </c>
    </row>
    <row r="32" spans="2:10" x14ac:dyDescent="0.25">
      <c r="B32" s="7" t="s">
        <v>72</v>
      </c>
      <c r="C32" s="7" t="s">
        <v>133</v>
      </c>
      <c r="D32" s="7" t="s">
        <v>165</v>
      </c>
      <c r="E32" s="7">
        <v>12326190</v>
      </c>
      <c r="F32" s="7" t="s">
        <v>314</v>
      </c>
      <c r="G32" s="7">
        <v>6</v>
      </c>
      <c r="H32" s="7">
        <v>53.7</v>
      </c>
      <c r="I32" s="7">
        <v>59.039200000000001</v>
      </c>
      <c r="J32" s="7">
        <v>-5.3391999999999982</v>
      </c>
    </row>
    <row r="33" spans="2:10" x14ac:dyDescent="0.25">
      <c r="B33" s="7" t="s">
        <v>72</v>
      </c>
      <c r="C33" s="7" t="s">
        <v>133</v>
      </c>
      <c r="D33" s="7" t="s">
        <v>165</v>
      </c>
      <c r="E33" s="7">
        <v>12326190</v>
      </c>
      <c r="F33" s="7" t="s">
        <v>314</v>
      </c>
      <c r="G33" s="7">
        <v>6</v>
      </c>
      <c r="H33" s="7">
        <v>52.75</v>
      </c>
      <c r="I33" s="7">
        <v>59.039200000000001</v>
      </c>
      <c r="J33" s="7">
        <v>-6.289200000000001</v>
      </c>
    </row>
    <row r="34" spans="2:10" x14ac:dyDescent="0.25">
      <c r="B34" s="7" t="s">
        <v>72</v>
      </c>
      <c r="C34" s="7" t="s">
        <v>133</v>
      </c>
      <c r="D34" s="7" t="s">
        <v>165</v>
      </c>
      <c r="E34" s="7">
        <v>12326279</v>
      </c>
      <c r="F34" s="7" t="s">
        <v>314</v>
      </c>
      <c r="G34" s="7">
        <v>6</v>
      </c>
      <c r="H34" s="7">
        <v>53.7</v>
      </c>
      <c r="I34" s="7">
        <v>59.039200000000001</v>
      </c>
      <c r="J34" s="7">
        <v>-5.3391999999999982</v>
      </c>
    </row>
    <row r="35" spans="2:10" x14ac:dyDescent="0.25">
      <c r="B35" s="7" t="s">
        <v>72</v>
      </c>
      <c r="C35" s="7" t="s">
        <v>133</v>
      </c>
      <c r="D35" s="7" t="s">
        <v>165</v>
      </c>
      <c r="E35" s="7">
        <v>12326279</v>
      </c>
      <c r="F35" s="7" t="s">
        <v>314</v>
      </c>
      <c r="G35" s="7">
        <v>6</v>
      </c>
      <c r="H35" s="7">
        <v>52.75</v>
      </c>
      <c r="I35" s="7">
        <v>59.039200000000001</v>
      </c>
      <c r="J35" s="7">
        <v>-6.289200000000001</v>
      </c>
    </row>
    <row r="36" spans="2:10" x14ac:dyDescent="0.25">
      <c r="B36" s="7" t="s">
        <v>80</v>
      </c>
      <c r="C36" s="7" t="s">
        <v>32</v>
      </c>
      <c r="D36" s="7" t="s">
        <v>172</v>
      </c>
      <c r="E36" s="7" t="s">
        <v>236</v>
      </c>
      <c r="F36" s="7" t="s">
        <v>314</v>
      </c>
      <c r="G36" s="7">
        <v>6</v>
      </c>
      <c r="H36" s="7">
        <v>23.87</v>
      </c>
      <c r="I36" s="7">
        <v>33.20955</v>
      </c>
      <c r="J36" s="7">
        <v>-9.3395499999999991</v>
      </c>
    </row>
    <row r="37" spans="2:10" x14ac:dyDescent="0.25">
      <c r="B37" s="7" t="s">
        <v>80</v>
      </c>
      <c r="C37" s="7" t="s">
        <v>32</v>
      </c>
      <c r="D37" s="7" t="s">
        <v>172</v>
      </c>
      <c r="E37" s="7" t="s">
        <v>236</v>
      </c>
      <c r="F37" s="7" t="s">
        <v>314</v>
      </c>
      <c r="G37" s="7">
        <v>6</v>
      </c>
      <c r="H37" s="7">
        <v>23.44</v>
      </c>
      <c r="I37" s="7">
        <v>33.20955</v>
      </c>
      <c r="J37" s="7">
        <v>-9.7695499999999988</v>
      </c>
    </row>
    <row r="38" spans="2:10" x14ac:dyDescent="0.25">
      <c r="B38" s="7" t="s">
        <v>81</v>
      </c>
      <c r="C38" s="7" t="s">
        <v>32</v>
      </c>
      <c r="D38" s="7" t="s">
        <v>173</v>
      </c>
      <c r="E38" s="7" t="s">
        <v>237</v>
      </c>
      <c r="F38" s="7" t="s">
        <v>314</v>
      </c>
      <c r="G38" s="7">
        <v>6</v>
      </c>
      <c r="H38" s="7">
        <v>17.899999999999999</v>
      </c>
      <c r="I38" s="7">
        <v>33.20955</v>
      </c>
      <c r="J38" s="7">
        <v>-15.309550000000002</v>
      </c>
    </row>
    <row r="39" spans="2:10" x14ac:dyDescent="0.25">
      <c r="B39" s="7" t="s">
        <v>81</v>
      </c>
      <c r="C39" s="7" t="s">
        <v>32</v>
      </c>
      <c r="D39" s="7" t="s">
        <v>173</v>
      </c>
      <c r="E39" s="7" t="s">
        <v>237</v>
      </c>
      <c r="F39" s="7" t="s">
        <v>314</v>
      </c>
      <c r="G39" s="7">
        <v>6</v>
      </c>
      <c r="H39" s="7">
        <v>23.44</v>
      </c>
      <c r="I39" s="7">
        <v>33.20955</v>
      </c>
      <c r="J39" s="7">
        <v>-9.7695499999999988</v>
      </c>
    </row>
    <row r="40" spans="2:10" x14ac:dyDescent="0.25">
      <c r="B40" s="7" t="s">
        <v>56</v>
      </c>
      <c r="C40" s="7" t="s">
        <v>125</v>
      </c>
      <c r="D40" s="7">
        <v>19032</v>
      </c>
      <c r="E40" s="7" t="s">
        <v>239</v>
      </c>
      <c r="F40" s="7" t="s">
        <v>314</v>
      </c>
      <c r="G40" s="7">
        <v>12</v>
      </c>
      <c r="H40" s="7">
        <v>217.74</v>
      </c>
      <c r="I40" s="7">
        <v>221.39700000000002</v>
      </c>
      <c r="J40" s="7">
        <v>-3.6570000000000107</v>
      </c>
    </row>
    <row r="41" spans="2:10" x14ac:dyDescent="0.25">
      <c r="B41" s="7" t="s">
        <v>72</v>
      </c>
      <c r="C41" s="7" t="s">
        <v>133</v>
      </c>
      <c r="D41" s="7" t="s">
        <v>165</v>
      </c>
      <c r="E41" s="7">
        <v>12336741</v>
      </c>
      <c r="F41" s="7" t="s">
        <v>314</v>
      </c>
      <c r="G41" s="7">
        <v>6</v>
      </c>
      <c r="H41" s="7">
        <v>53.7</v>
      </c>
      <c r="I41" s="7">
        <v>59.039200000000001</v>
      </c>
      <c r="J41" s="7">
        <v>-5.3391999999999982</v>
      </c>
    </row>
    <row r="42" spans="2:10" x14ac:dyDescent="0.25">
      <c r="B42" s="7" t="s">
        <v>72</v>
      </c>
      <c r="C42" s="7" t="s">
        <v>133</v>
      </c>
      <c r="D42" s="7" t="s">
        <v>165</v>
      </c>
      <c r="E42" s="7">
        <v>12336741</v>
      </c>
      <c r="F42" s="7" t="s">
        <v>314</v>
      </c>
      <c r="G42" s="7">
        <v>6</v>
      </c>
      <c r="H42" s="7">
        <v>53.7</v>
      </c>
      <c r="I42" s="7">
        <v>59.039200000000001</v>
      </c>
      <c r="J42" s="7">
        <v>-5.3391999999999982</v>
      </c>
    </row>
    <row r="43" spans="2:10" x14ac:dyDescent="0.25">
      <c r="B43" s="7" t="s">
        <v>57</v>
      </c>
      <c r="C43" s="7" t="s">
        <v>125</v>
      </c>
      <c r="D43" s="7" t="s">
        <v>150</v>
      </c>
      <c r="E43" s="7">
        <v>14354695</v>
      </c>
      <c r="F43" s="7" t="s">
        <v>314</v>
      </c>
      <c r="G43" s="7">
        <v>12</v>
      </c>
      <c r="H43" s="7">
        <v>89.51</v>
      </c>
      <c r="I43" s="7">
        <v>169.73770000000002</v>
      </c>
      <c r="J43" s="7">
        <v>-80.227700000000013</v>
      </c>
    </row>
    <row r="44" spans="2:10" x14ac:dyDescent="0.25">
      <c r="B44" s="7" t="s">
        <v>57</v>
      </c>
      <c r="C44" s="7" t="s">
        <v>125</v>
      </c>
      <c r="D44" s="7" t="s">
        <v>150</v>
      </c>
      <c r="E44" s="7">
        <v>14354681</v>
      </c>
      <c r="F44" s="7" t="s">
        <v>314</v>
      </c>
      <c r="G44" s="7">
        <v>12</v>
      </c>
      <c r="H44" s="7">
        <v>89.51</v>
      </c>
      <c r="I44" s="7">
        <v>169.73770000000002</v>
      </c>
      <c r="J44" s="7">
        <v>-80.227700000000013</v>
      </c>
    </row>
    <row r="45" spans="2:10" x14ac:dyDescent="0.25">
      <c r="B45" s="7" t="s">
        <v>57</v>
      </c>
      <c r="C45" s="7" t="s">
        <v>125</v>
      </c>
      <c r="D45" s="7" t="s">
        <v>150</v>
      </c>
      <c r="E45" s="7">
        <v>14354691</v>
      </c>
      <c r="F45" s="7" t="s">
        <v>314</v>
      </c>
      <c r="G45" s="7">
        <v>12</v>
      </c>
      <c r="H45" s="7">
        <v>89.51</v>
      </c>
      <c r="I45" s="7">
        <v>169.73770000000002</v>
      </c>
      <c r="J45" s="7">
        <v>-80.227700000000013</v>
      </c>
    </row>
    <row r="46" spans="2:10" x14ac:dyDescent="0.25">
      <c r="B46" s="7" t="s">
        <v>57</v>
      </c>
      <c r="C46" s="7" t="s">
        <v>125</v>
      </c>
      <c r="D46" s="7" t="s">
        <v>150</v>
      </c>
      <c r="E46" s="7">
        <v>7322788</v>
      </c>
      <c r="F46" s="7" t="s">
        <v>314</v>
      </c>
      <c r="G46" s="7">
        <v>12</v>
      </c>
      <c r="H46" s="7">
        <v>89.51</v>
      </c>
      <c r="I46" s="7">
        <v>169.73770000000002</v>
      </c>
      <c r="J46" s="7">
        <v>-80.227700000000013</v>
      </c>
    </row>
    <row r="47" spans="2:10" x14ac:dyDescent="0.25">
      <c r="B47" s="7" t="s">
        <v>105</v>
      </c>
      <c r="C47" s="7" t="s">
        <v>142</v>
      </c>
      <c r="D47" s="7" t="s">
        <v>188</v>
      </c>
      <c r="E47" s="7" t="s">
        <v>287</v>
      </c>
      <c r="F47" s="7" t="s">
        <v>317</v>
      </c>
      <c r="G47" s="7">
        <v>12</v>
      </c>
      <c r="H47" s="7"/>
      <c r="I47" s="7">
        <v>295.19600000000003</v>
      </c>
      <c r="J47" s="7">
        <v>-295.19600000000003</v>
      </c>
    </row>
    <row r="48" spans="2:10" x14ac:dyDescent="0.25">
      <c r="B48" s="7" t="s">
        <v>109</v>
      </c>
      <c r="C48" s="7" t="s">
        <v>129</v>
      </c>
      <c r="D48" s="7" t="s">
        <v>153</v>
      </c>
      <c r="E48" s="7" t="s">
        <v>293</v>
      </c>
      <c r="F48" s="7" t="s">
        <v>319</v>
      </c>
      <c r="G48" s="7">
        <v>12</v>
      </c>
      <c r="H48" s="7">
        <v>200</v>
      </c>
      <c r="I48" s="7">
        <v>258.29650000000004</v>
      </c>
      <c r="J48" s="7">
        <v>-58.296500000000037</v>
      </c>
    </row>
    <row r="49" spans="2:10" x14ac:dyDescent="0.25">
      <c r="B49" s="7" t="s">
        <v>57</v>
      </c>
      <c r="C49" s="7" t="s">
        <v>125</v>
      </c>
      <c r="D49" s="7" t="s">
        <v>150</v>
      </c>
      <c r="E49" s="7">
        <v>7322783</v>
      </c>
      <c r="F49" s="7" t="s">
        <v>316</v>
      </c>
      <c r="G49" s="7">
        <v>12</v>
      </c>
      <c r="H49" s="7">
        <v>80</v>
      </c>
      <c r="I49" s="7">
        <v>169.73770000000002</v>
      </c>
      <c r="J49" s="7">
        <v>-89.737700000000018</v>
      </c>
    </row>
    <row r="50" spans="2:10" x14ac:dyDescent="0.25">
      <c r="B50" s="7" t="s">
        <v>57</v>
      </c>
      <c r="C50" s="7" t="s">
        <v>125</v>
      </c>
      <c r="D50" s="7" t="s">
        <v>150</v>
      </c>
      <c r="E50" s="7">
        <v>7322786</v>
      </c>
      <c r="F50" s="7" t="s">
        <v>316</v>
      </c>
      <c r="G50" s="7">
        <v>12</v>
      </c>
      <c r="H50" s="7">
        <v>80</v>
      </c>
      <c r="I50" s="7">
        <v>169.73770000000002</v>
      </c>
      <c r="J50" s="7">
        <v>-89.737700000000018</v>
      </c>
    </row>
    <row r="51" spans="2:10" x14ac:dyDescent="0.25">
      <c r="B51" s="7" t="s">
        <v>57</v>
      </c>
      <c r="C51" s="7" t="s">
        <v>125</v>
      </c>
      <c r="D51" s="7" t="s">
        <v>150</v>
      </c>
      <c r="E51" s="7">
        <v>14354687</v>
      </c>
      <c r="F51" s="7" t="s">
        <v>316</v>
      </c>
      <c r="G51" s="7">
        <v>12</v>
      </c>
      <c r="H51" s="7">
        <v>80</v>
      </c>
      <c r="I51" s="7">
        <v>169.73770000000002</v>
      </c>
      <c r="J51" s="7">
        <v>-89.737700000000018</v>
      </c>
    </row>
    <row r="52" spans="2:10" x14ac:dyDescent="0.25">
      <c r="B52" s="7" t="s">
        <v>57</v>
      </c>
      <c r="C52" s="7" t="s">
        <v>125</v>
      </c>
      <c r="D52" s="7" t="s">
        <v>150</v>
      </c>
      <c r="E52" s="7">
        <v>14354682</v>
      </c>
      <c r="F52" s="7" t="s">
        <v>316</v>
      </c>
      <c r="G52" s="7">
        <v>12</v>
      </c>
      <c r="H52" s="7">
        <v>80</v>
      </c>
      <c r="I52" s="7">
        <v>169.73770000000002</v>
      </c>
      <c r="J52" s="7">
        <v>-89.737700000000018</v>
      </c>
    </row>
    <row r="53" spans="2:10" x14ac:dyDescent="0.25">
      <c r="B53" s="7" t="s">
        <v>57</v>
      </c>
      <c r="C53" s="7" t="s">
        <v>125</v>
      </c>
      <c r="D53" s="7" t="s">
        <v>150</v>
      </c>
      <c r="E53" s="7">
        <v>14354698</v>
      </c>
      <c r="F53" s="7" t="s">
        <v>316</v>
      </c>
      <c r="G53" s="7">
        <v>12</v>
      </c>
      <c r="H53" s="7">
        <v>80</v>
      </c>
      <c r="I53" s="7">
        <v>169.73770000000002</v>
      </c>
      <c r="J53" s="7">
        <v>-89.737700000000018</v>
      </c>
    </row>
    <row r="54" spans="2:10" x14ac:dyDescent="0.25">
      <c r="I54">
        <v>4826.4545999999991</v>
      </c>
      <c r="J54">
        <v>-1387.8846000000008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B6F9A-EDD7-4BC1-B173-6B09E770CD2B}">
  <dimension ref="C2:E20"/>
  <sheetViews>
    <sheetView workbookViewId="0">
      <selection activeCell="H13" sqref="H13"/>
    </sheetView>
  </sheetViews>
  <sheetFormatPr defaultRowHeight="15" x14ac:dyDescent="0.25"/>
  <cols>
    <col min="3" max="3" width="28.85546875" bestFit="1" customWidth="1"/>
    <col min="4" max="4" width="19.140625" bestFit="1" customWidth="1"/>
    <col min="5" max="5" width="13.42578125" bestFit="1" customWidth="1"/>
  </cols>
  <sheetData>
    <row r="2" spans="3:5" x14ac:dyDescent="0.25">
      <c r="C2" s="56" t="s">
        <v>337</v>
      </c>
      <c r="D2" s="5" t="s">
        <v>338</v>
      </c>
      <c r="E2" s="5" t="s">
        <v>339</v>
      </c>
    </row>
    <row r="3" spans="3:5" x14ac:dyDescent="0.25">
      <c r="C3" s="56" t="s">
        <v>340</v>
      </c>
      <c r="D3" s="5" t="s">
        <v>341</v>
      </c>
      <c r="E3" s="5" t="s">
        <v>342</v>
      </c>
    </row>
    <row r="4" spans="3:5" x14ac:dyDescent="0.25">
      <c r="C4" s="56" t="s">
        <v>343</v>
      </c>
      <c r="D4" s="5" t="s">
        <v>341</v>
      </c>
      <c r="E4" s="5" t="s">
        <v>344</v>
      </c>
    </row>
    <row r="5" spans="3:5" x14ac:dyDescent="0.25">
      <c r="C5" s="56" t="s">
        <v>345</v>
      </c>
      <c r="D5" s="5" t="s">
        <v>125</v>
      </c>
      <c r="E5" s="5" t="s">
        <v>346</v>
      </c>
    </row>
    <row r="6" spans="3:5" x14ac:dyDescent="0.25">
      <c r="C6" s="56" t="s">
        <v>345</v>
      </c>
      <c r="D6" s="5" t="s">
        <v>125</v>
      </c>
      <c r="E6" s="5" t="s">
        <v>347</v>
      </c>
    </row>
    <row r="7" spans="3:5" x14ac:dyDescent="0.25">
      <c r="C7" s="56" t="s">
        <v>345</v>
      </c>
      <c r="D7" s="5" t="s">
        <v>125</v>
      </c>
      <c r="E7" s="5" t="s">
        <v>348</v>
      </c>
    </row>
    <row r="8" spans="3:5" x14ac:dyDescent="0.25">
      <c r="C8" s="56" t="s">
        <v>345</v>
      </c>
      <c r="D8" s="5" t="s">
        <v>125</v>
      </c>
      <c r="E8" s="5" t="s">
        <v>349</v>
      </c>
    </row>
    <row r="9" spans="3:5" x14ac:dyDescent="0.25">
      <c r="C9" s="56" t="s">
        <v>350</v>
      </c>
      <c r="D9" s="5" t="s">
        <v>148</v>
      </c>
      <c r="E9" s="5" t="s">
        <v>201</v>
      </c>
    </row>
    <row r="10" spans="3:5" x14ac:dyDescent="0.25">
      <c r="C10" s="56" t="s">
        <v>351</v>
      </c>
      <c r="D10" s="5" t="s">
        <v>352</v>
      </c>
      <c r="E10" s="5" t="s">
        <v>353</v>
      </c>
    </row>
    <row r="11" spans="3:5" x14ac:dyDescent="0.25">
      <c r="C11" s="56" t="s">
        <v>354</v>
      </c>
      <c r="D11" s="5" t="s">
        <v>352</v>
      </c>
      <c r="E11" s="5" t="s">
        <v>355</v>
      </c>
    </row>
    <row r="12" spans="3:5" x14ac:dyDescent="0.25">
      <c r="C12" s="56" t="s">
        <v>354</v>
      </c>
      <c r="D12" s="5" t="s">
        <v>352</v>
      </c>
      <c r="E12" s="5" t="s">
        <v>356</v>
      </c>
    </row>
    <row r="13" spans="3:5" x14ac:dyDescent="0.25">
      <c r="C13" s="56" t="s">
        <v>357</v>
      </c>
      <c r="D13" s="5" t="s">
        <v>358</v>
      </c>
      <c r="E13" s="5" t="s">
        <v>359</v>
      </c>
    </row>
    <row r="14" spans="3:5" x14ac:dyDescent="0.25">
      <c r="C14" s="56" t="s">
        <v>357</v>
      </c>
      <c r="D14" s="5" t="s">
        <v>358</v>
      </c>
      <c r="E14" s="5" t="s">
        <v>360</v>
      </c>
    </row>
    <row r="15" spans="3:5" x14ac:dyDescent="0.25">
      <c r="C15" s="56" t="s">
        <v>357</v>
      </c>
      <c r="D15" s="5" t="s">
        <v>358</v>
      </c>
      <c r="E15" s="5" t="s">
        <v>361</v>
      </c>
    </row>
    <row r="16" spans="3:5" x14ac:dyDescent="0.25">
      <c r="C16" s="56" t="s">
        <v>357</v>
      </c>
      <c r="D16" s="5" t="s">
        <v>358</v>
      </c>
      <c r="E16" s="5" t="s">
        <v>362</v>
      </c>
    </row>
    <row r="17" spans="3:5" x14ac:dyDescent="0.25">
      <c r="C17" s="56" t="s">
        <v>357</v>
      </c>
      <c r="D17" s="5" t="s">
        <v>358</v>
      </c>
      <c r="E17" s="5" t="s">
        <v>363</v>
      </c>
    </row>
    <row r="18" spans="3:5" x14ac:dyDescent="0.25">
      <c r="C18" s="56" t="s">
        <v>357</v>
      </c>
      <c r="D18" s="5" t="s">
        <v>358</v>
      </c>
      <c r="E18" s="5" t="s">
        <v>364</v>
      </c>
    </row>
    <row r="19" spans="3:5" x14ac:dyDescent="0.25">
      <c r="C19" s="57" t="s">
        <v>365</v>
      </c>
      <c r="D19" s="8" t="s">
        <v>352</v>
      </c>
      <c r="E19" s="8" t="s">
        <v>366</v>
      </c>
    </row>
    <row r="20" spans="3:5" x14ac:dyDescent="0.25">
      <c r="C20" s="8" t="s">
        <v>367</v>
      </c>
      <c r="D20" s="8" t="s">
        <v>341</v>
      </c>
      <c r="E20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Materlist</vt:lpstr>
      <vt:lpstr>Quote from MPC</vt:lpstr>
      <vt:lpstr>Lowest Price in CM</vt:lpstr>
      <vt:lpstr>Items need to check with MPC</vt:lpstr>
      <vt:lpstr>GTS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Jie Hui Ng</dc:creator>
  <cp:lastModifiedBy>HuaZhen Luo</cp:lastModifiedBy>
  <dcterms:created xsi:type="dcterms:W3CDTF">2019-04-29T05:56:05Z</dcterms:created>
  <dcterms:modified xsi:type="dcterms:W3CDTF">2019-12-23T02:13:02Z</dcterms:modified>
</cp:coreProperties>
</file>