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esktop\"/>
    </mc:Choice>
  </mc:AlternateContent>
  <xr:revisionPtr revIDLastSave="0" documentId="8_{C35CEB24-3471-4BAE-AEC1-96AA709FE857}" xr6:coauthVersionLast="41" xr6:coauthVersionMax="41" xr10:uidLastSave="{00000000-0000-0000-0000-000000000000}"/>
  <bookViews>
    <workbookView xWindow="-120" yWindow="-120" windowWidth="20730" windowHeight="11160" xr2:uid="{0AC72043-AA87-4160-BFC3-6FF4810979BE}"/>
  </bookViews>
  <sheets>
    <sheet name="Materlist" sheetId="1" r:id="rId1"/>
    <sheet name="Quote from MPC Rev03" sheetId="7" r:id="rId2"/>
    <sheet name="Items need to check with MPC" sheetId="5" r:id="rId3"/>
    <sheet name="GTS list" sheetId="4" r:id="rId4"/>
    <sheet name="Sheet1" sheetId="8" r:id="rId5"/>
  </sheets>
  <definedNames>
    <definedName name="_xlnm._FilterDatabase" localSheetId="2" hidden="1">'Items need to check with MPC'!$B$2:$J$54</definedName>
    <definedName name="_xlnm._FilterDatabase" localSheetId="0" hidden="1">Materlist!$A$1:$K$255</definedName>
    <definedName name="_xlnm._FilterDatabase" localSheetId="1" hidden="1">'Quote from MPC Rev03'!$B$1:$I$128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56" i="1" l="1"/>
  <c r="J167" i="1"/>
  <c r="I167" i="1"/>
  <c r="K167" i="1"/>
  <c r="L167" i="1"/>
  <c r="J163" i="1"/>
  <c r="I163" i="1"/>
  <c r="K163" i="1"/>
  <c r="L163" i="1"/>
  <c r="J144" i="1"/>
  <c r="I144" i="1"/>
  <c r="K144" i="1"/>
  <c r="J112" i="1"/>
  <c r="I112" i="1"/>
  <c r="K112" i="1"/>
  <c r="L112" i="1"/>
  <c r="L232" i="1"/>
  <c r="J207" i="1"/>
  <c r="I207" i="1"/>
  <c r="K207" i="1"/>
  <c r="L207" i="1"/>
  <c r="J208" i="1"/>
  <c r="I208" i="1"/>
  <c r="K208" i="1"/>
  <c r="L208" i="1"/>
  <c r="L142" i="1"/>
  <c r="L143" i="1"/>
  <c r="L144" i="1"/>
  <c r="J123" i="1"/>
  <c r="I123" i="1"/>
  <c r="K123" i="1"/>
  <c r="L123" i="1"/>
  <c r="J124" i="1"/>
  <c r="I124" i="1"/>
  <c r="K124" i="1"/>
  <c r="L124" i="1"/>
  <c r="J125" i="1"/>
  <c r="I125" i="1"/>
  <c r="K125" i="1"/>
  <c r="L125" i="1"/>
  <c r="J126" i="1"/>
  <c r="I126" i="1"/>
  <c r="K126" i="1"/>
  <c r="L126" i="1"/>
  <c r="J127" i="1"/>
  <c r="I127" i="1"/>
  <c r="K127" i="1"/>
  <c r="L127" i="1"/>
  <c r="J128" i="1"/>
  <c r="I128" i="1"/>
  <c r="K128" i="1"/>
  <c r="L128" i="1"/>
  <c r="J129" i="1"/>
  <c r="I129" i="1"/>
  <c r="K129" i="1"/>
  <c r="L129" i="1"/>
  <c r="J130" i="1"/>
  <c r="I130" i="1"/>
  <c r="K130" i="1"/>
  <c r="L130" i="1"/>
  <c r="J131" i="1"/>
  <c r="I131" i="1"/>
  <c r="K131" i="1"/>
  <c r="L131" i="1"/>
  <c r="J132" i="1"/>
  <c r="I132" i="1"/>
  <c r="K132" i="1"/>
  <c r="L132" i="1"/>
  <c r="J133" i="1"/>
  <c r="I133" i="1"/>
  <c r="K133" i="1"/>
  <c r="L133" i="1"/>
  <c r="J134" i="1"/>
  <c r="I134" i="1"/>
  <c r="K134" i="1"/>
  <c r="L134" i="1"/>
  <c r="J135" i="1"/>
  <c r="I135" i="1"/>
  <c r="K135" i="1"/>
  <c r="L135" i="1"/>
  <c r="J136" i="1"/>
  <c r="I136" i="1"/>
  <c r="K136" i="1"/>
  <c r="L136" i="1"/>
  <c r="J137" i="1"/>
  <c r="I137" i="1"/>
  <c r="K137" i="1"/>
  <c r="L137" i="1"/>
  <c r="J119" i="1"/>
  <c r="I119" i="1"/>
  <c r="K119" i="1"/>
  <c r="L119" i="1"/>
  <c r="J120" i="1"/>
  <c r="I120" i="1"/>
  <c r="K120" i="1"/>
  <c r="L120" i="1"/>
  <c r="J121" i="1"/>
  <c r="I121" i="1"/>
  <c r="K121" i="1"/>
  <c r="L121" i="1"/>
  <c r="J108" i="1"/>
  <c r="I108" i="1"/>
  <c r="K108" i="1"/>
  <c r="L108" i="1"/>
  <c r="J109" i="1"/>
  <c r="I109" i="1"/>
  <c r="K109" i="1"/>
  <c r="L109" i="1"/>
  <c r="J83" i="1"/>
  <c r="I83" i="1"/>
  <c r="K83" i="1"/>
  <c r="L83" i="1"/>
  <c r="J84" i="1"/>
  <c r="I84" i="1"/>
  <c r="K84" i="1"/>
  <c r="L84" i="1"/>
  <c r="J85" i="1"/>
  <c r="I85" i="1"/>
  <c r="K85" i="1"/>
  <c r="L85" i="1"/>
  <c r="J82" i="1"/>
  <c r="I82" i="1"/>
  <c r="K82" i="1"/>
  <c r="L82" i="1"/>
  <c r="J63" i="1"/>
  <c r="I63" i="1"/>
  <c r="K63" i="1"/>
  <c r="L63" i="1"/>
  <c r="J32" i="1"/>
  <c r="I32" i="1"/>
  <c r="K32" i="1"/>
  <c r="L32" i="1"/>
  <c r="J33" i="1"/>
  <c r="I33" i="1"/>
  <c r="K33" i="1"/>
  <c r="L33" i="1"/>
  <c r="J34" i="1"/>
  <c r="I34" i="1"/>
  <c r="K34" i="1"/>
  <c r="L34" i="1"/>
  <c r="J35" i="1"/>
  <c r="I35" i="1"/>
  <c r="K35" i="1"/>
  <c r="L35" i="1"/>
  <c r="J36" i="1"/>
  <c r="I36" i="1"/>
  <c r="K36" i="1"/>
  <c r="L36" i="1"/>
  <c r="J37" i="1"/>
  <c r="I37" i="1"/>
  <c r="K37" i="1"/>
  <c r="L37" i="1"/>
  <c r="J38" i="1"/>
  <c r="I38" i="1"/>
  <c r="K38" i="1"/>
  <c r="L38" i="1"/>
  <c r="J39" i="1"/>
  <c r="I39" i="1"/>
  <c r="K39" i="1"/>
  <c r="L39" i="1"/>
  <c r="J40" i="1"/>
  <c r="I40" i="1"/>
  <c r="K40" i="1"/>
  <c r="L40" i="1"/>
  <c r="J41" i="1"/>
  <c r="I41" i="1"/>
  <c r="K41" i="1"/>
  <c r="L41" i="1"/>
  <c r="J42" i="1"/>
  <c r="I42" i="1"/>
  <c r="K42" i="1"/>
  <c r="L42" i="1"/>
  <c r="J43" i="1"/>
  <c r="I43" i="1"/>
  <c r="K43" i="1"/>
  <c r="L43" i="1"/>
  <c r="J44" i="1"/>
  <c r="I44" i="1"/>
  <c r="K44" i="1"/>
  <c r="L44" i="1"/>
  <c r="J45" i="1"/>
  <c r="I45" i="1"/>
  <c r="K45" i="1"/>
  <c r="L45" i="1"/>
  <c r="J46" i="1"/>
  <c r="I46" i="1"/>
  <c r="K46" i="1"/>
  <c r="L46" i="1"/>
  <c r="J47" i="1"/>
  <c r="I47" i="1"/>
  <c r="K47" i="1"/>
  <c r="L47" i="1"/>
  <c r="J48" i="1"/>
  <c r="I48" i="1"/>
  <c r="K48" i="1"/>
  <c r="L48" i="1"/>
  <c r="L255" i="1"/>
  <c r="L254" i="1"/>
  <c r="L253" i="1"/>
  <c r="L252" i="1"/>
  <c r="I251" i="1"/>
  <c r="K251" i="1"/>
  <c r="L251" i="1"/>
  <c r="I250" i="1"/>
  <c r="K250" i="1"/>
  <c r="L250" i="1"/>
  <c r="I249" i="1"/>
  <c r="K249" i="1"/>
  <c r="L249" i="1"/>
  <c r="I248" i="1"/>
  <c r="K248" i="1"/>
  <c r="L248" i="1"/>
  <c r="I247" i="1"/>
  <c r="K247" i="1"/>
  <c r="L247" i="1"/>
  <c r="I246" i="1"/>
  <c r="K246" i="1"/>
  <c r="L246" i="1"/>
  <c r="I245" i="1"/>
  <c r="K245" i="1"/>
  <c r="L245" i="1"/>
  <c r="I244" i="1"/>
  <c r="K244" i="1"/>
  <c r="L244" i="1"/>
  <c r="I243" i="1"/>
  <c r="K243" i="1"/>
  <c r="L243" i="1"/>
  <c r="I242" i="1"/>
  <c r="K242" i="1"/>
  <c r="L242" i="1"/>
  <c r="I241" i="1"/>
  <c r="K241" i="1"/>
  <c r="L241" i="1"/>
  <c r="I240" i="1"/>
  <c r="K240" i="1"/>
  <c r="L240" i="1"/>
  <c r="I239" i="1"/>
  <c r="K239" i="1"/>
  <c r="L239" i="1"/>
  <c r="I238" i="1"/>
  <c r="K238" i="1"/>
  <c r="L238" i="1"/>
  <c r="I237" i="1"/>
  <c r="K237" i="1"/>
  <c r="L237" i="1"/>
  <c r="I236" i="1"/>
  <c r="K236" i="1"/>
  <c r="L236" i="1"/>
  <c r="I235" i="1"/>
  <c r="K235" i="1"/>
  <c r="L235" i="1"/>
  <c r="I234" i="1"/>
  <c r="K234" i="1"/>
  <c r="L234" i="1"/>
  <c r="I233" i="1"/>
  <c r="K233" i="1"/>
  <c r="L233" i="1"/>
  <c r="I231" i="1"/>
  <c r="K231" i="1"/>
  <c r="L231" i="1"/>
  <c r="I230" i="1"/>
  <c r="K230" i="1"/>
  <c r="L230" i="1"/>
  <c r="I229" i="1"/>
  <c r="K229" i="1"/>
  <c r="L229" i="1"/>
  <c r="I228" i="1"/>
  <c r="K228" i="1"/>
  <c r="L228" i="1"/>
  <c r="I226" i="1"/>
  <c r="K226" i="1"/>
  <c r="L226" i="1"/>
  <c r="I225" i="1"/>
  <c r="K225" i="1"/>
  <c r="L225" i="1"/>
  <c r="I224" i="1"/>
  <c r="K224" i="1"/>
  <c r="L224" i="1"/>
  <c r="I223" i="1"/>
  <c r="K223" i="1"/>
  <c r="L223" i="1"/>
  <c r="I222" i="1"/>
  <c r="K222" i="1"/>
  <c r="L222" i="1"/>
  <c r="I221" i="1"/>
  <c r="K221" i="1"/>
  <c r="L221" i="1"/>
  <c r="I220" i="1"/>
  <c r="K220" i="1"/>
  <c r="L220" i="1"/>
  <c r="I219" i="1"/>
  <c r="K219" i="1"/>
  <c r="L219" i="1"/>
  <c r="I218" i="1"/>
  <c r="K218" i="1"/>
  <c r="L218" i="1"/>
  <c r="I217" i="1"/>
  <c r="K217" i="1"/>
  <c r="L217" i="1"/>
  <c r="I216" i="1"/>
  <c r="K216" i="1"/>
  <c r="L216" i="1"/>
  <c r="I215" i="1"/>
  <c r="K215" i="1"/>
  <c r="L215" i="1"/>
  <c r="I214" i="1"/>
  <c r="K214" i="1"/>
  <c r="L214" i="1"/>
  <c r="I213" i="1"/>
  <c r="K213" i="1"/>
  <c r="L213" i="1"/>
  <c r="I212" i="1"/>
  <c r="K212" i="1"/>
  <c r="L212" i="1"/>
  <c r="I211" i="1"/>
  <c r="K211" i="1"/>
  <c r="L211" i="1"/>
  <c r="I210" i="1"/>
  <c r="K210" i="1"/>
  <c r="L210" i="1"/>
  <c r="I209" i="1"/>
  <c r="K209" i="1"/>
  <c r="L209" i="1"/>
  <c r="I252" i="1"/>
  <c r="I253" i="1"/>
  <c r="I254" i="1"/>
  <c r="I255" i="1"/>
  <c r="I146" i="1"/>
  <c r="K146" i="1"/>
  <c r="I147" i="1"/>
  <c r="K147" i="1"/>
  <c r="I148" i="1"/>
  <c r="K148" i="1"/>
  <c r="I149" i="1"/>
  <c r="K149" i="1"/>
  <c r="I150" i="1"/>
  <c r="K150" i="1"/>
  <c r="I151" i="1"/>
  <c r="K151" i="1"/>
  <c r="I152" i="1"/>
  <c r="K152" i="1"/>
  <c r="I153" i="1"/>
  <c r="K153" i="1"/>
  <c r="I154" i="1"/>
  <c r="K154" i="1"/>
  <c r="I155" i="1"/>
  <c r="K155" i="1"/>
  <c r="I156" i="1"/>
  <c r="K156" i="1"/>
  <c r="I157" i="1"/>
  <c r="K157" i="1"/>
  <c r="I158" i="1"/>
  <c r="K158" i="1"/>
  <c r="I159" i="1"/>
  <c r="K159" i="1"/>
  <c r="I160" i="1"/>
  <c r="K160" i="1"/>
  <c r="I161" i="1"/>
  <c r="K161" i="1"/>
  <c r="J170" i="1"/>
  <c r="I170" i="1"/>
  <c r="K170" i="1"/>
  <c r="I173" i="1"/>
  <c r="K173" i="1"/>
  <c r="I174" i="1"/>
  <c r="K174" i="1"/>
  <c r="I175" i="1"/>
  <c r="K175" i="1"/>
  <c r="I176" i="1"/>
  <c r="K176" i="1"/>
  <c r="I177" i="1"/>
  <c r="K177" i="1"/>
  <c r="I178" i="1"/>
  <c r="K178" i="1"/>
  <c r="I180" i="1"/>
  <c r="K180" i="1"/>
  <c r="I181" i="1"/>
  <c r="K181" i="1"/>
  <c r="I182" i="1"/>
  <c r="K182" i="1"/>
  <c r="I183" i="1"/>
  <c r="K183" i="1"/>
  <c r="I184" i="1"/>
  <c r="K184" i="1"/>
  <c r="I185" i="1"/>
  <c r="K185" i="1"/>
  <c r="I188" i="1"/>
  <c r="K188" i="1"/>
  <c r="I189" i="1"/>
  <c r="K189" i="1"/>
  <c r="I190" i="1"/>
  <c r="K190" i="1"/>
  <c r="I191" i="1"/>
  <c r="K191" i="1"/>
  <c r="I192" i="1"/>
  <c r="K192" i="1"/>
  <c r="I193" i="1"/>
  <c r="K193" i="1"/>
  <c r="I194" i="1"/>
  <c r="K194" i="1"/>
  <c r="I196" i="1"/>
  <c r="K196" i="1"/>
  <c r="I203" i="1"/>
  <c r="K203" i="1"/>
  <c r="I204" i="1"/>
  <c r="K204" i="1"/>
  <c r="I205" i="1"/>
  <c r="K205" i="1"/>
  <c r="I206" i="1"/>
  <c r="K206" i="1"/>
  <c r="I2" i="1"/>
  <c r="K2" i="1"/>
  <c r="I3" i="1"/>
  <c r="K3" i="1"/>
  <c r="I4" i="1"/>
  <c r="K4" i="1"/>
  <c r="I5" i="1"/>
  <c r="K5" i="1"/>
  <c r="I6" i="1"/>
  <c r="K6" i="1"/>
  <c r="I7" i="1"/>
  <c r="K7" i="1"/>
  <c r="I8" i="1"/>
  <c r="K8" i="1"/>
  <c r="I9" i="1"/>
  <c r="K9" i="1"/>
  <c r="I10" i="1"/>
  <c r="K10" i="1"/>
  <c r="I11" i="1"/>
  <c r="K11" i="1"/>
  <c r="I12" i="1"/>
  <c r="K12" i="1"/>
  <c r="I13" i="1"/>
  <c r="K13" i="1"/>
  <c r="I14" i="1"/>
  <c r="K14" i="1"/>
  <c r="I15" i="1"/>
  <c r="K15" i="1"/>
  <c r="I16" i="1"/>
  <c r="K16" i="1"/>
  <c r="I17" i="1"/>
  <c r="K17" i="1"/>
  <c r="I18" i="1"/>
  <c r="K18" i="1"/>
  <c r="I19" i="1"/>
  <c r="K19" i="1"/>
  <c r="I20" i="1"/>
  <c r="K20" i="1"/>
  <c r="I21" i="1"/>
  <c r="K21" i="1"/>
  <c r="I22" i="1"/>
  <c r="K22" i="1"/>
  <c r="I23" i="1"/>
  <c r="K23" i="1"/>
  <c r="I24" i="1"/>
  <c r="K24" i="1"/>
  <c r="I25" i="1"/>
  <c r="K25" i="1"/>
  <c r="I26" i="1"/>
  <c r="K26" i="1"/>
  <c r="I27" i="1"/>
  <c r="K27" i="1"/>
  <c r="I28" i="1"/>
  <c r="K28" i="1"/>
  <c r="I29" i="1"/>
  <c r="K29" i="1"/>
  <c r="J49" i="1"/>
  <c r="I49" i="1"/>
  <c r="K49" i="1"/>
  <c r="J50" i="1"/>
  <c r="I50" i="1"/>
  <c r="K50" i="1"/>
  <c r="J51" i="1"/>
  <c r="I51" i="1"/>
  <c r="K51" i="1"/>
  <c r="J52" i="1"/>
  <c r="I52" i="1"/>
  <c r="K52" i="1"/>
  <c r="J53" i="1"/>
  <c r="I53" i="1"/>
  <c r="K53" i="1"/>
  <c r="J54" i="1"/>
  <c r="I54" i="1"/>
  <c r="K54" i="1"/>
  <c r="J55" i="1"/>
  <c r="I55" i="1"/>
  <c r="K55" i="1"/>
  <c r="J56" i="1"/>
  <c r="I56" i="1"/>
  <c r="K56" i="1"/>
  <c r="J57" i="1"/>
  <c r="I57" i="1"/>
  <c r="K57" i="1"/>
  <c r="J58" i="1"/>
  <c r="I58" i="1"/>
  <c r="K58" i="1"/>
  <c r="J59" i="1"/>
  <c r="I59" i="1"/>
  <c r="K59" i="1"/>
  <c r="J60" i="1"/>
  <c r="I60" i="1"/>
  <c r="K60" i="1"/>
  <c r="J61" i="1"/>
  <c r="I61" i="1"/>
  <c r="K61" i="1"/>
  <c r="J62" i="1"/>
  <c r="I62" i="1"/>
  <c r="K62" i="1"/>
  <c r="J64" i="1"/>
  <c r="I64" i="1"/>
  <c r="K64" i="1"/>
  <c r="J65" i="1"/>
  <c r="I65" i="1"/>
  <c r="K65" i="1"/>
  <c r="J66" i="1"/>
  <c r="I66" i="1"/>
  <c r="K66" i="1"/>
  <c r="J67" i="1"/>
  <c r="I67" i="1"/>
  <c r="K67" i="1"/>
  <c r="J68" i="1"/>
  <c r="I68" i="1"/>
  <c r="K68" i="1"/>
  <c r="J69" i="1"/>
  <c r="I69" i="1"/>
  <c r="K69" i="1"/>
  <c r="J70" i="1"/>
  <c r="I70" i="1"/>
  <c r="K70" i="1"/>
  <c r="J71" i="1"/>
  <c r="I71" i="1"/>
  <c r="K71" i="1"/>
  <c r="J72" i="1"/>
  <c r="I72" i="1"/>
  <c r="K72" i="1"/>
  <c r="J73" i="1"/>
  <c r="I73" i="1"/>
  <c r="K73" i="1"/>
  <c r="J74" i="1"/>
  <c r="I74" i="1"/>
  <c r="K74" i="1"/>
  <c r="J75" i="1"/>
  <c r="I75" i="1"/>
  <c r="K75" i="1"/>
  <c r="J76" i="1"/>
  <c r="I76" i="1"/>
  <c r="K76" i="1"/>
  <c r="J77" i="1"/>
  <c r="I77" i="1"/>
  <c r="K77" i="1"/>
  <c r="J78" i="1"/>
  <c r="I78" i="1"/>
  <c r="K78" i="1"/>
  <c r="J79" i="1"/>
  <c r="I79" i="1"/>
  <c r="K79" i="1"/>
  <c r="J80" i="1"/>
  <c r="I80" i="1"/>
  <c r="K80" i="1"/>
  <c r="J81" i="1"/>
  <c r="I81" i="1"/>
  <c r="K81" i="1"/>
  <c r="J86" i="1"/>
  <c r="I86" i="1"/>
  <c r="K86" i="1"/>
  <c r="J87" i="1"/>
  <c r="I87" i="1"/>
  <c r="K87" i="1"/>
  <c r="J88" i="1"/>
  <c r="I88" i="1"/>
  <c r="K88" i="1"/>
  <c r="J89" i="1"/>
  <c r="I89" i="1"/>
  <c r="K89" i="1"/>
  <c r="J90" i="1"/>
  <c r="I90" i="1"/>
  <c r="K90" i="1"/>
  <c r="J91" i="1"/>
  <c r="I91" i="1"/>
  <c r="K91" i="1"/>
  <c r="J92" i="1"/>
  <c r="I92" i="1"/>
  <c r="K92" i="1"/>
  <c r="J93" i="1"/>
  <c r="I93" i="1"/>
  <c r="K93" i="1"/>
  <c r="J94" i="1"/>
  <c r="I94" i="1"/>
  <c r="K94" i="1"/>
  <c r="J95" i="1"/>
  <c r="I95" i="1"/>
  <c r="K95" i="1"/>
  <c r="J96" i="1"/>
  <c r="I96" i="1"/>
  <c r="K96" i="1"/>
  <c r="J97" i="1"/>
  <c r="I97" i="1"/>
  <c r="K97" i="1"/>
  <c r="J98" i="1"/>
  <c r="I98" i="1"/>
  <c r="K98" i="1"/>
  <c r="J99" i="1"/>
  <c r="I99" i="1"/>
  <c r="K99" i="1"/>
  <c r="J100" i="1"/>
  <c r="I100" i="1"/>
  <c r="K100" i="1"/>
  <c r="J101" i="1"/>
  <c r="I101" i="1"/>
  <c r="K101" i="1"/>
  <c r="J102" i="1"/>
  <c r="I102" i="1"/>
  <c r="K102" i="1"/>
  <c r="J103" i="1"/>
  <c r="I103" i="1"/>
  <c r="K103" i="1"/>
  <c r="J104" i="1"/>
  <c r="I104" i="1"/>
  <c r="K104" i="1"/>
  <c r="J105" i="1"/>
  <c r="I105" i="1"/>
  <c r="K105" i="1"/>
  <c r="J106" i="1"/>
  <c r="I106" i="1"/>
  <c r="K106" i="1"/>
  <c r="J107" i="1"/>
  <c r="I107" i="1"/>
  <c r="K107" i="1"/>
  <c r="J110" i="1"/>
  <c r="I110" i="1"/>
  <c r="K110" i="1"/>
  <c r="J111" i="1"/>
  <c r="I111" i="1"/>
  <c r="K111" i="1"/>
  <c r="J113" i="1"/>
  <c r="I113" i="1"/>
  <c r="K113" i="1"/>
  <c r="J114" i="1"/>
  <c r="I114" i="1"/>
  <c r="K114" i="1"/>
  <c r="J115" i="1"/>
  <c r="I115" i="1"/>
  <c r="K115" i="1"/>
  <c r="J116" i="1"/>
  <c r="I116" i="1"/>
  <c r="K116" i="1"/>
  <c r="J117" i="1"/>
  <c r="I117" i="1"/>
  <c r="K117" i="1"/>
  <c r="J118" i="1"/>
  <c r="I118" i="1"/>
  <c r="K118" i="1"/>
  <c r="J122" i="1"/>
  <c r="I122" i="1"/>
  <c r="K122" i="1"/>
  <c r="J138" i="1"/>
  <c r="I138" i="1"/>
  <c r="K138" i="1"/>
  <c r="J139" i="1"/>
  <c r="I139" i="1"/>
  <c r="K139" i="1"/>
  <c r="J140" i="1"/>
  <c r="I140" i="1"/>
  <c r="K140" i="1"/>
  <c r="J141" i="1"/>
  <c r="I141" i="1"/>
  <c r="K141" i="1"/>
  <c r="K256" i="1"/>
  <c r="J31" i="1"/>
  <c r="I31" i="1"/>
  <c r="I256" i="1"/>
  <c r="J142" i="1"/>
  <c r="J143" i="1"/>
  <c r="J256" i="1"/>
  <c r="K31" i="1"/>
  <c r="L256" i="1"/>
  <c r="L170" i="1"/>
  <c r="L169" i="1"/>
  <c r="L156" i="1"/>
  <c r="L155" i="1"/>
  <c r="L154" i="1"/>
  <c r="L153" i="1"/>
  <c r="L152" i="1"/>
  <c r="L151" i="1"/>
  <c r="L150" i="1"/>
  <c r="J30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122" i="1"/>
  <c r="L138" i="1"/>
  <c r="L139" i="1"/>
  <c r="L140" i="1"/>
  <c r="L141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10" i="1"/>
  <c r="L111" i="1"/>
  <c r="L113" i="1"/>
  <c r="L114" i="1"/>
  <c r="L115" i="1"/>
  <c r="L116" i="1"/>
  <c r="L117" i="1"/>
  <c r="L118" i="1"/>
  <c r="L31" i="1"/>
  <c r="L202" i="1"/>
  <c r="L201" i="1"/>
  <c r="L194" i="1"/>
  <c r="L203" i="1"/>
  <c r="L172" i="1"/>
  <c r="L196" i="1"/>
  <c r="L192" i="1"/>
  <c r="L188" i="1"/>
  <c r="L184" i="1"/>
  <c r="L180" i="1"/>
  <c r="L176" i="1"/>
  <c r="L206" i="1"/>
  <c r="L199" i="1"/>
  <c r="L195" i="1"/>
  <c r="L191" i="1"/>
  <c r="L187" i="1"/>
  <c r="L183" i="1"/>
  <c r="L175" i="1"/>
  <c r="L205" i="1"/>
  <c r="L198" i="1"/>
  <c r="L190" i="1"/>
  <c r="L186" i="1"/>
  <c r="L182" i="1"/>
  <c r="L174" i="1"/>
  <c r="L204" i="1"/>
  <c r="L200" i="1"/>
  <c r="L197" i="1"/>
  <c r="L193" i="1"/>
  <c r="L189" i="1"/>
  <c r="L185" i="1"/>
  <c r="L181" i="1"/>
  <c r="L177" i="1"/>
  <c r="L173" i="1"/>
  <c r="L64" i="1"/>
  <c r="I30" i="1"/>
  <c r="K30" i="1"/>
  <c r="L30" i="1"/>
</calcChain>
</file>

<file path=xl/sharedStrings.xml><?xml version="1.0" encoding="utf-8"?>
<sst xmlns="http://schemas.openxmlformats.org/spreadsheetml/2006/main" count="2173" uniqueCount="434">
  <si>
    <t>EQUIPMENT 
DESCRIPTION</t>
  </si>
  <si>
    <t>MODEL</t>
  </si>
  <si>
    <t>MANUFACTURER / DISTRIBUTOR</t>
  </si>
  <si>
    <t>EQUIPMENT
LOCATION</t>
  </si>
  <si>
    <t xml:space="preserve"> SN</t>
  </si>
  <si>
    <t>Pipette</t>
  </si>
  <si>
    <t>Weighing Scale</t>
  </si>
  <si>
    <t>Multimeter</t>
  </si>
  <si>
    <t>Wide Range Gauge</t>
  </si>
  <si>
    <t>Traceable Stopwatch/ Timer Big Digit 4 Channel</t>
  </si>
  <si>
    <t>Weight-1g</t>
  </si>
  <si>
    <t>Weight-10g</t>
  </si>
  <si>
    <t>Analogue Surface Resistance Meter Kit</t>
  </si>
  <si>
    <t>ESD Personnel Test Station</t>
  </si>
  <si>
    <t>Megger MIT410/2 Insulation Tester</t>
  </si>
  <si>
    <t>Glassware washer</t>
  </si>
  <si>
    <t>Grundfos Pump</t>
  </si>
  <si>
    <t>Tempreature Recorder</t>
  </si>
  <si>
    <t>DIGIMATIC MICROMETER</t>
  </si>
  <si>
    <t>DIGIMATIC CALIPER</t>
  </si>
  <si>
    <t>Eppendorf /VWR</t>
  </si>
  <si>
    <t>Eppendorf / VWR</t>
  </si>
  <si>
    <t>Sartorius</t>
  </si>
  <si>
    <t>FLUKE / Region Suppliers (PTE) LTD</t>
  </si>
  <si>
    <t>Edwards</t>
  </si>
  <si>
    <t>VWR</t>
  </si>
  <si>
    <t>Pro-Pack Materials Pte Ltd</t>
  </si>
  <si>
    <t>Vermason</t>
  </si>
  <si>
    <t>Megger</t>
  </si>
  <si>
    <t>Lab Science Solution Pte Ltd</t>
  </si>
  <si>
    <t>Adept Pure Water Limited</t>
  </si>
  <si>
    <t>LogTag</t>
  </si>
  <si>
    <t>Mitutoyo</t>
  </si>
  <si>
    <t>P1000</t>
  </si>
  <si>
    <t>MSA 125P-100-DI</t>
  </si>
  <si>
    <t>FL77-4</t>
  </si>
  <si>
    <t>D14703000</t>
  </si>
  <si>
    <t>62344-641</t>
  </si>
  <si>
    <t>YCW313-00</t>
  </si>
  <si>
    <t>YCW413-00</t>
  </si>
  <si>
    <t>SCS 701</t>
  </si>
  <si>
    <t>MIT410/2</t>
  </si>
  <si>
    <t>PG8593</t>
  </si>
  <si>
    <t xml:space="preserve">200uL </t>
  </si>
  <si>
    <t>CME3-5</t>
  </si>
  <si>
    <t>TRIX-8</t>
  </si>
  <si>
    <t>MDC-1"PX</t>
  </si>
  <si>
    <t xml:space="preserve">CD-8"ASX </t>
  </si>
  <si>
    <t>G42127G</t>
  </si>
  <si>
    <t xml:space="preserve"> G42285G</t>
  </si>
  <si>
    <t xml:space="preserve"> I22994G</t>
  </si>
  <si>
    <t>I22911G</t>
  </si>
  <si>
    <t>B16215984</t>
  </si>
  <si>
    <t>WPPL Lab</t>
  </si>
  <si>
    <t>Richport</t>
  </si>
  <si>
    <t>WPPL</t>
  </si>
  <si>
    <t>Electrical Safety Analyzer</t>
  </si>
  <si>
    <t>Load Box</t>
  </si>
  <si>
    <t>Keithley Source Measurement Unit #1</t>
  </si>
  <si>
    <t>Programmable DC Power supply</t>
  </si>
  <si>
    <t>6½ DIGITAL MULTIMETER</t>
  </si>
  <si>
    <t xml:space="preserve"> 4 CH 500MHz OSCILLOSCOPE</t>
  </si>
  <si>
    <t>NI [ M series ]  MULTIFUNCTION DAQ  Device</t>
  </si>
  <si>
    <t>20MHZ FUNCTION.ARBITRARY WAVEFORM GENERATOR</t>
  </si>
  <si>
    <t xml:space="preserve">DC ELECTRONIC LOAD MODULE 0-60 A, 80 V, 300 W </t>
  </si>
  <si>
    <t>NI  Programmable DC Power supply</t>
  </si>
  <si>
    <t>HP66103A DC Power Module 35V/4.5A</t>
  </si>
  <si>
    <t>HP66101A DC Power Module 8V/16A</t>
  </si>
  <si>
    <t>Electronic Load</t>
  </si>
  <si>
    <t>Tektronics 4-Channel Digitizing Oscilloscope</t>
  </si>
  <si>
    <t>Keithley Source Measurement Unit  #2</t>
  </si>
  <si>
    <t>Digital Thermometer with Probe (K type)</t>
  </si>
  <si>
    <t>Electronic Weigh Balance</t>
  </si>
  <si>
    <t>Digital Multimeter</t>
  </si>
  <si>
    <t>Pressure Calibrator</t>
  </si>
  <si>
    <t>High Voltage Probe</t>
  </si>
  <si>
    <t>Clamp Meter</t>
  </si>
  <si>
    <t>Picoammeter</t>
  </si>
  <si>
    <t>Liquilaz</t>
  </si>
  <si>
    <t>Torque Wrench</t>
  </si>
  <si>
    <t>Dial Depth Gauge</t>
  </si>
  <si>
    <t>Dial Indicator</t>
  </si>
  <si>
    <t>Mass Flow Meter</t>
  </si>
  <si>
    <t>Macbeth Lighting</t>
  </si>
  <si>
    <t>Benchtop Measuring Machine</t>
  </si>
  <si>
    <t>Universal Front End Tester</t>
  </si>
  <si>
    <t>Power SMU</t>
  </si>
  <si>
    <t>M Series Multifunction DAQ</t>
  </si>
  <si>
    <t>Digital Phosphor Oscilloscope</t>
  </si>
  <si>
    <t>Function / Arbitrary Waveform Generator</t>
  </si>
  <si>
    <t>Digital  Multimeter</t>
  </si>
  <si>
    <t>DC Power Supply</t>
  </si>
  <si>
    <t>Source Measure Units</t>
  </si>
  <si>
    <t>Light Box</t>
  </si>
  <si>
    <t>DC Electronic Load module</t>
  </si>
  <si>
    <t>DC POWER SUPPLY MODULE</t>
  </si>
  <si>
    <t>Electronic Load Plug-In Module / Control Mainframe</t>
  </si>
  <si>
    <t>Function/Arbitrary Waveform Generator</t>
  </si>
  <si>
    <t>Keithley 236 Source Measure unit</t>
  </si>
  <si>
    <t>Oscillascope</t>
  </si>
  <si>
    <t>PCI 6025E</t>
  </si>
  <si>
    <t>POWER SMU</t>
  </si>
  <si>
    <t>VXI  6 1/2 Digit Multimeter</t>
  </si>
  <si>
    <t>VXI 6 1/2 Digit Multimeter</t>
  </si>
  <si>
    <t>VXI Universal Counter 200 MHZ</t>
  </si>
  <si>
    <t>VXI Waveform Generator</t>
  </si>
  <si>
    <t>6 1/2 DIGITAL MULTIMETER</t>
  </si>
  <si>
    <t>20 MHZ FUNCTION/ARBITRARY WAVEFORM GENERATOR</t>
  </si>
  <si>
    <t>DIGITAL PHOSPOR OSCILLOSCOPE</t>
  </si>
  <si>
    <t>Digital Gram Balance - WP07 (Weighing Scale)</t>
  </si>
  <si>
    <t>Multimeter / Data Acquisition System</t>
  </si>
  <si>
    <t>Digital Process Indicators</t>
  </si>
  <si>
    <t>Digital Process Indicator C/W Probe</t>
  </si>
  <si>
    <t>Pat and Flash Tester</t>
  </si>
  <si>
    <t>Insulation Tester</t>
  </si>
  <si>
    <t>DC POWER SUPPLY</t>
  </si>
  <si>
    <t>20 MHZ FUNCTION/ARBITRARY 
WAVEFORM GENERATOR</t>
  </si>
  <si>
    <t>Multifunction DAQ</t>
  </si>
  <si>
    <t>DC Electronic Load mainframe</t>
  </si>
  <si>
    <t>MPS MAINFRAME</t>
  </si>
  <si>
    <t>Leak Detector</t>
  </si>
  <si>
    <t>Chroma</t>
  </si>
  <si>
    <t>Keithley</t>
  </si>
  <si>
    <t>TDK Lambda</t>
  </si>
  <si>
    <t>Agilent Technologies</t>
  </si>
  <si>
    <t xml:space="preserve">Tektronix </t>
  </si>
  <si>
    <t>National Instruments</t>
  </si>
  <si>
    <t>Hewlett Packard</t>
  </si>
  <si>
    <t>Fluke</t>
  </si>
  <si>
    <t>AND</t>
  </si>
  <si>
    <t>Quadtech</t>
  </si>
  <si>
    <t>Ametek</t>
  </si>
  <si>
    <t>Kyoritsu</t>
  </si>
  <si>
    <t>Particle Measuring Systems</t>
  </si>
  <si>
    <t>Snap-on</t>
  </si>
  <si>
    <t>Aalborg</t>
  </si>
  <si>
    <t>X-Rite</t>
  </si>
  <si>
    <t>Quality Vision International</t>
  </si>
  <si>
    <t>Racal-Dana Instruments, inc.</t>
  </si>
  <si>
    <t>Racal-Dana Instruments, Inc.</t>
  </si>
  <si>
    <t>Omega</t>
  </si>
  <si>
    <t>QuadTech</t>
  </si>
  <si>
    <t>Seaward Electronic</t>
  </si>
  <si>
    <t>Geotest</t>
  </si>
  <si>
    <t>Leybold</t>
  </si>
  <si>
    <t>S14-03</t>
  </si>
  <si>
    <t xml:space="preserve">GENH30-25 </t>
  </si>
  <si>
    <t xml:space="preserve"> 34411A</t>
  </si>
  <si>
    <t>TDS3054C</t>
  </si>
  <si>
    <t>PXI-6229</t>
  </si>
  <si>
    <t>GENH60-12.5</t>
  </si>
  <si>
    <t>33220A</t>
  </si>
  <si>
    <t>PXI-4130</t>
  </si>
  <si>
    <t>66103A</t>
  </si>
  <si>
    <t>66101A</t>
  </si>
  <si>
    <t>60502B</t>
  </si>
  <si>
    <t>TDS460A</t>
  </si>
  <si>
    <t>60502A</t>
  </si>
  <si>
    <t>236</t>
  </si>
  <si>
    <t>51 II</t>
  </si>
  <si>
    <t>HR200</t>
  </si>
  <si>
    <t>Guardian 6000</t>
  </si>
  <si>
    <t>APC10KGINDG</t>
  </si>
  <si>
    <t>80K-6</t>
  </si>
  <si>
    <t>Guardian 6000 Plus</t>
  </si>
  <si>
    <t>E20P</t>
  </si>
  <si>
    <t>QD2R1000</t>
  </si>
  <si>
    <t>2904S / 7217S</t>
  </si>
  <si>
    <t>2514S</t>
  </si>
  <si>
    <t>GFM17</t>
  </si>
  <si>
    <t>QD1R200</t>
  </si>
  <si>
    <t>Judge II</t>
  </si>
  <si>
    <t>StarLite 150</t>
  </si>
  <si>
    <t>PCI-6025E</t>
  </si>
  <si>
    <t>PXI4130</t>
  </si>
  <si>
    <t>PXI6229</t>
  </si>
  <si>
    <t>34411A</t>
  </si>
  <si>
    <t>GENH30-25</t>
  </si>
  <si>
    <t>JUDGE II</t>
  </si>
  <si>
    <t>63103/6314</t>
  </si>
  <si>
    <t>6025E</t>
  </si>
  <si>
    <t>4152A</t>
  </si>
  <si>
    <t>2461-CD</t>
  </si>
  <si>
    <t>3151A+</t>
  </si>
  <si>
    <t>HR-200</t>
  </si>
  <si>
    <t>Keithley 2700</t>
  </si>
  <si>
    <t>DP81R-SER-DC2</t>
  </si>
  <si>
    <t>DP 80</t>
  </si>
  <si>
    <t>19032</t>
  </si>
  <si>
    <t>6000 Plus</t>
  </si>
  <si>
    <t>CLARE HAL 104</t>
  </si>
  <si>
    <t>MIT400</t>
  </si>
  <si>
    <t xml:space="preserve"> 63103A</t>
  </si>
  <si>
    <t>63103A</t>
  </si>
  <si>
    <t xml:space="preserve"> TDS 3054C</t>
  </si>
  <si>
    <t>GX1164</t>
  </si>
  <si>
    <t xml:space="preserve"> NI PXI-6229</t>
  </si>
  <si>
    <t xml:space="preserve"> NI PXI-4130</t>
  </si>
  <si>
    <t>6050A</t>
  </si>
  <si>
    <t>66000A</t>
  </si>
  <si>
    <t>GX1164-01</t>
  </si>
  <si>
    <t>PhoenixL 300i</t>
  </si>
  <si>
    <t>19032G400225</t>
  </si>
  <si>
    <t>09M1019A</t>
  </si>
  <si>
    <t>09M1020A</t>
  </si>
  <si>
    <t>MY46000358</t>
  </si>
  <si>
    <t>C011085</t>
  </si>
  <si>
    <t>145DF14</t>
  </si>
  <si>
    <t>145DF42</t>
  </si>
  <si>
    <t>09M1026A</t>
  </si>
  <si>
    <t>09M1028A</t>
  </si>
  <si>
    <t>09M1029A</t>
  </si>
  <si>
    <t>09M1032A</t>
  </si>
  <si>
    <t>MY44046858</t>
  </si>
  <si>
    <t>1450264</t>
  </si>
  <si>
    <t>US34212664</t>
  </si>
  <si>
    <t>US34212667</t>
  </si>
  <si>
    <t>US34212669</t>
  </si>
  <si>
    <t>US34212670</t>
  </si>
  <si>
    <t>US34212672</t>
  </si>
  <si>
    <t>US34442070</t>
  </si>
  <si>
    <t>MY40000535</t>
  </si>
  <si>
    <t>US37244128</t>
  </si>
  <si>
    <t>US37244138</t>
  </si>
  <si>
    <t>US37244141</t>
  </si>
  <si>
    <t>B071897</t>
  </si>
  <si>
    <t>US37243391</t>
  </si>
  <si>
    <t>US37244144</t>
  </si>
  <si>
    <t>3011A-01246</t>
  </si>
  <si>
    <t>0786386</t>
  </si>
  <si>
    <t>LQY537 / 000943</t>
  </si>
  <si>
    <t>JDY576</t>
  </si>
  <si>
    <t>170609-1</t>
  </si>
  <si>
    <t>19032G000182</t>
  </si>
  <si>
    <t>C61093261217</t>
  </si>
  <si>
    <t>RSL1002609</t>
  </si>
  <si>
    <t>1347EFD</t>
  </si>
  <si>
    <t>145DF2F</t>
  </si>
  <si>
    <t>145DF16</t>
  </si>
  <si>
    <t>C0110786</t>
  </si>
  <si>
    <t>MY44043984</t>
  </si>
  <si>
    <t>MY48002718</t>
  </si>
  <si>
    <t>0810603</t>
  </si>
  <si>
    <t>C61093251217</t>
  </si>
  <si>
    <t>3211A01907</t>
  </si>
  <si>
    <t>3211A01876</t>
  </si>
  <si>
    <t>3211A01587</t>
  </si>
  <si>
    <t>3211A02210</t>
  </si>
  <si>
    <t>3211A01795</t>
  </si>
  <si>
    <t>3211A00920</t>
  </si>
  <si>
    <t>95166</t>
  </si>
  <si>
    <t>95170</t>
  </si>
  <si>
    <t>95165</t>
  </si>
  <si>
    <t>95167</t>
  </si>
  <si>
    <t>95164</t>
  </si>
  <si>
    <t>95171</t>
  </si>
  <si>
    <t>US34213251</t>
  </si>
  <si>
    <t>US34213252</t>
  </si>
  <si>
    <t>US34213090</t>
  </si>
  <si>
    <t>US34213209</t>
  </si>
  <si>
    <t>3444A02477</t>
  </si>
  <si>
    <t>US34213216</t>
  </si>
  <si>
    <t>3444A02507</t>
  </si>
  <si>
    <t>C011477</t>
  </si>
  <si>
    <t>63145125/95148</t>
  </si>
  <si>
    <t>MY44044085/95154</t>
  </si>
  <si>
    <t>0683301(ID#90744)</t>
  </si>
  <si>
    <t>0648831 (ID#90316)</t>
  </si>
  <si>
    <t>497638</t>
  </si>
  <si>
    <t>0549819 (ID#95105)</t>
  </si>
  <si>
    <t>0796740 (ID#90275)</t>
  </si>
  <si>
    <t>0648819 (ID#90317)</t>
  </si>
  <si>
    <t>145DEFE</t>
  </si>
  <si>
    <t>145DF3A</t>
  </si>
  <si>
    <t>MY53002751/95155</t>
  </si>
  <si>
    <t>B060926</t>
  </si>
  <si>
    <t>C57A10</t>
  </si>
  <si>
    <t>145025B</t>
  </si>
  <si>
    <t>US38010437</t>
  </si>
  <si>
    <t>US38010248</t>
  </si>
  <si>
    <t>03070017</t>
  </si>
  <si>
    <t>1210</t>
  </si>
  <si>
    <t>9809972</t>
  </si>
  <si>
    <t>0101813</t>
  </si>
  <si>
    <t>MY48003234</t>
  </si>
  <si>
    <t>MY44015802</t>
  </si>
  <si>
    <t>C020604</t>
  </si>
  <si>
    <t>12335004 (93371)</t>
  </si>
  <si>
    <t>12333739 (93373)</t>
  </si>
  <si>
    <t>12333783 (93372)</t>
  </si>
  <si>
    <t>12333730 (93370)</t>
  </si>
  <si>
    <t>12316088 (90966)</t>
  </si>
  <si>
    <t>12336767(94322)</t>
  </si>
  <si>
    <t>1227711</t>
  </si>
  <si>
    <t>09030136</t>
  </si>
  <si>
    <t>TE83013-2 (10060165)</t>
  </si>
  <si>
    <t>19032G400264
(ID#93467)</t>
  </si>
  <si>
    <t>7312754
(ID#91356)</t>
  </si>
  <si>
    <t>5278621
(ID#91693)</t>
  </si>
  <si>
    <t>11173729
(ID#91890)</t>
  </si>
  <si>
    <t>34J-0747</t>
  </si>
  <si>
    <t>0703071132</t>
  </si>
  <si>
    <t>3312A02661</t>
  </si>
  <si>
    <t>US35221282</t>
  </si>
  <si>
    <t>11640209 (95750)</t>
  </si>
  <si>
    <t>CEI</t>
  </si>
  <si>
    <t>CEI PCBA</t>
  </si>
  <si>
    <t>Flex</t>
  </si>
  <si>
    <t>Flex Senai</t>
  </si>
  <si>
    <t>Venture (LC)</t>
  </si>
  <si>
    <t>Venture PCBA (LC)</t>
  </si>
  <si>
    <t>Venture PCBA (MS)</t>
  </si>
  <si>
    <t>Venture (MS)</t>
  </si>
  <si>
    <t xml:space="preserve">INTERVAL </t>
  </si>
  <si>
    <t>2 Years</t>
  </si>
  <si>
    <t>1 Year</t>
  </si>
  <si>
    <t>12</t>
  </si>
  <si>
    <t>MPC Cost (SGD)</t>
  </si>
  <si>
    <t>MPC-2020
Price (SGD)</t>
  </si>
  <si>
    <t xml:space="preserve">Remark </t>
  </si>
  <si>
    <t xml:space="preserve">up to 10k psi </t>
  </si>
  <si>
    <t xml:space="preserve">up to 1KV </t>
  </si>
  <si>
    <t xml:space="preserve">No Capability </t>
  </si>
  <si>
    <t xml:space="preserve">can do normal calibration with data only </t>
  </si>
  <si>
    <t xml:space="preserve"> </t>
  </si>
  <si>
    <t xml:space="preserve">Follow previous cal cert </t>
  </si>
  <si>
    <t>MPC Cost(USD)</t>
  </si>
  <si>
    <t>Cost Diff. (USD)</t>
  </si>
  <si>
    <t>Cost Diff. with 10% (USD)</t>
  </si>
  <si>
    <t>Current COST (USD)</t>
  </si>
  <si>
    <t>Scope</t>
  </si>
  <si>
    <t>Tektronix</t>
  </si>
  <si>
    <t>C012802</t>
  </si>
  <si>
    <t>Function Generator</t>
  </si>
  <si>
    <t>Agilent</t>
  </si>
  <si>
    <t>MY44054891</t>
  </si>
  <si>
    <t>Mulitmeter</t>
  </si>
  <si>
    <t>MY48004403</t>
  </si>
  <si>
    <t>Electronic Load Module</t>
  </si>
  <si>
    <t>63103A003917</t>
  </si>
  <si>
    <t>63103A003907</t>
  </si>
  <si>
    <t>63103A003897</t>
  </si>
  <si>
    <t>63103A003947</t>
  </si>
  <si>
    <t>Programmable Card, 4Ch</t>
  </si>
  <si>
    <t>Programmable Power Supply</t>
  </si>
  <si>
    <t>National Instrument</t>
  </si>
  <si>
    <t>160B96F</t>
  </si>
  <si>
    <t>Data Acquisition</t>
  </si>
  <si>
    <t>164D2A9</t>
  </si>
  <si>
    <t>164D2B4</t>
  </si>
  <si>
    <t>Genesys 750W Power Supply</t>
  </si>
  <si>
    <t>Lambda</t>
  </si>
  <si>
    <t>11K5893Z</t>
  </si>
  <si>
    <t>11K5896Z</t>
  </si>
  <si>
    <t>11K5894Z</t>
  </si>
  <si>
    <t>11K5895Z</t>
  </si>
  <si>
    <t>11K5891Z</t>
  </si>
  <si>
    <t>11K5892Z</t>
  </si>
  <si>
    <t>NI PXI-4071 FlexDMM</t>
  </si>
  <si>
    <t>F1E66F</t>
  </si>
  <si>
    <t>Aglient Current Shunt for DMM</t>
  </si>
  <si>
    <t>SGD:USD = 1: 0.73799</t>
  </si>
  <si>
    <t>Legend</t>
  </si>
  <si>
    <t>No Capacity in MPC</t>
  </si>
  <si>
    <t>GTS</t>
  </si>
  <si>
    <t>Further verify with MPC about the capablity</t>
  </si>
  <si>
    <t>F.O.C</t>
  </si>
  <si>
    <t>No Capablity</t>
  </si>
  <si>
    <t>Mainframe</t>
  </si>
  <si>
    <t xml:space="preserve"> 63103 / 63103A</t>
  </si>
  <si>
    <t>63103 / 63103A</t>
  </si>
  <si>
    <t xml:space="preserve"> 63103A000083</t>
  </si>
  <si>
    <t>DC Electronic Load Main Frame 8 Channel</t>
  </si>
  <si>
    <t xml:space="preserve">Chroma </t>
  </si>
  <si>
    <t>6314A</t>
  </si>
  <si>
    <t>DC Electronic Load 6A/60A/80V 300W</t>
  </si>
  <si>
    <t>63103A005460</t>
  </si>
  <si>
    <t>63103A005457</t>
  </si>
  <si>
    <t>63103A005485</t>
  </si>
  <si>
    <t>63103A005472</t>
  </si>
  <si>
    <t>Agilent 61/2 Digit Multimeter</t>
  </si>
  <si>
    <t xml:space="preserve">Agilent </t>
  </si>
  <si>
    <t>MY48003752</t>
  </si>
  <si>
    <t>GENH60-12.5-LAN-U</t>
  </si>
  <si>
    <t>09M1038A</t>
  </si>
  <si>
    <t>17E3259</t>
  </si>
  <si>
    <t>12M4062Z</t>
  </si>
  <si>
    <t>12M4063Z</t>
  </si>
  <si>
    <t>12M4064Z</t>
  </si>
  <si>
    <t>12M4068Z</t>
  </si>
  <si>
    <t>12M4069Z</t>
  </si>
  <si>
    <t>TEKTRONIX</t>
  </si>
  <si>
    <t>C012641</t>
  </si>
  <si>
    <t>17E3258</t>
  </si>
  <si>
    <t>20MHz Function Arbitrary Waveform Generator</t>
  </si>
  <si>
    <t>MY44052037</t>
  </si>
  <si>
    <t>NI  Programmable DC Power supply Power SMU</t>
  </si>
  <si>
    <t>160B92C</t>
  </si>
  <si>
    <t>PXI PROGRAMMABLE RESISTOR MODULE</t>
  </si>
  <si>
    <t xml:space="preserve">GEOTEST  </t>
  </si>
  <si>
    <t>GX 1164-01</t>
  </si>
  <si>
    <t>N/A</t>
  </si>
  <si>
    <t>91743 [ 002061-BH-BA-00)</t>
  </si>
  <si>
    <t>Remarks</t>
  </si>
  <si>
    <t>Textronics</t>
  </si>
  <si>
    <t>6 1/2 DIGITAL MULTIMETER</t>
    <phoneticPr fontId="0" type="noConversion"/>
  </si>
  <si>
    <t>Agilent Technologies</t>
    <phoneticPr fontId="0" type="noConversion"/>
  </si>
  <si>
    <t>34411A</t>
    <phoneticPr fontId="0" type="noConversion"/>
  </si>
  <si>
    <t>MY48003234</t>
    <phoneticPr fontId="0" type="noConversion"/>
  </si>
  <si>
    <t>Venture PCBA (MS)</t>
    <phoneticPr fontId="0" type="noConversion"/>
  </si>
  <si>
    <t>20 MHZ FUNCTION/ARBITRARY WAVEFORM GENERATOR</t>
    <phoneticPr fontId="0" type="noConversion"/>
  </si>
  <si>
    <t>33220A</t>
    <phoneticPr fontId="0" type="noConversion"/>
  </si>
  <si>
    <t>MY44015802</t>
    <phoneticPr fontId="0" type="noConversion"/>
  </si>
  <si>
    <t>Improvement after implement of onsite calibration</t>
  </si>
  <si>
    <t>Measures</t>
  </si>
  <si>
    <t xml:space="preserve">Before </t>
  </si>
  <si>
    <t>After</t>
  </si>
  <si>
    <t>Cost saving</t>
  </si>
  <si>
    <t>3795 USD/System</t>
  </si>
  <si>
    <t>3524 USD/System</t>
  </si>
  <si>
    <t xml:space="preserve">Cost savings </t>
  </si>
  <si>
    <t>($271/system)</t>
  </si>
  <si>
    <t>Productivity improvement</t>
  </si>
  <si>
    <t xml:space="preserve">~ 15 days downtime </t>
  </si>
  <si>
    <t xml:space="preserve">1 day downtime </t>
  </si>
  <si>
    <t xml:space="preserve">Instrument/spare parts shipment disrupted due to </t>
  </si>
  <si>
    <t xml:space="preserve">GTS calibration </t>
  </si>
  <si>
    <r>
      <t xml:space="preserve">Total time saving </t>
    </r>
    <r>
      <rPr>
        <sz val="12"/>
        <color rgb="FF3377DD"/>
        <rFont val="Verdana"/>
      </rPr>
      <t xml:space="preserve">70 days </t>
    </r>
    <r>
      <rPr>
        <sz val="12"/>
        <color rgb="FF000000"/>
        <rFont val="Verdana"/>
      </rPr>
      <t>(14 days/system in CM)</t>
    </r>
  </si>
  <si>
    <r>
      <t>Total labour cost saving ~</t>
    </r>
    <r>
      <rPr>
        <sz val="12"/>
        <color rgb="FF3377DD"/>
        <rFont val="Verdana"/>
      </rPr>
      <t>14000USD</t>
    </r>
    <r>
      <rPr>
        <sz val="12"/>
        <color rgb="FF000000"/>
        <rFont val="Verdana"/>
      </rPr>
      <t>(25USD/hr x 8hr x70 days)</t>
    </r>
  </si>
  <si>
    <t>Quality enhancement</t>
  </si>
  <si>
    <t xml:space="preserve">handling damage </t>
  </si>
  <si>
    <t>due to removal of NI/Geotest cards</t>
  </si>
  <si>
    <t xml:space="preserve">No removal – eliminate handling damage </t>
  </si>
  <si>
    <t>Self test after calibration to make sure system work as desired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</si>
</sst>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General_)"/>
    <numFmt numFmtId="165" formatCode="_([$$-409]* #,##0.00_);_([$$-409]* \(#,##0.00\);_([$$-409]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8"/>
      <name val="Arial"/>
    </font>
    <font>
      <b/>
      <sz val="9"/>
      <color rgb="FFFFFFFF"/>
      <name val="Verdana"/>
    </font>
    <font>
      <b/>
      <sz val="14"/>
      <color rgb="FFFFFFFF"/>
      <name val="Verdana"/>
    </font>
    <font>
      <b/>
      <sz val="12"/>
      <color rgb="FFFFFFFF"/>
      <name val="Verdana"/>
    </font>
    <font>
      <b/>
      <sz val="12"/>
      <color rgb="FF000000"/>
      <name val="Verdana"/>
    </font>
    <font>
      <b/>
      <sz val="12"/>
      <color rgb="FF000000"/>
      <name val="Arial"/>
    </font>
    <font>
      <b/>
      <i/>
      <sz val="12"/>
      <color rgb="FFFFFFFF"/>
      <name val="Verdana"/>
    </font>
    <font>
      <sz val="12"/>
      <color rgb="FF000000"/>
      <name val="Verdana"/>
    </font>
    <font>
      <b/>
      <sz val="12"/>
      <color rgb="FF3377DD"/>
      <name val="Verdana"/>
    </font>
    <font>
      <sz val="12"/>
      <color rgb="FF3377DD"/>
      <name val="Verdana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7BB"/>
        <bgColor indexed="64"/>
      </patternFill>
    </fill>
    <fill>
      <patternFill patternType="solid">
        <fgColor rgb="FFE7ECF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164" fontId="3" fillId="0" borderId="0"/>
    <xf numFmtId="164" fontId="3" fillId="0" borderId="0"/>
    <xf numFmtId="164" fontId="3" fillId="0" borderId="0"/>
    <xf numFmtId="0" fontId="4" fillId="0" borderId="0"/>
    <xf numFmtId="164" fontId="3" fillId="0" borderId="0"/>
    <xf numFmtId="9" fontId="1" fillId="0" borderId="0" applyFont="0" applyFill="0" applyBorder="0" applyAlignment="0" applyProtection="0"/>
    <xf numFmtId="0" fontId="4" fillId="0" borderId="0"/>
  </cellStyleXfs>
  <cellXfs count="81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/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165" fontId="7" fillId="2" borderId="1" xfId="7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5" fontId="6" fillId="0" borderId="1" xfId="7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4" fontId="6" fillId="0" borderId="1" xfId="1" applyFont="1" applyBorder="1" applyAlignment="1">
      <alignment horizontal="center"/>
    </xf>
    <xf numFmtId="0" fontId="6" fillId="0" borderId="0" xfId="0" applyFont="1" applyFill="1"/>
    <xf numFmtId="165" fontId="6" fillId="0" borderId="0" xfId="7" applyNumberFormat="1" applyFont="1"/>
    <xf numFmtId="0" fontId="6" fillId="0" borderId="0" xfId="0" applyFont="1" applyAlignment="1">
      <alignment horizontal="center" vertical="center"/>
    </xf>
    <xf numFmtId="44" fontId="6" fillId="0" borderId="0" xfId="1" applyFont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6" borderId="0" xfId="0" applyFill="1"/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7" borderId="1" xfId="0" applyFill="1" applyBorder="1"/>
    <xf numFmtId="0" fontId="0" fillId="0" borderId="0" xfId="0" applyBorder="1" applyAlignment="1">
      <alignment horizontal="center" vertical="center"/>
    </xf>
    <xf numFmtId="165" fontId="6" fillId="8" borderId="1" xfId="7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2" fontId="0" fillId="0" borderId="0" xfId="0" applyNumberFormat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65" fontId="6" fillId="0" borderId="1" xfId="7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44" fontId="5" fillId="5" borderId="1" xfId="1" applyFont="1" applyFill="1" applyBorder="1" applyAlignment="1">
      <alignment horizontal="left" vertical="center"/>
    </xf>
    <xf numFmtId="1" fontId="0" fillId="5" borderId="1" xfId="0" applyNumberFormat="1" applyFill="1" applyBorder="1" applyAlignment="1">
      <alignment horizontal="left" vertical="center"/>
    </xf>
    <xf numFmtId="44" fontId="0" fillId="0" borderId="1" xfId="0" applyNumberFormat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44" fontId="5" fillId="0" borderId="1" xfId="1" applyFont="1" applyFill="1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1" fontId="0" fillId="5" borderId="1" xfId="0" applyNumberFormat="1" applyFill="1" applyBorder="1" applyAlignment="1">
      <alignment horizontal="left" vertical="center" wrapText="1"/>
    </xf>
    <xf numFmtId="44" fontId="5" fillId="6" borderId="1" xfId="1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44" fontId="5" fillId="3" borderId="1" xfId="1" applyFont="1" applyFill="1" applyBorder="1" applyAlignment="1">
      <alignment horizontal="left" vertical="center"/>
    </xf>
    <xf numFmtId="0" fontId="12" fillId="9" borderId="2" xfId="0" applyFont="1" applyFill="1" applyBorder="1" applyAlignment="1">
      <alignment horizontal="center" vertical="center" wrapText="1" readingOrder="1"/>
    </xf>
    <xf numFmtId="0" fontId="13" fillId="10" borderId="2" xfId="0" applyFont="1" applyFill="1" applyBorder="1" applyAlignment="1">
      <alignment horizontal="center" vertical="center" wrapText="1" readingOrder="1"/>
    </xf>
    <xf numFmtId="0" fontId="14" fillId="10" borderId="2" xfId="0" applyFont="1" applyFill="1" applyBorder="1" applyAlignment="1">
      <alignment horizontal="center" vertical="center" wrapText="1" readingOrder="1"/>
    </xf>
    <xf numFmtId="0" fontId="17" fillId="10" borderId="3" xfId="0" applyFont="1" applyFill="1" applyBorder="1" applyAlignment="1">
      <alignment horizontal="center" vertical="center" wrapText="1" readingOrder="1"/>
    </xf>
    <xf numFmtId="0" fontId="17" fillId="10" borderId="4" xfId="0" applyFont="1" applyFill="1" applyBorder="1" applyAlignment="1">
      <alignment horizontal="center" vertical="center" wrapText="1" readingOrder="1"/>
    </xf>
    <xf numFmtId="0" fontId="9" fillId="10" borderId="11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16" fillId="10" borderId="3" xfId="0" applyFont="1" applyFill="1" applyBorder="1" applyAlignment="1">
      <alignment horizontal="center" vertical="center" wrapText="1" readingOrder="1"/>
    </xf>
    <xf numFmtId="0" fontId="15" fillId="9" borderId="3" xfId="0" applyFont="1" applyFill="1" applyBorder="1" applyAlignment="1">
      <alignment horizontal="center" vertical="center" wrapText="1" readingOrder="1"/>
    </xf>
    <xf numFmtId="0" fontId="15" fillId="9" borderId="4" xfId="0" applyFont="1" applyFill="1" applyBorder="1" applyAlignment="1">
      <alignment horizontal="center" vertical="center" wrapText="1" readingOrder="1"/>
    </xf>
    <xf numFmtId="0" fontId="15" fillId="9" borderId="11" xfId="0" applyFont="1" applyFill="1" applyBorder="1" applyAlignment="1">
      <alignment horizontal="center" vertical="center" wrapText="1" readingOrder="1"/>
    </xf>
    <xf numFmtId="0" fontId="16" fillId="10" borderId="3" xfId="0" applyFont="1" applyFill="1" applyBorder="1" applyAlignment="1">
      <alignment horizontal="center" vertical="center" wrapText="1" readingOrder="1"/>
    </xf>
    <xf numFmtId="0" fontId="16" fillId="10" borderId="4" xfId="0" applyFont="1" applyFill="1" applyBorder="1" applyAlignment="1">
      <alignment horizontal="center" vertical="center" wrapText="1" readingOrder="1"/>
    </xf>
    <xf numFmtId="0" fontId="10" fillId="9" borderId="3" xfId="0" applyFont="1" applyFill="1" applyBorder="1" applyAlignment="1">
      <alignment horizontal="center" vertical="center" wrapText="1" readingOrder="1"/>
    </xf>
    <xf numFmtId="0" fontId="11" fillId="9" borderId="5" xfId="0" applyFont="1" applyFill="1" applyBorder="1" applyAlignment="1">
      <alignment horizontal="center" vertical="center" wrapText="1" readingOrder="1"/>
    </xf>
    <xf numFmtId="0" fontId="11" fillId="9" borderId="6" xfId="0" applyFont="1" applyFill="1" applyBorder="1" applyAlignment="1">
      <alignment horizontal="center" vertical="center" wrapText="1" readingOrder="1"/>
    </xf>
    <xf numFmtId="0" fontId="11" fillId="9" borderId="7" xfId="0" applyFont="1" applyFill="1" applyBorder="1" applyAlignment="1">
      <alignment horizontal="center" vertical="center" wrapText="1" readingOrder="1"/>
    </xf>
    <xf numFmtId="0" fontId="10" fillId="9" borderId="4" xfId="0" applyFont="1" applyFill="1" applyBorder="1" applyAlignment="1">
      <alignment horizontal="center" vertical="center" wrapText="1" readingOrder="1"/>
    </xf>
    <xf numFmtId="0" fontId="11" fillId="9" borderId="8" xfId="0" applyFont="1" applyFill="1" applyBorder="1" applyAlignment="1">
      <alignment horizontal="center" vertical="center" wrapText="1" readingOrder="1"/>
    </xf>
    <xf numFmtId="0" fontId="11" fillId="9" borderId="9" xfId="0" applyFont="1" applyFill="1" applyBorder="1" applyAlignment="1">
      <alignment horizontal="center" vertical="center" wrapText="1" readingOrder="1"/>
    </xf>
    <xf numFmtId="0" fontId="11" fillId="9" borderId="10" xfId="0" applyFont="1" applyFill="1" applyBorder="1" applyAlignment="1">
      <alignment horizontal="center" vertical="center" wrapText="1" readingOrder="1"/>
    </xf>
    <xf numFmtId="0" fontId="0" fillId="10" borderId="3" xfId="0" applyFill="1" applyBorder="1" applyAlignment="1">
      <alignment horizontal="center" vertical="center" wrapText="1" readingOrder="1"/>
    </xf>
    <xf numFmtId="0" fontId="16" fillId="10" borderId="11" xfId="0" applyFont="1" applyFill="1" applyBorder="1" applyAlignment="1">
      <alignment horizontal="center" vertical="center" wrapText="1" readingOrder="1"/>
    </xf>
    <xf numFmtId="0" fontId="16" fillId="10" borderId="11" xfId="0" applyFont="1" applyFill="1" applyBorder="1" applyAlignment="1">
      <alignment horizontal="center" vertical="center" wrapText="1" readingOrder="1"/>
    </xf>
    <xf numFmtId="0" fontId="16" fillId="10" borderId="4" xfId="0" applyFont="1" applyFill="1" applyBorder="1" applyAlignment="1">
      <alignment horizontal="center" vertical="center" wrapText="1" readingOrder="1"/>
    </xf>
  </cellXfs>
  <cellStyles count="9">
    <cellStyle name="Currency" xfId="1" builtinId="4"/>
    <cellStyle name="Normal" xfId="0" builtinId="0"/>
    <cellStyle name="Normal 10" xfId="8" xr:uid="{518CED4C-E103-4405-86C8-05B3F2E3300E}"/>
    <cellStyle name="Normal 2 2 2 2" xfId="4" xr:uid="{128B6FD5-DEEA-4059-A4B2-DD8EAF220394}"/>
    <cellStyle name="Normal 2 2 3" xfId="6" xr:uid="{AFE6D75D-9206-4B98-AEEC-06B99FA2DB12}"/>
    <cellStyle name="Normal 2 3 2" xfId="5" xr:uid="{1F4DF57B-3984-4E4E-9D2B-4261D00CAC24}"/>
    <cellStyle name="Normal 2 4 2" xfId="3" xr:uid="{138857E3-70B0-48A4-A183-3A2948854D07}"/>
    <cellStyle name="Normal 42" xfId="2" xr:uid="{430C0C53-F69D-4A85-9156-2AAC7756C537}"/>
    <cellStyle name="Percent" xfId="7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82CB-4907-4F33-8D80-A6A72BCAB323}">
  <sheetPr filterMode="1"/>
  <dimension ref="A1:O285"/>
  <sheetViews>
    <sheetView tabSelected="1" zoomScale="70" zoomScaleNormal="70" workbookViewId="0">
      <pane ySplit="1" topLeftCell="A135" activePane="bottomLeft" state="frozen"/>
      <selection pane="bottomLeft" activeCell="L30" sqref="L30:L232"/>
    </sheetView>
  </sheetViews>
  <sheetFormatPr defaultRowHeight="15" x14ac:dyDescent="0.25"/>
  <cols>
    <col min="1" max="1" width="7" customWidth="1"/>
    <col min="2" max="2" width="21.42578125" bestFit="1" customWidth="1"/>
    <col min="3" max="3" width="26.140625" bestFit="1" customWidth="1"/>
    <col min="4" max="4" width="16" bestFit="1" customWidth="1"/>
    <col min="5" max="5" width="30.85546875" customWidth="1"/>
    <col min="6" max="6" width="20.7109375" customWidth="1"/>
    <col min="7" max="7" width="10.7109375" customWidth="1"/>
    <col min="8" max="8" width="12.85546875" style="35" customWidth="1"/>
    <col min="9" max="9" width="17.85546875" style="35" customWidth="1"/>
    <col min="10" max="10" width="17.85546875" style="34" customWidth="1"/>
    <col min="11" max="11" width="17.85546875" style="35" customWidth="1"/>
    <col min="12" max="12" width="18.42578125" style="35" customWidth="1"/>
    <col min="13" max="13" width="23" bestFit="1" customWidth="1"/>
    <col min="14" max="14" width="42" customWidth="1"/>
    <col min="15" max="15" width="23" bestFit="1" customWidth="1"/>
    <col min="16" max="16" width="20.5703125" customWidth="1"/>
    <col min="17" max="17" width="15" customWidth="1"/>
  </cols>
  <sheetData>
    <row r="1" spans="1:13" ht="30" x14ac:dyDescent="0.25">
      <c r="A1" s="4"/>
      <c r="B1" s="1" t="s">
        <v>0</v>
      </c>
      <c r="D1" s="2" t="s">
        <v>1</v>
      </c>
      <c r="E1" s="1" t="s">
        <v>4</v>
      </c>
      <c r="F1" s="1" t="s">
        <v>3</v>
      </c>
      <c r="G1" s="1" t="s">
        <v>313</v>
      </c>
      <c r="H1" s="39" t="s">
        <v>329</v>
      </c>
      <c r="I1" s="39" t="s">
        <v>326</v>
      </c>
      <c r="J1" s="40" t="s">
        <v>317</v>
      </c>
      <c r="K1" s="39" t="s">
        <v>327</v>
      </c>
      <c r="L1" s="1" t="s">
        <v>328</v>
      </c>
      <c r="M1" s="39" t="s">
        <v>403</v>
      </c>
    </row>
    <row r="2" spans="1:13" hidden="1" x14ac:dyDescent="0.25">
      <c r="A2" s="42">
        <v>1</v>
      </c>
      <c r="B2" s="41" t="s">
        <v>5</v>
      </c>
      <c r="C2" s="42" t="s">
        <v>20</v>
      </c>
      <c r="D2" s="42" t="s">
        <v>33</v>
      </c>
      <c r="E2" s="41" t="s">
        <v>48</v>
      </c>
      <c r="F2" s="42" t="s">
        <v>53</v>
      </c>
      <c r="G2" s="42" t="s">
        <v>315</v>
      </c>
      <c r="H2" s="42"/>
      <c r="I2" s="43">
        <f t="shared" ref="I2:I29" si="0">J2*0.73799</f>
        <v>0</v>
      </c>
      <c r="J2" s="44"/>
      <c r="K2" s="45">
        <f t="shared" ref="K2:K29" si="1">H2-I2</f>
        <v>0</v>
      </c>
      <c r="L2" s="42"/>
      <c r="M2" s="27"/>
    </row>
    <row r="3" spans="1:13" hidden="1" x14ac:dyDescent="0.25">
      <c r="A3" s="42">
        <v>2</v>
      </c>
      <c r="B3" s="41" t="s">
        <v>5</v>
      </c>
      <c r="C3" s="42" t="s">
        <v>21</v>
      </c>
      <c r="D3" s="42" t="s">
        <v>33</v>
      </c>
      <c r="E3" s="41" t="s">
        <v>49</v>
      </c>
      <c r="F3" s="42" t="s">
        <v>53</v>
      </c>
      <c r="G3" s="42" t="s">
        <v>315</v>
      </c>
      <c r="H3" s="42"/>
      <c r="I3" s="43">
        <f t="shared" si="0"/>
        <v>0</v>
      </c>
      <c r="J3" s="44"/>
      <c r="K3" s="45">
        <f t="shared" si="1"/>
        <v>0</v>
      </c>
      <c r="L3" s="42"/>
      <c r="M3" s="27"/>
    </row>
    <row r="4" spans="1:13" hidden="1" x14ac:dyDescent="0.25">
      <c r="A4" s="42">
        <v>3</v>
      </c>
      <c r="B4" s="41" t="s">
        <v>6</v>
      </c>
      <c r="C4" s="42" t="s">
        <v>22</v>
      </c>
      <c r="D4" s="42" t="s">
        <v>34</v>
      </c>
      <c r="E4" s="41">
        <v>35701494</v>
      </c>
      <c r="F4" s="42" t="s">
        <v>53</v>
      </c>
      <c r="G4" s="42" t="s">
        <v>315</v>
      </c>
      <c r="H4" s="42"/>
      <c r="I4" s="43">
        <f t="shared" si="0"/>
        <v>0</v>
      </c>
      <c r="J4" s="44"/>
      <c r="K4" s="45">
        <f t="shared" si="1"/>
        <v>0</v>
      </c>
      <c r="L4" s="42"/>
      <c r="M4" s="27"/>
    </row>
    <row r="5" spans="1:13" ht="30" hidden="1" x14ac:dyDescent="0.25">
      <c r="A5" s="42">
        <v>4</v>
      </c>
      <c r="B5" s="41" t="s">
        <v>7</v>
      </c>
      <c r="C5" s="41" t="s">
        <v>23</v>
      </c>
      <c r="D5" s="42" t="s">
        <v>35</v>
      </c>
      <c r="E5" s="41">
        <v>35700255</v>
      </c>
      <c r="F5" s="42" t="s">
        <v>53</v>
      </c>
      <c r="G5" s="42" t="s">
        <v>315</v>
      </c>
      <c r="H5" s="42"/>
      <c r="I5" s="43">
        <f t="shared" si="0"/>
        <v>0</v>
      </c>
      <c r="J5" s="44"/>
      <c r="K5" s="45">
        <f t="shared" si="1"/>
        <v>0</v>
      </c>
      <c r="L5" s="42"/>
      <c r="M5" s="27"/>
    </row>
    <row r="6" spans="1:13" hidden="1" x14ac:dyDescent="0.25">
      <c r="A6" s="42">
        <v>5</v>
      </c>
      <c r="B6" s="41" t="s">
        <v>8</v>
      </c>
      <c r="C6" s="42" t="s">
        <v>24</v>
      </c>
      <c r="D6" s="42" t="s">
        <v>36</v>
      </c>
      <c r="E6" s="41">
        <v>170077634</v>
      </c>
      <c r="F6" s="42" t="s">
        <v>53</v>
      </c>
      <c r="G6" s="42" t="s">
        <v>315</v>
      </c>
      <c r="H6" s="42"/>
      <c r="I6" s="43">
        <f t="shared" si="0"/>
        <v>0</v>
      </c>
      <c r="J6" s="44"/>
      <c r="K6" s="45">
        <f t="shared" si="1"/>
        <v>0</v>
      </c>
      <c r="L6" s="42"/>
      <c r="M6" s="27"/>
    </row>
    <row r="7" spans="1:13" hidden="1" x14ac:dyDescent="0.25">
      <c r="A7" s="42">
        <v>6</v>
      </c>
      <c r="B7" s="41" t="s">
        <v>8</v>
      </c>
      <c r="C7" s="42" t="s">
        <v>24</v>
      </c>
      <c r="D7" s="42" t="s">
        <v>36</v>
      </c>
      <c r="E7" s="41">
        <v>170077633</v>
      </c>
      <c r="F7" s="42" t="s">
        <v>53</v>
      </c>
      <c r="G7" s="42" t="s">
        <v>315</v>
      </c>
      <c r="H7" s="42"/>
      <c r="I7" s="43">
        <f t="shared" si="0"/>
        <v>0</v>
      </c>
      <c r="J7" s="44"/>
      <c r="K7" s="45">
        <f t="shared" si="1"/>
        <v>0</v>
      </c>
      <c r="L7" s="42"/>
      <c r="M7" s="27"/>
    </row>
    <row r="8" spans="1:13" hidden="1" x14ac:dyDescent="0.25">
      <c r="A8" s="42">
        <v>7</v>
      </c>
      <c r="B8" s="41" t="s">
        <v>8</v>
      </c>
      <c r="C8" s="42" t="s">
        <v>24</v>
      </c>
      <c r="D8" s="42" t="s">
        <v>36</v>
      </c>
      <c r="E8" s="41">
        <v>150253989</v>
      </c>
      <c r="F8" s="42" t="s">
        <v>53</v>
      </c>
      <c r="G8" s="42" t="s">
        <v>315</v>
      </c>
      <c r="H8" s="42"/>
      <c r="I8" s="43">
        <f t="shared" si="0"/>
        <v>0</v>
      </c>
      <c r="J8" s="44"/>
      <c r="K8" s="45">
        <f t="shared" si="1"/>
        <v>0</v>
      </c>
      <c r="L8" s="42"/>
      <c r="M8" s="27"/>
    </row>
    <row r="9" spans="1:13" hidden="1" x14ac:dyDescent="0.25">
      <c r="A9" s="42">
        <v>8</v>
      </c>
      <c r="B9" s="41" t="s">
        <v>8</v>
      </c>
      <c r="C9" s="42" t="s">
        <v>24</v>
      </c>
      <c r="D9" s="42" t="s">
        <v>36</v>
      </c>
      <c r="E9" s="41">
        <v>150253990</v>
      </c>
      <c r="F9" s="42" t="s">
        <v>53</v>
      </c>
      <c r="G9" s="42" t="s">
        <v>315</v>
      </c>
      <c r="H9" s="42"/>
      <c r="I9" s="43">
        <f t="shared" si="0"/>
        <v>0</v>
      </c>
      <c r="J9" s="44"/>
      <c r="K9" s="45">
        <f t="shared" si="1"/>
        <v>0</v>
      </c>
      <c r="L9" s="42"/>
      <c r="M9" s="27"/>
    </row>
    <row r="10" spans="1:13" ht="45" hidden="1" x14ac:dyDescent="0.25">
      <c r="A10" s="42">
        <v>9</v>
      </c>
      <c r="B10" s="41" t="s">
        <v>9</v>
      </c>
      <c r="C10" s="42" t="s">
        <v>25</v>
      </c>
      <c r="D10" s="42" t="s">
        <v>37</v>
      </c>
      <c r="E10" s="41">
        <v>170445616</v>
      </c>
      <c r="F10" s="42" t="s">
        <v>53</v>
      </c>
      <c r="G10" s="42" t="s">
        <v>314</v>
      </c>
      <c r="H10" s="42"/>
      <c r="I10" s="43">
        <f t="shared" si="0"/>
        <v>0</v>
      </c>
      <c r="J10" s="44"/>
      <c r="K10" s="45">
        <f t="shared" si="1"/>
        <v>0</v>
      </c>
      <c r="L10" s="42"/>
      <c r="M10" s="27"/>
    </row>
    <row r="11" spans="1:13" hidden="1" x14ac:dyDescent="0.25">
      <c r="A11" s="42">
        <v>10</v>
      </c>
      <c r="B11" s="41" t="s">
        <v>10</v>
      </c>
      <c r="C11" s="42" t="s">
        <v>22</v>
      </c>
      <c r="D11" s="42" t="s">
        <v>38</v>
      </c>
      <c r="E11" s="41">
        <v>34729085</v>
      </c>
      <c r="F11" s="42" t="s">
        <v>53</v>
      </c>
      <c r="G11" s="42" t="s">
        <v>315</v>
      </c>
      <c r="H11" s="42"/>
      <c r="I11" s="43">
        <f t="shared" si="0"/>
        <v>0</v>
      </c>
      <c r="J11" s="44"/>
      <c r="K11" s="45">
        <f t="shared" si="1"/>
        <v>0</v>
      </c>
      <c r="L11" s="42"/>
      <c r="M11" s="27"/>
    </row>
    <row r="12" spans="1:13" hidden="1" x14ac:dyDescent="0.25">
      <c r="A12" s="42">
        <v>11</v>
      </c>
      <c r="B12" s="41" t="s">
        <v>11</v>
      </c>
      <c r="C12" s="42" t="s">
        <v>22</v>
      </c>
      <c r="D12" s="42" t="s">
        <v>39</v>
      </c>
      <c r="E12" s="41">
        <v>35229142</v>
      </c>
      <c r="F12" s="42" t="s">
        <v>53</v>
      </c>
      <c r="G12" s="42" t="s">
        <v>315</v>
      </c>
      <c r="H12" s="42"/>
      <c r="I12" s="43">
        <f t="shared" si="0"/>
        <v>0</v>
      </c>
      <c r="J12" s="44"/>
      <c r="K12" s="45">
        <f t="shared" si="1"/>
        <v>0</v>
      </c>
      <c r="L12" s="42"/>
      <c r="M12" s="27"/>
    </row>
    <row r="13" spans="1:13" ht="30" hidden="1" x14ac:dyDescent="0.25">
      <c r="A13" s="42">
        <v>12</v>
      </c>
      <c r="B13" s="41" t="s">
        <v>12</v>
      </c>
      <c r="C13" s="42" t="s">
        <v>26</v>
      </c>
      <c r="D13" s="42" t="s">
        <v>40</v>
      </c>
      <c r="E13" s="41">
        <v>7011745026</v>
      </c>
      <c r="F13" s="42" t="s">
        <v>53</v>
      </c>
      <c r="G13" s="42" t="s">
        <v>315</v>
      </c>
      <c r="H13" s="42"/>
      <c r="I13" s="43">
        <f t="shared" si="0"/>
        <v>0</v>
      </c>
      <c r="J13" s="44"/>
      <c r="K13" s="45">
        <f t="shared" si="1"/>
        <v>0</v>
      </c>
      <c r="L13" s="42"/>
      <c r="M13" s="27"/>
    </row>
    <row r="14" spans="1:13" ht="30" hidden="1" x14ac:dyDescent="0.25">
      <c r="A14" s="42">
        <v>13</v>
      </c>
      <c r="B14" s="41" t="s">
        <v>13</v>
      </c>
      <c r="C14" s="42" t="s">
        <v>27</v>
      </c>
      <c r="D14" s="42">
        <v>222563</v>
      </c>
      <c r="E14" s="41">
        <v>1719001</v>
      </c>
      <c r="F14" s="42" t="s">
        <v>53</v>
      </c>
      <c r="G14" s="42" t="s">
        <v>315</v>
      </c>
      <c r="H14" s="42"/>
      <c r="I14" s="43">
        <f t="shared" si="0"/>
        <v>0</v>
      </c>
      <c r="J14" s="44"/>
      <c r="K14" s="45">
        <f t="shared" si="1"/>
        <v>0</v>
      </c>
      <c r="L14" s="42"/>
      <c r="M14" s="27"/>
    </row>
    <row r="15" spans="1:13" ht="30" hidden="1" x14ac:dyDescent="0.25">
      <c r="A15" s="42">
        <v>14</v>
      </c>
      <c r="B15" s="41" t="s">
        <v>14</v>
      </c>
      <c r="C15" s="42" t="s">
        <v>28</v>
      </c>
      <c r="D15" s="42" t="s">
        <v>41</v>
      </c>
      <c r="E15" s="41">
        <v>1006337101688680</v>
      </c>
      <c r="F15" s="42" t="s">
        <v>53</v>
      </c>
      <c r="G15" s="42" t="s">
        <v>315</v>
      </c>
      <c r="H15" s="42"/>
      <c r="I15" s="43">
        <f t="shared" si="0"/>
        <v>0</v>
      </c>
      <c r="J15" s="44"/>
      <c r="K15" s="45">
        <f t="shared" si="1"/>
        <v>0</v>
      </c>
      <c r="L15" s="42"/>
      <c r="M15" s="27"/>
    </row>
    <row r="16" spans="1:13" hidden="1" x14ac:dyDescent="0.25">
      <c r="A16" s="42">
        <v>15</v>
      </c>
      <c r="B16" s="41" t="s">
        <v>15</v>
      </c>
      <c r="C16" s="42" t="s">
        <v>29</v>
      </c>
      <c r="D16" s="42" t="s">
        <v>42</v>
      </c>
      <c r="E16" s="41">
        <v>74400208</v>
      </c>
      <c r="F16" s="42" t="s">
        <v>53</v>
      </c>
      <c r="G16" s="42" t="s">
        <v>315</v>
      </c>
      <c r="H16" s="42"/>
      <c r="I16" s="43">
        <f t="shared" si="0"/>
        <v>0</v>
      </c>
      <c r="J16" s="44"/>
      <c r="K16" s="45">
        <f t="shared" si="1"/>
        <v>0</v>
      </c>
      <c r="L16" s="42"/>
      <c r="M16" s="27"/>
    </row>
    <row r="17" spans="1:14" hidden="1" x14ac:dyDescent="0.25">
      <c r="A17" s="42">
        <v>16</v>
      </c>
      <c r="B17" s="41" t="s">
        <v>5</v>
      </c>
      <c r="C17" s="42" t="s">
        <v>20</v>
      </c>
      <c r="D17" s="42" t="s">
        <v>43</v>
      </c>
      <c r="E17" s="41" t="s">
        <v>50</v>
      </c>
      <c r="F17" s="42" t="s">
        <v>53</v>
      </c>
      <c r="G17" s="42" t="s">
        <v>315</v>
      </c>
      <c r="H17" s="42"/>
      <c r="I17" s="43">
        <f t="shared" si="0"/>
        <v>0</v>
      </c>
      <c r="J17" s="44"/>
      <c r="K17" s="45">
        <f t="shared" si="1"/>
        <v>0</v>
      </c>
      <c r="L17" s="42"/>
      <c r="M17" s="27"/>
    </row>
    <row r="18" spans="1:14" hidden="1" x14ac:dyDescent="0.25">
      <c r="A18" s="42">
        <v>17</v>
      </c>
      <c r="B18" s="41" t="s">
        <v>5</v>
      </c>
      <c r="C18" s="42" t="s">
        <v>20</v>
      </c>
      <c r="D18" s="42" t="s">
        <v>43</v>
      </c>
      <c r="E18" s="41" t="s">
        <v>51</v>
      </c>
      <c r="F18" s="42" t="s">
        <v>53</v>
      </c>
      <c r="G18" s="42" t="s">
        <v>315</v>
      </c>
      <c r="H18" s="42"/>
      <c r="I18" s="43">
        <f t="shared" si="0"/>
        <v>0</v>
      </c>
      <c r="J18" s="44"/>
      <c r="K18" s="45">
        <f t="shared" si="1"/>
        <v>0</v>
      </c>
      <c r="L18" s="42"/>
      <c r="M18" s="27"/>
    </row>
    <row r="19" spans="1:14" hidden="1" x14ac:dyDescent="0.25">
      <c r="A19" s="42">
        <v>18</v>
      </c>
      <c r="B19" s="41" t="s">
        <v>16</v>
      </c>
      <c r="C19" s="42" t="s">
        <v>30</v>
      </c>
      <c r="D19" s="42" t="s">
        <v>44</v>
      </c>
      <c r="E19" s="41">
        <v>98358937</v>
      </c>
      <c r="F19" s="42" t="s">
        <v>54</v>
      </c>
      <c r="G19" s="42" t="s">
        <v>315</v>
      </c>
      <c r="H19" s="42"/>
      <c r="I19" s="43">
        <f t="shared" si="0"/>
        <v>0</v>
      </c>
      <c r="J19" s="44"/>
      <c r="K19" s="45">
        <f t="shared" si="1"/>
        <v>0</v>
      </c>
      <c r="L19" s="42"/>
      <c r="M19" s="27"/>
    </row>
    <row r="20" spans="1:14" hidden="1" x14ac:dyDescent="0.25">
      <c r="A20" s="42">
        <v>19</v>
      </c>
      <c r="B20" s="41" t="s">
        <v>17</v>
      </c>
      <c r="C20" s="42" t="s">
        <v>31</v>
      </c>
      <c r="D20" s="42" t="s">
        <v>45</v>
      </c>
      <c r="E20" s="41">
        <v>1000848285</v>
      </c>
      <c r="F20" s="42" t="s">
        <v>55</v>
      </c>
      <c r="G20" s="42" t="s">
        <v>315</v>
      </c>
      <c r="H20" s="42"/>
      <c r="I20" s="43">
        <f t="shared" si="0"/>
        <v>0</v>
      </c>
      <c r="J20" s="44"/>
      <c r="K20" s="45">
        <f t="shared" si="1"/>
        <v>0</v>
      </c>
      <c r="L20" s="42"/>
      <c r="M20" s="27"/>
    </row>
    <row r="21" spans="1:14" hidden="1" x14ac:dyDescent="0.25">
      <c r="A21" s="42">
        <v>20</v>
      </c>
      <c r="B21" s="41" t="s">
        <v>17</v>
      </c>
      <c r="C21" s="42" t="s">
        <v>31</v>
      </c>
      <c r="D21" s="42" t="s">
        <v>45</v>
      </c>
      <c r="E21" s="41">
        <v>1000848290</v>
      </c>
      <c r="F21" s="42" t="s">
        <v>55</v>
      </c>
      <c r="G21" s="42" t="s">
        <v>315</v>
      </c>
      <c r="H21" s="42"/>
      <c r="I21" s="43">
        <f t="shared" si="0"/>
        <v>0</v>
      </c>
      <c r="J21" s="44"/>
      <c r="K21" s="45">
        <f t="shared" si="1"/>
        <v>0</v>
      </c>
      <c r="L21" s="42"/>
      <c r="M21" s="27"/>
    </row>
    <row r="22" spans="1:14" hidden="1" x14ac:dyDescent="0.25">
      <c r="A22" s="42">
        <v>21</v>
      </c>
      <c r="B22" s="41" t="s">
        <v>17</v>
      </c>
      <c r="C22" s="42" t="s">
        <v>31</v>
      </c>
      <c r="D22" s="42" t="s">
        <v>45</v>
      </c>
      <c r="E22" s="41">
        <v>1000848288</v>
      </c>
      <c r="F22" s="42" t="s">
        <v>55</v>
      </c>
      <c r="G22" s="42" t="s">
        <v>315</v>
      </c>
      <c r="H22" s="42"/>
      <c r="I22" s="43">
        <f t="shared" si="0"/>
        <v>0</v>
      </c>
      <c r="J22" s="44"/>
      <c r="K22" s="45">
        <f t="shared" si="1"/>
        <v>0</v>
      </c>
      <c r="L22" s="42"/>
      <c r="M22" s="27"/>
    </row>
    <row r="23" spans="1:14" hidden="1" x14ac:dyDescent="0.25">
      <c r="A23" s="42">
        <v>22</v>
      </c>
      <c r="B23" s="41" t="s">
        <v>17</v>
      </c>
      <c r="C23" s="42" t="s">
        <v>31</v>
      </c>
      <c r="D23" s="42" t="s">
        <v>45</v>
      </c>
      <c r="E23" s="41">
        <v>1000848283</v>
      </c>
      <c r="F23" s="42" t="s">
        <v>55</v>
      </c>
      <c r="G23" s="42" t="s">
        <v>315</v>
      </c>
      <c r="H23" s="42"/>
      <c r="I23" s="43">
        <f t="shared" si="0"/>
        <v>0</v>
      </c>
      <c r="J23" s="44"/>
      <c r="K23" s="45">
        <f t="shared" si="1"/>
        <v>0</v>
      </c>
      <c r="L23" s="42"/>
      <c r="M23" s="27"/>
    </row>
    <row r="24" spans="1:14" hidden="1" x14ac:dyDescent="0.25">
      <c r="A24" s="42">
        <v>23</v>
      </c>
      <c r="B24" s="41" t="s">
        <v>17</v>
      </c>
      <c r="C24" s="42" t="s">
        <v>31</v>
      </c>
      <c r="D24" s="42" t="s">
        <v>45</v>
      </c>
      <c r="E24" s="41">
        <v>1000848289</v>
      </c>
      <c r="F24" s="42" t="s">
        <v>55</v>
      </c>
      <c r="G24" s="42" t="s">
        <v>315</v>
      </c>
      <c r="H24" s="42"/>
      <c r="I24" s="43">
        <f t="shared" si="0"/>
        <v>0</v>
      </c>
      <c r="J24" s="44"/>
      <c r="K24" s="45">
        <f t="shared" si="1"/>
        <v>0</v>
      </c>
      <c r="L24" s="42"/>
      <c r="M24" s="27"/>
    </row>
    <row r="25" spans="1:14" hidden="1" x14ac:dyDescent="0.25">
      <c r="A25" s="42">
        <v>24</v>
      </c>
      <c r="B25" s="41" t="s">
        <v>17</v>
      </c>
      <c r="C25" s="42" t="s">
        <v>31</v>
      </c>
      <c r="D25" s="42" t="s">
        <v>45</v>
      </c>
      <c r="E25" s="41">
        <v>1000848284</v>
      </c>
      <c r="F25" s="42" t="s">
        <v>55</v>
      </c>
      <c r="G25" s="42" t="s">
        <v>315</v>
      </c>
      <c r="H25" s="42"/>
      <c r="I25" s="43">
        <f t="shared" si="0"/>
        <v>0</v>
      </c>
      <c r="J25" s="44"/>
      <c r="K25" s="45">
        <f t="shared" si="1"/>
        <v>0</v>
      </c>
      <c r="L25" s="42"/>
      <c r="M25" s="27"/>
    </row>
    <row r="26" spans="1:14" hidden="1" x14ac:dyDescent="0.25">
      <c r="A26" s="42">
        <v>25</v>
      </c>
      <c r="B26" s="41" t="s">
        <v>17</v>
      </c>
      <c r="C26" s="42" t="s">
        <v>31</v>
      </c>
      <c r="D26" s="42" t="s">
        <v>45</v>
      </c>
      <c r="E26" s="41">
        <v>1000848286</v>
      </c>
      <c r="F26" s="42" t="s">
        <v>55</v>
      </c>
      <c r="G26" s="42" t="s">
        <v>315</v>
      </c>
      <c r="H26" s="42"/>
      <c r="I26" s="43">
        <f t="shared" si="0"/>
        <v>0</v>
      </c>
      <c r="J26" s="44"/>
      <c r="K26" s="45">
        <f t="shared" si="1"/>
        <v>0</v>
      </c>
      <c r="L26" s="42"/>
      <c r="M26" s="27"/>
    </row>
    <row r="27" spans="1:14" hidden="1" x14ac:dyDescent="0.25">
      <c r="A27" s="42">
        <v>26</v>
      </c>
      <c r="B27" s="41" t="s">
        <v>17</v>
      </c>
      <c r="C27" s="42" t="s">
        <v>31</v>
      </c>
      <c r="D27" s="42" t="s">
        <v>45</v>
      </c>
      <c r="E27" s="41">
        <v>1000848287</v>
      </c>
      <c r="F27" s="42" t="s">
        <v>55</v>
      </c>
      <c r="G27" s="42" t="s">
        <v>315</v>
      </c>
      <c r="H27" s="42"/>
      <c r="I27" s="43">
        <f t="shared" si="0"/>
        <v>0</v>
      </c>
      <c r="J27" s="44"/>
      <c r="K27" s="45">
        <f t="shared" si="1"/>
        <v>0</v>
      </c>
      <c r="L27" s="42"/>
      <c r="M27" s="27"/>
    </row>
    <row r="28" spans="1:14" ht="30" hidden="1" x14ac:dyDescent="0.25">
      <c r="A28" s="42">
        <v>27</v>
      </c>
      <c r="B28" s="41" t="s">
        <v>18</v>
      </c>
      <c r="C28" s="42" t="s">
        <v>32</v>
      </c>
      <c r="D28" s="42" t="s">
        <v>46</v>
      </c>
      <c r="E28" s="41">
        <v>632855699</v>
      </c>
      <c r="F28" s="42" t="s">
        <v>55</v>
      </c>
      <c r="G28" s="42" t="s">
        <v>315</v>
      </c>
      <c r="H28" s="42"/>
      <c r="I28" s="43">
        <f t="shared" si="0"/>
        <v>0</v>
      </c>
      <c r="J28" s="44"/>
      <c r="K28" s="45">
        <f t="shared" si="1"/>
        <v>0</v>
      </c>
      <c r="L28" s="42"/>
      <c r="M28" s="27"/>
    </row>
    <row r="29" spans="1:14" hidden="1" x14ac:dyDescent="0.25">
      <c r="A29" s="42">
        <v>28</v>
      </c>
      <c r="B29" s="41" t="s">
        <v>19</v>
      </c>
      <c r="C29" s="42" t="s">
        <v>32</v>
      </c>
      <c r="D29" s="42" t="s">
        <v>47</v>
      </c>
      <c r="E29" s="41" t="s">
        <v>52</v>
      </c>
      <c r="F29" s="42" t="s">
        <v>55</v>
      </c>
      <c r="G29" s="42" t="s">
        <v>315</v>
      </c>
      <c r="H29" s="42"/>
      <c r="I29" s="43">
        <f t="shared" si="0"/>
        <v>0</v>
      </c>
      <c r="J29" s="44"/>
      <c r="K29" s="45">
        <f t="shared" si="1"/>
        <v>0</v>
      </c>
      <c r="L29" s="42"/>
      <c r="M29" s="27"/>
    </row>
    <row r="30" spans="1:14" ht="30" x14ac:dyDescent="0.25">
      <c r="A30" s="27">
        <v>29</v>
      </c>
      <c r="B30" s="46" t="s">
        <v>56</v>
      </c>
      <c r="C30" s="47" t="s">
        <v>121</v>
      </c>
      <c r="D30" s="47">
        <v>19032</v>
      </c>
      <c r="E30" s="46" t="s">
        <v>202</v>
      </c>
      <c r="F30" s="47" t="s">
        <v>305</v>
      </c>
      <c r="G30" s="47">
        <v>12</v>
      </c>
      <c r="H30" s="48">
        <v>480</v>
      </c>
      <c r="I30" s="48">
        <f t="shared" ref="I30:I61" si="2">J30*0.73799</f>
        <v>217.70705000000001</v>
      </c>
      <c r="J30" s="49">
        <f>VLOOKUP(A30,'Quote from MPC Rev03'!A1:I94,8,FALSE)</f>
        <v>295</v>
      </c>
      <c r="K30" s="45">
        <f t="shared" ref="K30:K61" si="3">H30-I30</f>
        <v>262.29295000000002</v>
      </c>
      <c r="L30" s="45">
        <f>K30*1.1</f>
        <v>288.52224500000005</v>
      </c>
      <c r="M30" s="27"/>
    </row>
    <row r="31" spans="1:14" ht="30" x14ac:dyDescent="0.25">
      <c r="A31" s="27">
        <v>48</v>
      </c>
      <c r="B31" s="46" t="s">
        <v>66</v>
      </c>
      <c r="C31" s="47" t="s">
        <v>124</v>
      </c>
      <c r="D31" s="47" t="s">
        <v>153</v>
      </c>
      <c r="E31" s="46" t="s">
        <v>215</v>
      </c>
      <c r="F31" s="47" t="s">
        <v>306</v>
      </c>
      <c r="G31" s="47">
        <v>12</v>
      </c>
      <c r="H31" s="48">
        <v>165.79</v>
      </c>
      <c r="I31" s="48">
        <f t="shared" si="2"/>
        <v>125.45830000000001</v>
      </c>
      <c r="J31" s="49">
        <f>VLOOKUP(A31,'Quote from MPC Rev03'!A2:I128,8)</f>
        <v>170</v>
      </c>
      <c r="K31" s="45">
        <f t="shared" si="3"/>
        <v>40.331699999999984</v>
      </c>
      <c r="L31" s="45">
        <f t="shared" ref="L31:L48" si="4">K31*1.1</f>
        <v>44.364869999999989</v>
      </c>
      <c r="M31" s="27"/>
    </row>
    <row r="32" spans="1:14" ht="30" x14ac:dyDescent="0.25">
      <c r="A32" s="27">
        <v>49</v>
      </c>
      <c r="B32" s="46" t="s">
        <v>66</v>
      </c>
      <c r="C32" s="47" t="s">
        <v>124</v>
      </c>
      <c r="D32" s="47" t="s">
        <v>153</v>
      </c>
      <c r="E32" s="46" t="s">
        <v>216</v>
      </c>
      <c r="F32" s="47" t="s">
        <v>306</v>
      </c>
      <c r="G32" s="47">
        <v>12</v>
      </c>
      <c r="H32" s="48">
        <v>165.79</v>
      </c>
      <c r="I32" s="48">
        <f t="shared" si="2"/>
        <v>125.45830000000001</v>
      </c>
      <c r="J32" s="49">
        <f>VLOOKUP(A32,'Quote from MPC Rev03'!A3:I129,8)</f>
        <v>170</v>
      </c>
      <c r="K32" s="45">
        <f t="shared" si="3"/>
        <v>40.331699999999984</v>
      </c>
      <c r="L32" s="45">
        <f t="shared" si="4"/>
        <v>44.364869999999989</v>
      </c>
      <c r="M32" s="27"/>
      <c r="N32" s="32"/>
    </row>
    <row r="33" spans="1:13" ht="30" x14ac:dyDescent="0.25">
      <c r="A33" s="27">
        <v>50</v>
      </c>
      <c r="B33" s="46" t="s">
        <v>66</v>
      </c>
      <c r="C33" s="47" t="s">
        <v>124</v>
      </c>
      <c r="D33" s="47" t="s">
        <v>153</v>
      </c>
      <c r="E33" s="46" t="s">
        <v>217</v>
      </c>
      <c r="F33" s="47" t="s">
        <v>306</v>
      </c>
      <c r="G33" s="47">
        <v>12</v>
      </c>
      <c r="H33" s="48">
        <v>165.79</v>
      </c>
      <c r="I33" s="48">
        <f t="shared" si="2"/>
        <v>125.45830000000001</v>
      </c>
      <c r="J33" s="49">
        <f>VLOOKUP(A33,'Quote from MPC Rev03'!A4:I130,8)</f>
        <v>170</v>
      </c>
      <c r="K33" s="45">
        <f t="shared" si="3"/>
        <v>40.331699999999984</v>
      </c>
      <c r="L33" s="45">
        <f t="shared" si="4"/>
        <v>44.364869999999989</v>
      </c>
      <c r="M33" s="27"/>
    </row>
    <row r="34" spans="1:13" ht="30" x14ac:dyDescent="0.25">
      <c r="A34" s="27">
        <v>51</v>
      </c>
      <c r="B34" s="46" t="s">
        <v>66</v>
      </c>
      <c r="C34" s="47" t="s">
        <v>124</v>
      </c>
      <c r="D34" s="47" t="s">
        <v>153</v>
      </c>
      <c r="E34" s="46" t="s">
        <v>218</v>
      </c>
      <c r="F34" s="47" t="s">
        <v>306</v>
      </c>
      <c r="G34" s="47">
        <v>12</v>
      </c>
      <c r="H34" s="48">
        <v>165.79</v>
      </c>
      <c r="I34" s="48">
        <f t="shared" si="2"/>
        <v>125.45830000000001</v>
      </c>
      <c r="J34" s="49">
        <f>VLOOKUP(A34,'Quote from MPC Rev03'!A5:I131,8)</f>
        <v>170</v>
      </c>
      <c r="K34" s="45">
        <f t="shared" si="3"/>
        <v>40.331699999999984</v>
      </c>
      <c r="L34" s="45">
        <f t="shared" si="4"/>
        <v>44.364869999999989</v>
      </c>
      <c r="M34" s="27"/>
    </row>
    <row r="35" spans="1:13" ht="30" x14ac:dyDescent="0.25">
      <c r="A35" s="27">
        <v>52</v>
      </c>
      <c r="B35" s="46" t="s">
        <v>66</v>
      </c>
      <c r="C35" s="47" t="s">
        <v>124</v>
      </c>
      <c r="D35" s="47" t="s">
        <v>153</v>
      </c>
      <c r="E35" s="46" t="s">
        <v>219</v>
      </c>
      <c r="F35" s="47" t="s">
        <v>306</v>
      </c>
      <c r="G35" s="47">
        <v>12</v>
      </c>
      <c r="H35" s="48">
        <v>165.79</v>
      </c>
      <c r="I35" s="48">
        <f t="shared" si="2"/>
        <v>125.45830000000001</v>
      </c>
      <c r="J35" s="49">
        <f>VLOOKUP(A35,'Quote from MPC Rev03'!A6:I132,8)</f>
        <v>170</v>
      </c>
      <c r="K35" s="45">
        <f t="shared" si="3"/>
        <v>40.331699999999984</v>
      </c>
      <c r="L35" s="45">
        <f t="shared" si="4"/>
        <v>44.364869999999989</v>
      </c>
      <c r="M35" s="27"/>
    </row>
    <row r="36" spans="1:13" ht="30" x14ac:dyDescent="0.25">
      <c r="A36" s="27">
        <v>53</v>
      </c>
      <c r="B36" s="46" t="s">
        <v>67</v>
      </c>
      <c r="C36" s="47" t="s">
        <v>124</v>
      </c>
      <c r="D36" s="47" t="s">
        <v>154</v>
      </c>
      <c r="E36" s="46" t="s">
        <v>220</v>
      </c>
      <c r="F36" s="47" t="s">
        <v>306</v>
      </c>
      <c r="G36" s="47">
        <v>12</v>
      </c>
      <c r="H36" s="48">
        <v>165.79</v>
      </c>
      <c r="I36" s="48">
        <f t="shared" si="2"/>
        <v>125.45830000000001</v>
      </c>
      <c r="J36" s="49">
        <f>VLOOKUP(A36,'Quote from MPC Rev03'!A7:I133,8)</f>
        <v>170</v>
      </c>
      <c r="K36" s="45">
        <f t="shared" si="3"/>
        <v>40.331699999999984</v>
      </c>
      <c r="L36" s="45">
        <f t="shared" si="4"/>
        <v>44.364869999999989</v>
      </c>
      <c r="M36" s="27"/>
    </row>
    <row r="37" spans="1:13" ht="30" x14ac:dyDescent="0.25">
      <c r="A37" s="27">
        <v>54</v>
      </c>
      <c r="B37" s="46" t="s">
        <v>67</v>
      </c>
      <c r="C37" s="47" t="s">
        <v>124</v>
      </c>
      <c r="D37" s="47" t="s">
        <v>154</v>
      </c>
      <c r="E37" s="46" t="s">
        <v>221</v>
      </c>
      <c r="F37" s="47" t="s">
        <v>306</v>
      </c>
      <c r="G37" s="47">
        <v>12</v>
      </c>
      <c r="H37" s="48">
        <v>165.79</v>
      </c>
      <c r="I37" s="48">
        <f t="shared" si="2"/>
        <v>125.45830000000001</v>
      </c>
      <c r="J37" s="49">
        <f>VLOOKUP(A37,'Quote from MPC Rev03'!A8:I134,8)</f>
        <v>170</v>
      </c>
      <c r="K37" s="45">
        <f t="shared" si="3"/>
        <v>40.331699999999984</v>
      </c>
      <c r="L37" s="45">
        <f t="shared" si="4"/>
        <v>44.364869999999989</v>
      </c>
      <c r="M37" s="27"/>
    </row>
    <row r="38" spans="1:13" x14ac:dyDescent="0.25">
      <c r="A38" s="27">
        <v>55</v>
      </c>
      <c r="B38" s="46" t="s">
        <v>68</v>
      </c>
      <c r="C38" s="47" t="s">
        <v>127</v>
      </c>
      <c r="D38" s="47" t="s">
        <v>155</v>
      </c>
      <c r="E38" s="46" t="s">
        <v>222</v>
      </c>
      <c r="F38" s="47" t="s">
        <v>306</v>
      </c>
      <c r="G38" s="47">
        <v>12</v>
      </c>
      <c r="H38" s="48">
        <v>165.79</v>
      </c>
      <c r="I38" s="48">
        <f t="shared" si="2"/>
        <v>132.8382</v>
      </c>
      <c r="J38" s="49">
        <f>VLOOKUP(A38,'Quote from MPC Rev03'!A9:I135,8)</f>
        <v>180</v>
      </c>
      <c r="K38" s="45">
        <f t="shared" si="3"/>
        <v>32.951799999999992</v>
      </c>
      <c r="L38" s="45">
        <f t="shared" si="4"/>
        <v>36.246979999999994</v>
      </c>
      <c r="M38" s="27"/>
    </row>
    <row r="39" spans="1:13" x14ac:dyDescent="0.25">
      <c r="A39" s="27">
        <v>56</v>
      </c>
      <c r="B39" s="46" t="s">
        <v>68</v>
      </c>
      <c r="C39" s="47" t="s">
        <v>127</v>
      </c>
      <c r="D39" s="47" t="s">
        <v>155</v>
      </c>
      <c r="E39" s="46" t="s">
        <v>223</v>
      </c>
      <c r="F39" s="47" t="s">
        <v>306</v>
      </c>
      <c r="G39" s="47">
        <v>12</v>
      </c>
      <c r="H39" s="48">
        <v>165.79</v>
      </c>
      <c r="I39" s="48">
        <f t="shared" si="2"/>
        <v>132.8382</v>
      </c>
      <c r="J39" s="49">
        <f>VLOOKUP(A39,'Quote from MPC Rev03'!A10:I136,8)</f>
        <v>180</v>
      </c>
      <c r="K39" s="45">
        <f t="shared" si="3"/>
        <v>32.951799999999992</v>
      </c>
      <c r="L39" s="45">
        <f t="shared" si="4"/>
        <v>36.246979999999994</v>
      </c>
      <c r="M39" s="27"/>
    </row>
    <row r="40" spans="1:13" x14ac:dyDescent="0.25">
      <c r="A40" s="27">
        <v>57</v>
      </c>
      <c r="B40" s="46" t="s">
        <v>68</v>
      </c>
      <c r="C40" s="47" t="s">
        <v>127</v>
      </c>
      <c r="D40" s="47" t="s">
        <v>155</v>
      </c>
      <c r="E40" s="46" t="s">
        <v>224</v>
      </c>
      <c r="F40" s="47" t="s">
        <v>306</v>
      </c>
      <c r="G40" s="47">
        <v>12</v>
      </c>
      <c r="H40" s="48">
        <v>165.79</v>
      </c>
      <c r="I40" s="48">
        <f t="shared" si="2"/>
        <v>132.8382</v>
      </c>
      <c r="J40" s="49">
        <f>VLOOKUP(A40,'Quote from MPC Rev03'!A11:I137,8)</f>
        <v>180</v>
      </c>
      <c r="K40" s="45">
        <f t="shared" si="3"/>
        <v>32.951799999999992</v>
      </c>
      <c r="L40" s="45">
        <f t="shared" si="4"/>
        <v>36.246979999999994</v>
      </c>
      <c r="M40" s="27"/>
    </row>
    <row r="41" spans="1:13" ht="30" x14ac:dyDescent="0.25">
      <c r="A41" s="27">
        <v>58</v>
      </c>
      <c r="B41" s="46" t="s">
        <v>69</v>
      </c>
      <c r="C41" s="47" t="s">
        <v>125</v>
      </c>
      <c r="D41" s="47" t="s">
        <v>156</v>
      </c>
      <c r="E41" s="46" t="s">
        <v>225</v>
      </c>
      <c r="F41" s="47" t="s">
        <v>306</v>
      </c>
      <c r="G41" s="47">
        <v>12</v>
      </c>
      <c r="H41" s="48">
        <v>271.89</v>
      </c>
      <c r="I41" s="48">
        <f t="shared" si="2"/>
        <v>206.63720000000001</v>
      </c>
      <c r="J41" s="49">
        <f>VLOOKUP(A41,'Quote from MPC Rev03'!A12:I138,8)</f>
        <v>280</v>
      </c>
      <c r="K41" s="45">
        <f t="shared" si="3"/>
        <v>65.252799999999979</v>
      </c>
      <c r="L41" s="45">
        <f t="shared" si="4"/>
        <v>71.778079999999989</v>
      </c>
      <c r="M41" s="27"/>
    </row>
    <row r="42" spans="1:13" x14ac:dyDescent="0.25">
      <c r="A42" s="27">
        <v>59</v>
      </c>
      <c r="B42" s="46" t="s">
        <v>68</v>
      </c>
      <c r="C42" s="47" t="s">
        <v>127</v>
      </c>
      <c r="D42" s="47" t="s">
        <v>155</v>
      </c>
      <c r="E42" s="46" t="s">
        <v>226</v>
      </c>
      <c r="F42" s="47" t="s">
        <v>306</v>
      </c>
      <c r="G42" s="47">
        <v>12</v>
      </c>
      <c r="H42" s="48">
        <v>165.79</v>
      </c>
      <c r="I42" s="48">
        <f t="shared" si="2"/>
        <v>132.8382</v>
      </c>
      <c r="J42" s="49">
        <f>VLOOKUP(A42,'Quote from MPC Rev03'!A13:I139,8)</f>
        <v>180</v>
      </c>
      <c r="K42" s="45">
        <f t="shared" si="3"/>
        <v>32.951799999999992</v>
      </c>
      <c r="L42" s="45">
        <f t="shared" si="4"/>
        <v>36.246979999999994</v>
      </c>
      <c r="M42" s="27"/>
    </row>
    <row r="43" spans="1:13" x14ac:dyDescent="0.25">
      <c r="A43" s="27">
        <v>60</v>
      </c>
      <c r="B43" s="46" t="s">
        <v>68</v>
      </c>
      <c r="C43" s="47" t="s">
        <v>127</v>
      </c>
      <c r="D43" s="47" t="s">
        <v>155</v>
      </c>
      <c r="E43" s="46" t="s">
        <v>227</v>
      </c>
      <c r="F43" s="47" t="s">
        <v>306</v>
      </c>
      <c r="G43" s="47">
        <v>12</v>
      </c>
      <c r="H43" s="48">
        <v>165.79</v>
      </c>
      <c r="I43" s="48">
        <f t="shared" si="2"/>
        <v>132.8382</v>
      </c>
      <c r="J43" s="49">
        <f>VLOOKUP(A43,'Quote from MPC Rev03'!A14:I140,8)</f>
        <v>180</v>
      </c>
      <c r="K43" s="45">
        <f t="shared" si="3"/>
        <v>32.951799999999992</v>
      </c>
      <c r="L43" s="45">
        <f t="shared" si="4"/>
        <v>36.246979999999994</v>
      </c>
      <c r="M43" s="27"/>
    </row>
    <row r="44" spans="1:13" x14ac:dyDescent="0.25">
      <c r="A44" s="27">
        <v>61</v>
      </c>
      <c r="B44" s="46" t="s">
        <v>68</v>
      </c>
      <c r="C44" s="47" t="s">
        <v>127</v>
      </c>
      <c r="D44" s="47" t="s">
        <v>157</v>
      </c>
      <c r="E44" s="46" t="s">
        <v>228</v>
      </c>
      <c r="F44" s="47" t="s">
        <v>306</v>
      </c>
      <c r="G44" s="47">
        <v>12</v>
      </c>
      <c r="H44" s="48">
        <v>165.79</v>
      </c>
      <c r="I44" s="48">
        <f t="shared" si="2"/>
        <v>132.8382</v>
      </c>
      <c r="J44" s="49">
        <f>VLOOKUP(A44,'Quote from MPC Rev03'!A15:I141,8)</f>
        <v>180</v>
      </c>
      <c r="K44" s="45">
        <f t="shared" si="3"/>
        <v>32.951799999999992</v>
      </c>
      <c r="L44" s="45">
        <f t="shared" si="4"/>
        <v>36.246979999999994</v>
      </c>
      <c r="M44" s="27"/>
    </row>
    <row r="45" spans="1:13" ht="30" x14ac:dyDescent="0.25">
      <c r="A45" s="27">
        <v>64</v>
      </c>
      <c r="B45" s="46" t="s">
        <v>72</v>
      </c>
      <c r="C45" s="47" t="s">
        <v>129</v>
      </c>
      <c r="D45" s="47" t="s">
        <v>160</v>
      </c>
      <c r="E45" s="46">
        <v>12305757</v>
      </c>
      <c r="F45" s="47" t="s">
        <v>307</v>
      </c>
      <c r="G45" s="47">
        <v>6</v>
      </c>
      <c r="H45" s="48">
        <v>53.7</v>
      </c>
      <c r="I45" s="48">
        <f t="shared" si="2"/>
        <v>51.659300000000002</v>
      </c>
      <c r="J45" s="49">
        <f>VLOOKUP(A45,'Quote from MPC Rev03'!A18:I144,8)</f>
        <v>70</v>
      </c>
      <c r="K45" s="45">
        <f t="shared" si="3"/>
        <v>2.0407000000000011</v>
      </c>
      <c r="L45" s="45">
        <f t="shared" si="4"/>
        <v>2.2447700000000013</v>
      </c>
      <c r="M45" s="27"/>
    </row>
    <row r="46" spans="1:13" ht="30" x14ac:dyDescent="0.25">
      <c r="A46" s="27">
        <v>65</v>
      </c>
      <c r="B46" s="46" t="s">
        <v>72</v>
      </c>
      <c r="C46" s="47" t="s">
        <v>129</v>
      </c>
      <c r="D46" s="47" t="s">
        <v>160</v>
      </c>
      <c r="E46" s="46">
        <v>12305757</v>
      </c>
      <c r="F46" s="47" t="s">
        <v>307</v>
      </c>
      <c r="G46" s="47">
        <v>6</v>
      </c>
      <c r="H46" s="48">
        <v>52.75</v>
      </c>
      <c r="I46" s="48">
        <f t="shared" si="2"/>
        <v>51.659300000000002</v>
      </c>
      <c r="J46" s="49">
        <f>VLOOKUP(A46,'Quote from MPC Rev03'!A19:I145,8)</f>
        <v>70</v>
      </c>
      <c r="K46" s="45">
        <f t="shared" si="3"/>
        <v>1.0906999999999982</v>
      </c>
      <c r="L46" s="45">
        <f t="shared" si="4"/>
        <v>1.1997699999999982</v>
      </c>
      <c r="M46" s="27"/>
    </row>
    <row r="47" spans="1:13" ht="30" x14ac:dyDescent="0.25">
      <c r="A47" s="27">
        <v>66</v>
      </c>
      <c r="B47" s="46" t="s">
        <v>72</v>
      </c>
      <c r="C47" s="47" t="s">
        <v>129</v>
      </c>
      <c r="D47" s="47" t="s">
        <v>160</v>
      </c>
      <c r="E47" s="46">
        <v>12200404</v>
      </c>
      <c r="F47" s="47" t="s">
        <v>307</v>
      </c>
      <c r="G47" s="47">
        <v>6</v>
      </c>
      <c r="H47" s="48">
        <v>53.7</v>
      </c>
      <c r="I47" s="48">
        <f t="shared" si="2"/>
        <v>51.659300000000002</v>
      </c>
      <c r="J47" s="49">
        <f>VLOOKUP(A47,'Quote from MPC Rev03'!A20:I146,8)</f>
        <v>70</v>
      </c>
      <c r="K47" s="45">
        <f t="shared" si="3"/>
        <v>2.0407000000000011</v>
      </c>
      <c r="L47" s="45">
        <f t="shared" si="4"/>
        <v>2.2447700000000013</v>
      </c>
      <c r="M47" s="27"/>
    </row>
    <row r="48" spans="1:13" ht="30" x14ac:dyDescent="0.25">
      <c r="A48" s="27">
        <v>67</v>
      </c>
      <c r="B48" s="46" t="s">
        <v>72</v>
      </c>
      <c r="C48" s="47" t="s">
        <v>129</v>
      </c>
      <c r="D48" s="47" t="s">
        <v>160</v>
      </c>
      <c r="E48" s="46">
        <v>12200404</v>
      </c>
      <c r="F48" s="47" t="s">
        <v>307</v>
      </c>
      <c r="G48" s="47">
        <v>6</v>
      </c>
      <c r="H48" s="48">
        <v>52.75</v>
      </c>
      <c r="I48" s="48">
        <f t="shared" si="2"/>
        <v>51.659300000000002</v>
      </c>
      <c r="J48" s="49">
        <f>VLOOKUP(A48,'Quote from MPC Rev03'!A21:I147,8)</f>
        <v>70</v>
      </c>
      <c r="K48" s="45">
        <f t="shared" si="3"/>
        <v>1.0906999999999982</v>
      </c>
      <c r="L48" s="45">
        <f t="shared" si="4"/>
        <v>1.1997699999999982</v>
      </c>
      <c r="M48" s="27"/>
    </row>
    <row r="49" spans="1:13" ht="30" x14ac:dyDescent="0.25">
      <c r="A49" s="27">
        <v>68</v>
      </c>
      <c r="B49" s="46" t="s">
        <v>72</v>
      </c>
      <c r="C49" s="47" t="s">
        <v>129</v>
      </c>
      <c r="D49" s="47" t="s">
        <v>160</v>
      </c>
      <c r="E49" s="46">
        <v>12303279</v>
      </c>
      <c r="F49" s="47" t="s">
        <v>307</v>
      </c>
      <c r="G49" s="47">
        <v>6</v>
      </c>
      <c r="H49" s="48">
        <v>53.7</v>
      </c>
      <c r="I49" s="48">
        <f t="shared" si="2"/>
        <v>51.659300000000002</v>
      </c>
      <c r="J49" s="49">
        <f>VLOOKUP(A49,'Quote from MPC Rev03'!A22:I148,8)</f>
        <v>70</v>
      </c>
      <c r="K49" s="45">
        <f t="shared" si="3"/>
        <v>2.0407000000000011</v>
      </c>
      <c r="L49" s="45">
        <f t="shared" ref="L49:L63" si="5">K49*1.1</f>
        <v>2.2447700000000013</v>
      </c>
      <c r="M49" s="27"/>
    </row>
    <row r="50" spans="1:13" ht="30" x14ac:dyDescent="0.25">
      <c r="A50" s="27">
        <v>69</v>
      </c>
      <c r="B50" s="46" t="s">
        <v>72</v>
      </c>
      <c r="C50" s="47" t="s">
        <v>129</v>
      </c>
      <c r="D50" s="47" t="s">
        <v>160</v>
      </c>
      <c r="E50" s="46">
        <v>12303279</v>
      </c>
      <c r="F50" s="47" t="s">
        <v>307</v>
      </c>
      <c r="G50" s="47">
        <v>6</v>
      </c>
      <c r="H50" s="48">
        <v>52.75</v>
      </c>
      <c r="I50" s="48">
        <f t="shared" si="2"/>
        <v>51.659300000000002</v>
      </c>
      <c r="J50" s="49">
        <f>VLOOKUP(A50,'Quote from MPC Rev03'!A23:I149,8)</f>
        <v>70</v>
      </c>
      <c r="K50" s="45">
        <f t="shared" si="3"/>
        <v>1.0906999999999982</v>
      </c>
      <c r="L50" s="45">
        <f t="shared" si="5"/>
        <v>1.1997699999999982</v>
      </c>
      <c r="M50" s="27"/>
    </row>
    <row r="51" spans="1:13" ht="30" x14ac:dyDescent="0.25">
      <c r="A51" s="27">
        <v>70</v>
      </c>
      <c r="B51" s="46" t="s">
        <v>72</v>
      </c>
      <c r="C51" s="47" t="s">
        <v>129</v>
      </c>
      <c r="D51" s="47" t="s">
        <v>160</v>
      </c>
      <c r="E51" s="46">
        <v>12315717</v>
      </c>
      <c r="F51" s="47" t="s">
        <v>307</v>
      </c>
      <c r="G51" s="47">
        <v>6</v>
      </c>
      <c r="H51" s="48">
        <v>53.7</v>
      </c>
      <c r="I51" s="48">
        <f t="shared" si="2"/>
        <v>51.659300000000002</v>
      </c>
      <c r="J51" s="49">
        <f>VLOOKUP(A51,'Quote from MPC Rev03'!A24:I150,8)</f>
        <v>70</v>
      </c>
      <c r="K51" s="45">
        <f t="shared" si="3"/>
        <v>2.0407000000000011</v>
      </c>
      <c r="L51" s="45">
        <f t="shared" si="5"/>
        <v>2.2447700000000013</v>
      </c>
      <c r="M51" s="27"/>
    </row>
    <row r="52" spans="1:13" ht="30" x14ac:dyDescent="0.25">
      <c r="A52" s="27">
        <v>71</v>
      </c>
      <c r="B52" s="46" t="s">
        <v>72</v>
      </c>
      <c r="C52" s="47" t="s">
        <v>129</v>
      </c>
      <c r="D52" s="47" t="s">
        <v>160</v>
      </c>
      <c r="E52" s="46">
        <v>12315717</v>
      </c>
      <c r="F52" s="47" t="s">
        <v>307</v>
      </c>
      <c r="G52" s="47">
        <v>6</v>
      </c>
      <c r="H52" s="48">
        <v>52.75</v>
      </c>
      <c r="I52" s="48">
        <f t="shared" si="2"/>
        <v>51.659300000000002</v>
      </c>
      <c r="J52" s="49">
        <f>VLOOKUP(A52,'Quote from MPC Rev03'!A25:I151,8)</f>
        <v>70</v>
      </c>
      <c r="K52" s="45">
        <f t="shared" si="3"/>
        <v>1.0906999999999982</v>
      </c>
      <c r="L52" s="45">
        <f t="shared" si="5"/>
        <v>1.1997699999999982</v>
      </c>
      <c r="M52" s="27"/>
    </row>
    <row r="53" spans="1:13" x14ac:dyDescent="0.25">
      <c r="A53" s="27">
        <v>72</v>
      </c>
      <c r="B53" s="46" t="s">
        <v>73</v>
      </c>
      <c r="C53" s="47" t="s">
        <v>128</v>
      </c>
      <c r="D53" s="47">
        <v>110</v>
      </c>
      <c r="E53" s="46">
        <v>85730619</v>
      </c>
      <c r="F53" s="47" t="s">
        <v>307</v>
      </c>
      <c r="G53" s="47">
        <v>12</v>
      </c>
      <c r="H53" s="48">
        <v>53.7</v>
      </c>
      <c r="I53" s="48">
        <f t="shared" si="2"/>
        <v>51.659300000000002</v>
      </c>
      <c r="J53" s="49">
        <f>VLOOKUP(A53,'Quote from MPC Rev03'!A26:I152,8)</f>
        <v>70</v>
      </c>
      <c r="K53" s="45">
        <f t="shared" si="3"/>
        <v>2.0407000000000011</v>
      </c>
      <c r="L53" s="45">
        <f t="shared" si="5"/>
        <v>2.2447700000000013</v>
      </c>
      <c r="M53" s="27"/>
    </row>
    <row r="54" spans="1:13" x14ac:dyDescent="0.25">
      <c r="A54" s="27">
        <v>73</v>
      </c>
      <c r="B54" s="46" t="s">
        <v>73</v>
      </c>
      <c r="C54" s="47" t="s">
        <v>128</v>
      </c>
      <c r="D54" s="47">
        <v>179</v>
      </c>
      <c r="E54" s="46">
        <v>90240092</v>
      </c>
      <c r="F54" s="47" t="s">
        <v>307</v>
      </c>
      <c r="G54" s="47">
        <v>12</v>
      </c>
      <c r="H54" s="48">
        <v>53.7</v>
      </c>
      <c r="I54" s="48">
        <f t="shared" si="2"/>
        <v>51.659300000000002</v>
      </c>
      <c r="J54" s="49">
        <f>VLOOKUP(A54,'Quote from MPC Rev03'!A27:I153,8)</f>
        <v>70</v>
      </c>
      <c r="K54" s="45">
        <f t="shared" si="3"/>
        <v>2.0407000000000011</v>
      </c>
      <c r="L54" s="45">
        <f t="shared" si="5"/>
        <v>2.2447700000000013</v>
      </c>
      <c r="M54" s="27"/>
    </row>
    <row r="55" spans="1:13" ht="30" x14ac:dyDescent="0.25">
      <c r="A55" s="27">
        <v>74</v>
      </c>
      <c r="B55" s="46" t="s">
        <v>56</v>
      </c>
      <c r="C55" s="47" t="s">
        <v>130</v>
      </c>
      <c r="D55" s="47" t="s">
        <v>161</v>
      </c>
      <c r="E55" s="46">
        <v>5037655</v>
      </c>
      <c r="F55" s="47" t="s">
        <v>307</v>
      </c>
      <c r="G55" s="47">
        <v>12</v>
      </c>
      <c r="H55" s="48">
        <v>223.76</v>
      </c>
      <c r="I55" s="48">
        <f t="shared" si="2"/>
        <v>217.70705000000001</v>
      </c>
      <c r="J55" s="49">
        <f>VLOOKUP(A55,'Quote from MPC Rev03'!A28:I154,8)</f>
        <v>295</v>
      </c>
      <c r="K55" s="45">
        <f t="shared" si="3"/>
        <v>6.0529499999999814</v>
      </c>
      <c r="L55" s="45">
        <f t="shared" si="5"/>
        <v>6.6582449999999804</v>
      </c>
      <c r="M55" s="27"/>
    </row>
    <row r="56" spans="1:13" x14ac:dyDescent="0.25">
      <c r="A56" s="27">
        <v>75</v>
      </c>
      <c r="B56" s="46" t="s">
        <v>74</v>
      </c>
      <c r="C56" s="47" t="s">
        <v>131</v>
      </c>
      <c r="D56" s="47" t="s">
        <v>162</v>
      </c>
      <c r="E56" s="46">
        <v>9093205</v>
      </c>
      <c r="F56" s="47" t="s">
        <v>307</v>
      </c>
      <c r="G56" s="47">
        <v>12</v>
      </c>
      <c r="H56" s="48">
        <v>231.5</v>
      </c>
      <c r="I56" s="48">
        <f t="shared" si="2"/>
        <v>132.8382</v>
      </c>
      <c r="J56" s="49">
        <f>VLOOKUP(A56,'Quote from MPC Rev03'!A29:I155,8)</f>
        <v>180</v>
      </c>
      <c r="K56" s="45">
        <f t="shared" si="3"/>
        <v>98.661799999999999</v>
      </c>
      <c r="L56" s="45">
        <f t="shared" si="5"/>
        <v>108.52798000000001</v>
      </c>
      <c r="M56" s="27"/>
    </row>
    <row r="57" spans="1:13" ht="30" x14ac:dyDescent="0.25">
      <c r="A57" s="27">
        <v>76</v>
      </c>
      <c r="B57" s="46" t="s">
        <v>72</v>
      </c>
      <c r="C57" s="47" t="s">
        <v>129</v>
      </c>
      <c r="D57" s="47" t="s">
        <v>160</v>
      </c>
      <c r="E57" s="46">
        <v>12316922</v>
      </c>
      <c r="F57" s="47" t="s">
        <v>307</v>
      </c>
      <c r="G57" s="47">
        <v>6</v>
      </c>
      <c r="H57" s="48">
        <v>53.7</v>
      </c>
      <c r="I57" s="48">
        <f t="shared" si="2"/>
        <v>51.659300000000002</v>
      </c>
      <c r="J57" s="49">
        <f>VLOOKUP(A57,'Quote from MPC Rev03'!A30:I156,8)</f>
        <v>70</v>
      </c>
      <c r="K57" s="45">
        <f t="shared" si="3"/>
        <v>2.0407000000000011</v>
      </c>
      <c r="L57" s="45">
        <f t="shared" si="5"/>
        <v>2.2447700000000013</v>
      </c>
      <c r="M57" s="27"/>
    </row>
    <row r="58" spans="1:13" ht="30" x14ac:dyDescent="0.25">
      <c r="A58" s="27">
        <v>77</v>
      </c>
      <c r="B58" s="46" t="s">
        <v>72</v>
      </c>
      <c r="C58" s="47" t="s">
        <v>129</v>
      </c>
      <c r="D58" s="47" t="s">
        <v>160</v>
      </c>
      <c r="E58" s="46">
        <v>12316922</v>
      </c>
      <c r="F58" s="47" t="s">
        <v>307</v>
      </c>
      <c r="G58" s="47">
        <v>6</v>
      </c>
      <c r="H58" s="48">
        <v>52.75</v>
      </c>
      <c r="I58" s="48">
        <f t="shared" si="2"/>
        <v>51.659300000000002</v>
      </c>
      <c r="J58" s="49">
        <f>VLOOKUP(A58,'Quote from MPC Rev03'!A31:I157,8)</f>
        <v>70</v>
      </c>
      <c r="K58" s="45">
        <f t="shared" si="3"/>
        <v>1.0906999999999982</v>
      </c>
      <c r="L58" s="45">
        <f t="shared" si="5"/>
        <v>1.1997699999999982</v>
      </c>
      <c r="M58" s="27"/>
    </row>
    <row r="59" spans="1:13" x14ac:dyDescent="0.25">
      <c r="A59" s="27">
        <v>78</v>
      </c>
      <c r="B59" s="46" t="s">
        <v>75</v>
      </c>
      <c r="C59" s="47" t="s">
        <v>128</v>
      </c>
      <c r="D59" s="47" t="s">
        <v>163</v>
      </c>
      <c r="E59" s="46">
        <v>89200011</v>
      </c>
      <c r="F59" s="47" t="s">
        <v>307</v>
      </c>
      <c r="G59" s="47">
        <v>12</v>
      </c>
      <c r="H59" s="48">
        <v>159.71</v>
      </c>
      <c r="I59" s="48">
        <f t="shared" si="2"/>
        <v>73.799000000000007</v>
      </c>
      <c r="J59" s="49">
        <f>VLOOKUP(A59,'Quote from MPC Rev03'!A32:I158,8)</f>
        <v>100</v>
      </c>
      <c r="K59" s="45">
        <f t="shared" si="3"/>
        <v>85.911000000000001</v>
      </c>
      <c r="L59" s="45">
        <f t="shared" si="5"/>
        <v>94.502100000000013</v>
      </c>
      <c r="M59" s="27"/>
    </row>
    <row r="60" spans="1:13" x14ac:dyDescent="0.25">
      <c r="A60" s="27">
        <v>79</v>
      </c>
      <c r="B60" s="46" t="s">
        <v>76</v>
      </c>
      <c r="C60" s="47" t="s">
        <v>132</v>
      </c>
      <c r="D60" s="47">
        <v>2033</v>
      </c>
      <c r="E60" s="46">
        <v>66386</v>
      </c>
      <c r="F60" s="47" t="s">
        <v>307</v>
      </c>
      <c r="G60" s="47">
        <v>12</v>
      </c>
      <c r="H60" s="48">
        <v>79.12</v>
      </c>
      <c r="I60" s="48">
        <f t="shared" si="2"/>
        <v>73.799000000000007</v>
      </c>
      <c r="J60" s="49">
        <f>VLOOKUP(A60,'Quote from MPC Rev03'!A33:I159,8)</f>
        <v>100</v>
      </c>
      <c r="K60" s="45">
        <f t="shared" si="3"/>
        <v>5.320999999999998</v>
      </c>
      <c r="L60" s="45">
        <f t="shared" si="5"/>
        <v>5.8530999999999986</v>
      </c>
      <c r="M60" s="27"/>
    </row>
    <row r="61" spans="1:13" ht="30" x14ac:dyDescent="0.25">
      <c r="A61" s="27">
        <v>80</v>
      </c>
      <c r="B61" s="46" t="s">
        <v>56</v>
      </c>
      <c r="C61" s="47" t="s">
        <v>130</v>
      </c>
      <c r="D61" s="47" t="s">
        <v>161</v>
      </c>
      <c r="E61" s="46">
        <v>6069766</v>
      </c>
      <c r="F61" s="47" t="s">
        <v>307</v>
      </c>
      <c r="G61" s="47">
        <v>12</v>
      </c>
      <c r="H61" s="48">
        <v>217.74</v>
      </c>
      <c r="I61" s="48">
        <f t="shared" si="2"/>
        <v>217.70705000000001</v>
      </c>
      <c r="J61" s="49">
        <f>VLOOKUP(A61,'Quote from MPC Rev03'!A34:I160,8)</f>
        <v>295</v>
      </c>
      <c r="K61" s="45">
        <f t="shared" si="3"/>
        <v>3.2949999999999591E-2</v>
      </c>
      <c r="L61" s="45">
        <f t="shared" si="5"/>
        <v>3.6244999999999555E-2</v>
      </c>
      <c r="M61" s="27"/>
    </row>
    <row r="62" spans="1:13" ht="30" x14ac:dyDescent="0.25">
      <c r="A62" s="27">
        <v>83</v>
      </c>
      <c r="B62" s="46" t="s">
        <v>56</v>
      </c>
      <c r="C62" s="47" t="s">
        <v>130</v>
      </c>
      <c r="D62" s="47" t="s">
        <v>164</v>
      </c>
      <c r="E62" s="46">
        <v>8280865</v>
      </c>
      <c r="F62" s="47" t="s">
        <v>307</v>
      </c>
      <c r="G62" s="47">
        <v>12</v>
      </c>
      <c r="H62" s="48">
        <v>219.78</v>
      </c>
      <c r="I62" s="48">
        <f t="shared" ref="I62:I93" si="6">J62*0.73799</f>
        <v>217.70705000000001</v>
      </c>
      <c r="J62" s="49">
        <f>VLOOKUP(A62,'Quote from MPC Rev03'!A37:I163,8)</f>
        <v>295</v>
      </c>
      <c r="K62" s="45">
        <f t="shared" ref="K62:K93" si="7">H62-I62</f>
        <v>2.0729499999999916</v>
      </c>
      <c r="L62" s="45">
        <f t="shared" si="5"/>
        <v>2.280244999999991</v>
      </c>
      <c r="M62" s="27"/>
    </row>
    <row r="63" spans="1:13" ht="30" x14ac:dyDescent="0.25">
      <c r="A63" s="27">
        <v>85</v>
      </c>
      <c r="B63" s="46" t="s">
        <v>72</v>
      </c>
      <c r="C63" s="47" t="s">
        <v>129</v>
      </c>
      <c r="D63" s="47" t="s">
        <v>160</v>
      </c>
      <c r="E63" s="46">
        <v>12326186</v>
      </c>
      <c r="F63" s="47" t="s">
        <v>307</v>
      </c>
      <c r="G63" s="47">
        <v>6</v>
      </c>
      <c r="H63" s="48">
        <v>53.7</v>
      </c>
      <c r="I63" s="48">
        <f t="shared" si="6"/>
        <v>51.659300000000002</v>
      </c>
      <c r="J63" s="49">
        <f>VLOOKUP(A63,'Quote from MPC Rev03'!A39:I165,8)</f>
        <v>70</v>
      </c>
      <c r="K63" s="45">
        <f t="shared" si="7"/>
        <v>2.0407000000000011</v>
      </c>
      <c r="L63" s="45">
        <f t="shared" si="5"/>
        <v>2.2447700000000013</v>
      </c>
      <c r="M63" s="27"/>
    </row>
    <row r="64" spans="1:13" ht="30" x14ac:dyDescent="0.25">
      <c r="A64" s="27">
        <v>86</v>
      </c>
      <c r="B64" s="46" t="s">
        <v>72</v>
      </c>
      <c r="C64" s="47" t="s">
        <v>129</v>
      </c>
      <c r="D64" s="47" t="s">
        <v>160</v>
      </c>
      <c r="E64" s="46">
        <v>12326186</v>
      </c>
      <c r="F64" s="47" t="s">
        <v>307</v>
      </c>
      <c r="G64" s="47">
        <v>6</v>
      </c>
      <c r="H64" s="48">
        <v>52.75</v>
      </c>
      <c r="I64" s="48">
        <f t="shared" si="6"/>
        <v>51.659300000000002</v>
      </c>
      <c r="J64" s="49">
        <f>VLOOKUP(A64,'Quote from MPC Rev03'!A40:I166,8)</f>
        <v>70</v>
      </c>
      <c r="K64" s="45">
        <f t="shared" si="7"/>
        <v>1.0906999999999982</v>
      </c>
      <c r="L64" s="45">
        <f t="shared" ref="L64:L85" si="8">K64*1.1</f>
        <v>1.1997699999999982</v>
      </c>
      <c r="M64" s="27"/>
    </row>
    <row r="65" spans="1:13" ht="30" x14ac:dyDescent="0.25">
      <c r="A65" s="27">
        <v>87</v>
      </c>
      <c r="B65" s="46" t="s">
        <v>72</v>
      </c>
      <c r="C65" s="47" t="s">
        <v>129</v>
      </c>
      <c r="D65" s="47" t="s">
        <v>160</v>
      </c>
      <c r="E65" s="46">
        <v>12326300</v>
      </c>
      <c r="F65" s="47" t="s">
        <v>307</v>
      </c>
      <c r="G65" s="47">
        <v>6</v>
      </c>
      <c r="H65" s="48">
        <v>53.7</v>
      </c>
      <c r="I65" s="48">
        <f t="shared" si="6"/>
        <v>51.659300000000002</v>
      </c>
      <c r="J65" s="49">
        <f>VLOOKUP(A65,'Quote from MPC Rev03'!A41:I167,8)</f>
        <v>70</v>
      </c>
      <c r="K65" s="45">
        <f t="shared" si="7"/>
        <v>2.0407000000000011</v>
      </c>
      <c r="L65" s="45">
        <f t="shared" si="8"/>
        <v>2.2447700000000013</v>
      </c>
      <c r="M65" s="27"/>
    </row>
    <row r="66" spans="1:13" ht="30" x14ac:dyDescent="0.25">
      <c r="A66" s="27">
        <v>88</v>
      </c>
      <c r="B66" s="46" t="s">
        <v>72</v>
      </c>
      <c r="C66" s="47" t="s">
        <v>129</v>
      </c>
      <c r="D66" s="47" t="s">
        <v>160</v>
      </c>
      <c r="E66" s="46">
        <v>12326300</v>
      </c>
      <c r="F66" s="47" t="s">
        <v>307</v>
      </c>
      <c r="G66" s="47">
        <v>6</v>
      </c>
      <c r="H66" s="48">
        <v>52.75</v>
      </c>
      <c r="I66" s="48">
        <f t="shared" si="6"/>
        <v>51.659300000000002</v>
      </c>
      <c r="J66" s="49">
        <f>VLOOKUP(A66,'Quote from MPC Rev03'!A42:I168,8)</f>
        <v>70</v>
      </c>
      <c r="K66" s="45">
        <f t="shared" si="7"/>
        <v>1.0906999999999982</v>
      </c>
      <c r="L66" s="45">
        <f t="shared" si="8"/>
        <v>1.1997699999999982</v>
      </c>
      <c r="M66" s="27"/>
    </row>
    <row r="67" spans="1:13" ht="30" x14ac:dyDescent="0.25">
      <c r="A67" s="27">
        <v>89</v>
      </c>
      <c r="B67" s="46" t="s">
        <v>72</v>
      </c>
      <c r="C67" s="47" t="s">
        <v>129</v>
      </c>
      <c r="D67" s="47" t="s">
        <v>160</v>
      </c>
      <c r="E67" s="46">
        <v>12324733</v>
      </c>
      <c r="F67" s="47" t="s">
        <v>307</v>
      </c>
      <c r="G67" s="47">
        <v>6</v>
      </c>
      <c r="H67" s="48">
        <v>53.7</v>
      </c>
      <c r="I67" s="48">
        <f t="shared" si="6"/>
        <v>51.659300000000002</v>
      </c>
      <c r="J67" s="49">
        <f>VLOOKUP(A67,'Quote from MPC Rev03'!A43:I169,8)</f>
        <v>70</v>
      </c>
      <c r="K67" s="45">
        <f t="shared" si="7"/>
        <v>2.0407000000000011</v>
      </c>
      <c r="L67" s="45">
        <f t="shared" si="8"/>
        <v>2.2447700000000013</v>
      </c>
      <c r="M67" s="27"/>
    </row>
    <row r="68" spans="1:13" ht="30" x14ac:dyDescent="0.25">
      <c r="A68" s="27">
        <v>90</v>
      </c>
      <c r="B68" s="46" t="s">
        <v>72</v>
      </c>
      <c r="C68" s="47" t="s">
        <v>129</v>
      </c>
      <c r="D68" s="47" t="s">
        <v>160</v>
      </c>
      <c r="E68" s="46">
        <v>12324733</v>
      </c>
      <c r="F68" s="47" t="s">
        <v>307</v>
      </c>
      <c r="G68" s="47">
        <v>6</v>
      </c>
      <c r="H68" s="48">
        <v>52.75</v>
      </c>
      <c r="I68" s="48">
        <f t="shared" si="6"/>
        <v>51.659300000000002</v>
      </c>
      <c r="J68" s="49">
        <f>VLOOKUP(A68,'Quote from MPC Rev03'!A44:I170,8)</f>
        <v>70</v>
      </c>
      <c r="K68" s="45">
        <f t="shared" si="7"/>
        <v>1.0906999999999982</v>
      </c>
      <c r="L68" s="45">
        <f t="shared" si="8"/>
        <v>1.1997699999999982</v>
      </c>
      <c r="M68" s="27"/>
    </row>
    <row r="69" spans="1:13" ht="30" x14ac:dyDescent="0.25">
      <c r="A69" s="27">
        <v>91</v>
      </c>
      <c r="B69" s="46" t="s">
        <v>72</v>
      </c>
      <c r="C69" s="47" t="s">
        <v>129</v>
      </c>
      <c r="D69" s="47" t="s">
        <v>160</v>
      </c>
      <c r="E69" s="46">
        <v>12326184</v>
      </c>
      <c r="F69" s="47" t="s">
        <v>307</v>
      </c>
      <c r="G69" s="47">
        <v>6</v>
      </c>
      <c r="H69" s="48">
        <v>53.7</v>
      </c>
      <c r="I69" s="48">
        <f t="shared" si="6"/>
        <v>51.659300000000002</v>
      </c>
      <c r="J69" s="49">
        <f>VLOOKUP(A69,'Quote from MPC Rev03'!A45:I171,8)</f>
        <v>70</v>
      </c>
      <c r="K69" s="45">
        <f t="shared" si="7"/>
        <v>2.0407000000000011</v>
      </c>
      <c r="L69" s="45">
        <f t="shared" si="8"/>
        <v>2.2447700000000013</v>
      </c>
      <c r="M69" s="27"/>
    </row>
    <row r="70" spans="1:13" ht="30" x14ac:dyDescent="0.25">
      <c r="A70" s="27">
        <v>92</v>
      </c>
      <c r="B70" s="46" t="s">
        <v>72</v>
      </c>
      <c r="C70" s="47" t="s">
        <v>129</v>
      </c>
      <c r="D70" s="47" t="s">
        <v>160</v>
      </c>
      <c r="E70" s="46">
        <v>12326184</v>
      </c>
      <c r="F70" s="47" t="s">
        <v>307</v>
      </c>
      <c r="G70" s="47">
        <v>6</v>
      </c>
      <c r="H70" s="48">
        <v>52.26</v>
      </c>
      <c r="I70" s="48">
        <f t="shared" si="6"/>
        <v>51.659300000000002</v>
      </c>
      <c r="J70" s="49">
        <f>VLOOKUP(A70,'Quote from MPC Rev03'!A46:I172,8)</f>
        <v>70</v>
      </c>
      <c r="K70" s="45">
        <f t="shared" si="7"/>
        <v>0.60069999999999624</v>
      </c>
      <c r="L70" s="45">
        <f t="shared" si="8"/>
        <v>0.66076999999999586</v>
      </c>
      <c r="M70" s="27"/>
    </row>
    <row r="71" spans="1:13" ht="30" x14ac:dyDescent="0.25">
      <c r="A71" s="27">
        <v>93</v>
      </c>
      <c r="B71" s="46" t="s">
        <v>72</v>
      </c>
      <c r="C71" s="47" t="s">
        <v>129</v>
      </c>
      <c r="D71" s="47" t="s">
        <v>160</v>
      </c>
      <c r="E71" s="46">
        <v>12326187</v>
      </c>
      <c r="F71" s="47" t="s">
        <v>307</v>
      </c>
      <c r="G71" s="47">
        <v>6</v>
      </c>
      <c r="H71" s="48">
        <v>53.7</v>
      </c>
      <c r="I71" s="48">
        <f t="shared" si="6"/>
        <v>51.659300000000002</v>
      </c>
      <c r="J71" s="49">
        <f>VLOOKUP(A71,'Quote from MPC Rev03'!A47:I173,8)</f>
        <v>70</v>
      </c>
      <c r="K71" s="45">
        <f t="shared" si="7"/>
        <v>2.0407000000000011</v>
      </c>
      <c r="L71" s="45">
        <f t="shared" si="8"/>
        <v>2.2447700000000013</v>
      </c>
      <c r="M71" s="27"/>
    </row>
    <row r="72" spans="1:13" ht="30" x14ac:dyDescent="0.25">
      <c r="A72" s="27">
        <v>94</v>
      </c>
      <c r="B72" s="46" t="s">
        <v>72</v>
      </c>
      <c r="C72" s="47" t="s">
        <v>129</v>
      </c>
      <c r="D72" s="47" t="s">
        <v>160</v>
      </c>
      <c r="E72" s="46">
        <v>12326187</v>
      </c>
      <c r="F72" s="47" t="s">
        <v>307</v>
      </c>
      <c r="G72" s="47">
        <v>6</v>
      </c>
      <c r="H72" s="48">
        <v>52.75</v>
      </c>
      <c r="I72" s="48">
        <f t="shared" si="6"/>
        <v>51.659300000000002</v>
      </c>
      <c r="J72" s="49">
        <f>VLOOKUP(A72,'Quote from MPC Rev03'!A48:I174,8)</f>
        <v>70</v>
      </c>
      <c r="K72" s="45">
        <f t="shared" si="7"/>
        <v>1.0906999999999982</v>
      </c>
      <c r="L72" s="45">
        <f t="shared" si="8"/>
        <v>1.1997699999999982</v>
      </c>
      <c r="M72" s="27"/>
    </row>
    <row r="73" spans="1:13" ht="30" x14ac:dyDescent="0.25">
      <c r="A73" s="27">
        <v>95</v>
      </c>
      <c r="B73" s="46" t="s">
        <v>72</v>
      </c>
      <c r="C73" s="47" t="s">
        <v>129</v>
      </c>
      <c r="D73" s="47" t="s">
        <v>160</v>
      </c>
      <c r="E73" s="46">
        <v>12326180</v>
      </c>
      <c r="F73" s="47" t="s">
        <v>307</v>
      </c>
      <c r="G73" s="47">
        <v>6</v>
      </c>
      <c r="H73" s="48">
        <v>53.7</v>
      </c>
      <c r="I73" s="48">
        <f t="shared" si="6"/>
        <v>51.659300000000002</v>
      </c>
      <c r="J73" s="49">
        <f>VLOOKUP(A73,'Quote from MPC Rev03'!A49:I175,8)</f>
        <v>70</v>
      </c>
      <c r="K73" s="45">
        <f t="shared" si="7"/>
        <v>2.0407000000000011</v>
      </c>
      <c r="L73" s="45">
        <f t="shared" si="8"/>
        <v>2.2447700000000013</v>
      </c>
      <c r="M73" s="27"/>
    </row>
    <row r="74" spans="1:13" ht="30" x14ac:dyDescent="0.25">
      <c r="A74" s="27">
        <v>96</v>
      </c>
      <c r="B74" s="46" t="s">
        <v>72</v>
      </c>
      <c r="C74" s="47" t="s">
        <v>129</v>
      </c>
      <c r="D74" s="47" t="s">
        <v>160</v>
      </c>
      <c r="E74" s="46">
        <v>12326180</v>
      </c>
      <c r="F74" s="47" t="s">
        <v>307</v>
      </c>
      <c r="G74" s="47">
        <v>6</v>
      </c>
      <c r="H74" s="48">
        <v>52.75</v>
      </c>
      <c r="I74" s="48">
        <f t="shared" si="6"/>
        <v>51.659300000000002</v>
      </c>
      <c r="J74" s="49">
        <f>VLOOKUP(A74,'Quote from MPC Rev03'!A50:I176,8)</f>
        <v>70</v>
      </c>
      <c r="K74" s="45">
        <f t="shared" si="7"/>
        <v>1.0906999999999982</v>
      </c>
      <c r="L74" s="45">
        <f t="shared" si="8"/>
        <v>1.1997699999999982</v>
      </c>
      <c r="M74" s="27"/>
    </row>
    <row r="75" spans="1:13" ht="30" x14ac:dyDescent="0.25">
      <c r="A75" s="27">
        <v>97</v>
      </c>
      <c r="B75" s="46" t="s">
        <v>72</v>
      </c>
      <c r="C75" s="47" t="s">
        <v>129</v>
      </c>
      <c r="D75" s="47" t="s">
        <v>160</v>
      </c>
      <c r="E75" s="46">
        <v>12326190</v>
      </c>
      <c r="F75" s="47" t="s">
        <v>307</v>
      </c>
      <c r="G75" s="47">
        <v>6</v>
      </c>
      <c r="H75" s="48">
        <v>53.7</v>
      </c>
      <c r="I75" s="48">
        <f t="shared" si="6"/>
        <v>51.659300000000002</v>
      </c>
      <c r="J75" s="49">
        <f>VLOOKUP(A75,'Quote from MPC Rev03'!A51:I177,8)</f>
        <v>70</v>
      </c>
      <c r="K75" s="45">
        <f t="shared" si="7"/>
        <v>2.0407000000000011</v>
      </c>
      <c r="L75" s="45">
        <f t="shared" si="8"/>
        <v>2.2447700000000013</v>
      </c>
      <c r="M75" s="27"/>
    </row>
    <row r="76" spans="1:13" ht="30" x14ac:dyDescent="0.25">
      <c r="A76" s="27">
        <v>98</v>
      </c>
      <c r="B76" s="46" t="s">
        <v>72</v>
      </c>
      <c r="C76" s="47" t="s">
        <v>129</v>
      </c>
      <c r="D76" s="47" t="s">
        <v>160</v>
      </c>
      <c r="E76" s="46">
        <v>12326190</v>
      </c>
      <c r="F76" s="47" t="s">
        <v>307</v>
      </c>
      <c r="G76" s="47">
        <v>6</v>
      </c>
      <c r="H76" s="48">
        <v>52.75</v>
      </c>
      <c r="I76" s="48">
        <f t="shared" si="6"/>
        <v>51.659300000000002</v>
      </c>
      <c r="J76" s="49">
        <f>VLOOKUP(A76,'Quote from MPC Rev03'!A52:I178,8)</f>
        <v>70</v>
      </c>
      <c r="K76" s="45">
        <f t="shared" si="7"/>
        <v>1.0906999999999982</v>
      </c>
      <c r="L76" s="45">
        <f t="shared" si="8"/>
        <v>1.1997699999999982</v>
      </c>
      <c r="M76" s="27"/>
    </row>
    <row r="77" spans="1:13" ht="30" x14ac:dyDescent="0.25">
      <c r="A77" s="27">
        <v>99</v>
      </c>
      <c r="B77" s="46" t="s">
        <v>72</v>
      </c>
      <c r="C77" s="47" t="s">
        <v>129</v>
      </c>
      <c r="D77" s="47" t="s">
        <v>160</v>
      </c>
      <c r="E77" s="46">
        <v>12326279</v>
      </c>
      <c r="F77" s="47" t="s">
        <v>307</v>
      </c>
      <c r="G77" s="47">
        <v>6</v>
      </c>
      <c r="H77" s="48">
        <v>53.7</v>
      </c>
      <c r="I77" s="48">
        <f t="shared" si="6"/>
        <v>51.659300000000002</v>
      </c>
      <c r="J77" s="49">
        <f>VLOOKUP(A77,'Quote from MPC Rev03'!A53:I179,8)</f>
        <v>70</v>
      </c>
      <c r="K77" s="45">
        <f t="shared" si="7"/>
        <v>2.0407000000000011</v>
      </c>
      <c r="L77" s="45">
        <f t="shared" si="8"/>
        <v>2.2447700000000013</v>
      </c>
      <c r="M77" s="27"/>
    </row>
    <row r="78" spans="1:13" ht="30" x14ac:dyDescent="0.25">
      <c r="A78" s="27">
        <v>100</v>
      </c>
      <c r="B78" s="46" t="s">
        <v>72</v>
      </c>
      <c r="C78" s="47" t="s">
        <v>129</v>
      </c>
      <c r="D78" s="47" t="s">
        <v>160</v>
      </c>
      <c r="E78" s="46">
        <v>12326279</v>
      </c>
      <c r="F78" s="47" t="s">
        <v>307</v>
      </c>
      <c r="G78" s="47">
        <v>6</v>
      </c>
      <c r="H78" s="48">
        <v>52.75</v>
      </c>
      <c r="I78" s="48">
        <f t="shared" si="6"/>
        <v>51.659300000000002</v>
      </c>
      <c r="J78" s="49">
        <f>VLOOKUP(A78,'Quote from MPC Rev03'!A54:I180,8)</f>
        <v>70</v>
      </c>
      <c r="K78" s="45">
        <f t="shared" si="7"/>
        <v>1.0906999999999982</v>
      </c>
      <c r="L78" s="45">
        <f t="shared" si="8"/>
        <v>1.1997699999999982</v>
      </c>
      <c r="M78" s="27"/>
    </row>
    <row r="79" spans="1:13" x14ac:dyDescent="0.25">
      <c r="A79" s="27">
        <v>101</v>
      </c>
      <c r="B79" s="46" t="s">
        <v>79</v>
      </c>
      <c r="C79" s="47" t="s">
        <v>134</v>
      </c>
      <c r="D79" s="47" t="s">
        <v>166</v>
      </c>
      <c r="E79" s="46">
        <v>1009032663</v>
      </c>
      <c r="F79" s="47" t="s">
        <v>307</v>
      </c>
      <c r="G79" s="47">
        <v>6</v>
      </c>
      <c r="H79" s="48">
        <v>47.74</v>
      </c>
      <c r="I79" s="48">
        <f t="shared" si="6"/>
        <v>36.899500000000003</v>
      </c>
      <c r="J79" s="49">
        <f>VLOOKUP(A79,'Quote from MPC Rev03'!A55:I181,8)</f>
        <v>50</v>
      </c>
      <c r="K79" s="45">
        <f t="shared" si="7"/>
        <v>10.840499999999999</v>
      </c>
      <c r="L79" s="45">
        <f t="shared" si="8"/>
        <v>11.92455</v>
      </c>
      <c r="M79" s="27"/>
    </row>
    <row r="80" spans="1:13" x14ac:dyDescent="0.25">
      <c r="A80" s="27">
        <v>102</v>
      </c>
      <c r="B80" s="46" t="s">
        <v>79</v>
      </c>
      <c r="C80" s="47" t="s">
        <v>134</v>
      </c>
      <c r="D80" s="47" t="s">
        <v>166</v>
      </c>
      <c r="E80" s="46">
        <v>1009032663</v>
      </c>
      <c r="F80" s="47" t="s">
        <v>307</v>
      </c>
      <c r="G80" s="47">
        <v>6</v>
      </c>
      <c r="H80" s="48">
        <v>46.89</v>
      </c>
      <c r="I80" s="48">
        <f t="shared" si="6"/>
        <v>36.899500000000003</v>
      </c>
      <c r="J80" s="49">
        <f>VLOOKUP(A80,'Quote from MPC Rev03'!A56:I182,8)</f>
        <v>50</v>
      </c>
      <c r="K80" s="45">
        <f t="shared" si="7"/>
        <v>9.9904999999999973</v>
      </c>
      <c r="L80" s="45">
        <f t="shared" si="8"/>
        <v>10.989549999999998</v>
      </c>
      <c r="M80" s="27"/>
    </row>
    <row r="81" spans="1:13" x14ac:dyDescent="0.25">
      <c r="A81" s="27">
        <v>103</v>
      </c>
      <c r="B81" s="46" t="s">
        <v>80</v>
      </c>
      <c r="C81" s="47" t="s">
        <v>32</v>
      </c>
      <c r="D81" s="47" t="s">
        <v>167</v>
      </c>
      <c r="E81" s="46" t="s">
        <v>230</v>
      </c>
      <c r="F81" s="47" t="s">
        <v>307</v>
      </c>
      <c r="G81" s="47">
        <v>6</v>
      </c>
      <c r="H81" s="48">
        <v>23.87</v>
      </c>
      <c r="I81" s="48">
        <f t="shared" si="6"/>
        <v>22.139700000000001</v>
      </c>
      <c r="J81" s="49">
        <f>VLOOKUP(A81,'Quote from MPC Rev03'!A57:I183,8)</f>
        <v>30</v>
      </c>
      <c r="K81" s="45">
        <f t="shared" si="7"/>
        <v>1.7302999999999997</v>
      </c>
      <c r="L81" s="45">
        <f t="shared" si="8"/>
        <v>1.9033299999999997</v>
      </c>
      <c r="M81" s="27"/>
    </row>
    <row r="82" spans="1:13" x14ac:dyDescent="0.25">
      <c r="A82" s="27">
        <v>104</v>
      </c>
      <c r="B82" s="46" t="s">
        <v>80</v>
      </c>
      <c r="C82" s="47" t="s">
        <v>32</v>
      </c>
      <c r="D82" s="47" t="s">
        <v>167</v>
      </c>
      <c r="E82" s="46" t="s">
        <v>230</v>
      </c>
      <c r="F82" s="47" t="s">
        <v>307</v>
      </c>
      <c r="G82" s="47">
        <v>6</v>
      </c>
      <c r="H82" s="48">
        <v>23.44</v>
      </c>
      <c r="I82" s="48">
        <f t="shared" si="6"/>
        <v>22.139700000000001</v>
      </c>
      <c r="J82" s="49">
        <f>VLOOKUP(A82,'Quote from MPC Rev03'!A58:I184,8)</f>
        <v>30</v>
      </c>
      <c r="K82" s="45">
        <f t="shared" si="7"/>
        <v>1.3003</v>
      </c>
      <c r="L82" s="45">
        <f t="shared" si="8"/>
        <v>1.4303300000000001</v>
      </c>
      <c r="M82" s="27"/>
    </row>
    <row r="83" spans="1:13" x14ac:dyDescent="0.25">
      <c r="A83" s="27">
        <v>106</v>
      </c>
      <c r="B83" s="46" t="s">
        <v>81</v>
      </c>
      <c r="C83" s="47" t="s">
        <v>32</v>
      </c>
      <c r="D83" s="47" t="s">
        <v>168</v>
      </c>
      <c r="E83" s="46" t="s">
        <v>231</v>
      </c>
      <c r="F83" s="47" t="s">
        <v>307</v>
      </c>
      <c r="G83" s="47">
        <v>6</v>
      </c>
      <c r="H83" s="48">
        <v>23.44</v>
      </c>
      <c r="I83" s="48">
        <f t="shared" si="6"/>
        <v>22.139700000000001</v>
      </c>
      <c r="J83" s="49">
        <f>VLOOKUP(A83,'Quote from MPC Rev03'!A60:I186,8)</f>
        <v>30</v>
      </c>
      <c r="K83" s="45">
        <f t="shared" si="7"/>
        <v>1.3003</v>
      </c>
      <c r="L83" s="45">
        <f t="shared" si="8"/>
        <v>1.4303300000000001</v>
      </c>
      <c r="M83" s="27"/>
    </row>
    <row r="84" spans="1:13" x14ac:dyDescent="0.25">
      <c r="A84" s="27">
        <v>108</v>
      </c>
      <c r="B84" s="46" t="s">
        <v>79</v>
      </c>
      <c r="C84" s="47" t="s">
        <v>134</v>
      </c>
      <c r="D84" s="47" t="s">
        <v>170</v>
      </c>
      <c r="E84" s="46">
        <v>408302147</v>
      </c>
      <c r="F84" s="47" t="s">
        <v>307</v>
      </c>
      <c r="G84" s="47">
        <v>6</v>
      </c>
      <c r="H84" s="48">
        <v>47.74</v>
      </c>
      <c r="I84" s="48">
        <f t="shared" si="6"/>
        <v>36.899500000000003</v>
      </c>
      <c r="J84" s="49">
        <f>VLOOKUP(A84,'Quote from MPC Rev03'!A62:I188,8)</f>
        <v>50</v>
      </c>
      <c r="K84" s="45">
        <f t="shared" si="7"/>
        <v>10.840499999999999</v>
      </c>
      <c r="L84" s="45">
        <f t="shared" si="8"/>
        <v>11.92455</v>
      </c>
      <c r="M84" s="27"/>
    </row>
    <row r="85" spans="1:13" x14ac:dyDescent="0.25">
      <c r="A85" s="27">
        <v>109</v>
      </c>
      <c r="B85" s="46" t="s">
        <v>79</v>
      </c>
      <c r="C85" s="47" t="s">
        <v>134</v>
      </c>
      <c r="D85" s="47" t="s">
        <v>170</v>
      </c>
      <c r="E85" s="46">
        <v>408302147</v>
      </c>
      <c r="F85" s="47" t="s">
        <v>307</v>
      </c>
      <c r="G85" s="47">
        <v>6</v>
      </c>
      <c r="H85" s="48">
        <v>46.89</v>
      </c>
      <c r="I85" s="48">
        <f t="shared" si="6"/>
        <v>36.899500000000003</v>
      </c>
      <c r="J85" s="49">
        <f>VLOOKUP(A85,'Quote from MPC Rev03'!A63:I189,8)</f>
        <v>50</v>
      </c>
      <c r="K85" s="45">
        <f t="shared" si="7"/>
        <v>9.9904999999999973</v>
      </c>
      <c r="L85" s="45">
        <f t="shared" si="8"/>
        <v>10.989549999999998</v>
      </c>
      <c r="M85" s="27"/>
    </row>
    <row r="86" spans="1:13" ht="30" x14ac:dyDescent="0.25">
      <c r="A86" s="27">
        <v>110</v>
      </c>
      <c r="B86" s="46" t="s">
        <v>56</v>
      </c>
      <c r="C86" s="47" t="s">
        <v>121</v>
      </c>
      <c r="D86" s="47">
        <v>19032</v>
      </c>
      <c r="E86" s="46" t="s">
        <v>233</v>
      </c>
      <c r="F86" s="47" t="s">
        <v>307</v>
      </c>
      <c r="G86" s="47">
        <v>12</v>
      </c>
      <c r="H86" s="48">
        <v>217.74</v>
      </c>
      <c r="I86" s="48">
        <f t="shared" si="6"/>
        <v>217.70705000000001</v>
      </c>
      <c r="J86" s="49">
        <f>VLOOKUP(A86,'Quote from MPC Rev03'!A64:I190,8)</f>
        <v>295</v>
      </c>
      <c r="K86" s="45">
        <f t="shared" si="7"/>
        <v>3.2949999999999591E-2</v>
      </c>
      <c r="L86" s="45">
        <f t="shared" ref="L86:L109" si="9">K86*1.1</f>
        <v>3.6244999999999555E-2</v>
      </c>
      <c r="M86" s="27"/>
    </row>
    <row r="87" spans="1:13" ht="30" x14ac:dyDescent="0.25">
      <c r="A87" s="27">
        <v>112</v>
      </c>
      <c r="B87" s="46" t="s">
        <v>72</v>
      </c>
      <c r="C87" s="47" t="s">
        <v>129</v>
      </c>
      <c r="D87" s="47" t="s">
        <v>160</v>
      </c>
      <c r="E87" s="46">
        <v>12336741</v>
      </c>
      <c r="F87" s="47" t="s">
        <v>307</v>
      </c>
      <c r="G87" s="47">
        <v>6</v>
      </c>
      <c r="H87" s="48">
        <v>53.7</v>
      </c>
      <c r="I87" s="48">
        <f t="shared" si="6"/>
        <v>51.659300000000002</v>
      </c>
      <c r="J87" s="49">
        <f>VLOOKUP(A87,'Quote from MPC Rev03'!A66:I192,8)</f>
        <v>70</v>
      </c>
      <c r="K87" s="45">
        <f t="shared" si="7"/>
        <v>2.0407000000000011</v>
      </c>
      <c r="L87" s="45">
        <f t="shared" si="9"/>
        <v>2.2447700000000013</v>
      </c>
      <c r="M87" s="27"/>
    </row>
    <row r="88" spans="1:13" ht="30" x14ac:dyDescent="0.25">
      <c r="A88" s="27">
        <v>113</v>
      </c>
      <c r="B88" s="46" t="s">
        <v>72</v>
      </c>
      <c r="C88" s="47" t="s">
        <v>129</v>
      </c>
      <c r="D88" s="47" t="s">
        <v>160</v>
      </c>
      <c r="E88" s="46">
        <v>12336741</v>
      </c>
      <c r="F88" s="47" t="s">
        <v>307</v>
      </c>
      <c r="G88" s="47">
        <v>6</v>
      </c>
      <c r="H88" s="48">
        <v>53.7</v>
      </c>
      <c r="I88" s="48">
        <f t="shared" si="6"/>
        <v>51.659300000000002</v>
      </c>
      <c r="J88" s="49">
        <f>VLOOKUP(A88,'Quote from MPC Rev03'!A67:I193,8)</f>
        <v>70</v>
      </c>
      <c r="K88" s="45">
        <f t="shared" si="7"/>
        <v>2.0407000000000011</v>
      </c>
      <c r="L88" s="45">
        <f t="shared" si="9"/>
        <v>2.2447700000000013</v>
      </c>
      <c r="M88" s="27"/>
    </row>
    <row r="89" spans="1:13" x14ac:dyDescent="0.25">
      <c r="A89" s="27">
        <v>114</v>
      </c>
      <c r="B89" s="46" t="s">
        <v>57</v>
      </c>
      <c r="C89" s="47" t="s">
        <v>121</v>
      </c>
      <c r="D89" s="47" t="s">
        <v>145</v>
      </c>
      <c r="E89" s="46">
        <v>14354695</v>
      </c>
      <c r="F89" s="47" t="s">
        <v>307</v>
      </c>
      <c r="G89" s="47">
        <v>12</v>
      </c>
      <c r="H89" s="48">
        <v>89.51</v>
      </c>
      <c r="I89" s="48">
        <f t="shared" si="6"/>
        <v>77.488950000000003</v>
      </c>
      <c r="J89" s="49">
        <f>VLOOKUP(A89,'Quote from MPC Rev03'!A68:I194,8)</f>
        <v>105</v>
      </c>
      <c r="K89" s="45">
        <f t="shared" si="7"/>
        <v>12.021050000000002</v>
      </c>
      <c r="L89" s="45">
        <f t="shared" si="9"/>
        <v>13.223155000000004</v>
      </c>
      <c r="M89" s="27"/>
    </row>
    <row r="90" spans="1:13" x14ac:dyDescent="0.25">
      <c r="A90" s="27">
        <v>115</v>
      </c>
      <c r="B90" s="46" t="s">
        <v>57</v>
      </c>
      <c r="C90" s="47" t="s">
        <v>121</v>
      </c>
      <c r="D90" s="47" t="s">
        <v>145</v>
      </c>
      <c r="E90" s="46">
        <v>14354681</v>
      </c>
      <c r="F90" s="47" t="s">
        <v>307</v>
      </c>
      <c r="G90" s="47">
        <v>12</v>
      </c>
      <c r="H90" s="48">
        <v>89.51</v>
      </c>
      <c r="I90" s="48">
        <f t="shared" si="6"/>
        <v>77.488950000000003</v>
      </c>
      <c r="J90" s="49">
        <f>VLOOKUP(A90,'Quote from MPC Rev03'!A69:I195,8)</f>
        <v>105</v>
      </c>
      <c r="K90" s="45">
        <f t="shared" si="7"/>
        <v>12.021050000000002</v>
      </c>
      <c r="L90" s="45">
        <f t="shared" si="9"/>
        <v>13.223155000000004</v>
      </c>
      <c r="M90" s="27"/>
    </row>
    <row r="91" spans="1:13" x14ac:dyDescent="0.25">
      <c r="A91" s="27">
        <v>116</v>
      </c>
      <c r="B91" s="46" t="s">
        <v>57</v>
      </c>
      <c r="C91" s="47" t="s">
        <v>121</v>
      </c>
      <c r="D91" s="47" t="s">
        <v>145</v>
      </c>
      <c r="E91" s="46">
        <v>14354691</v>
      </c>
      <c r="F91" s="47" t="s">
        <v>307</v>
      </c>
      <c r="G91" s="47">
        <v>12</v>
      </c>
      <c r="H91" s="48">
        <v>89.51</v>
      </c>
      <c r="I91" s="48">
        <f t="shared" si="6"/>
        <v>77.488950000000003</v>
      </c>
      <c r="J91" s="49">
        <f>VLOOKUP(A91,'Quote from MPC Rev03'!A70:I196,8)</f>
        <v>105</v>
      </c>
      <c r="K91" s="45">
        <f t="shared" si="7"/>
        <v>12.021050000000002</v>
      </c>
      <c r="L91" s="45">
        <f t="shared" si="9"/>
        <v>13.223155000000004</v>
      </c>
      <c r="M91" s="27"/>
    </row>
    <row r="92" spans="1:13" x14ac:dyDescent="0.25">
      <c r="A92" s="27">
        <v>117</v>
      </c>
      <c r="B92" s="46" t="s">
        <v>57</v>
      </c>
      <c r="C92" s="47" t="s">
        <v>121</v>
      </c>
      <c r="D92" s="47" t="s">
        <v>145</v>
      </c>
      <c r="E92" s="46">
        <v>7322788</v>
      </c>
      <c r="F92" s="47" t="s">
        <v>307</v>
      </c>
      <c r="G92" s="47">
        <v>12</v>
      </c>
      <c r="H92" s="48">
        <v>89.51</v>
      </c>
      <c r="I92" s="48">
        <f t="shared" si="6"/>
        <v>77.488950000000003</v>
      </c>
      <c r="J92" s="49">
        <f>VLOOKUP(A92,'Quote from MPC Rev03'!A71:I197,8)</f>
        <v>105</v>
      </c>
      <c r="K92" s="45">
        <f t="shared" si="7"/>
        <v>12.021050000000002</v>
      </c>
      <c r="L92" s="45">
        <f t="shared" si="9"/>
        <v>13.223155000000004</v>
      </c>
      <c r="M92" s="27"/>
    </row>
    <row r="93" spans="1:13" ht="30" x14ac:dyDescent="0.25">
      <c r="A93" s="27">
        <v>121</v>
      </c>
      <c r="B93" s="46" t="s">
        <v>85</v>
      </c>
      <c r="C93" s="47" t="s">
        <v>126</v>
      </c>
      <c r="D93" s="47" t="s">
        <v>173</v>
      </c>
      <c r="E93" s="46" t="s">
        <v>236</v>
      </c>
      <c r="F93" s="47" t="s">
        <v>308</v>
      </c>
      <c r="G93" s="47">
        <v>12</v>
      </c>
      <c r="H93" s="48">
        <v>485.07</v>
      </c>
      <c r="I93" s="48">
        <f t="shared" si="6"/>
        <v>243.53670000000002</v>
      </c>
      <c r="J93" s="49">
        <f>VLOOKUP(A93,'Quote from MPC Rev03'!A2:I128,8)</f>
        <v>330</v>
      </c>
      <c r="K93" s="45">
        <f t="shared" si="7"/>
        <v>241.53329999999997</v>
      </c>
      <c r="L93" s="45">
        <f t="shared" si="9"/>
        <v>265.68662999999998</v>
      </c>
      <c r="M93" s="27"/>
    </row>
    <row r="94" spans="1:13" ht="30" x14ac:dyDescent="0.25">
      <c r="A94" s="27">
        <v>137</v>
      </c>
      <c r="B94" s="46" t="s">
        <v>94</v>
      </c>
      <c r="C94" s="47" t="s">
        <v>127</v>
      </c>
      <c r="D94" s="47" t="s">
        <v>155</v>
      </c>
      <c r="E94" s="46" t="s">
        <v>244</v>
      </c>
      <c r="F94" s="47" t="s">
        <v>310</v>
      </c>
      <c r="G94" s="47">
        <v>12</v>
      </c>
      <c r="H94" s="48">
        <v>141.5</v>
      </c>
      <c r="I94" s="48">
        <f t="shared" ref="I94:I125" si="10">J94*0.73799</f>
        <v>132.8382</v>
      </c>
      <c r="J94" s="49">
        <f>VLOOKUP(A94,'Quote from MPC Rev03'!A2:I128,8)</f>
        <v>180</v>
      </c>
      <c r="K94" s="45">
        <f t="shared" ref="K94:K125" si="11">H94-I94</f>
        <v>8.6617999999999995</v>
      </c>
      <c r="L94" s="45">
        <f t="shared" si="9"/>
        <v>9.5279799999999994</v>
      </c>
      <c r="M94" s="27"/>
    </row>
    <row r="95" spans="1:13" ht="30" x14ac:dyDescent="0.25">
      <c r="A95" s="27">
        <v>138</v>
      </c>
      <c r="B95" s="46" t="s">
        <v>94</v>
      </c>
      <c r="C95" s="47" t="s">
        <v>127</v>
      </c>
      <c r="D95" s="47" t="s">
        <v>155</v>
      </c>
      <c r="E95" s="46" t="s">
        <v>245</v>
      </c>
      <c r="F95" s="47" t="s">
        <v>310</v>
      </c>
      <c r="G95" s="47">
        <v>12</v>
      </c>
      <c r="H95" s="48">
        <v>141.5</v>
      </c>
      <c r="I95" s="48">
        <f t="shared" si="10"/>
        <v>132.8382</v>
      </c>
      <c r="J95" s="49">
        <f>VLOOKUP(A95,'Quote from MPC Rev03'!A3:I129,8)</f>
        <v>180</v>
      </c>
      <c r="K95" s="45">
        <f t="shared" si="11"/>
        <v>8.6617999999999995</v>
      </c>
      <c r="L95" s="45">
        <f t="shared" si="9"/>
        <v>9.5279799999999994</v>
      </c>
      <c r="M95" s="27"/>
    </row>
    <row r="96" spans="1:13" ht="30" x14ac:dyDescent="0.25">
      <c r="A96" s="27">
        <v>139</v>
      </c>
      <c r="B96" s="46" t="s">
        <v>94</v>
      </c>
      <c r="C96" s="47" t="s">
        <v>127</v>
      </c>
      <c r="D96" s="47" t="s">
        <v>155</v>
      </c>
      <c r="E96" s="46" t="s">
        <v>246</v>
      </c>
      <c r="F96" s="47" t="s">
        <v>310</v>
      </c>
      <c r="G96" s="47">
        <v>12</v>
      </c>
      <c r="H96" s="48">
        <v>141.5</v>
      </c>
      <c r="I96" s="48">
        <f t="shared" si="10"/>
        <v>132.8382</v>
      </c>
      <c r="J96" s="49">
        <f>VLOOKUP(A96,'Quote from MPC Rev03'!A4:I130,8)</f>
        <v>180</v>
      </c>
      <c r="K96" s="45">
        <f t="shared" si="11"/>
        <v>8.6617999999999995</v>
      </c>
      <c r="L96" s="45">
        <f t="shared" si="9"/>
        <v>9.5279799999999994</v>
      </c>
      <c r="M96" s="27"/>
    </row>
    <row r="97" spans="1:13" ht="30" x14ac:dyDescent="0.25">
      <c r="A97" s="27">
        <v>140</v>
      </c>
      <c r="B97" s="46" t="s">
        <v>94</v>
      </c>
      <c r="C97" s="47" t="s">
        <v>127</v>
      </c>
      <c r="D97" s="47" t="s">
        <v>155</v>
      </c>
      <c r="E97" s="46" t="s">
        <v>247</v>
      </c>
      <c r="F97" s="47" t="s">
        <v>310</v>
      </c>
      <c r="G97" s="47">
        <v>12</v>
      </c>
      <c r="H97" s="48">
        <v>141.5</v>
      </c>
      <c r="I97" s="48">
        <f t="shared" si="10"/>
        <v>132.8382</v>
      </c>
      <c r="J97" s="49">
        <f>VLOOKUP(A97,'Quote from MPC Rev03'!A5:I131,8)</f>
        <v>180</v>
      </c>
      <c r="K97" s="45">
        <f t="shared" si="11"/>
        <v>8.6617999999999995</v>
      </c>
      <c r="L97" s="45">
        <f t="shared" si="9"/>
        <v>9.5279799999999994</v>
      </c>
      <c r="M97" s="27"/>
    </row>
    <row r="98" spans="1:13" ht="30" x14ac:dyDescent="0.25">
      <c r="A98" s="27">
        <v>141</v>
      </c>
      <c r="B98" s="46" t="s">
        <v>94</v>
      </c>
      <c r="C98" s="47" t="s">
        <v>127</v>
      </c>
      <c r="D98" s="47" t="s">
        <v>155</v>
      </c>
      <c r="E98" s="46" t="s">
        <v>248</v>
      </c>
      <c r="F98" s="47" t="s">
        <v>310</v>
      </c>
      <c r="G98" s="47">
        <v>12</v>
      </c>
      <c r="H98" s="48">
        <v>141.5</v>
      </c>
      <c r="I98" s="48">
        <f t="shared" si="10"/>
        <v>132.8382</v>
      </c>
      <c r="J98" s="49">
        <f>VLOOKUP(A98,'Quote from MPC Rev03'!A6:I132,8)</f>
        <v>180</v>
      </c>
      <c r="K98" s="45">
        <f t="shared" si="11"/>
        <v>8.6617999999999995</v>
      </c>
      <c r="L98" s="45">
        <f t="shared" si="9"/>
        <v>9.5279799999999994</v>
      </c>
      <c r="M98" s="27"/>
    </row>
    <row r="99" spans="1:13" ht="30" x14ac:dyDescent="0.25">
      <c r="A99" s="27">
        <v>142</v>
      </c>
      <c r="B99" s="46" t="s">
        <v>94</v>
      </c>
      <c r="C99" s="47" t="s">
        <v>127</v>
      </c>
      <c r="D99" s="47" t="s">
        <v>155</v>
      </c>
      <c r="E99" s="46" t="s">
        <v>249</v>
      </c>
      <c r="F99" s="47" t="s">
        <v>310</v>
      </c>
      <c r="G99" s="47">
        <v>12</v>
      </c>
      <c r="H99" s="48">
        <v>141.5</v>
      </c>
      <c r="I99" s="48">
        <f t="shared" si="10"/>
        <v>132.8382</v>
      </c>
      <c r="J99" s="49">
        <f>VLOOKUP(A99,'Quote from MPC Rev03'!A7:I133,8)</f>
        <v>180</v>
      </c>
      <c r="K99" s="45">
        <f t="shared" si="11"/>
        <v>8.6617999999999995</v>
      </c>
      <c r="L99" s="45">
        <f t="shared" si="9"/>
        <v>9.5279799999999994</v>
      </c>
      <c r="M99" s="27"/>
    </row>
    <row r="100" spans="1:13" ht="30" x14ac:dyDescent="0.25">
      <c r="A100" s="47">
        <v>149</v>
      </c>
      <c r="B100" s="46" t="s">
        <v>95</v>
      </c>
      <c r="C100" s="47" t="s">
        <v>127</v>
      </c>
      <c r="D100" s="47" t="s">
        <v>153</v>
      </c>
      <c r="E100" s="46" t="s">
        <v>256</v>
      </c>
      <c r="F100" s="47" t="s">
        <v>310</v>
      </c>
      <c r="G100" s="47">
        <v>12</v>
      </c>
      <c r="H100" s="48">
        <v>170</v>
      </c>
      <c r="I100" s="48">
        <f t="shared" si="10"/>
        <v>125.45830000000001</v>
      </c>
      <c r="J100" s="49">
        <f>VLOOKUP(A100,'Quote from MPC Rev03'!A14:I140,8)</f>
        <v>170</v>
      </c>
      <c r="K100" s="45">
        <f t="shared" si="11"/>
        <v>44.541699999999992</v>
      </c>
      <c r="L100" s="45">
        <f t="shared" si="9"/>
        <v>48.995869999999996</v>
      </c>
      <c r="M100" s="27"/>
    </row>
    <row r="101" spans="1:13" ht="30" x14ac:dyDescent="0.25">
      <c r="A101" s="47">
        <v>150</v>
      </c>
      <c r="B101" s="46" t="s">
        <v>95</v>
      </c>
      <c r="C101" s="47" t="s">
        <v>127</v>
      </c>
      <c r="D101" s="47" t="s">
        <v>153</v>
      </c>
      <c r="E101" s="46" t="s">
        <v>257</v>
      </c>
      <c r="F101" s="47" t="s">
        <v>310</v>
      </c>
      <c r="G101" s="47">
        <v>12</v>
      </c>
      <c r="H101" s="48">
        <v>170</v>
      </c>
      <c r="I101" s="48">
        <f t="shared" si="10"/>
        <v>125.45830000000001</v>
      </c>
      <c r="J101" s="49">
        <f>VLOOKUP(A101,'Quote from MPC Rev03'!A15:I141,8)</f>
        <v>170</v>
      </c>
      <c r="K101" s="45">
        <f t="shared" si="11"/>
        <v>44.541699999999992</v>
      </c>
      <c r="L101" s="45">
        <f t="shared" si="9"/>
        <v>48.995869999999996</v>
      </c>
      <c r="M101" s="27"/>
    </row>
    <row r="102" spans="1:13" ht="30" x14ac:dyDescent="0.25">
      <c r="A102" s="47">
        <v>151</v>
      </c>
      <c r="B102" s="46" t="s">
        <v>95</v>
      </c>
      <c r="C102" s="47" t="s">
        <v>127</v>
      </c>
      <c r="D102" s="47" t="s">
        <v>153</v>
      </c>
      <c r="E102" s="46" t="s">
        <v>258</v>
      </c>
      <c r="F102" s="47" t="s">
        <v>310</v>
      </c>
      <c r="G102" s="47">
        <v>12</v>
      </c>
      <c r="H102" s="48">
        <v>170</v>
      </c>
      <c r="I102" s="48">
        <f t="shared" si="10"/>
        <v>125.45830000000001</v>
      </c>
      <c r="J102" s="49">
        <f>VLOOKUP(A102,'Quote from MPC Rev03'!A16:I142,8)</f>
        <v>170</v>
      </c>
      <c r="K102" s="45">
        <f t="shared" si="11"/>
        <v>44.541699999999992</v>
      </c>
      <c r="L102" s="45">
        <f t="shared" si="9"/>
        <v>48.995869999999996</v>
      </c>
      <c r="M102" s="27"/>
    </row>
    <row r="103" spans="1:13" ht="30" x14ac:dyDescent="0.25">
      <c r="A103" s="47">
        <v>152</v>
      </c>
      <c r="B103" s="46" t="s">
        <v>95</v>
      </c>
      <c r="C103" s="47" t="s">
        <v>127</v>
      </c>
      <c r="D103" s="47" t="s">
        <v>153</v>
      </c>
      <c r="E103" s="46" t="s">
        <v>259</v>
      </c>
      <c r="F103" s="47" t="s">
        <v>310</v>
      </c>
      <c r="G103" s="47">
        <v>12</v>
      </c>
      <c r="H103" s="48">
        <v>170</v>
      </c>
      <c r="I103" s="48">
        <f t="shared" si="10"/>
        <v>125.45830000000001</v>
      </c>
      <c r="J103" s="49">
        <f>VLOOKUP(A103,'Quote from MPC Rev03'!A17:I143,8)</f>
        <v>170</v>
      </c>
      <c r="K103" s="45">
        <f t="shared" si="11"/>
        <v>44.541699999999992</v>
      </c>
      <c r="L103" s="45">
        <f t="shared" si="9"/>
        <v>48.995869999999996</v>
      </c>
      <c r="M103" s="27"/>
    </row>
    <row r="104" spans="1:13" ht="30" x14ac:dyDescent="0.25">
      <c r="A104" s="47">
        <v>153</v>
      </c>
      <c r="B104" s="46" t="s">
        <v>95</v>
      </c>
      <c r="C104" s="47" t="s">
        <v>127</v>
      </c>
      <c r="D104" s="47" t="s">
        <v>154</v>
      </c>
      <c r="E104" s="46" t="s">
        <v>260</v>
      </c>
      <c r="F104" s="47" t="s">
        <v>310</v>
      </c>
      <c r="G104" s="47">
        <v>12</v>
      </c>
      <c r="H104" s="48">
        <v>170</v>
      </c>
      <c r="I104" s="48">
        <f t="shared" si="10"/>
        <v>125.45830000000001</v>
      </c>
      <c r="J104" s="49">
        <f>VLOOKUP(A104,'Quote from MPC Rev03'!A18:I144,8)</f>
        <v>170</v>
      </c>
      <c r="K104" s="45">
        <f t="shared" si="11"/>
        <v>44.541699999999992</v>
      </c>
      <c r="L104" s="45">
        <f t="shared" si="9"/>
        <v>48.995869999999996</v>
      </c>
      <c r="M104" s="27"/>
    </row>
    <row r="105" spans="1:13" ht="30" x14ac:dyDescent="0.25">
      <c r="A105" s="47">
        <v>154</v>
      </c>
      <c r="B105" s="46" t="s">
        <v>95</v>
      </c>
      <c r="C105" s="47" t="s">
        <v>127</v>
      </c>
      <c r="D105" s="47" t="s">
        <v>153</v>
      </c>
      <c r="E105" s="46" t="s">
        <v>261</v>
      </c>
      <c r="F105" s="47" t="s">
        <v>310</v>
      </c>
      <c r="G105" s="47">
        <v>12</v>
      </c>
      <c r="H105" s="48">
        <v>170</v>
      </c>
      <c r="I105" s="48">
        <f t="shared" si="10"/>
        <v>125.45830000000001</v>
      </c>
      <c r="J105" s="49">
        <f>VLOOKUP(A105,'Quote from MPC Rev03'!A19:I145,8)</f>
        <v>170</v>
      </c>
      <c r="K105" s="45">
        <f t="shared" si="11"/>
        <v>44.541699999999992</v>
      </c>
      <c r="L105" s="45">
        <f t="shared" si="9"/>
        <v>48.995869999999996</v>
      </c>
      <c r="M105" s="27"/>
    </row>
    <row r="106" spans="1:13" ht="30" x14ac:dyDescent="0.25">
      <c r="A106" s="47">
        <v>155</v>
      </c>
      <c r="B106" s="46" t="s">
        <v>95</v>
      </c>
      <c r="C106" s="47" t="s">
        <v>127</v>
      </c>
      <c r="D106" s="47" t="s">
        <v>154</v>
      </c>
      <c r="E106" s="46" t="s">
        <v>262</v>
      </c>
      <c r="F106" s="47" t="s">
        <v>310</v>
      </c>
      <c r="G106" s="47">
        <v>12</v>
      </c>
      <c r="H106" s="48">
        <v>170</v>
      </c>
      <c r="I106" s="48">
        <f t="shared" si="10"/>
        <v>125.45830000000001</v>
      </c>
      <c r="J106" s="49">
        <f>VLOOKUP(A106,'Quote from MPC Rev03'!A20:I146,8)</f>
        <v>170</v>
      </c>
      <c r="K106" s="45">
        <f t="shared" si="11"/>
        <v>44.541699999999992</v>
      </c>
      <c r="L106" s="45">
        <f t="shared" si="9"/>
        <v>48.995869999999996</v>
      </c>
      <c r="M106" s="27"/>
    </row>
    <row r="107" spans="1:13" x14ac:dyDescent="0.25">
      <c r="A107" s="47">
        <v>168</v>
      </c>
      <c r="B107" s="46" t="s">
        <v>99</v>
      </c>
      <c r="C107" s="47" t="s">
        <v>125</v>
      </c>
      <c r="D107" s="47" t="s">
        <v>156</v>
      </c>
      <c r="E107" s="46" t="s">
        <v>275</v>
      </c>
      <c r="F107" s="47" t="s">
        <v>310</v>
      </c>
      <c r="G107" s="47">
        <v>12</v>
      </c>
      <c r="H107" s="48">
        <v>350</v>
      </c>
      <c r="I107" s="48">
        <f t="shared" si="10"/>
        <v>206.63720000000001</v>
      </c>
      <c r="J107" s="49">
        <f>VLOOKUP(A107,'Quote from MPC Rev03'!A33:I159,8)</f>
        <v>280</v>
      </c>
      <c r="K107" s="45">
        <f t="shared" si="11"/>
        <v>143.36279999999999</v>
      </c>
      <c r="L107" s="45">
        <f t="shared" si="9"/>
        <v>157.69908000000001</v>
      </c>
      <c r="M107" s="27"/>
    </row>
    <row r="108" spans="1:13" x14ac:dyDescent="0.25">
      <c r="A108" s="47">
        <v>169</v>
      </c>
      <c r="B108" s="46" t="s">
        <v>100</v>
      </c>
      <c r="C108" s="47" t="s">
        <v>126</v>
      </c>
      <c r="D108" s="47" t="s">
        <v>180</v>
      </c>
      <c r="E108" s="46" t="s">
        <v>276</v>
      </c>
      <c r="F108" s="47" t="s">
        <v>310</v>
      </c>
      <c r="G108" s="47">
        <v>12</v>
      </c>
      <c r="H108" s="48">
        <v>250</v>
      </c>
      <c r="I108" s="48">
        <f t="shared" si="10"/>
        <v>243.53670000000002</v>
      </c>
      <c r="J108" s="49">
        <f>VLOOKUP(A108,'Quote from MPC Rev03'!A34:I160,8)</f>
        <v>330</v>
      </c>
      <c r="K108" s="45">
        <f t="shared" si="11"/>
        <v>6.4632999999999754</v>
      </c>
      <c r="L108" s="45">
        <f t="shared" si="9"/>
        <v>7.1096299999999735</v>
      </c>
      <c r="M108" s="27"/>
    </row>
    <row r="109" spans="1:13" ht="30" x14ac:dyDescent="0.25">
      <c r="A109" s="27">
        <v>171</v>
      </c>
      <c r="B109" s="46" t="s">
        <v>102</v>
      </c>
      <c r="C109" s="47" t="s">
        <v>138</v>
      </c>
      <c r="D109" s="47" t="s">
        <v>181</v>
      </c>
      <c r="E109" s="46" t="s">
        <v>278</v>
      </c>
      <c r="F109" s="47" t="s">
        <v>310</v>
      </c>
      <c r="G109" s="47">
        <v>12</v>
      </c>
      <c r="H109" s="48">
        <v>360</v>
      </c>
      <c r="I109" s="48">
        <f t="shared" si="10"/>
        <v>295.19600000000003</v>
      </c>
      <c r="J109" s="49">
        <f>VLOOKUP(A109,'Quote from MPC Rev03'!A36:I162,8)</f>
        <v>400</v>
      </c>
      <c r="K109" s="45">
        <f t="shared" si="11"/>
        <v>64.803999999999974</v>
      </c>
      <c r="L109" s="45">
        <f t="shared" si="9"/>
        <v>71.284399999999977</v>
      </c>
      <c r="M109" s="27"/>
    </row>
    <row r="110" spans="1:13" ht="30" x14ac:dyDescent="0.25">
      <c r="A110" s="27">
        <v>172</v>
      </c>
      <c r="B110" s="46" t="s">
        <v>103</v>
      </c>
      <c r="C110" s="47" t="s">
        <v>139</v>
      </c>
      <c r="D110" s="47" t="s">
        <v>181</v>
      </c>
      <c r="E110" s="46" t="s">
        <v>279</v>
      </c>
      <c r="F110" s="47" t="s">
        <v>310</v>
      </c>
      <c r="G110" s="47">
        <v>12</v>
      </c>
      <c r="H110" s="48">
        <v>360</v>
      </c>
      <c r="I110" s="48">
        <f t="shared" si="10"/>
        <v>295.19600000000003</v>
      </c>
      <c r="J110" s="49">
        <f>VLOOKUP(A110,'Quote from MPC Rev03'!A37:I163,8)</f>
        <v>400</v>
      </c>
      <c r="K110" s="45">
        <f t="shared" si="11"/>
        <v>64.803999999999974</v>
      </c>
      <c r="L110" s="45">
        <f t="shared" ref="L110:L112" si="12">K110*1.1</f>
        <v>71.284399999999977</v>
      </c>
      <c r="M110" s="27"/>
    </row>
    <row r="111" spans="1:13" ht="30" x14ac:dyDescent="0.25">
      <c r="A111" s="47">
        <v>173</v>
      </c>
      <c r="B111" s="46" t="s">
        <v>104</v>
      </c>
      <c r="C111" s="47" t="s">
        <v>138</v>
      </c>
      <c r="D111" s="47" t="s">
        <v>182</v>
      </c>
      <c r="E111" s="46">
        <v>3070017</v>
      </c>
      <c r="F111" s="47" t="s">
        <v>310</v>
      </c>
      <c r="G111" s="47">
        <v>12</v>
      </c>
      <c r="H111" s="48">
        <v>300</v>
      </c>
      <c r="I111" s="48">
        <f t="shared" si="10"/>
        <v>295.19600000000003</v>
      </c>
      <c r="J111" s="49">
        <f>VLOOKUP(A111,'Quote from MPC Rev03'!A38:I164,8)</f>
        <v>400</v>
      </c>
      <c r="K111" s="45">
        <f t="shared" si="11"/>
        <v>4.8039999999999736</v>
      </c>
      <c r="L111" s="45">
        <f t="shared" si="12"/>
        <v>5.2843999999999713</v>
      </c>
      <c r="M111" s="27"/>
    </row>
    <row r="112" spans="1:13" ht="30" x14ac:dyDescent="0.25">
      <c r="A112" s="27">
        <v>174</v>
      </c>
      <c r="B112" s="46" t="s">
        <v>104</v>
      </c>
      <c r="C112" s="47" t="s">
        <v>139</v>
      </c>
      <c r="D112" s="47" t="s">
        <v>182</v>
      </c>
      <c r="E112" s="46" t="s">
        <v>281</v>
      </c>
      <c r="F112" s="47" t="s">
        <v>310</v>
      </c>
      <c r="G112" s="47">
        <v>12</v>
      </c>
      <c r="H112" s="48">
        <v>300</v>
      </c>
      <c r="I112" s="48">
        <f t="shared" si="10"/>
        <v>295.19600000000003</v>
      </c>
      <c r="J112" s="49">
        <f>VLOOKUP(A112,'Quote from MPC Rev03'!A39:I165,8)</f>
        <v>400</v>
      </c>
      <c r="K112" s="45">
        <f t="shared" si="11"/>
        <v>4.8039999999999736</v>
      </c>
      <c r="L112" s="45">
        <f t="shared" si="12"/>
        <v>5.2843999999999713</v>
      </c>
      <c r="M112" s="27"/>
    </row>
    <row r="113" spans="1:13" ht="30" x14ac:dyDescent="0.25">
      <c r="A113" s="27">
        <v>175</v>
      </c>
      <c r="B113" s="46" t="s">
        <v>105</v>
      </c>
      <c r="C113" s="47" t="s">
        <v>139</v>
      </c>
      <c r="D113" s="47" t="s">
        <v>183</v>
      </c>
      <c r="E113" s="46" t="s">
        <v>282</v>
      </c>
      <c r="F113" s="47" t="s">
        <v>310</v>
      </c>
      <c r="G113" s="47">
        <v>12</v>
      </c>
      <c r="H113" s="48">
        <v>480</v>
      </c>
      <c r="I113" s="48">
        <f t="shared" si="10"/>
        <v>221.39700000000002</v>
      </c>
      <c r="J113" s="49">
        <f>VLOOKUP(A113,'Quote from MPC Rev03'!A40:I166,8)</f>
        <v>300</v>
      </c>
      <c r="K113" s="45">
        <f t="shared" si="11"/>
        <v>258.60299999999995</v>
      </c>
      <c r="L113" s="45">
        <f t="shared" ref="L113:L121" si="13">K113*1.1</f>
        <v>284.46329999999995</v>
      </c>
      <c r="M113" s="27"/>
    </row>
    <row r="114" spans="1:13" ht="30" x14ac:dyDescent="0.25">
      <c r="A114" s="27">
        <v>176</v>
      </c>
      <c r="B114" s="46" t="s">
        <v>105</v>
      </c>
      <c r="C114" s="47" t="s">
        <v>138</v>
      </c>
      <c r="D114" s="47" t="s">
        <v>183</v>
      </c>
      <c r="E114" s="46" t="s">
        <v>283</v>
      </c>
      <c r="F114" s="47" t="s">
        <v>310</v>
      </c>
      <c r="G114" s="47">
        <v>12</v>
      </c>
      <c r="H114" s="48">
        <v>480</v>
      </c>
      <c r="I114" s="48">
        <f t="shared" si="10"/>
        <v>221.39700000000002</v>
      </c>
      <c r="J114" s="49">
        <f>VLOOKUP(A114,'Quote from MPC Rev03'!A41:I167,8)</f>
        <v>300</v>
      </c>
      <c r="K114" s="45">
        <f t="shared" si="11"/>
        <v>258.60299999999995</v>
      </c>
      <c r="L114" s="45">
        <f t="shared" si="13"/>
        <v>284.46329999999995</v>
      </c>
      <c r="M114" s="27"/>
    </row>
    <row r="115" spans="1:13" ht="30" x14ac:dyDescent="0.25">
      <c r="A115" s="47">
        <v>179</v>
      </c>
      <c r="B115" s="46" t="s">
        <v>108</v>
      </c>
      <c r="C115" s="47" t="s">
        <v>125</v>
      </c>
      <c r="D115" s="47" t="s">
        <v>148</v>
      </c>
      <c r="E115" s="46" t="s">
        <v>286</v>
      </c>
      <c r="F115" s="47" t="s">
        <v>312</v>
      </c>
      <c r="G115" s="47">
        <v>12</v>
      </c>
      <c r="H115" s="48">
        <v>200</v>
      </c>
      <c r="I115" s="48">
        <f t="shared" si="10"/>
        <v>191.87740000000002</v>
      </c>
      <c r="J115" s="49">
        <f>VLOOKUP(A115,'Quote from MPC Rev03'!A44:I170,8)</f>
        <v>260</v>
      </c>
      <c r="K115" s="45">
        <f t="shared" si="11"/>
        <v>8.1225999999999772</v>
      </c>
      <c r="L115" s="45">
        <f t="shared" si="13"/>
        <v>8.9348599999999756</v>
      </c>
      <c r="M115" s="27"/>
    </row>
    <row r="116" spans="1:13" ht="45" x14ac:dyDescent="0.25">
      <c r="A116" s="27">
        <v>180</v>
      </c>
      <c r="B116" s="46" t="s">
        <v>109</v>
      </c>
      <c r="C116" s="47" t="s">
        <v>129</v>
      </c>
      <c r="D116" s="47" t="s">
        <v>184</v>
      </c>
      <c r="E116" s="46" t="s">
        <v>287</v>
      </c>
      <c r="F116" s="47" t="s">
        <v>309</v>
      </c>
      <c r="G116" s="47">
        <v>6</v>
      </c>
      <c r="H116" s="48">
        <v>64</v>
      </c>
      <c r="I116" s="48">
        <f t="shared" si="10"/>
        <v>51.659300000000002</v>
      </c>
      <c r="J116" s="49">
        <f>VLOOKUP(A116,'Quote from MPC Rev03'!A45:I171,8)</f>
        <v>70</v>
      </c>
      <c r="K116" s="45">
        <f t="shared" si="11"/>
        <v>12.340699999999998</v>
      </c>
      <c r="L116" s="45">
        <f t="shared" si="13"/>
        <v>13.574769999999999</v>
      </c>
      <c r="M116" s="27"/>
    </row>
    <row r="117" spans="1:13" ht="45" x14ac:dyDescent="0.25">
      <c r="A117" s="27">
        <v>181</v>
      </c>
      <c r="B117" s="46" t="s">
        <v>109</v>
      </c>
      <c r="C117" s="47" t="s">
        <v>129</v>
      </c>
      <c r="D117" s="47" t="s">
        <v>184</v>
      </c>
      <c r="E117" s="46" t="s">
        <v>287</v>
      </c>
      <c r="F117" s="47" t="s">
        <v>309</v>
      </c>
      <c r="G117" s="47">
        <v>6</v>
      </c>
      <c r="H117" s="48">
        <v>72</v>
      </c>
      <c r="I117" s="48">
        <f t="shared" si="10"/>
        <v>51.659300000000002</v>
      </c>
      <c r="J117" s="49">
        <f>VLOOKUP(A117,'Quote from MPC Rev03'!A46:I172,8)</f>
        <v>70</v>
      </c>
      <c r="K117" s="45">
        <f t="shared" si="11"/>
        <v>20.340699999999998</v>
      </c>
      <c r="L117" s="45">
        <f t="shared" si="13"/>
        <v>22.374770000000002</v>
      </c>
      <c r="M117" s="27"/>
    </row>
    <row r="118" spans="1:13" ht="45" x14ac:dyDescent="0.25">
      <c r="A118" s="27">
        <v>182</v>
      </c>
      <c r="B118" s="46" t="s">
        <v>109</v>
      </c>
      <c r="C118" s="47" t="s">
        <v>129</v>
      </c>
      <c r="D118" s="47" t="s">
        <v>184</v>
      </c>
      <c r="E118" s="46" t="s">
        <v>288</v>
      </c>
      <c r="F118" s="47" t="s">
        <v>309</v>
      </c>
      <c r="G118" s="47">
        <v>6</v>
      </c>
      <c r="H118" s="48">
        <v>64</v>
      </c>
      <c r="I118" s="48">
        <f t="shared" si="10"/>
        <v>51.659300000000002</v>
      </c>
      <c r="J118" s="49">
        <f>VLOOKUP(A118,'Quote from MPC Rev03'!A47:I173,8)</f>
        <v>70</v>
      </c>
      <c r="K118" s="45">
        <f t="shared" si="11"/>
        <v>12.340699999999998</v>
      </c>
      <c r="L118" s="45">
        <f t="shared" si="13"/>
        <v>13.574769999999999</v>
      </c>
      <c r="M118" s="27"/>
    </row>
    <row r="119" spans="1:13" ht="45" x14ac:dyDescent="0.25">
      <c r="A119" s="27">
        <v>183</v>
      </c>
      <c r="B119" s="46" t="s">
        <v>109</v>
      </c>
      <c r="C119" s="47" t="s">
        <v>129</v>
      </c>
      <c r="D119" s="47" t="s">
        <v>184</v>
      </c>
      <c r="E119" s="46" t="s">
        <v>288</v>
      </c>
      <c r="F119" s="47" t="s">
        <v>309</v>
      </c>
      <c r="G119" s="47">
        <v>6</v>
      </c>
      <c r="H119" s="48">
        <v>72</v>
      </c>
      <c r="I119" s="48">
        <f t="shared" si="10"/>
        <v>51.659300000000002</v>
      </c>
      <c r="J119" s="49">
        <f>VLOOKUP(A119,'Quote from MPC Rev03'!A48:I174,8)</f>
        <v>70</v>
      </c>
      <c r="K119" s="45">
        <f t="shared" si="11"/>
        <v>20.340699999999998</v>
      </c>
      <c r="L119" s="45">
        <f t="shared" si="13"/>
        <v>22.374770000000002</v>
      </c>
      <c r="M119" s="27"/>
    </row>
    <row r="120" spans="1:13" ht="45" x14ac:dyDescent="0.25">
      <c r="A120" s="27">
        <v>184</v>
      </c>
      <c r="B120" s="46" t="s">
        <v>109</v>
      </c>
      <c r="C120" s="47" t="s">
        <v>129</v>
      </c>
      <c r="D120" s="47" t="s">
        <v>184</v>
      </c>
      <c r="E120" s="46" t="s">
        <v>289</v>
      </c>
      <c r="F120" s="47" t="s">
        <v>309</v>
      </c>
      <c r="G120" s="47">
        <v>6</v>
      </c>
      <c r="H120" s="48">
        <v>64</v>
      </c>
      <c r="I120" s="48">
        <f t="shared" si="10"/>
        <v>51.659300000000002</v>
      </c>
      <c r="J120" s="49">
        <f>VLOOKUP(A120,'Quote from MPC Rev03'!A49:I175,8)</f>
        <v>70</v>
      </c>
      <c r="K120" s="45">
        <f t="shared" si="11"/>
        <v>12.340699999999998</v>
      </c>
      <c r="L120" s="45">
        <f t="shared" si="13"/>
        <v>13.574769999999999</v>
      </c>
      <c r="M120" s="27"/>
    </row>
    <row r="121" spans="1:13" ht="45" x14ac:dyDescent="0.25">
      <c r="A121" s="27">
        <v>185</v>
      </c>
      <c r="B121" s="46" t="s">
        <v>109</v>
      </c>
      <c r="C121" s="47" t="s">
        <v>129</v>
      </c>
      <c r="D121" s="47" t="s">
        <v>184</v>
      </c>
      <c r="E121" s="46" t="s">
        <v>289</v>
      </c>
      <c r="F121" s="47" t="s">
        <v>309</v>
      </c>
      <c r="G121" s="47">
        <v>6</v>
      </c>
      <c r="H121" s="48">
        <v>72</v>
      </c>
      <c r="I121" s="48">
        <f t="shared" si="10"/>
        <v>51.659300000000002</v>
      </c>
      <c r="J121" s="49">
        <f>VLOOKUP(A121,'Quote from MPC Rev03'!A50:I176,8)</f>
        <v>70</v>
      </c>
      <c r="K121" s="45">
        <f t="shared" si="11"/>
        <v>20.340699999999998</v>
      </c>
      <c r="L121" s="45">
        <f t="shared" si="13"/>
        <v>22.374770000000002</v>
      </c>
      <c r="M121" s="27"/>
    </row>
    <row r="122" spans="1:13" ht="45" x14ac:dyDescent="0.25">
      <c r="A122" s="27">
        <v>186</v>
      </c>
      <c r="B122" s="46" t="s">
        <v>109</v>
      </c>
      <c r="C122" s="47" t="s">
        <v>129</v>
      </c>
      <c r="D122" s="47" t="s">
        <v>184</v>
      </c>
      <c r="E122" s="46" t="s">
        <v>290</v>
      </c>
      <c r="F122" s="47" t="s">
        <v>309</v>
      </c>
      <c r="G122" s="47">
        <v>6</v>
      </c>
      <c r="H122" s="48">
        <v>64</v>
      </c>
      <c r="I122" s="48">
        <f t="shared" si="10"/>
        <v>51.659300000000002</v>
      </c>
      <c r="J122" s="49">
        <f>VLOOKUP(A122,'Quote from MPC Rev03'!A51:I177,8)</f>
        <v>70</v>
      </c>
      <c r="K122" s="45">
        <f t="shared" si="11"/>
        <v>12.340699999999998</v>
      </c>
      <c r="L122" s="45">
        <f>K122*1.1</f>
        <v>13.574769999999999</v>
      </c>
      <c r="M122" s="27"/>
    </row>
    <row r="123" spans="1:13" ht="45" x14ac:dyDescent="0.25">
      <c r="A123" s="27">
        <v>187</v>
      </c>
      <c r="B123" s="46" t="s">
        <v>109</v>
      </c>
      <c r="C123" s="47" t="s">
        <v>129</v>
      </c>
      <c r="D123" s="47" t="s">
        <v>184</v>
      </c>
      <c r="E123" s="46" t="s">
        <v>290</v>
      </c>
      <c r="F123" s="47" t="s">
        <v>309</v>
      </c>
      <c r="G123" s="47">
        <v>6</v>
      </c>
      <c r="H123" s="48">
        <v>72</v>
      </c>
      <c r="I123" s="48">
        <f t="shared" si="10"/>
        <v>51.659300000000002</v>
      </c>
      <c r="J123" s="49">
        <f>VLOOKUP(A123,'Quote from MPC Rev03'!A52:I178,8)</f>
        <v>70</v>
      </c>
      <c r="K123" s="45">
        <f t="shared" si="11"/>
        <v>20.340699999999998</v>
      </c>
      <c r="L123" s="45">
        <f t="shared" ref="L123:L137" si="14">K123*1.1</f>
        <v>22.374770000000002</v>
      </c>
      <c r="M123" s="27"/>
    </row>
    <row r="124" spans="1:13" ht="45" x14ac:dyDescent="0.25">
      <c r="A124" s="27">
        <v>188</v>
      </c>
      <c r="B124" s="46" t="s">
        <v>109</v>
      </c>
      <c r="C124" s="47" t="s">
        <v>129</v>
      </c>
      <c r="D124" s="47" t="s">
        <v>184</v>
      </c>
      <c r="E124" s="46" t="s">
        <v>291</v>
      </c>
      <c r="F124" s="47" t="s">
        <v>309</v>
      </c>
      <c r="G124" s="47">
        <v>6</v>
      </c>
      <c r="H124" s="48">
        <v>64</v>
      </c>
      <c r="I124" s="48">
        <f t="shared" si="10"/>
        <v>51.659300000000002</v>
      </c>
      <c r="J124" s="49">
        <f>VLOOKUP(A124,'Quote from MPC Rev03'!A53:I179,8)</f>
        <v>70</v>
      </c>
      <c r="K124" s="45">
        <f t="shared" si="11"/>
        <v>12.340699999999998</v>
      </c>
      <c r="L124" s="45">
        <f t="shared" si="14"/>
        <v>13.574769999999999</v>
      </c>
      <c r="M124" s="27"/>
    </row>
    <row r="125" spans="1:13" ht="45" x14ac:dyDescent="0.25">
      <c r="A125" s="27">
        <v>189</v>
      </c>
      <c r="B125" s="46" t="s">
        <v>109</v>
      </c>
      <c r="C125" s="47" t="s">
        <v>129</v>
      </c>
      <c r="D125" s="47" t="s">
        <v>184</v>
      </c>
      <c r="E125" s="46" t="s">
        <v>291</v>
      </c>
      <c r="F125" s="47" t="s">
        <v>309</v>
      </c>
      <c r="G125" s="47">
        <v>6</v>
      </c>
      <c r="H125" s="48">
        <v>64</v>
      </c>
      <c r="I125" s="48">
        <f t="shared" si="10"/>
        <v>51.659300000000002</v>
      </c>
      <c r="J125" s="49">
        <f>VLOOKUP(A125,'Quote from MPC Rev03'!A54:I180,8)</f>
        <v>70</v>
      </c>
      <c r="K125" s="45">
        <f t="shared" si="11"/>
        <v>12.340699999999998</v>
      </c>
      <c r="L125" s="45">
        <f t="shared" si="14"/>
        <v>13.574769999999999</v>
      </c>
      <c r="M125" s="27"/>
    </row>
    <row r="126" spans="1:13" ht="45" x14ac:dyDescent="0.25">
      <c r="A126" s="27">
        <v>190</v>
      </c>
      <c r="B126" s="46" t="s">
        <v>109</v>
      </c>
      <c r="C126" s="47" t="s">
        <v>129</v>
      </c>
      <c r="D126" s="47" t="s">
        <v>184</v>
      </c>
      <c r="E126" s="46" t="s">
        <v>292</v>
      </c>
      <c r="F126" s="47" t="s">
        <v>309</v>
      </c>
      <c r="G126" s="47">
        <v>6</v>
      </c>
      <c r="H126" s="48">
        <v>64</v>
      </c>
      <c r="I126" s="48">
        <f t="shared" ref="I126:I141" si="15">J126*0.73799</f>
        <v>51.659300000000002</v>
      </c>
      <c r="J126" s="49">
        <f>VLOOKUP(A126,'Quote from MPC Rev03'!A55:I181,8)</f>
        <v>70</v>
      </c>
      <c r="K126" s="45">
        <f t="shared" ref="K126:K141" si="16">H126-I126</f>
        <v>12.340699999999998</v>
      </c>
      <c r="L126" s="45">
        <f t="shared" si="14"/>
        <v>13.574769999999999</v>
      </c>
      <c r="M126" s="27"/>
    </row>
    <row r="127" spans="1:13" ht="45" x14ac:dyDescent="0.25">
      <c r="A127" s="27">
        <v>191</v>
      </c>
      <c r="B127" s="46" t="s">
        <v>109</v>
      </c>
      <c r="C127" s="47" t="s">
        <v>129</v>
      </c>
      <c r="D127" s="47" t="s">
        <v>184</v>
      </c>
      <c r="E127" s="46" t="s">
        <v>292</v>
      </c>
      <c r="F127" s="47" t="s">
        <v>309</v>
      </c>
      <c r="G127" s="47">
        <v>6</v>
      </c>
      <c r="H127" s="48">
        <v>64</v>
      </c>
      <c r="I127" s="48">
        <f t="shared" si="15"/>
        <v>51.659300000000002</v>
      </c>
      <c r="J127" s="49">
        <f>VLOOKUP(A127,'Quote from MPC Rev03'!A56:I182,8)</f>
        <v>70</v>
      </c>
      <c r="K127" s="45">
        <f t="shared" si="16"/>
        <v>12.340699999999998</v>
      </c>
      <c r="L127" s="45">
        <f t="shared" si="14"/>
        <v>13.574769999999999</v>
      </c>
      <c r="M127" s="27"/>
    </row>
    <row r="128" spans="1:13" ht="30" x14ac:dyDescent="0.25">
      <c r="A128" s="27">
        <v>192</v>
      </c>
      <c r="B128" s="46" t="s">
        <v>110</v>
      </c>
      <c r="C128" s="47" t="s">
        <v>122</v>
      </c>
      <c r="D128" s="47" t="s">
        <v>185</v>
      </c>
      <c r="E128" s="46" t="s">
        <v>293</v>
      </c>
      <c r="F128" s="47" t="s">
        <v>309</v>
      </c>
      <c r="G128" s="47">
        <v>12</v>
      </c>
      <c r="H128" s="48">
        <v>176</v>
      </c>
      <c r="I128" s="48">
        <f t="shared" si="15"/>
        <v>132.8382</v>
      </c>
      <c r="J128" s="49">
        <f>VLOOKUP(A128,'Quote from MPC Rev03'!A57:I183,8)</f>
        <v>180</v>
      </c>
      <c r="K128" s="45">
        <f t="shared" si="16"/>
        <v>43.161799999999999</v>
      </c>
      <c r="L128" s="45">
        <f t="shared" si="14"/>
        <v>47.477980000000002</v>
      </c>
      <c r="M128" s="27"/>
    </row>
    <row r="129" spans="1:13" ht="30" x14ac:dyDescent="0.25">
      <c r="A129" s="27">
        <v>193</v>
      </c>
      <c r="B129" s="46" t="s">
        <v>111</v>
      </c>
      <c r="C129" s="47" t="s">
        <v>121</v>
      </c>
      <c r="D129" s="47" t="s">
        <v>186</v>
      </c>
      <c r="E129" s="46" t="s">
        <v>294</v>
      </c>
      <c r="F129" s="47" t="s">
        <v>309</v>
      </c>
      <c r="G129" s="47">
        <v>12</v>
      </c>
      <c r="H129" s="48">
        <v>350.4</v>
      </c>
      <c r="I129" s="48">
        <f t="shared" si="15"/>
        <v>132.8382</v>
      </c>
      <c r="J129" s="49">
        <f>VLOOKUP(A129,'Quote from MPC Rev03'!A58:I184,8)</f>
        <v>180</v>
      </c>
      <c r="K129" s="45">
        <f t="shared" si="16"/>
        <v>217.56179999999998</v>
      </c>
      <c r="L129" s="45">
        <f t="shared" si="14"/>
        <v>239.31798000000001</v>
      </c>
      <c r="M129" s="27"/>
    </row>
    <row r="130" spans="1:13" ht="30" x14ac:dyDescent="0.25">
      <c r="A130" s="27">
        <v>194</v>
      </c>
      <c r="B130" s="46" t="s">
        <v>112</v>
      </c>
      <c r="C130" s="47" t="s">
        <v>140</v>
      </c>
      <c r="D130" s="47" t="s">
        <v>187</v>
      </c>
      <c r="E130" s="46" t="s">
        <v>295</v>
      </c>
      <c r="F130" s="47" t="s">
        <v>309</v>
      </c>
      <c r="G130" s="47">
        <v>12</v>
      </c>
      <c r="H130" s="48">
        <v>144</v>
      </c>
      <c r="I130" s="48">
        <f t="shared" si="15"/>
        <v>132.8382</v>
      </c>
      <c r="J130" s="49">
        <f>VLOOKUP(A130,'Quote from MPC Rev03'!A59:I185,8)</f>
        <v>180</v>
      </c>
      <c r="K130" s="45">
        <f t="shared" si="16"/>
        <v>11.161799999999999</v>
      </c>
      <c r="L130" s="45">
        <f t="shared" si="14"/>
        <v>12.277980000000001</v>
      </c>
      <c r="M130" s="27"/>
    </row>
    <row r="131" spans="1:13" ht="30" x14ac:dyDescent="0.25">
      <c r="A131" s="27">
        <v>195</v>
      </c>
      <c r="B131" s="46" t="s">
        <v>56</v>
      </c>
      <c r="C131" s="47" t="s">
        <v>121</v>
      </c>
      <c r="D131" s="47" t="s">
        <v>188</v>
      </c>
      <c r="E131" s="46" t="s">
        <v>296</v>
      </c>
      <c r="F131" s="47" t="s">
        <v>309</v>
      </c>
      <c r="G131" s="47">
        <v>12</v>
      </c>
      <c r="H131" s="48">
        <v>240</v>
      </c>
      <c r="I131" s="48">
        <f t="shared" si="15"/>
        <v>217.70705000000001</v>
      </c>
      <c r="J131" s="49">
        <f>VLOOKUP(A131,'Quote from MPC Rev03'!A60:I186,8)</f>
        <v>295</v>
      </c>
      <c r="K131" s="45">
        <f t="shared" si="16"/>
        <v>22.29294999999999</v>
      </c>
      <c r="L131" s="45">
        <f t="shared" si="14"/>
        <v>24.522244999999991</v>
      </c>
      <c r="M131" s="27"/>
    </row>
    <row r="132" spans="1:13" ht="30" x14ac:dyDescent="0.25">
      <c r="A132" s="27">
        <v>196</v>
      </c>
      <c r="B132" s="46" t="s">
        <v>56</v>
      </c>
      <c r="C132" s="47" t="s">
        <v>141</v>
      </c>
      <c r="D132" s="47" t="s">
        <v>161</v>
      </c>
      <c r="E132" s="46" t="s">
        <v>297</v>
      </c>
      <c r="F132" s="47" t="s">
        <v>309</v>
      </c>
      <c r="G132" s="47">
        <v>12</v>
      </c>
      <c r="H132" s="48">
        <v>240</v>
      </c>
      <c r="I132" s="48">
        <f t="shared" si="15"/>
        <v>217.70705000000001</v>
      </c>
      <c r="J132" s="49">
        <f>VLOOKUP(A132,'Quote from MPC Rev03'!A61:I187,8)</f>
        <v>295</v>
      </c>
      <c r="K132" s="45">
        <f t="shared" si="16"/>
        <v>22.29294999999999</v>
      </c>
      <c r="L132" s="45">
        <f t="shared" si="14"/>
        <v>24.522244999999991</v>
      </c>
      <c r="M132" s="27"/>
    </row>
    <row r="133" spans="1:13" ht="30" x14ac:dyDescent="0.25">
      <c r="A133" s="27">
        <v>197</v>
      </c>
      <c r="B133" s="46" t="s">
        <v>56</v>
      </c>
      <c r="C133" s="47" t="s">
        <v>141</v>
      </c>
      <c r="D133" s="47" t="s">
        <v>161</v>
      </c>
      <c r="E133" s="46" t="s">
        <v>298</v>
      </c>
      <c r="F133" s="47" t="s">
        <v>309</v>
      </c>
      <c r="G133" s="47">
        <v>12</v>
      </c>
      <c r="H133" s="48">
        <v>240</v>
      </c>
      <c r="I133" s="48">
        <f t="shared" si="15"/>
        <v>217.70705000000001</v>
      </c>
      <c r="J133" s="49">
        <f>VLOOKUP(A133,'Quote from MPC Rev03'!A62:I188,8)</f>
        <v>295</v>
      </c>
      <c r="K133" s="45">
        <f t="shared" si="16"/>
        <v>22.29294999999999</v>
      </c>
      <c r="L133" s="45">
        <f t="shared" si="14"/>
        <v>24.522244999999991</v>
      </c>
      <c r="M133" s="27"/>
    </row>
    <row r="134" spans="1:13" ht="30" x14ac:dyDescent="0.25">
      <c r="A134" s="27">
        <v>198</v>
      </c>
      <c r="B134" s="46" t="s">
        <v>56</v>
      </c>
      <c r="C134" s="47" t="s">
        <v>141</v>
      </c>
      <c r="D134" s="47" t="s">
        <v>189</v>
      </c>
      <c r="E134" s="46" t="s">
        <v>299</v>
      </c>
      <c r="F134" s="47" t="s">
        <v>309</v>
      </c>
      <c r="G134" s="47">
        <v>12</v>
      </c>
      <c r="H134" s="48">
        <v>240</v>
      </c>
      <c r="I134" s="48">
        <f t="shared" si="15"/>
        <v>217.70705000000001</v>
      </c>
      <c r="J134" s="49">
        <f>VLOOKUP(A134,'Quote from MPC Rev03'!A63:I189,8)</f>
        <v>295</v>
      </c>
      <c r="K134" s="45">
        <f t="shared" si="16"/>
        <v>22.29294999999999</v>
      </c>
      <c r="L134" s="45">
        <f t="shared" si="14"/>
        <v>24.522244999999991</v>
      </c>
      <c r="M134" s="27"/>
    </row>
    <row r="135" spans="1:13" x14ac:dyDescent="0.25">
      <c r="A135" s="27">
        <v>199</v>
      </c>
      <c r="B135" s="46" t="s">
        <v>57</v>
      </c>
      <c r="C135" s="47" t="s">
        <v>121</v>
      </c>
      <c r="D135" s="47" t="s">
        <v>145</v>
      </c>
      <c r="E135" s="46">
        <v>7322783</v>
      </c>
      <c r="F135" s="47" t="s">
        <v>309</v>
      </c>
      <c r="G135" s="47">
        <v>12</v>
      </c>
      <c r="H135" s="48">
        <v>80</v>
      </c>
      <c r="I135" s="48">
        <f t="shared" si="15"/>
        <v>77.488950000000003</v>
      </c>
      <c r="J135" s="49">
        <f>VLOOKUP(A135,'Quote from MPC Rev03'!A64:I190,8)</f>
        <v>105</v>
      </c>
      <c r="K135" s="45">
        <f t="shared" si="16"/>
        <v>2.5110499999999973</v>
      </c>
      <c r="L135" s="45">
        <f t="shared" si="14"/>
        <v>2.7621549999999973</v>
      </c>
      <c r="M135" s="27"/>
    </row>
    <row r="136" spans="1:13" x14ac:dyDescent="0.25">
      <c r="A136" s="27">
        <v>200</v>
      </c>
      <c r="B136" s="46" t="s">
        <v>57</v>
      </c>
      <c r="C136" s="47" t="s">
        <v>121</v>
      </c>
      <c r="D136" s="47" t="s">
        <v>145</v>
      </c>
      <c r="E136" s="46">
        <v>7322786</v>
      </c>
      <c r="F136" s="47" t="s">
        <v>309</v>
      </c>
      <c r="G136" s="47">
        <v>12</v>
      </c>
      <c r="H136" s="48">
        <v>80</v>
      </c>
      <c r="I136" s="48">
        <f t="shared" si="15"/>
        <v>77.488950000000003</v>
      </c>
      <c r="J136" s="49">
        <f>VLOOKUP(A136,'Quote from MPC Rev03'!A65:I191,8)</f>
        <v>105</v>
      </c>
      <c r="K136" s="45">
        <f t="shared" si="16"/>
        <v>2.5110499999999973</v>
      </c>
      <c r="L136" s="45">
        <f t="shared" si="14"/>
        <v>2.7621549999999973</v>
      </c>
      <c r="M136" s="27"/>
    </row>
    <row r="137" spans="1:13" ht="15.75" customHeight="1" x14ac:dyDescent="0.25">
      <c r="A137" s="27">
        <v>201</v>
      </c>
      <c r="B137" s="46" t="s">
        <v>57</v>
      </c>
      <c r="C137" s="47" t="s">
        <v>121</v>
      </c>
      <c r="D137" s="47" t="s">
        <v>145</v>
      </c>
      <c r="E137" s="46">
        <v>14354687</v>
      </c>
      <c r="F137" s="47" t="s">
        <v>309</v>
      </c>
      <c r="G137" s="47">
        <v>12</v>
      </c>
      <c r="H137" s="48">
        <v>80</v>
      </c>
      <c r="I137" s="48">
        <f t="shared" si="15"/>
        <v>77.488950000000003</v>
      </c>
      <c r="J137" s="49">
        <f>VLOOKUP(A137,'Quote from MPC Rev03'!A66:I192,8)</f>
        <v>105</v>
      </c>
      <c r="K137" s="45">
        <f t="shared" si="16"/>
        <v>2.5110499999999973</v>
      </c>
      <c r="L137" s="45">
        <f t="shared" si="14"/>
        <v>2.7621549999999973</v>
      </c>
      <c r="M137" s="27"/>
    </row>
    <row r="138" spans="1:13" x14ac:dyDescent="0.25">
      <c r="A138" s="27">
        <v>202</v>
      </c>
      <c r="B138" s="46" t="s">
        <v>57</v>
      </c>
      <c r="C138" s="47" t="s">
        <v>121</v>
      </c>
      <c r="D138" s="47" t="s">
        <v>145</v>
      </c>
      <c r="E138" s="46">
        <v>14354682</v>
      </c>
      <c r="F138" s="47" t="s">
        <v>309</v>
      </c>
      <c r="G138" s="47">
        <v>12</v>
      </c>
      <c r="H138" s="48">
        <v>80</v>
      </c>
      <c r="I138" s="48">
        <f t="shared" si="15"/>
        <v>77.488950000000003</v>
      </c>
      <c r="J138" s="49">
        <f>VLOOKUP(A138,'Quote from MPC Rev03'!A67:I193,8)</f>
        <v>105</v>
      </c>
      <c r="K138" s="45">
        <f t="shared" si="16"/>
        <v>2.5110499999999973</v>
      </c>
      <c r="L138" s="45">
        <f t="shared" ref="L138:L144" si="17">K138*1.1</f>
        <v>2.7621549999999973</v>
      </c>
      <c r="M138" s="27"/>
    </row>
    <row r="139" spans="1:13" x14ac:dyDescent="0.25">
      <c r="A139" s="27">
        <v>203</v>
      </c>
      <c r="B139" s="46" t="s">
        <v>57</v>
      </c>
      <c r="C139" s="47" t="s">
        <v>121</v>
      </c>
      <c r="D139" s="47" t="s">
        <v>145</v>
      </c>
      <c r="E139" s="46">
        <v>14354698</v>
      </c>
      <c r="F139" s="47" t="s">
        <v>309</v>
      </c>
      <c r="G139" s="47">
        <v>12</v>
      </c>
      <c r="H139" s="48">
        <v>80</v>
      </c>
      <c r="I139" s="48">
        <f t="shared" si="15"/>
        <v>77.488950000000003</v>
      </c>
      <c r="J139" s="49">
        <f>VLOOKUP(A139,'Quote from MPC Rev03'!A68:I194,8)</f>
        <v>105</v>
      </c>
      <c r="K139" s="45">
        <f t="shared" si="16"/>
        <v>2.5110499999999973</v>
      </c>
      <c r="L139" s="45">
        <f t="shared" si="17"/>
        <v>2.7621549999999973</v>
      </c>
      <c r="M139" s="27"/>
    </row>
    <row r="140" spans="1:13" x14ac:dyDescent="0.25">
      <c r="A140" s="27">
        <v>204</v>
      </c>
      <c r="B140" s="46" t="s">
        <v>113</v>
      </c>
      <c r="C140" s="47" t="s">
        <v>142</v>
      </c>
      <c r="D140" s="47" t="s">
        <v>190</v>
      </c>
      <c r="E140" s="46" t="s">
        <v>300</v>
      </c>
      <c r="F140" s="47" t="s">
        <v>309</v>
      </c>
      <c r="G140" s="47">
        <v>12</v>
      </c>
      <c r="H140" s="48">
        <v>432</v>
      </c>
      <c r="I140" s="48">
        <f t="shared" si="15"/>
        <v>413.27440000000001</v>
      </c>
      <c r="J140" s="49">
        <f>VLOOKUP(A140,'Quote from MPC Rev03'!A69:I195,8)</f>
        <v>560</v>
      </c>
      <c r="K140" s="45">
        <f t="shared" si="16"/>
        <v>18.725599999999986</v>
      </c>
      <c r="L140" s="45">
        <f t="shared" si="17"/>
        <v>20.598159999999986</v>
      </c>
      <c r="M140" s="27"/>
    </row>
    <row r="141" spans="1:13" x14ac:dyDescent="0.25">
      <c r="A141" s="27">
        <v>205</v>
      </c>
      <c r="B141" s="46" t="s">
        <v>114</v>
      </c>
      <c r="C141" s="47" t="s">
        <v>28</v>
      </c>
      <c r="D141" s="47" t="s">
        <v>191</v>
      </c>
      <c r="E141" s="46" t="s">
        <v>301</v>
      </c>
      <c r="F141" s="47" t="s">
        <v>312</v>
      </c>
      <c r="G141" s="47" t="s">
        <v>316</v>
      </c>
      <c r="H141" s="48">
        <v>180</v>
      </c>
      <c r="I141" s="48">
        <f t="shared" si="15"/>
        <v>110.69850000000001</v>
      </c>
      <c r="J141" s="49">
        <f>VLOOKUP(A141,'Quote from MPC Rev03'!A70:I196,8)</f>
        <v>150</v>
      </c>
      <c r="K141" s="45">
        <f t="shared" si="16"/>
        <v>69.30149999999999</v>
      </c>
      <c r="L141" s="45">
        <f t="shared" si="17"/>
        <v>76.231650000000002</v>
      </c>
      <c r="M141" s="27"/>
    </row>
    <row r="142" spans="1:13" ht="30" x14ac:dyDescent="0.25">
      <c r="A142" s="47">
        <v>223</v>
      </c>
      <c r="B142" s="46" t="s">
        <v>118</v>
      </c>
      <c r="C142" s="47" t="s">
        <v>127</v>
      </c>
      <c r="D142" s="47" t="s">
        <v>198</v>
      </c>
      <c r="E142" s="46" t="s">
        <v>302</v>
      </c>
      <c r="F142" s="47" t="s">
        <v>310</v>
      </c>
      <c r="G142" s="47">
        <v>12</v>
      </c>
      <c r="H142" s="48">
        <v>0</v>
      </c>
      <c r="I142" s="49" t="s">
        <v>366</v>
      </c>
      <c r="J142" s="49" t="str">
        <f>VLOOKUP(A142,'Quote from MPC Rev03'!A88:I214,8)</f>
        <v>F.O.C</v>
      </c>
      <c r="K142" s="27"/>
      <c r="L142" s="45">
        <f t="shared" si="17"/>
        <v>0</v>
      </c>
      <c r="M142" s="27"/>
    </row>
    <row r="143" spans="1:13" x14ac:dyDescent="0.25">
      <c r="A143" s="27">
        <v>224</v>
      </c>
      <c r="B143" s="46" t="s">
        <v>119</v>
      </c>
      <c r="C143" s="47" t="s">
        <v>127</v>
      </c>
      <c r="D143" s="47" t="s">
        <v>199</v>
      </c>
      <c r="E143" s="46" t="s">
        <v>303</v>
      </c>
      <c r="F143" s="47" t="s">
        <v>310</v>
      </c>
      <c r="G143" s="47">
        <v>12</v>
      </c>
      <c r="H143" s="48">
        <v>0</v>
      </c>
      <c r="I143" s="49" t="s">
        <v>366</v>
      </c>
      <c r="J143" s="49" t="str">
        <f>VLOOKUP(A143,'Quote from MPC Rev03'!A89:I215,8)</f>
        <v>F.O.C</v>
      </c>
      <c r="K143" s="27"/>
      <c r="L143" s="45">
        <f t="shared" si="17"/>
        <v>0</v>
      </c>
      <c r="M143" s="27"/>
    </row>
    <row r="144" spans="1:13" x14ac:dyDescent="0.25">
      <c r="A144" s="27">
        <v>30</v>
      </c>
      <c r="B144" s="46" t="s">
        <v>57</v>
      </c>
      <c r="C144" s="47" t="s">
        <v>121</v>
      </c>
      <c r="D144" s="47" t="s">
        <v>145</v>
      </c>
      <c r="E144" s="46">
        <v>14354696</v>
      </c>
      <c r="F144" s="47" t="s">
        <v>305</v>
      </c>
      <c r="G144" s="47">
        <v>12</v>
      </c>
      <c r="H144" s="48">
        <v>75</v>
      </c>
      <c r="I144" s="48">
        <f>J144*0.73799</f>
        <v>77.488950000000003</v>
      </c>
      <c r="J144" s="49">
        <f>VLOOKUP(A144,'Quote from MPC Rev03'!A2:I95,8,FALSE)</f>
        <v>105</v>
      </c>
      <c r="K144" s="45">
        <f t="shared" ref="K144" si="18">H144-I144</f>
        <v>-2.4889500000000027</v>
      </c>
      <c r="L144" s="45">
        <f t="shared" si="17"/>
        <v>-2.7378450000000032</v>
      </c>
      <c r="M144" s="27"/>
    </row>
    <row r="145" spans="1:13" ht="30" hidden="1" x14ac:dyDescent="0.25">
      <c r="A145" s="27">
        <v>31</v>
      </c>
      <c r="B145" s="46" t="s">
        <v>58</v>
      </c>
      <c r="C145" s="47" t="s">
        <v>122</v>
      </c>
      <c r="D145" s="47">
        <v>236</v>
      </c>
      <c r="E145" s="46">
        <v>782275</v>
      </c>
      <c r="F145" s="47" t="s">
        <v>306</v>
      </c>
      <c r="G145" s="47">
        <v>12</v>
      </c>
      <c r="H145" s="48">
        <v>1017.11</v>
      </c>
      <c r="I145" s="48" t="s">
        <v>367</v>
      </c>
      <c r="J145" s="48" t="s">
        <v>367</v>
      </c>
      <c r="K145" s="50">
        <v>0</v>
      </c>
      <c r="L145" s="50"/>
      <c r="M145" s="27" t="s">
        <v>404</v>
      </c>
    </row>
    <row r="146" spans="1:13" ht="30" hidden="1" x14ac:dyDescent="0.25">
      <c r="A146" s="42">
        <v>32</v>
      </c>
      <c r="B146" s="41" t="s">
        <v>59</v>
      </c>
      <c r="C146" s="42" t="s">
        <v>123</v>
      </c>
      <c r="D146" s="42" t="s">
        <v>146</v>
      </c>
      <c r="E146" s="41" t="s">
        <v>203</v>
      </c>
      <c r="F146" s="42" t="s">
        <v>306</v>
      </c>
      <c r="G146" s="42">
        <v>12</v>
      </c>
      <c r="H146" s="43"/>
      <c r="I146" s="48">
        <f t="shared" ref="I146:I161" si="19">J146*0.73799</f>
        <v>0</v>
      </c>
      <c r="J146" s="49"/>
      <c r="K146" s="43">
        <f t="shared" ref="K146:K208" si="20">H146-I146</f>
        <v>0</v>
      </c>
      <c r="L146" s="43"/>
      <c r="M146" s="27"/>
    </row>
    <row r="147" spans="1:13" ht="30" hidden="1" x14ac:dyDescent="0.25">
      <c r="A147" s="42">
        <v>33</v>
      </c>
      <c r="B147" s="41" t="s">
        <v>59</v>
      </c>
      <c r="C147" s="42" t="s">
        <v>123</v>
      </c>
      <c r="D147" s="42" t="s">
        <v>146</v>
      </c>
      <c r="E147" s="41" t="s">
        <v>204</v>
      </c>
      <c r="F147" s="42" t="s">
        <v>306</v>
      </c>
      <c r="G147" s="42">
        <v>12</v>
      </c>
      <c r="H147" s="43"/>
      <c r="I147" s="48">
        <f t="shared" si="19"/>
        <v>0</v>
      </c>
      <c r="J147" s="49"/>
      <c r="K147" s="43">
        <f t="shared" si="20"/>
        <v>0</v>
      </c>
      <c r="L147" s="43"/>
      <c r="M147" s="27"/>
    </row>
    <row r="148" spans="1:13" ht="30" hidden="1" x14ac:dyDescent="0.25">
      <c r="A148" s="42">
        <v>34</v>
      </c>
      <c r="B148" s="41" t="s">
        <v>60</v>
      </c>
      <c r="C148" s="42" t="s">
        <v>124</v>
      </c>
      <c r="D148" s="42" t="s">
        <v>147</v>
      </c>
      <c r="E148" s="41" t="s">
        <v>205</v>
      </c>
      <c r="F148" s="42" t="s">
        <v>306</v>
      </c>
      <c r="G148" s="42">
        <v>12</v>
      </c>
      <c r="H148" s="43"/>
      <c r="I148" s="48">
        <f t="shared" si="19"/>
        <v>0</v>
      </c>
      <c r="J148" s="49"/>
      <c r="K148" s="43">
        <f t="shared" si="20"/>
        <v>0</v>
      </c>
      <c r="L148" s="43"/>
      <c r="M148" s="27"/>
    </row>
    <row r="149" spans="1:13" ht="30" hidden="1" x14ac:dyDescent="0.25">
      <c r="A149" s="42">
        <v>35</v>
      </c>
      <c r="B149" s="41" t="s">
        <v>61</v>
      </c>
      <c r="C149" s="42" t="s">
        <v>125</v>
      </c>
      <c r="D149" s="42" t="s">
        <v>148</v>
      </c>
      <c r="E149" s="41" t="s">
        <v>206</v>
      </c>
      <c r="F149" s="42" t="s">
        <v>306</v>
      </c>
      <c r="G149" s="42">
        <v>12</v>
      </c>
      <c r="H149" s="43"/>
      <c r="I149" s="48">
        <f t="shared" si="19"/>
        <v>0</v>
      </c>
      <c r="J149" s="49"/>
      <c r="K149" s="43">
        <f t="shared" si="20"/>
        <v>0</v>
      </c>
      <c r="L149" s="43"/>
      <c r="M149" s="27"/>
    </row>
    <row r="150" spans="1:13" ht="45" hidden="1" x14ac:dyDescent="0.25">
      <c r="A150" s="42">
        <v>36</v>
      </c>
      <c r="B150" s="41" t="s">
        <v>62</v>
      </c>
      <c r="C150" s="42" t="s">
        <v>126</v>
      </c>
      <c r="D150" s="42" t="s">
        <v>149</v>
      </c>
      <c r="E150" s="41" t="s">
        <v>207</v>
      </c>
      <c r="F150" s="42" t="s">
        <v>306</v>
      </c>
      <c r="G150" s="42">
        <v>12</v>
      </c>
      <c r="H150" s="43"/>
      <c r="I150" s="48">
        <f t="shared" si="19"/>
        <v>0</v>
      </c>
      <c r="J150" s="49"/>
      <c r="K150" s="43">
        <f t="shared" si="20"/>
        <v>0</v>
      </c>
      <c r="L150" s="43">
        <f t="shared" ref="L150:L156" si="21">K150*1.1</f>
        <v>0</v>
      </c>
      <c r="M150" s="27"/>
    </row>
    <row r="151" spans="1:13" ht="45" hidden="1" x14ac:dyDescent="0.25">
      <c r="A151" s="42">
        <v>37</v>
      </c>
      <c r="B151" s="41" t="s">
        <v>62</v>
      </c>
      <c r="C151" s="42" t="s">
        <v>126</v>
      </c>
      <c r="D151" s="42" t="s">
        <v>149</v>
      </c>
      <c r="E151" s="41" t="s">
        <v>208</v>
      </c>
      <c r="F151" s="42" t="s">
        <v>306</v>
      </c>
      <c r="G151" s="42">
        <v>12</v>
      </c>
      <c r="H151" s="43"/>
      <c r="I151" s="48">
        <f t="shared" si="19"/>
        <v>0</v>
      </c>
      <c r="J151" s="49"/>
      <c r="K151" s="43">
        <f t="shared" si="20"/>
        <v>0</v>
      </c>
      <c r="L151" s="43">
        <f t="shared" si="21"/>
        <v>0</v>
      </c>
      <c r="M151" s="27"/>
    </row>
    <row r="152" spans="1:13" ht="30" hidden="1" x14ac:dyDescent="0.25">
      <c r="A152" s="42">
        <v>38</v>
      </c>
      <c r="B152" s="41" t="s">
        <v>59</v>
      </c>
      <c r="C152" s="42" t="s">
        <v>123</v>
      </c>
      <c r="D152" s="42" t="s">
        <v>150</v>
      </c>
      <c r="E152" s="41" t="s">
        <v>209</v>
      </c>
      <c r="F152" s="42" t="s">
        <v>306</v>
      </c>
      <c r="G152" s="42">
        <v>12</v>
      </c>
      <c r="H152" s="43"/>
      <c r="I152" s="48">
        <f t="shared" si="19"/>
        <v>0</v>
      </c>
      <c r="J152" s="49"/>
      <c r="K152" s="43">
        <f t="shared" si="20"/>
        <v>0</v>
      </c>
      <c r="L152" s="43">
        <f t="shared" si="21"/>
        <v>0</v>
      </c>
      <c r="M152" s="27"/>
    </row>
    <row r="153" spans="1:13" ht="30" hidden="1" x14ac:dyDescent="0.25">
      <c r="A153" s="42">
        <v>39</v>
      </c>
      <c r="B153" s="41" t="s">
        <v>59</v>
      </c>
      <c r="C153" s="42" t="s">
        <v>123</v>
      </c>
      <c r="D153" s="42" t="s">
        <v>150</v>
      </c>
      <c r="E153" s="41" t="s">
        <v>210</v>
      </c>
      <c r="F153" s="42" t="s">
        <v>306</v>
      </c>
      <c r="G153" s="42">
        <v>12</v>
      </c>
      <c r="H153" s="43"/>
      <c r="I153" s="48">
        <f t="shared" si="19"/>
        <v>0</v>
      </c>
      <c r="J153" s="49"/>
      <c r="K153" s="43">
        <f t="shared" si="20"/>
        <v>0</v>
      </c>
      <c r="L153" s="43">
        <f t="shared" si="21"/>
        <v>0</v>
      </c>
      <c r="M153" s="27"/>
    </row>
    <row r="154" spans="1:13" ht="30" hidden="1" x14ac:dyDescent="0.25">
      <c r="A154" s="42">
        <v>40</v>
      </c>
      <c r="B154" s="41" t="s">
        <v>59</v>
      </c>
      <c r="C154" s="42" t="s">
        <v>123</v>
      </c>
      <c r="D154" s="42" t="s">
        <v>150</v>
      </c>
      <c r="E154" s="41" t="s">
        <v>211</v>
      </c>
      <c r="F154" s="42" t="s">
        <v>306</v>
      </c>
      <c r="G154" s="42">
        <v>12</v>
      </c>
      <c r="H154" s="43"/>
      <c r="I154" s="48">
        <f t="shared" si="19"/>
        <v>0</v>
      </c>
      <c r="J154" s="49"/>
      <c r="K154" s="43">
        <f t="shared" si="20"/>
        <v>0</v>
      </c>
      <c r="L154" s="43">
        <f t="shared" si="21"/>
        <v>0</v>
      </c>
      <c r="M154" s="27"/>
    </row>
    <row r="155" spans="1:13" ht="30" hidden="1" x14ac:dyDescent="0.25">
      <c r="A155" s="42">
        <v>41</v>
      </c>
      <c r="B155" s="41" t="s">
        <v>59</v>
      </c>
      <c r="C155" s="42" t="s">
        <v>123</v>
      </c>
      <c r="D155" s="42" t="s">
        <v>150</v>
      </c>
      <c r="E155" s="41" t="s">
        <v>212</v>
      </c>
      <c r="F155" s="42" t="s">
        <v>306</v>
      </c>
      <c r="G155" s="42">
        <v>12</v>
      </c>
      <c r="H155" s="43"/>
      <c r="I155" s="48">
        <f t="shared" si="19"/>
        <v>0</v>
      </c>
      <c r="J155" s="49"/>
      <c r="K155" s="43">
        <f t="shared" si="20"/>
        <v>0</v>
      </c>
      <c r="L155" s="43">
        <f t="shared" si="21"/>
        <v>0</v>
      </c>
      <c r="M155" s="27"/>
    </row>
    <row r="156" spans="1:13" ht="60" hidden="1" x14ac:dyDescent="0.25">
      <c r="A156" s="42">
        <v>42</v>
      </c>
      <c r="B156" s="41" t="s">
        <v>63</v>
      </c>
      <c r="C156" s="42" t="s">
        <v>124</v>
      </c>
      <c r="D156" s="42" t="s">
        <v>151</v>
      </c>
      <c r="E156" s="41" t="s">
        <v>213</v>
      </c>
      <c r="F156" s="42" t="s">
        <v>306</v>
      </c>
      <c r="G156" s="42">
        <v>12</v>
      </c>
      <c r="H156" s="43"/>
      <c r="I156" s="48">
        <f t="shared" si="19"/>
        <v>0</v>
      </c>
      <c r="J156" s="49"/>
      <c r="K156" s="43">
        <f t="shared" si="20"/>
        <v>0</v>
      </c>
      <c r="L156" s="43">
        <f t="shared" si="21"/>
        <v>0</v>
      </c>
      <c r="M156" s="27"/>
    </row>
    <row r="157" spans="1:13" ht="30" hidden="1" x14ac:dyDescent="0.25">
      <c r="A157" s="42">
        <v>43</v>
      </c>
      <c r="B157" s="41" t="s">
        <v>375</v>
      </c>
      <c r="C157" s="42" t="s">
        <v>121</v>
      </c>
      <c r="D157" s="42">
        <v>63103</v>
      </c>
      <c r="E157" s="51">
        <v>631030017022</v>
      </c>
      <c r="F157" s="42" t="s">
        <v>306</v>
      </c>
      <c r="G157" s="42">
        <v>12</v>
      </c>
      <c r="H157" s="43"/>
      <c r="I157" s="48">
        <f t="shared" si="19"/>
        <v>0</v>
      </c>
      <c r="J157" s="49"/>
      <c r="K157" s="43">
        <f t="shared" si="20"/>
        <v>0</v>
      </c>
      <c r="L157" s="43"/>
      <c r="M157" s="27"/>
    </row>
    <row r="158" spans="1:13" ht="30" hidden="1" x14ac:dyDescent="0.25">
      <c r="A158" s="42">
        <v>44</v>
      </c>
      <c r="B158" s="41" t="s">
        <v>375</v>
      </c>
      <c r="C158" s="42" t="s">
        <v>121</v>
      </c>
      <c r="D158" s="42">
        <v>63103</v>
      </c>
      <c r="E158" s="51">
        <v>631030017023</v>
      </c>
      <c r="F158" s="42" t="s">
        <v>306</v>
      </c>
      <c r="G158" s="42">
        <v>12</v>
      </c>
      <c r="H158" s="43"/>
      <c r="I158" s="48">
        <f t="shared" si="19"/>
        <v>0</v>
      </c>
      <c r="J158" s="49"/>
      <c r="K158" s="43">
        <f t="shared" si="20"/>
        <v>0</v>
      </c>
      <c r="L158" s="43"/>
      <c r="M158" s="27"/>
    </row>
    <row r="159" spans="1:13" ht="30" hidden="1" x14ac:dyDescent="0.25">
      <c r="A159" s="42">
        <v>45</v>
      </c>
      <c r="B159" s="41" t="s">
        <v>375</v>
      </c>
      <c r="C159" s="42" t="s">
        <v>121</v>
      </c>
      <c r="D159" s="42">
        <v>63103</v>
      </c>
      <c r="E159" s="51">
        <v>631030017030</v>
      </c>
      <c r="F159" s="42" t="s">
        <v>306</v>
      </c>
      <c r="G159" s="42">
        <v>12</v>
      </c>
      <c r="H159" s="43"/>
      <c r="I159" s="48">
        <f t="shared" si="19"/>
        <v>0</v>
      </c>
      <c r="J159" s="49"/>
      <c r="K159" s="43">
        <f t="shared" si="20"/>
        <v>0</v>
      </c>
      <c r="L159" s="43"/>
      <c r="M159" s="27"/>
    </row>
    <row r="160" spans="1:13" ht="30" hidden="1" x14ac:dyDescent="0.25">
      <c r="A160" s="42">
        <v>46</v>
      </c>
      <c r="B160" s="41" t="s">
        <v>375</v>
      </c>
      <c r="C160" s="42" t="s">
        <v>121</v>
      </c>
      <c r="D160" s="42">
        <v>63103</v>
      </c>
      <c r="E160" s="51">
        <v>631030017042</v>
      </c>
      <c r="F160" s="42" t="s">
        <v>306</v>
      </c>
      <c r="G160" s="42">
        <v>12</v>
      </c>
      <c r="H160" s="43"/>
      <c r="I160" s="48">
        <f t="shared" si="19"/>
        <v>0</v>
      </c>
      <c r="J160" s="49"/>
      <c r="K160" s="43">
        <f t="shared" si="20"/>
        <v>0</v>
      </c>
      <c r="L160" s="43"/>
      <c r="M160" s="27"/>
    </row>
    <row r="161" spans="1:13" ht="30" hidden="1" x14ac:dyDescent="0.25">
      <c r="A161" s="42">
        <v>47</v>
      </c>
      <c r="B161" s="41" t="s">
        <v>65</v>
      </c>
      <c r="C161" s="42" t="s">
        <v>126</v>
      </c>
      <c r="D161" s="42" t="s">
        <v>152</v>
      </c>
      <c r="E161" s="41" t="s">
        <v>214</v>
      </c>
      <c r="F161" s="42" t="s">
        <v>306</v>
      </c>
      <c r="G161" s="42">
        <v>12</v>
      </c>
      <c r="H161" s="43"/>
      <c r="I161" s="48">
        <f t="shared" si="19"/>
        <v>0</v>
      </c>
      <c r="J161" s="49"/>
      <c r="K161" s="43">
        <f t="shared" si="20"/>
        <v>0</v>
      </c>
      <c r="L161" s="43"/>
      <c r="M161" s="27"/>
    </row>
    <row r="162" spans="1:13" ht="30" hidden="1" x14ac:dyDescent="0.25">
      <c r="A162" s="27">
        <v>62</v>
      </c>
      <c r="B162" s="46" t="s">
        <v>70</v>
      </c>
      <c r="C162" s="47" t="s">
        <v>122</v>
      </c>
      <c r="D162" s="47" t="s">
        <v>158</v>
      </c>
      <c r="E162" s="46" t="s">
        <v>229</v>
      </c>
      <c r="F162" s="47" t="s">
        <v>306</v>
      </c>
      <c r="G162" s="47">
        <v>12</v>
      </c>
      <c r="H162" s="48">
        <v>1135.6400000000001</v>
      </c>
      <c r="I162" s="48" t="s">
        <v>367</v>
      </c>
      <c r="J162" s="48" t="s">
        <v>367</v>
      </c>
      <c r="K162" s="50">
        <v>0</v>
      </c>
      <c r="L162" s="52"/>
      <c r="M162" s="27" t="s">
        <v>404</v>
      </c>
    </row>
    <row r="163" spans="1:13" ht="30" x14ac:dyDescent="0.25">
      <c r="A163" s="27">
        <v>63</v>
      </c>
      <c r="B163" s="46" t="s">
        <v>71</v>
      </c>
      <c r="C163" s="47" t="s">
        <v>128</v>
      </c>
      <c r="D163" s="47" t="s">
        <v>159</v>
      </c>
      <c r="E163" s="46">
        <v>89280141</v>
      </c>
      <c r="F163" s="47" t="s">
        <v>307</v>
      </c>
      <c r="G163" s="47">
        <v>12</v>
      </c>
      <c r="H163" s="48">
        <v>59.34</v>
      </c>
      <c r="I163" s="48">
        <f>J163*0.73799</f>
        <v>66.4191</v>
      </c>
      <c r="J163" s="49">
        <f>VLOOKUP(A163,'Quote from MPC Rev03'!A17:I143,8)</f>
        <v>90</v>
      </c>
      <c r="K163" s="45">
        <f t="shared" si="20"/>
        <v>-7.0790999999999968</v>
      </c>
      <c r="L163" s="45">
        <f t="shared" ref="L163" si="22">K163*1.1</f>
        <v>-7.7870099999999969</v>
      </c>
      <c r="M163" s="27"/>
    </row>
    <row r="164" spans="1:13" hidden="1" x14ac:dyDescent="0.25">
      <c r="A164" s="27">
        <v>81</v>
      </c>
      <c r="B164" s="46" t="s">
        <v>77</v>
      </c>
      <c r="C164" s="47" t="s">
        <v>122</v>
      </c>
      <c r="D164" s="47">
        <v>485</v>
      </c>
      <c r="E164" s="46">
        <v>310788</v>
      </c>
      <c r="F164" s="47" t="s">
        <v>307</v>
      </c>
      <c r="G164" s="47">
        <v>12</v>
      </c>
      <c r="H164" s="48">
        <v>201.39</v>
      </c>
      <c r="I164" s="48" t="s">
        <v>367</v>
      </c>
      <c r="J164" s="49" t="s">
        <v>367</v>
      </c>
      <c r="K164" s="50">
        <v>0</v>
      </c>
      <c r="L164" s="52"/>
      <c r="M164" s="27" t="s">
        <v>404</v>
      </c>
    </row>
    <row r="165" spans="1:13" hidden="1" x14ac:dyDescent="0.25">
      <c r="A165" s="27">
        <v>82</v>
      </c>
      <c r="B165" s="46" t="s">
        <v>77</v>
      </c>
      <c r="C165" s="47" t="s">
        <v>122</v>
      </c>
      <c r="D165" s="47">
        <v>485</v>
      </c>
      <c r="E165" s="46">
        <v>435110</v>
      </c>
      <c r="F165" s="47" t="s">
        <v>307</v>
      </c>
      <c r="G165" s="47">
        <v>12</v>
      </c>
      <c r="H165" s="48">
        <v>201.39</v>
      </c>
      <c r="I165" s="48" t="s">
        <v>367</v>
      </c>
      <c r="J165" s="49" t="s">
        <v>367</v>
      </c>
      <c r="K165" s="50">
        <v>0</v>
      </c>
      <c r="L165" s="52"/>
      <c r="M165" s="27" t="s">
        <v>404</v>
      </c>
    </row>
    <row r="166" spans="1:13" hidden="1" x14ac:dyDescent="0.25">
      <c r="A166" s="27">
        <v>84</v>
      </c>
      <c r="B166" s="46" t="s">
        <v>78</v>
      </c>
      <c r="C166" s="47" t="s">
        <v>133</v>
      </c>
      <c r="D166" s="47" t="s">
        <v>165</v>
      </c>
      <c r="E166" s="46">
        <v>51053</v>
      </c>
      <c r="F166" s="47" t="s">
        <v>307</v>
      </c>
      <c r="G166" s="47">
        <v>12</v>
      </c>
      <c r="H166" s="48">
        <v>1353.85</v>
      </c>
      <c r="I166" s="48" t="s">
        <v>367</v>
      </c>
      <c r="J166" s="49" t="s">
        <v>367</v>
      </c>
      <c r="K166" s="50">
        <v>0</v>
      </c>
      <c r="L166" s="52"/>
      <c r="M166" s="27"/>
    </row>
    <row r="167" spans="1:13" x14ac:dyDescent="0.25">
      <c r="A167" s="27">
        <v>105</v>
      </c>
      <c r="B167" s="46" t="s">
        <v>81</v>
      </c>
      <c r="C167" s="47" t="s">
        <v>32</v>
      </c>
      <c r="D167" s="47" t="s">
        <v>168</v>
      </c>
      <c r="E167" s="46" t="s">
        <v>231</v>
      </c>
      <c r="F167" s="47" t="s">
        <v>307</v>
      </c>
      <c r="G167" s="47">
        <v>6</v>
      </c>
      <c r="H167" s="48">
        <v>17.899999999999999</v>
      </c>
      <c r="I167" s="48">
        <f>J167*0.73799</f>
        <v>22.139700000000001</v>
      </c>
      <c r="J167" s="49">
        <f>VLOOKUP(A167,'Quote from MPC Rev03'!A59:I185,8)</f>
        <v>30</v>
      </c>
      <c r="K167" s="45">
        <f t="shared" si="20"/>
        <v>-4.2397000000000027</v>
      </c>
      <c r="L167" s="45">
        <f t="shared" ref="L167" si="23">K167*1.1</f>
        <v>-4.6636700000000033</v>
      </c>
      <c r="M167" s="27"/>
    </row>
    <row r="168" spans="1:13" hidden="1" x14ac:dyDescent="0.25">
      <c r="A168" s="27">
        <v>107</v>
      </c>
      <c r="B168" s="46" t="s">
        <v>82</v>
      </c>
      <c r="C168" s="47" t="s">
        <v>135</v>
      </c>
      <c r="D168" s="47" t="s">
        <v>169</v>
      </c>
      <c r="E168" s="46" t="s">
        <v>232</v>
      </c>
      <c r="F168" s="47" t="s">
        <v>307</v>
      </c>
      <c r="G168" s="47">
        <v>12</v>
      </c>
      <c r="H168" s="48">
        <v>285.70999999999998</v>
      </c>
      <c r="I168" s="48" t="s">
        <v>367</v>
      </c>
      <c r="J168" s="49" t="s">
        <v>367</v>
      </c>
      <c r="K168" s="50">
        <v>0</v>
      </c>
      <c r="L168" s="52"/>
      <c r="M168" s="27"/>
    </row>
    <row r="169" spans="1:13" hidden="1" x14ac:dyDescent="0.25">
      <c r="A169" s="27">
        <v>111</v>
      </c>
      <c r="B169" s="46" t="s">
        <v>83</v>
      </c>
      <c r="C169" s="47" t="s">
        <v>136</v>
      </c>
      <c r="D169" s="47" t="s">
        <v>171</v>
      </c>
      <c r="E169" s="46" t="s">
        <v>234</v>
      </c>
      <c r="F169" s="47" t="s">
        <v>307</v>
      </c>
      <c r="G169" s="47">
        <v>12</v>
      </c>
      <c r="H169" s="48">
        <v>805.86</v>
      </c>
      <c r="I169" s="48" t="s">
        <v>367</v>
      </c>
      <c r="J169" s="49" t="s">
        <v>367</v>
      </c>
      <c r="K169" s="50">
        <v>0</v>
      </c>
      <c r="L169" s="52">
        <f t="shared" ref="L169:L170" si="24">K169*1.1</f>
        <v>0</v>
      </c>
      <c r="M169" s="27"/>
    </row>
    <row r="170" spans="1:13" ht="30" x14ac:dyDescent="0.25">
      <c r="A170" s="54">
        <v>118</v>
      </c>
      <c r="B170" s="53" t="s">
        <v>84</v>
      </c>
      <c r="C170" s="54" t="s">
        <v>137</v>
      </c>
      <c r="D170" s="54" t="s">
        <v>172</v>
      </c>
      <c r="E170" s="53" t="s">
        <v>235</v>
      </c>
      <c r="F170" s="54" t="s">
        <v>307</v>
      </c>
      <c r="G170" s="54">
        <v>12</v>
      </c>
      <c r="H170" s="55">
        <v>1303.48</v>
      </c>
      <c r="I170" s="55">
        <f>J170*0.73799</f>
        <v>332.09550000000002</v>
      </c>
      <c r="J170" s="55">
        <f>VLOOKUP(A170,'Quote from MPC Rev03'!A72:I198,8)</f>
        <v>450</v>
      </c>
      <c r="K170" s="55">
        <f t="shared" si="20"/>
        <v>971.3845</v>
      </c>
      <c r="L170" s="55">
        <f t="shared" si="24"/>
        <v>1068.52295</v>
      </c>
      <c r="M170" s="27"/>
    </row>
    <row r="171" spans="1:13" ht="30" hidden="1" x14ac:dyDescent="0.25">
      <c r="A171" s="27">
        <v>119</v>
      </c>
      <c r="B171" s="46" t="s">
        <v>85</v>
      </c>
      <c r="C171" s="47" t="s">
        <v>122</v>
      </c>
      <c r="D171" s="47">
        <v>236</v>
      </c>
      <c r="E171" s="46">
        <v>704826</v>
      </c>
      <c r="F171" s="47" t="s">
        <v>308</v>
      </c>
      <c r="G171" s="47">
        <v>12</v>
      </c>
      <c r="H171" s="48">
        <v>306.83</v>
      </c>
      <c r="I171" s="48" t="s">
        <v>367</v>
      </c>
      <c r="J171" s="48" t="s">
        <v>367</v>
      </c>
      <c r="K171" s="50">
        <v>0</v>
      </c>
      <c r="L171" s="52"/>
      <c r="M171" s="27" t="s">
        <v>404</v>
      </c>
    </row>
    <row r="172" spans="1:13" ht="30" hidden="1" x14ac:dyDescent="0.25">
      <c r="A172" s="27">
        <v>120</v>
      </c>
      <c r="B172" s="46" t="s">
        <v>85</v>
      </c>
      <c r="C172" s="47" t="s">
        <v>122</v>
      </c>
      <c r="D172" s="47">
        <v>236</v>
      </c>
      <c r="E172" s="46">
        <v>796741</v>
      </c>
      <c r="F172" s="47" t="s">
        <v>308</v>
      </c>
      <c r="G172" s="47">
        <v>12</v>
      </c>
      <c r="H172" s="48">
        <v>3470</v>
      </c>
      <c r="I172" s="48" t="s">
        <v>367</v>
      </c>
      <c r="J172" s="48" t="s">
        <v>367</v>
      </c>
      <c r="K172" s="50">
        <v>0</v>
      </c>
      <c r="L172" s="52">
        <f t="shared" ref="L172:L177" si="25">K172*1.1</f>
        <v>0</v>
      </c>
      <c r="M172" s="27" t="s">
        <v>404</v>
      </c>
    </row>
    <row r="173" spans="1:13" hidden="1" x14ac:dyDescent="0.25">
      <c r="A173" s="42">
        <v>122</v>
      </c>
      <c r="B173" s="41" t="s">
        <v>86</v>
      </c>
      <c r="C173" s="42" t="s">
        <v>126</v>
      </c>
      <c r="D173" s="42" t="s">
        <v>174</v>
      </c>
      <c r="E173" s="41">
        <v>1459564</v>
      </c>
      <c r="F173" s="42" t="s">
        <v>308</v>
      </c>
      <c r="G173" s="42">
        <v>12</v>
      </c>
      <c r="H173" s="43"/>
      <c r="I173" s="48">
        <f t="shared" ref="I173:I178" si="26">J173*0.73799</f>
        <v>0</v>
      </c>
      <c r="J173" s="49"/>
      <c r="K173" s="43">
        <f t="shared" si="20"/>
        <v>0</v>
      </c>
      <c r="L173" s="43">
        <f t="shared" si="25"/>
        <v>0</v>
      </c>
      <c r="M173" s="27"/>
    </row>
    <row r="174" spans="1:13" ht="30" hidden="1" x14ac:dyDescent="0.25">
      <c r="A174" s="42">
        <v>123</v>
      </c>
      <c r="B174" s="41" t="s">
        <v>87</v>
      </c>
      <c r="C174" s="42" t="s">
        <v>126</v>
      </c>
      <c r="D174" s="42" t="s">
        <v>175</v>
      </c>
      <c r="E174" s="41" t="s">
        <v>237</v>
      </c>
      <c r="F174" s="42" t="s">
        <v>308</v>
      </c>
      <c r="G174" s="42">
        <v>12</v>
      </c>
      <c r="H174" s="43"/>
      <c r="I174" s="48">
        <f t="shared" si="26"/>
        <v>0</v>
      </c>
      <c r="J174" s="49"/>
      <c r="K174" s="43">
        <f t="shared" si="20"/>
        <v>0</v>
      </c>
      <c r="L174" s="43">
        <f t="shared" si="25"/>
        <v>0</v>
      </c>
      <c r="M174" s="27"/>
    </row>
    <row r="175" spans="1:13" ht="30" hidden="1" x14ac:dyDescent="0.25">
      <c r="A175" s="42">
        <v>124</v>
      </c>
      <c r="B175" s="41" t="s">
        <v>87</v>
      </c>
      <c r="C175" s="42" t="s">
        <v>126</v>
      </c>
      <c r="D175" s="42" t="s">
        <v>175</v>
      </c>
      <c r="E175" s="41" t="s">
        <v>238</v>
      </c>
      <c r="F175" s="42" t="s">
        <v>308</v>
      </c>
      <c r="G175" s="42">
        <v>12</v>
      </c>
      <c r="H175" s="43"/>
      <c r="I175" s="48">
        <f t="shared" si="26"/>
        <v>0</v>
      </c>
      <c r="J175" s="49"/>
      <c r="K175" s="43">
        <f t="shared" si="20"/>
        <v>0</v>
      </c>
      <c r="L175" s="43">
        <f t="shared" si="25"/>
        <v>0</v>
      </c>
      <c r="M175" s="27"/>
    </row>
    <row r="176" spans="1:13" ht="30" hidden="1" x14ac:dyDescent="0.25">
      <c r="A176" s="42">
        <v>125</v>
      </c>
      <c r="B176" s="41" t="s">
        <v>88</v>
      </c>
      <c r="C176" s="42" t="s">
        <v>125</v>
      </c>
      <c r="D176" s="42" t="s">
        <v>148</v>
      </c>
      <c r="E176" s="41" t="s">
        <v>239</v>
      </c>
      <c r="F176" s="42" t="s">
        <v>308</v>
      </c>
      <c r="G176" s="42">
        <v>12</v>
      </c>
      <c r="H176" s="43"/>
      <c r="I176" s="48">
        <f t="shared" si="26"/>
        <v>0</v>
      </c>
      <c r="J176" s="49"/>
      <c r="K176" s="43">
        <f t="shared" si="20"/>
        <v>0</v>
      </c>
      <c r="L176" s="43">
        <f t="shared" si="25"/>
        <v>0</v>
      </c>
      <c r="M176" s="27"/>
    </row>
    <row r="177" spans="1:13" ht="30" hidden="1" x14ac:dyDescent="0.25">
      <c r="A177" s="42">
        <v>126</v>
      </c>
      <c r="B177" s="41" t="s">
        <v>89</v>
      </c>
      <c r="C177" s="42" t="s">
        <v>124</v>
      </c>
      <c r="D177" s="42" t="s">
        <v>151</v>
      </c>
      <c r="E177" s="41" t="s">
        <v>240</v>
      </c>
      <c r="F177" s="42" t="s">
        <v>308</v>
      </c>
      <c r="G177" s="42">
        <v>12</v>
      </c>
      <c r="H177" s="43"/>
      <c r="I177" s="48">
        <f t="shared" si="26"/>
        <v>0</v>
      </c>
      <c r="J177" s="49"/>
      <c r="K177" s="43">
        <f t="shared" si="20"/>
        <v>0</v>
      </c>
      <c r="L177" s="43">
        <f t="shared" si="25"/>
        <v>0</v>
      </c>
      <c r="M177" s="27"/>
    </row>
    <row r="178" spans="1:13" hidden="1" x14ac:dyDescent="0.25">
      <c r="A178" s="42">
        <v>127</v>
      </c>
      <c r="B178" s="41" t="s">
        <v>90</v>
      </c>
      <c r="C178" s="42" t="s">
        <v>124</v>
      </c>
      <c r="D178" s="42" t="s">
        <v>176</v>
      </c>
      <c r="E178" s="41" t="s">
        <v>241</v>
      </c>
      <c r="F178" s="42" t="s">
        <v>308</v>
      </c>
      <c r="G178" s="42">
        <v>12</v>
      </c>
      <c r="H178" s="43"/>
      <c r="I178" s="48">
        <f t="shared" si="26"/>
        <v>0</v>
      </c>
      <c r="J178" s="49"/>
      <c r="K178" s="43">
        <f t="shared" si="20"/>
        <v>0</v>
      </c>
      <c r="L178" s="43"/>
      <c r="M178" s="27"/>
    </row>
    <row r="179" spans="1:13" x14ac:dyDescent="0.25">
      <c r="A179" s="42">
        <v>128</v>
      </c>
      <c r="B179" s="41" t="s">
        <v>368</v>
      </c>
      <c r="C179" s="42" t="s">
        <v>121</v>
      </c>
      <c r="D179" s="42">
        <v>6314</v>
      </c>
      <c r="E179" s="51">
        <v>631400009104</v>
      </c>
      <c r="F179" s="42" t="s">
        <v>308</v>
      </c>
      <c r="G179" s="42">
        <v>12</v>
      </c>
      <c r="H179" s="43"/>
      <c r="I179" s="48" t="s">
        <v>366</v>
      </c>
      <c r="J179" s="49" t="s">
        <v>366</v>
      </c>
      <c r="K179" s="43">
        <v>0</v>
      </c>
      <c r="L179" s="43"/>
      <c r="M179" s="27"/>
    </row>
    <row r="180" spans="1:13" hidden="1" x14ac:dyDescent="0.25">
      <c r="A180" s="42">
        <v>129</v>
      </c>
      <c r="B180" s="41" t="s">
        <v>91</v>
      </c>
      <c r="C180" s="42" t="s">
        <v>123</v>
      </c>
      <c r="D180" s="42" t="s">
        <v>150</v>
      </c>
      <c r="E180" s="41">
        <v>95162</v>
      </c>
      <c r="F180" s="42" t="s">
        <v>308</v>
      </c>
      <c r="G180" s="42">
        <v>12</v>
      </c>
      <c r="H180" s="43"/>
      <c r="I180" s="48">
        <f t="shared" ref="I180:I185" si="27">J180*0.73799</f>
        <v>0</v>
      </c>
      <c r="J180" s="49"/>
      <c r="K180" s="43">
        <f t="shared" si="20"/>
        <v>0</v>
      </c>
      <c r="L180" s="43">
        <f t="shared" ref="L180:L208" si="28">K180*1.1</f>
        <v>0</v>
      </c>
      <c r="M180" s="27"/>
    </row>
    <row r="181" spans="1:13" hidden="1" x14ac:dyDescent="0.25">
      <c r="A181" s="42">
        <v>130</v>
      </c>
      <c r="B181" s="41" t="s">
        <v>91</v>
      </c>
      <c r="C181" s="42" t="s">
        <v>123</v>
      </c>
      <c r="D181" s="42" t="s">
        <v>150</v>
      </c>
      <c r="E181" s="41">
        <v>95163</v>
      </c>
      <c r="F181" s="42" t="s">
        <v>308</v>
      </c>
      <c r="G181" s="42">
        <v>12</v>
      </c>
      <c r="H181" s="43"/>
      <c r="I181" s="48">
        <f t="shared" si="27"/>
        <v>0</v>
      </c>
      <c r="J181" s="49"/>
      <c r="K181" s="43">
        <f t="shared" si="20"/>
        <v>0</v>
      </c>
      <c r="L181" s="43">
        <f t="shared" si="28"/>
        <v>0</v>
      </c>
      <c r="M181" s="27"/>
    </row>
    <row r="182" spans="1:13" hidden="1" x14ac:dyDescent="0.25">
      <c r="A182" s="42">
        <v>131</v>
      </c>
      <c r="B182" s="41" t="s">
        <v>91</v>
      </c>
      <c r="C182" s="42" t="s">
        <v>123</v>
      </c>
      <c r="D182" s="42" t="s">
        <v>150</v>
      </c>
      <c r="E182" s="41">
        <v>95179</v>
      </c>
      <c r="F182" s="42" t="s">
        <v>308</v>
      </c>
      <c r="G182" s="42">
        <v>12</v>
      </c>
      <c r="H182" s="43"/>
      <c r="I182" s="48">
        <f t="shared" si="27"/>
        <v>0</v>
      </c>
      <c r="J182" s="49"/>
      <c r="K182" s="43">
        <f t="shared" si="20"/>
        <v>0</v>
      </c>
      <c r="L182" s="43">
        <f t="shared" si="28"/>
        <v>0</v>
      </c>
      <c r="M182" s="27"/>
    </row>
    <row r="183" spans="1:13" hidden="1" x14ac:dyDescent="0.25">
      <c r="A183" s="42">
        <v>132</v>
      </c>
      <c r="B183" s="41" t="s">
        <v>91</v>
      </c>
      <c r="C183" s="42" t="s">
        <v>123</v>
      </c>
      <c r="D183" s="42" t="s">
        <v>150</v>
      </c>
      <c r="E183" s="41">
        <v>95141</v>
      </c>
      <c r="F183" s="42" t="s">
        <v>308</v>
      </c>
      <c r="G183" s="42">
        <v>12</v>
      </c>
      <c r="H183" s="43"/>
      <c r="I183" s="48">
        <f t="shared" si="27"/>
        <v>0</v>
      </c>
      <c r="J183" s="49"/>
      <c r="K183" s="43">
        <f t="shared" si="20"/>
        <v>0</v>
      </c>
      <c r="L183" s="43">
        <f t="shared" si="28"/>
        <v>0</v>
      </c>
      <c r="M183" s="27"/>
    </row>
    <row r="184" spans="1:13" hidden="1" x14ac:dyDescent="0.25">
      <c r="A184" s="42">
        <v>133</v>
      </c>
      <c r="B184" s="41" t="s">
        <v>91</v>
      </c>
      <c r="C184" s="42" t="s">
        <v>123</v>
      </c>
      <c r="D184" s="42" t="s">
        <v>177</v>
      </c>
      <c r="E184" s="41">
        <v>95178</v>
      </c>
      <c r="F184" s="42" t="s">
        <v>308</v>
      </c>
      <c r="G184" s="42">
        <v>12</v>
      </c>
      <c r="H184" s="43"/>
      <c r="I184" s="48">
        <f t="shared" si="27"/>
        <v>0</v>
      </c>
      <c r="J184" s="49"/>
      <c r="K184" s="43">
        <f t="shared" si="20"/>
        <v>0</v>
      </c>
      <c r="L184" s="43">
        <f t="shared" si="28"/>
        <v>0</v>
      </c>
      <c r="M184" s="27"/>
    </row>
    <row r="185" spans="1:13" hidden="1" x14ac:dyDescent="0.25">
      <c r="A185" s="42">
        <v>134</v>
      </c>
      <c r="B185" s="41" t="s">
        <v>91</v>
      </c>
      <c r="C185" s="42" t="s">
        <v>123</v>
      </c>
      <c r="D185" s="42" t="s">
        <v>177</v>
      </c>
      <c r="E185" s="41">
        <v>95142</v>
      </c>
      <c r="F185" s="42" t="s">
        <v>308</v>
      </c>
      <c r="G185" s="42">
        <v>12</v>
      </c>
      <c r="H185" s="43"/>
      <c r="I185" s="48">
        <f t="shared" si="27"/>
        <v>0</v>
      </c>
      <c r="J185" s="49"/>
      <c r="K185" s="43">
        <f t="shared" si="20"/>
        <v>0</v>
      </c>
      <c r="L185" s="43">
        <f t="shared" si="28"/>
        <v>0</v>
      </c>
      <c r="M185" s="27"/>
    </row>
    <row r="186" spans="1:13" hidden="1" x14ac:dyDescent="0.25">
      <c r="A186" s="27">
        <v>135</v>
      </c>
      <c r="B186" s="46" t="s">
        <v>92</v>
      </c>
      <c r="C186" s="47" t="s">
        <v>122</v>
      </c>
      <c r="D186" s="47">
        <v>236</v>
      </c>
      <c r="E186" s="46" t="s">
        <v>242</v>
      </c>
      <c r="F186" s="47" t="s">
        <v>308</v>
      </c>
      <c r="G186" s="47">
        <v>12</v>
      </c>
      <c r="H186" s="48">
        <v>3470</v>
      </c>
      <c r="I186" s="48" t="s">
        <v>367</v>
      </c>
      <c r="J186" s="48" t="s">
        <v>367</v>
      </c>
      <c r="K186" s="50">
        <v>0</v>
      </c>
      <c r="L186" s="52">
        <f t="shared" si="28"/>
        <v>0</v>
      </c>
      <c r="M186" s="27" t="s">
        <v>404</v>
      </c>
    </row>
    <row r="187" spans="1:13" hidden="1" x14ac:dyDescent="0.25">
      <c r="A187" s="27">
        <v>136</v>
      </c>
      <c r="B187" s="46" t="s">
        <v>83</v>
      </c>
      <c r="C187" s="47" t="s">
        <v>136</v>
      </c>
      <c r="D187" s="47" t="s">
        <v>178</v>
      </c>
      <c r="E187" s="46" t="s">
        <v>243</v>
      </c>
      <c r="F187" s="47" t="s">
        <v>309</v>
      </c>
      <c r="G187" s="47">
        <v>12</v>
      </c>
      <c r="H187" s="48">
        <v>720</v>
      </c>
      <c r="I187" s="48" t="s">
        <v>367</v>
      </c>
      <c r="J187" s="49" t="s">
        <v>367</v>
      </c>
      <c r="K187" s="50">
        <v>0</v>
      </c>
      <c r="L187" s="52">
        <f t="shared" si="28"/>
        <v>0</v>
      </c>
      <c r="M187" s="27"/>
    </row>
    <row r="188" spans="1:13" hidden="1" x14ac:dyDescent="0.25">
      <c r="A188" s="42">
        <v>143</v>
      </c>
      <c r="B188" s="41" t="s">
        <v>91</v>
      </c>
      <c r="C188" s="42" t="s">
        <v>123</v>
      </c>
      <c r="D188" s="42" t="s">
        <v>177</v>
      </c>
      <c r="E188" s="41" t="s">
        <v>250</v>
      </c>
      <c r="F188" s="42" t="s">
        <v>310</v>
      </c>
      <c r="G188" s="42">
        <v>12</v>
      </c>
      <c r="H188" s="43"/>
      <c r="I188" s="48">
        <f t="shared" ref="I188:I194" si="29">J188*0.73799</f>
        <v>0</v>
      </c>
      <c r="J188" s="49"/>
      <c r="K188" s="43">
        <f t="shared" si="20"/>
        <v>0</v>
      </c>
      <c r="L188" s="43">
        <f t="shared" si="28"/>
        <v>0</v>
      </c>
      <c r="M188" s="27"/>
    </row>
    <row r="189" spans="1:13" hidden="1" x14ac:dyDescent="0.25">
      <c r="A189" s="42">
        <v>144</v>
      </c>
      <c r="B189" s="41" t="s">
        <v>91</v>
      </c>
      <c r="C189" s="42" t="s">
        <v>123</v>
      </c>
      <c r="D189" s="42" t="s">
        <v>150</v>
      </c>
      <c r="E189" s="41" t="s">
        <v>251</v>
      </c>
      <c r="F189" s="42" t="s">
        <v>310</v>
      </c>
      <c r="G189" s="42">
        <v>12</v>
      </c>
      <c r="H189" s="43"/>
      <c r="I189" s="48">
        <f t="shared" si="29"/>
        <v>0</v>
      </c>
      <c r="J189" s="49"/>
      <c r="K189" s="43">
        <f t="shared" si="20"/>
        <v>0</v>
      </c>
      <c r="L189" s="43">
        <f t="shared" si="28"/>
        <v>0</v>
      </c>
      <c r="M189" s="27"/>
    </row>
    <row r="190" spans="1:13" hidden="1" x14ac:dyDescent="0.25">
      <c r="A190" s="42">
        <v>145</v>
      </c>
      <c r="B190" s="41" t="s">
        <v>91</v>
      </c>
      <c r="C190" s="42" t="s">
        <v>123</v>
      </c>
      <c r="D190" s="42" t="s">
        <v>150</v>
      </c>
      <c r="E190" s="41" t="s">
        <v>252</v>
      </c>
      <c r="F190" s="42" t="s">
        <v>310</v>
      </c>
      <c r="G190" s="42">
        <v>12</v>
      </c>
      <c r="H190" s="43"/>
      <c r="I190" s="48">
        <f t="shared" si="29"/>
        <v>0</v>
      </c>
      <c r="J190" s="49"/>
      <c r="K190" s="43">
        <f t="shared" si="20"/>
        <v>0</v>
      </c>
      <c r="L190" s="43">
        <f t="shared" si="28"/>
        <v>0</v>
      </c>
      <c r="M190" s="27"/>
    </row>
    <row r="191" spans="1:13" hidden="1" x14ac:dyDescent="0.25">
      <c r="A191" s="42">
        <v>146</v>
      </c>
      <c r="B191" s="41" t="s">
        <v>91</v>
      </c>
      <c r="C191" s="42" t="s">
        <v>123</v>
      </c>
      <c r="D191" s="42" t="s">
        <v>177</v>
      </c>
      <c r="E191" s="41" t="s">
        <v>253</v>
      </c>
      <c r="F191" s="42" t="s">
        <v>310</v>
      </c>
      <c r="G191" s="42">
        <v>12</v>
      </c>
      <c r="H191" s="43"/>
      <c r="I191" s="48">
        <f t="shared" si="29"/>
        <v>0</v>
      </c>
      <c r="J191" s="49"/>
      <c r="K191" s="43">
        <f t="shared" si="20"/>
        <v>0</v>
      </c>
      <c r="L191" s="43">
        <f t="shared" si="28"/>
        <v>0</v>
      </c>
      <c r="M191" s="27"/>
    </row>
    <row r="192" spans="1:13" hidden="1" x14ac:dyDescent="0.25">
      <c r="A192" s="42">
        <v>147</v>
      </c>
      <c r="B192" s="41" t="s">
        <v>91</v>
      </c>
      <c r="C192" s="42" t="s">
        <v>123</v>
      </c>
      <c r="D192" s="42" t="s">
        <v>150</v>
      </c>
      <c r="E192" s="41" t="s">
        <v>254</v>
      </c>
      <c r="F192" s="42" t="s">
        <v>310</v>
      </c>
      <c r="G192" s="42">
        <v>12</v>
      </c>
      <c r="H192" s="43"/>
      <c r="I192" s="48">
        <f t="shared" si="29"/>
        <v>0</v>
      </c>
      <c r="J192" s="49"/>
      <c r="K192" s="43">
        <f t="shared" si="20"/>
        <v>0</v>
      </c>
      <c r="L192" s="43">
        <f t="shared" si="28"/>
        <v>0</v>
      </c>
      <c r="M192" s="27"/>
    </row>
    <row r="193" spans="1:13" hidden="1" x14ac:dyDescent="0.25">
      <c r="A193" s="42">
        <v>148</v>
      </c>
      <c r="B193" s="41" t="s">
        <v>91</v>
      </c>
      <c r="C193" s="42" t="s">
        <v>123</v>
      </c>
      <c r="D193" s="42" t="s">
        <v>150</v>
      </c>
      <c r="E193" s="41" t="s">
        <v>255</v>
      </c>
      <c r="F193" s="42" t="s">
        <v>310</v>
      </c>
      <c r="G193" s="42">
        <v>12</v>
      </c>
      <c r="H193" s="43"/>
      <c r="I193" s="48">
        <f t="shared" si="29"/>
        <v>0</v>
      </c>
      <c r="J193" s="49"/>
      <c r="K193" s="43">
        <f t="shared" si="20"/>
        <v>0</v>
      </c>
      <c r="L193" s="43">
        <f t="shared" si="28"/>
        <v>0</v>
      </c>
      <c r="M193" s="27"/>
    </row>
    <row r="194" spans="1:13" ht="30" hidden="1" x14ac:dyDescent="0.25">
      <c r="A194" s="42">
        <v>156</v>
      </c>
      <c r="B194" s="41" t="s">
        <v>88</v>
      </c>
      <c r="C194" s="42" t="s">
        <v>125</v>
      </c>
      <c r="D194" s="42" t="s">
        <v>148</v>
      </c>
      <c r="E194" s="41" t="s">
        <v>263</v>
      </c>
      <c r="F194" s="42" t="s">
        <v>310</v>
      </c>
      <c r="G194" s="42">
        <v>12</v>
      </c>
      <c r="H194" s="43"/>
      <c r="I194" s="48">
        <f t="shared" si="29"/>
        <v>0</v>
      </c>
      <c r="J194" s="49"/>
      <c r="K194" s="43">
        <f t="shared" si="20"/>
        <v>0</v>
      </c>
      <c r="L194" s="43">
        <f t="shared" si="28"/>
        <v>0</v>
      </c>
      <c r="M194" s="27"/>
    </row>
    <row r="195" spans="1:13" ht="45" x14ac:dyDescent="0.25">
      <c r="A195" s="42">
        <v>157</v>
      </c>
      <c r="B195" s="41" t="s">
        <v>96</v>
      </c>
      <c r="C195" s="42" t="s">
        <v>121</v>
      </c>
      <c r="D195" s="42" t="s">
        <v>179</v>
      </c>
      <c r="E195" s="41" t="s">
        <v>264</v>
      </c>
      <c r="F195" s="42" t="s">
        <v>310</v>
      </c>
      <c r="G195" s="42">
        <v>12</v>
      </c>
      <c r="H195" s="43">
        <v>240</v>
      </c>
      <c r="I195" s="48" t="s">
        <v>366</v>
      </c>
      <c r="J195" s="49" t="s">
        <v>366</v>
      </c>
      <c r="K195" s="43">
        <v>0</v>
      </c>
      <c r="L195" s="43">
        <f t="shared" si="28"/>
        <v>0</v>
      </c>
      <c r="M195" s="27"/>
    </row>
    <row r="196" spans="1:13" ht="30" hidden="1" x14ac:dyDescent="0.25">
      <c r="A196" s="42">
        <v>158</v>
      </c>
      <c r="B196" s="41" t="s">
        <v>97</v>
      </c>
      <c r="C196" s="42" t="s">
        <v>124</v>
      </c>
      <c r="D196" s="42" t="s">
        <v>151</v>
      </c>
      <c r="E196" s="41" t="s">
        <v>265</v>
      </c>
      <c r="F196" s="42" t="s">
        <v>310</v>
      </c>
      <c r="G196" s="42">
        <v>12</v>
      </c>
      <c r="H196" s="43"/>
      <c r="I196" s="48">
        <f>J196*0.73799</f>
        <v>0</v>
      </c>
      <c r="J196" s="49"/>
      <c r="K196" s="43">
        <f t="shared" si="20"/>
        <v>0</v>
      </c>
      <c r="L196" s="43">
        <f t="shared" si="28"/>
        <v>0</v>
      </c>
      <c r="M196" s="27"/>
    </row>
    <row r="197" spans="1:13" ht="30" hidden="1" x14ac:dyDescent="0.25">
      <c r="A197" s="27">
        <v>159</v>
      </c>
      <c r="B197" s="46" t="s">
        <v>98</v>
      </c>
      <c r="C197" s="47" t="s">
        <v>122</v>
      </c>
      <c r="D197" s="47" t="s">
        <v>158</v>
      </c>
      <c r="E197" s="46" t="s">
        <v>266</v>
      </c>
      <c r="F197" s="47" t="s">
        <v>310</v>
      </c>
      <c r="G197" s="47">
        <v>12</v>
      </c>
      <c r="H197" s="48">
        <v>247.2</v>
      </c>
      <c r="I197" s="48" t="s">
        <v>367</v>
      </c>
      <c r="J197" s="48" t="s">
        <v>367</v>
      </c>
      <c r="K197" s="50">
        <v>0</v>
      </c>
      <c r="L197" s="52">
        <f t="shared" si="28"/>
        <v>0</v>
      </c>
      <c r="M197" s="27" t="s">
        <v>404</v>
      </c>
    </row>
    <row r="198" spans="1:13" ht="30" hidden="1" x14ac:dyDescent="0.25">
      <c r="A198" s="27">
        <v>160</v>
      </c>
      <c r="B198" s="46" t="s">
        <v>98</v>
      </c>
      <c r="C198" s="47" t="s">
        <v>122</v>
      </c>
      <c r="D198" s="47" t="s">
        <v>158</v>
      </c>
      <c r="E198" s="46" t="s">
        <v>267</v>
      </c>
      <c r="F198" s="47" t="s">
        <v>310</v>
      </c>
      <c r="G198" s="47">
        <v>12</v>
      </c>
      <c r="H198" s="48">
        <v>360</v>
      </c>
      <c r="I198" s="48" t="s">
        <v>367</v>
      </c>
      <c r="J198" s="48" t="s">
        <v>367</v>
      </c>
      <c r="K198" s="50">
        <v>0</v>
      </c>
      <c r="L198" s="52">
        <f t="shared" si="28"/>
        <v>0</v>
      </c>
      <c r="M198" s="27" t="s">
        <v>404</v>
      </c>
    </row>
    <row r="199" spans="1:13" ht="30" hidden="1" x14ac:dyDescent="0.25">
      <c r="A199" s="27">
        <v>161</v>
      </c>
      <c r="B199" s="46" t="s">
        <v>98</v>
      </c>
      <c r="C199" s="47" t="s">
        <v>122</v>
      </c>
      <c r="D199" s="47" t="s">
        <v>158</v>
      </c>
      <c r="E199" s="46" t="s">
        <v>268</v>
      </c>
      <c r="F199" s="47" t="s">
        <v>310</v>
      </c>
      <c r="G199" s="47">
        <v>12</v>
      </c>
      <c r="H199" s="48">
        <v>360</v>
      </c>
      <c r="I199" s="48" t="s">
        <v>367</v>
      </c>
      <c r="J199" s="48" t="s">
        <v>367</v>
      </c>
      <c r="K199" s="50">
        <v>0</v>
      </c>
      <c r="L199" s="52">
        <f t="shared" si="28"/>
        <v>0</v>
      </c>
      <c r="M199" s="27" t="s">
        <v>404</v>
      </c>
    </row>
    <row r="200" spans="1:13" ht="30" hidden="1" x14ac:dyDescent="0.25">
      <c r="A200" s="27">
        <v>162</v>
      </c>
      <c r="B200" s="46" t="s">
        <v>98</v>
      </c>
      <c r="C200" s="47" t="s">
        <v>122</v>
      </c>
      <c r="D200" s="47" t="s">
        <v>158</v>
      </c>
      <c r="E200" s="46" t="s">
        <v>269</v>
      </c>
      <c r="F200" s="47" t="s">
        <v>310</v>
      </c>
      <c r="G200" s="47">
        <v>12</v>
      </c>
      <c r="H200" s="48">
        <v>247.2</v>
      </c>
      <c r="I200" s="48" t="s">
        <v>367</v>
      </c>
      <c r="J200" s="48" t="s">
        <v>367</v>
      </c>
      <c r="K200" s="50">
        <v>0</v>
      </c>
      <c r="L200" s="52">
        <f t="shared" si="28"/>
        <v>0</v>
      </c>
      <c r="M200" s="27" t="s">
        <v>404</v>
      </c>
    </row>
    <row r="201" spans="1:13" ht="30" hidden="1" x14ac:dyDescent="0.25">
      <c r="A201" s="27">
        <v>163</v>
      </c>
      <c r="B201" s="46" t="s">
        <v>98</v>
      </c>
      <c r="C201" s="47" t="s">
        <v>122</v>
      </c>
      <c r="D201" s="47" t="s">
        <v>158</v>
      </c>
      <c r="E201" s="46" t="s">
        <v>270</v>
      </c>
      <c r="F201" s="47" t="s">
        <v>310</v>
      </c>
      <c r="G201" s="47">
        <v>12</v>
      </c>
      <c r="H201" s="48">
        <v>360</v>
      </c>
      <c r="I201" s="48" t="s">
        <v>367</v>
      </c>
      <c r="J201" s="48" t="s">
        <v>367</v>
      </c>
      <c r="K201" s="50">
        <v>0</v>
      </c>
      <c r="L201" s="52">
        <f t="shared" si="28"/>
        <v>0</v>
      </c>
      <c r="M201" s="27" t="s">
        <v>404</v>
      </c>
    </row>
    <row r="202" spans="1:13" ht="30" hidden="1" x14ac:dyDescent="0.25">
      <c r="A202" s="27">
        <v>164</v>
      </c>
      <c r="B202" s="46" t="s">
        <v>98</v>
      </c>
      <c r="C202" s="47" t="s">
        <v>122</v>
      </c>
      <c r="D202" s="47" t="s">
        <v>158</v>
      </c>
      <c r="E202" s="46" t="s">
        <v>271</v>
      </c>
      <c r="F202" s="47" t="s">
        <v>310</v>
      </c>
      <c r="G202" s="47">
        <v>12</v>
      </c>
      <c r="H202" s="48">
        <v>247.2</v>
      </c>
      <c r="I202" s="48" t="s">
        <v>367</v>
      </c>
      <c r="J202" s="48" t="s">
        <v>367</v>
      </c>
      <c r="K202" s="50">
        <v>0</v>
      </c>
      <c r="L202" s="52">
        <f t="shared" si="28"/>
        <v>0</v>
      </c>
      <c r="M202" s="27" t="s">
        <v>404</v>
      </c>
    </row>
    <row r="203" spans="1:13" ht="30" hidden="1" x14ac:dyDescent="0.25">
      <c r="A203" s="42">
        <v>165</v>
      </c>
      <c r="B203" s="41" t="s">
        <v>87</v>
      </c>
      <c r="C203" s="42" t="s">
        <v>126</v>
      </c>
      <c r="D203" s="42" t="s">
        <v>175</v>
      </c>
      <c r="E203" s="41" t="s">
        <v>272</v>
      </c>
      <c r="F203" s="42" t="s">
        <v>310</v>
      </c>
      <c r="G203" s="42">
        <v>12</v>
      </c>
      <c r="H203" s="43"/>
      <c r="I203" s="48">
        <f t="shared" ref="I203:I226" si="30">J203*0.73799</f>
        <v>0</v>
      </c>
      <c r="J203" s="49"/>
      <c r="K203" s="43">
        <f t="shared" si="20"/>
        <v>0</v>
      </c>
      <c r="L203" s="43">
        <f t="shared" si="28"/>
        <v>0</v>
      </c>
      <c r="M203" s="27"/>
    </row>
    <row r="204" spans="1:13" ht="30" hidden="1" x14ac:dyDescent="0.25">
      <c r="A204" s="42">
        <v>166</v>
      </c>
      <c r="B204" s="41" t="s">
        <v>87</v>
      </c>
      <c r="C204" s="42" t="s">
        <v>126</v>
      </c>
      <c r="D204" s="42" t="s">
        <v>175</v>
      </c>
      <c r="E204" s="41" t="s">
        <v>273</v>
      </c>
      <c r="F204" s="42" t="s">
        <v>310</v>
      </c>
      <c r="G204" s="42">
        <v>12</v>
      </c>
      <c r="H204" s="43"/>
      <c r="I204" s="48">
        <f t="shared" si="30"/>
        <v>0</v>
      </c>
      <c r="J204" s="49"/>
      <c r="K204" s="43">
        <f t="shared" si="20"/>
        <v>0</v>
      </c>
      <c r="L204" s="43">
        <f t="shared" si="28"/>
        <v>0</v>
      </c>
      <c r="M204" s="27"/>
    </row>
    <row r="205" spans="1:13" hidden="1" x14ac:dyDescent="0.25">
      <c r="A205" s="42">
        <v>167</v>
      </c>
      <c r="B205" s="41" t="s">
        <v>7</v>
      </c>
      <c r="C205" s="42" t="s">
        <v>124</v>
      </c>
      <c r="D205" s="42" t="s">
        <v>176</v>
      </c>
      <c r="E205" s="41" t="s">
        <v>274</v>
      </c>
      <c r="F205" s="42" t="s">
        <v>310</v>
      </c>
      <c r="G205" s="42">
        <v>12</v>
      </c>
      <c r="H205" s="43"/>
      <c r="I205" s="48">
        <f t="shared" si="30"/>
        <v>0</v>
      </c>
      <c r="J205" s="49"/>
      <c r="K205" s="43">
        <f t="shared" si="20"/>
        <v>0</v>
      </c>
      <c r="L205" s="43">
        <f t="shared" si="28"/>
        <v>0</v>
      </c>
      <c r="M205" s="27"/>
    </row>
    <row r="206" spans="1:13" hidden="1" x14ac:dyDescent="0.25">
      <c r="A206" s="42">
        <v>170</v>
      </c>
      <c r="B206" s="41" t="s">
        <v>101</v>
      </c>
      <c r="C206" s="42" t="s">
        <v>126</v>
      </c>
      <c r="D206" s="42" t="s">
        <v>174</v>
      </c>
      <c r="E206" s="41" t="s">
        <v>277</v>
      </c>
      <c r="F206" s="42" t="s">
        <v>310</v>
      </c>
      <c r="G206" s="42">
        <v>12</v>
      </c>
      <c r="H206" s="43"/>
      <c r="I206" s="48">
        <f t="shared" si="30"/>
        <v>0</v>
      </c>
      <c r="J206" s="49"/>
      <c r="K206" s="43">
        <f t="shared" si="20"/>
        <v>0</v>
      </c>
      <c r="L206" s="43">
        <f t="shared" si="28"/>
        <v>0</v>
      </c>
      <c r="M206" s="27"/>
    </row>
    <row r="207" spans="1:13" ht="30" x14ac:dyDescent="0.25">
      <c r="A207" s="47">
        <v>177</v>
      </c>
      <c r="B207" s="46" t="s">
        <v>106</v>
      </c>
      <c r="C207" s="47" t="s">
        <v>124</v>
      </c>
      <c r="D207" s="47" t="s">
        <v>176</v>
      </c>
      <c r="E207" s="46" t="s">
        <v>284</v>
      </c>
      <c r="F207" s="47" t="s">
        <v>311</v>
      </c>
      <c r="G207" s="47">
        <v>12</v>
      </c>
      <c r="H207" s="48">
        <v>144</v>
      </c>
      <c r="I207" s="48">
        <f t="shared" si="30"/>
        <v>118.0784</v>
      </c>
      <c r="J207" s="48">
        <f>VLOOKUP(A207,'Quote from MPC Rev03'!A2:I128,8)</f>
        <v>160</v>
      </c>
      <c r="K207" s="48">
        <f t="shared" si="20"/>
        <v>25.921599999999998</v>
      </c>
      <c r="L207" s="48">
        <f t="shared" si="28"/>
        <v>28.513760000000001</v>
      </c>
      <c r="M207" s="27"/>
    </row>
    <row r="208" spans="1:13" ht="60" x14ac:dyDescent="0.25">
      <c r="A208" s="47">
        <v>178</v>
      </c>
      <c r="B208" s="46" t="s">
        <v>107</v>
      </c>
      <c r="C208" s="47" t="s">
        <v>124</v>
      </c>
      <c r="D208" s="47" t="s">
        <v>151</v>
      </c>
      <c r="E208" s="46" t="s">
        <v>285</v>
      </c>
      <c r="F208" s="47" t="s">
        <v>311</v>
      </c>
      <c r="G208" s="47">
        <v>12</v>
      </c>
      <c r="H208" s="48">
        <v>250</v>
      </c>
      <c r="I208" s="48">
        <f t="shared" si="30"/>
        <v>236.1568</v>
      </c>
      <c r="J208" s="48">
        <f>VLOOKUP(A208,'Quote from MPC Rev03'!A3:I129,8)</f>
        <v>320</v>
      </c>
      <c r="K208" s="48">
        <f t="shared" si="20"/>
        <v>13.843199999999996</v>
      </c>
      <c r="L208" s="48">
        <f t="shared" si="28"/>
        <v>15.227519999999997</v>
      </c>
      <c r="M208" s="27"/>
    </row>
    <row r="209" spans="1:13" hidden="1" x14ac:dyDescent="0.25">
      <c r="A209" s="42">
        <v>206</v>
      </c>
      <c r="B209" s="41" t="s">
        <v>115</v>
      </c>
      <c r="C209" s="42" t="s">
        <v>123</v>
      </c>
      <c r="D209" s="42" t="s">
        <v>177</v>
      </c>
      <c r="E209" s="41">
        <v>97019</v>
      </c>
      <c r="F209" s="42" t="s">
        <v>311</v>
      </c>
      <c r="G209" s="42">
        <v>12</v>
      </c>
      <c r="H209" s="43"/>
      <c r="I209" s="48">
        <f t="shared" si="30"/>
        <v>0</v>
      </c>
      <c r="J209" s="49"/>
      <c r="K209" s="43">
        <f t="shared" ref="K209:K251" si="31">H209-I209</f>
        <v>0</v>
      </c>
      <c r="L209" s="43">
        <f t="shared" ref="L209:L226" si="32">K209*1.1</f>
        <v>0</v>
      </c>
      <c r="M209" s="27"/>
    </row>
    <row r="210" spans="1:13" hidden="1" x14ac:dyDescent="0.25">
      <c r="A210" s="42">
        <v>207</v>
      </c>
      <c r="B210" s="41" t="s">
        <v>115</v>
      </c>
      <c r="C210" s="42" t="s">
        <v>123</v>
      </c>
      <c r="D210" s="42" t="s">
        <v>177</v>
      </c>
      <c r="E210" s="41">
        <v>97020</v>
      </c>
      <c r="F210" s="42" t="s">
        <v>311</v>
      </c>
      <c r="G210" s="42">
        <v>12</v>
      </c>
      <c r="H210" s="43"/>
      <c r="I210" s="48">
        <f t="shared" si="30"/>
        <v>0</v>
      </c>
      <c r="J210" s="49"/>
      <c r="K210" s="43">
        <f t="shared" si="31"/>
        <v>0</v>
      </c>
      <c r="L210" s="43">
        <f t="shared" si="32"/>
        <v>0</v>
      </c>
      <c r="M210" s="27"/>
    </row>
    <row r="211" spans="1:13" hidden="1" x14ac:dyDescent="0.25">
      <c r="A211" s="42">
        <v>208</v>
      </c>
      <c r="B211" s="41" t="s">
        <v>115</v>
      </c>
      <c r="C211" s="42" t="s">
        <v>123</v>
      </c>
      <c r="D211" s="42" t="s">
        <v>150</v>
      </c>
      <c r="E211" s="41">
        <v>97015</v>
      </c>
      <c r="F211" s="42" t="s">
        <v>311</v>
      </c>
      <c r="G211" s="42">
        <v>12</v>
      </c>
      <c r="H211" s="43"/>
      <c r="I211" s="48">
        <f t="shared" si="30"/>
        <v>0</v>
      </c>
      <c r="J211" s="49"/>
      <c r="K211" s="43">
        <f t="shared" si="31"/>
        <v>0</v>
      </c>
      <c r="L211" s="43">
        <f t="shared" si="32"/>
        <v>0</v>
      </c>
      <c r="M211" s="27"/>
    </row>
    <row r="212" spans="1:13" hidden="1" x14ac:dyDescent="0.25">
      <c r="A212" s="42">
        <v>209</v>
      </c>
      <c r="B212" s="41" t="s">
        <v>115</v>
      </c>
      <c r="C212" s="42" t="s">
        <v>123</v>
      </c>
      <c r="D212" s="42" t="s">
        <v>150</v>
      </c>
      <c r="E212" s="41">
        <v>97016</v>
      </c>
      <c r="F212" s="42" t="s">
        <v>311</v>
      </c>
      <c r="G212" s="42">
        <v>12</v>
      </c>
      <c r="H212" s="43"/>
      <c r="I212" s="48">
        <f t="shared" si="30"/>
        <v>0</v>
      </c>
      <c r="J212" s="49"/>
      <c r="K212" s="43">
        <f t="shared" si="31"/>
        <v>0</v>
      </c>
      <c r="L212" s="43">
        <f t="shared" si="32"/>
        <v>0</v>
      </c>
      <c r="M212" s="27"/>
    </row>
    <row r="213" spans="1:13" hidden="1" x14ac:dyDescent="0.25">
      <c r="A213" s="42">
        <v>210</v>
      </c>
      <c r="B213" s="41" t="s">
        <v>115</v>
      </c>
      <c r="C213" s="42" t="s">
        <v>123</v>
      </c>
      <c r="D213" s="42" t="s">
        <v>150</v>
      </c>
      <c r="E213" s="41">
        <v>97017</v>
      </c>
      <c r="F213" s="42" t="s">
        <v>311</v>
      </c>
      <c r="G213" s="42">
        <v>12</v>
      </c>
      <c r="H213" s="43"/>
      <c r="I213" s="48">
        <f t="shared" si="30"/>
        <v>0</v>
      </c>
      <c r="J213" s="49"/>
      <c r="K213" s="43">
        <f t="shared" si="31"/>
        <v>0</v>
      </c>
      <c r="L213" s="43">
        <f t="shared" si="32"/>
        <v>0</v>
      </c>
      <c r="M213" s="27"/>
    </row>
    <row r="214" spans="1:13" hidden="1" x14ac:dyDescent="0.25">
      <c r="A214" s="42">
        <v>211</v>
      </c>
      <c r="B214" s="41" t="s">
        <v>115</v>
      </c>
      <c r="C214" s="42" t="s">
        <v>123</v>
      </c>
      <c r="D214" s="42" t="s">
        <v>150</v>
      </c>
      <c r="E214" s="41">
        <v>97018</v>
      </c>
      <c r="F214" s="42" t="s">
        <v>311</v>
      </c>
      <c r="G214" s="42">
        <v>12</v>
      </c>
      <c r="H214" s="43"/>
      <c r="I214" s="48">
        <f t="shared" si="30"/>
        <v>0</v>
      </c>
      <c r="J214" s="49"/>
      <c r="K214" s="43">
        <f t="shared" si="31"/>
        <v>0</v>
      </c>
      <c r="L214" s="43">
        <f t="shared" si="32"/>
        <v>0</v>
      </c>
      <c r="M214" s="27"/>
    </row>
    <row r="215" spans="1:13" ht="30" hidden="1" x14ac:dyDescent="0.25">
      <c r="A215" s="42">
        <v>212</v>
      </c>
      <c r="B215" s="41" t="s">
        <v>375</v>
      </c>
      <c r="C215" s="42" t="s">
        <v>121</v>
      </c>
      <c r="D215" s="42" t="s">
        <v>192</v>
      </c>
      <c r="E215" s="41">
        <v>97010</v>
      </c>
      <c r="F215" s="42" t="s">
        <v>311</v>
      </c>
      <c r="G215" s="42">
        <v>12</v>
      </c>
      <c r="H215" s="43"/>
      <c r="I215" s="48">
        <f t="shared" si="30"/>
        <v>0</v>
      </c>
      <c r="J215" s="49"/>
      <c r="K215" s="43">
        <f t="shared" si="31"/>
        <v>0</v>
      </c>
      <c r="L215" s="43">
        <f t="shared" si="32"/>
        <v>0</v>
      </c>
      <c r="M215" s="27"/>
    </row>
    <row r="216" spans="1:13" ht="30" hidden="1" x14ac:dyDescent="0.25">
      <c r="A216" s="42">
        <v>213</v>
      </c>
      <c r="B216" s="41" t="s">
        <v>375</v>
      </c>
      <c r="C216" s="42" t="s">
        <v>121</v>
      </c>
      <c r="D216" s="42" t="s">
        <v>192</v>
      </c>
      <c r="E216" s="41">
        <v>97011</v>
      </c>
      <c r="F216" s="42" t="s">
        <v>311</v>
      </c>
      <c r="G216" s="42">
        <v>12</v>
      </c>
      <c r="H216" s="43"/>
      <c r="I216" s="48">
        <f t="shared" si="30"/>
        <v>0</v>
      </c>
      <c r="J216" s="49"/>
      <c r="K216" s="43">
        <f t="shared" si="31"/>
        <v>0</v>
      </c>
      <c r="L216" s="43">
        <f t="shared" si="32"/>
        <v>0</v>
      </c>
      <c r="M216" s="27"/>
    </row>
    <row r="217" spans="1:13" ht="30" hidden="1" x14ac:dyDescent="0.25">
      <c r="A217" s="42">
        <v>214</v>
      </c>
      <c r="B217" s="41" t="s">
        <v>375</v>
      </c>
      <c r="C217" s="42" t="s">
        <v>121</v>
      </c>
      <c r="D217" s="42" t="s">
        <v>193</v>
      </c>
      <c r="E217" s="41">
        <v>97012</v>
      </c>
      <c r="F217" s="42" t="s">
        <v>311</v>
      </c>
      <c r="G217" s="42">
        <v>12</v>
      </c>
      <c r="H217" s="43"/>
      <c r="I217" s="48">
        <f t="shared" si="30"/>
        <v>0</v>
      </c>
      <c r="J217" s="49"/>
      <c r="K217" s="43">
        <f t="shared" si="31"/>
        <v>0</v>
      </c>
      <c r="L217" s="43">
        <f t="shared" si="32"/>
        <v>0</v>
      </c>
      <c r="M217" s="27"/>
    </row>
    <row r="218" spans="1:13" ht="30" hidden="1" x14ac:dyDescent="0.25">
      <c r="A218" s="42">
        <v>215</v>
      </c>
      <c r="B218" s="41" t="s">
        <v>375</v>
      </c>
      <c r="C218" s="42" t="s">
        <v>121</v>
      </c>
      <c r="D218" s="42" t="s">
        <v>193</v>
      </c>
      <c r="E218" s="41">
        <v>97013</v>
      </c>
      <c r="F218" s="42" t="s">
        <v>311</v>
      </c>
      <c r="G218" s="42">
        <v>12</v>
      </c>
      <c r="H218" s="43"/>
      <c r="I218" s="48">
        <f t="shared" si="30"/>
        <v>0</v>
      </c>
      <c r="J218" s="49"/>
      <c r="K218" s="43">
        <f t="shared" si="31"/>
        <v>0</v>
      </c>
      <c r="L218" s="43">
        <f t="shared" si="32"/>
        <v>0</v>
      </c>
      <c r="M218" s="27"/>
    </row>
    <row r="219" spans="1:13" ht="30" hidden="1" x14ac:dyDescent="0.25">
      <c r="A219" s="41">
        <v>216</v>
      </c>
      <c r="B219" s="41" t="s">
        <v>106</v>
      </c>
      <c r="C219" s="41" t="s">
        <v>124</v>
      </c>
      <c r="D219" s="41" t="s">
        <v>147</v>
      </c>
      <c r="E219" s="41">
        <v>97025</v>
      </c>
      <c r="F219" s="41" t="s">
        <v>311</v>
      </c>
      <c r="G219" s="41">
        <v>12</v>
      </c>
      <c r="H219" s="43"/>
      <c r="I219" s="48">
        <f t="shared" si="30"/>
        <v>0</v>
      </c>
      <c r="J219" s="49"/>
      <c r="K219" s="43">
        <f t="shared" si="31"/>
        <v>0</v>
      </c>
      <c r="L219" s="43">
        <f t="shared" si="32"/>
        <v>0</v>
      </c>
      <c r="M219" s="27"/>
    </row>
    <row r="220" spans="1:13" ht="60" hidden="1" x14ac:dyDescent="0.25">
      <c r="A220" s="41">
        <v>217</v>
      </c>
      <c r="B220" s="41" t="s">
        <v>116</v>
      </c>
      <c r="C220" s="41" t="s">
        <v>124</v>
      </c>
      <c r="D220" s="41" t="s">
        <v>151</v>
      </c>
      <c r="E220" s="41">
        <v>97026</v>
      </c>
      <c r="F220" s="41" t="s">
        <v>311</v>
      </c>
      <c r="G220" s="41">
        <v>12</v>
      </c>
      <c r="H220" s="43"/>
      <c r="I220" s="48">
        <f t="shared" si="30"/>
        <v>0</v>
      </c>
      <c r="J220" s="49"/>
      <c r="K220" s="43">
        <f t="shared" si="31"/>
        <v>0</v>
      </c>
      <c r="L220" s="43">
        <f t="shared" si="32"/>
        <v>0</v>
      </c>
      <c r="M220" s="27"/>
    </row>
    <row r="221" spans="1:13" ht="30" hidden="1" x14ac:dyDescent="0.25">
      <c r="A221" s="42">
        <v>218</v>
      </c>
      <c r="B221" s="41" t="s">
        <v>108</v>
      </c>
      <c r="C221" s="42" t="s">
        <v>125</v>
      </c>
      <c r="D221" s="42" t="s">
        <v>194</v>
      </c>
      <c r="E221" s="41">
        <v>97024</v>
      </c>
      <c r="F221" s="42" t="s">
        <v>311</v>
      </c>
      <c r="G221" s="42">
        <v>12</v>
      </c>
      <c r="H221" s="43"/>
      <c r="I221" s="48">
        <f t="shared" si="30"/>
        <v>0</v>
      </c>
      <c r="J221" s="49"/>
      <c r="K221" s="43">
        <f t="shared" si="31"/>
        <v>0</v>
      </c>
      <c r="L221" s="43">
        <f t="shared" si="32"/>
        <v>0</v>
      </c>
      <c r="M221" s="27"/>
    </row>
    <row r="222" spans="1:13" ht="30" hidden="1" x14ac:dyDescent="0.25">
      <c r="A222" s="42">
        <v>219</v>
      </c>
      <c r="B222" s="41" t="s">
        <v>398</v>
      </c>
      <c r="C222" s="42" t="s">
        <v>399</v>
      </c>
      <c r="D222" s="42" t="s">
        <v>400</v>
      </c>
      <c r="E222" s="41">
        <v>97014</v>
      </c>
      <c r="F222" s="42" t="s">
        <v>311</v>
      </c>
      <c r="G222" s="42">
        <v>24</v>
      </c>
      <c r="H222" s="43"/>
      <c r="I222" s="48">
        <f t="shared" si="30"/>
        <v>0</v>
      </c>
      <c r="J222" s="49"/>
      <c r="K222" s="43">
        <f t="shared" si="31"/>
        <v>0</v>
      </c>
      <c r="L222" s="43">
        <f t="shared" si="32"/>
        <v>0</v>
      </c>
      <c r="M222" s="27"/>
    </row>
    <row r="223" spans="1:13" hidden="1" x14ac:dyDescent="0.25">
      <c r="A223" s="42">
        <v>220</v>
      </c>
      <c r="B223" s="41" t="s">
        <v>117</v>
      </c>
      <c r="C223" s="42" t="s">
        <v>126</v>
      </c>
      <c r="D223" s="42" t="s">
        <v>196</v>
      </c>
      <c r="E223" s="41">
        <v>97021</v>
      </c>
      <c r="F223" s="42" t="s">
        <v>311</v>
      </c>
      <c r="G223" s="42">
        <v>12</v>
      </c>
      <c r="H223" s="43"/>
      <c r="I223" s="48">
        <f t="shared" si="30"/>
        <v>0</v>
      </c>
      <c r="J223" s="49"/>
      <c r="K223" s="43">
        <f t="shared" si="31"/>
        <v>0</v>
      </c>
      <c r="L223" s="43">
        <f t="shared" si="32"/>
        <v>0</v>
      </c>
      <c r="M223" s="27"/>
    </row>
    <row r="224" spans="1:13" hidden="1" x14ac:dyDescent="0.25">
      <c r="A224" s="42">
        <v>221</v>
      </c>
      <c r="B224" s="41" t="s">
        <v>117</v>
      </c>
      <c r="C224" s="42" t="s">
        <v>126</v>
      </c>
      <c r="D224" s="42" t="s">
        <v>196</v>
      </c>
      <c r="E224" s="41">
        <v>97022</v>
      </c>
      <c r="F224" s="42" t="s">
        <v>311</v>
      </c>
      <c r="G224" s="42">
        <v>12</v>
      </c>
      <c r="H224" s="43"/>
      <c r="I224" s="48">
        <f t="shared" si="30"/>
        <v>0</v>
      </c>
      <c r="J224" s="49"/>
      <c r="K224" s="43">
        <f t="shared" si="31"/>
        <v>0</v>
      </c>
      <c r="L224" s="43">
        <f t="shared" si="32"/>
        <v>0</v>
      </c>
      <c r="M224" s="27"/>
    </row>
    <row r="225" spans="1:13" hidden="1" x14ac:dyDescent="0.25">
      <c r="A225" s="42">
        <v>222</v>
      </c>
      <c r="B225" s="41" t="s">
        <v>86</v>
      </c>
      <c r="C225" s="42" t="s">
        <v>126</v>
      </c>
      <c r="D225" s="42" t="s">
        <v>197</v>
      </c>
      <c r="E225" s="41">
        <v>97023</v>
      </c>
      <c r="F225" s="42" t="s">
        <v>311</v>
      </c>
      <c r="G225" s="42">
        <v>12</v>
      </c>
      <c r="H225" s="43"/>
      <c r="I225" s="48">
        <f t="shared" si="30"/>
        <v>0</v>
      </c>
      <c r="J225" s="49"/>
      <c r="K225" s="43">
        <f t="shared" si="31"/>
        <v>0</v>
      </c>
      <c r="L225" s="43">
        <f t="shared" si="32"/>
        <v>0</v>
      </c>
      <c r="M225" s="27"/>
    </row>
    <row r="226" spans="1:13" ht="30" hidden="1" x14ac:dyDescent="0.25">
      <c r="A226" s="42">
        <v>225</v>
      </c>
      <c r="B226" s="41" t="s">
        <v>398</v>
      </c>
      <c r="C226" s="42" t="s">
        <v>399</v>
      </c>
      <c r="D226" s="42" t="s">
        <v>200</v>
      </c>
      <c r="E226" s="41" t="s">
        <v>304</v>
      </c>
      <c r="F226" s="42" t="s">
        <v>310</v>
      </c>
      <c r="G226" s="42">
        <v>24</v>
      </c>
      <c r="H226" s="43"/>
      <c r="I226" s="48">
        <f t="shared" si="30"/>
        <v>0</v>
      </c>
      <c r="J226" s="49"/>
      <c r="K226" s="43">
        <f t="shared" si="31"/>
        <v>0</v>
      </c>
      <c r="L226" s="43">
        <f t="shared" si="32"/>
        <v>0</v>
      </c>
      <c r="M226" s="27"/>
    </row>
    <row r="227" spans="1:13" hidden="1" x14ac:dyDescent="0.25">
      <c r="A227" s="46">
        <v>226</v>
      </c>
      <c r="B227" s="46" t="s">
        <v>120</v>
      </c>
      <c r="C227" s="47" t="s">
        <v>144</v>
      </c>
      <c r="D227" s="47" t="s">
        <v>201</v>
      </c>
      <c r="E227" s="46">
        <v>90001301209</v>
      </c>
      <c r="F227" s="47" t="s">
        <v>312</v>
      </c>
      <c r="G227" s="47">
        <v>15</v>
      </c>
      <c r="H227" s="48">
        <v>2634.77</v>
      </c>
      <c r="I227" s="48" t="s">
        <v>367</v>
      </c>
      <c r="J227" s="49" t="s">
        <v>367</v>
      </c>
      <c r="K227" s="50">
        <v>0</v>
      </c>
      <c r="L227" s="52"/>
      <c r="M227" s="27"/>
    </row>
    <row r="228" spans="1:13" ht="30" hidden="1" x14ac:dyDescent="0.25">
      <c r="A228" s="42">
        <v>227</v>
      </c>
      <c r="B228" s="41" t="s">
        <v>375</v>
      </c>
      <c r="C228" s="42" t="s">
        <v>121</v>
      </c>
      <c r="D228" s="42" t="s">
        <v>369</v>
      </c>
      <c r="E228" s="51">
        <v>631030017035</v>
      </c>
      <c r="F228" s="42" t="s">
        <v>308</v>
      </c>
      <c r="G228" s="42">
        <v>12</v>
      </c>
      <c r="H228" s="43"/>
      <c r="I228" s="48">
        <f>J228*0.73799</f>
        <v>0</v>
      </c>
      <c r="J228" s="49"/>
      <c r="K228" s="43">
        <f t="shared" si="31"/>
        <v>0</v>
      </c>
      <c r="L228" s="43">
        <f t="shared" ref="L228:L232" si="33">K228*1.1</f>
        <v>0</v>
      </c>
      <c r="M228" s="27"/>
    </row>
    <row r="229" spans="1:13" ht="30" hidden="1" x14ac:dyDescent="0.25">
      <c r="A229" s="42">
        <v>228</v>
      </c>
      <c r="B229" s="41" t="s">
        <v>375</v>
      </c>
      <c r="C229" s="42" t="s">
        <v>121</v>
      </c>
      <c r="D229" s="42" t="s">
        <v>370</v>
      </c>
      <c r="E229" s="51">
        <v>631030017265</v>
      </c>
      <c r="F229" s="42" t="s">
        <v>308</v>
      </c>
      <c r="G229" s="42">
        <v>12</v>
      </c>
      <c r="H229" s="43"/>
      <c r="I229" s="48">
        <f>J229*0.73799</f>
        <v>0</v>
      </c>
      <c r="J229" s="49"/>
      <c r="K229" s="43">
        <f t="shared" si="31"/>
        <v>0</v>
      </c>
      <c r="L229" s="43">
        <f t="shared" si="33"/>
        <v>0</v>
      </c>
      <c r="M229" s="27"/>
    </row>
    <row r="230" spans="1:13" ht="30" hidden="1" x14ac:dyDescent="0.25">
      <c r="A230" s="42">
        <v>229</v>
      </c>
      <c r="B230" s="41" t="s">
        <v>375</v>
      </c>
      <c r="C230" s="42" t="s">
        <v>121</v>
      </c>
      <c r="D230" s="42" t="s">
        <v>370</v>
      </c>
      <c r="E230" s="51">
        <v>631030017021</v>
      </c>
      <c r="F230" s="42" t="s">
        <v>308</v>
      </c>
      <c r="G230" s="42">
        <v>12</v>
      </c>
      <c r="H230" s="43"/>
      <c r="I230" s="48">
        <f>J230*0.73799</f>
        <v>0</v>
      </c>
      <c r="J230" s="49"/>
      <c r="K230" s="43">
        <f t="shared" si="31"/>
        <v>0</v>
      </c>
      <c r="L230" s="43">
        <f t="shared" si="33"/>
        <v>0</v>
      </c>
      <c r="M230" s="27"/>
    </row>
    <row r="231" spans="1:13" ht="30" hidden="1" x14ac:dyDescent="0.25">
      <c r="A231" s="42">
        <v>230</v>
      </c>
      <c r="B231" s="41" t="s">
        <v>375</v>
      </c>
      <c r="C231" s="42" t="s">
        <v>121</v>
      </c>
      <c r="D231" s="42" t="s">
        <v>369</v>
      </c>
      <c r="E231" s="51" t="s">
        <v>371</v>
      </c>
      <c r="F231" s="42" t="s">
        <v>308</v>
      </c>
      <c r="G231" s="42">
        <v>12</v>
      </c>
      <c r="H231" s="43"/>
      <c r="I231" s="48">
        <f>J231*0.73799</f>
        <v>0</v>
      </c>
      <c r="J231" s="49"/>
      <c r="K231" s="43">
        <f t="shared" si="31"/>
        <v>0</v>
      </c>
      <c r="L231" s="43">
        <f t="shared" si="33"/>
        <v>0</v>
      </c>
      <c r="M231" s="27"/>
    </row>
    <row r="232" spans="1:13" ht="30" x14ac:dyDescent="0.25">
      <c r="A232" s="42">
        <v>231</v>
      </c>
      <c r="B232" s="41" t="s">
        <v>372</v>
      </c>
      <c r="C232" s="42" t="s">
        <v>373</v>
      </c>
      <c r="D232" s="42" t="s">
        <v>374</v>
      </c>
      <c r="E232" s="51" t="s">
        <v>401</v>
      </c>
      <c r="F232" s="42" t="s">
        <v>306</v>
      </c>
      <c r="G232" s="42">
        <v>12</v>
      </c>
      <c r="H232" s="43"/>
      <c r="I232" s="48" t="s">
        <v>366</v>
      </c>
      <c r="J232" s="48" t="s">
        <v>366</v>
      </c>
      <c r="K232" s="43">
        <v>0</v>
      </c>
      <c r="L232" s="43">
        <f t="shared" si="33"/>
        <v>0</v>
      </c>
      <c r="M232" s="27"/>
    </row>
    <row r="233" spans="1:13" ht="30" hidden="1" x14ac:dyDescent="0.25">
      <c r="A233" s="42">
        <v>232</v>
      </c>
      <c r="B233" s="41" t="s">
        <v>375</v>
      </c>
      <c r="C233" s="42" t="s">
        <v>373</v>
      </c>
      <c r="D233" s="42" t="s">
        <v>193</v>
      </c>
      <c r="E233" s="51" t="s">
        <v>376</v>
      </c>
      <c r="F233" s="42" t="s">
        <v>306</v>
      </c>
      <c r="G233" s="42">
        <v>12</v>
      </c>
      <c r="H233" s="43"/>
      <c r="I233" s="48">
        <f t="shared" ref="I233:I255" si="34">J233*0.73799</f>
        <v>0</v>
      </c>
      <c r="J233" s="49"/>
      <c r="K233" s="43">
        <f t="shared" si="31"/>
        <v>0</v>
      </c>
      <c r="L233" s="43">
        <f t="shared" ref="L233:L255" si="35">K233*1.1</f>
        <v>0</v>
      </c>
      <c r="M233" s="27"/>
    </row>
    <row r="234" spans="1:13" ht="30" hidden="1" x14ac:dyDescent="0.25">
      <c r="A234" s="42">
        <v>233</v>
      </c>
      <c r="B234" s="41" t="s">
        <v>375</v>
      </c>
      <c r="C234" s="42" t="s">
        <v>373</v>
      </c>
      <c r="D234" s="42" t="s">
        <v>193</v>
      </c>
      <c r="E234" s="51" t="s">
        <v>377</v>
      </c>
      <c r="F234" s="42" t="s">
        <v>306</v>
      </c>
      <c r="G234" s="42">
        <v>12</v>
      </c>
      <c r="H234" s="43"/>
      <c r="I234" s="48">
        <f t="shared" si="34"/>
        <v>0</v>
      </c>
      <c r="J234" s="49"/>
      <c r="K234" s="43">
        <f t="shared" si="31"/>
        <v>0</v>
      </c>
      <c r="L234" s="43">
        <f t="shared" si="35"/>
        <v>0</v>
      </c>
      <c r="M234" s="27"/>
    </row>
    <row r="235" spans="1:13" ht="30" hidden="1" x14ac:dyDescent="0.25">
      <c r="A235" s="42">
        <v>234</v>
      </c>
      <c r="B235" s="41" t="s">
        <v>375</v>
      </c>
      <c r="C235" s="42" t="s">
        <v>373</v>
      </c>
      <c r="D235" s="42" t="s">
        <v>193</v>
      </c>
      <c r="E235" s="51" t="s">
        <v>378</v>
      </c>
      <c r="F235" s="42" t="s">
        <v>306</v>
      </c>
      <c r="G235" s="42">
        <v>12</v>
      </c>
      <c r="H235" s="43"/>
      <c r="I235" s="48">
        <f t="shared" si="34"/>
        <v>0</v>
      </c>
      <c r="J235" s="49"/>
      <c r="K235" s="43">
        <f t="shared" si="31"/>
        <v>0</v>
      </c>
      <c r="L235" s="43">
        <f t="shared" si="35"/>
        <v>0</v>
      </c>
      <c r="M235" s="27"/>
    </row>
    <row r="236" spans="1:13" ht="30" hidden="1" x14ac:dyDescent="0.25">
      <c r="A236" s="42">
        <v>235</v>
      </c>
      <c r="B236" s="41" t="s">
        <v>375</v>
      </c>
      <c r="C236" s="42" t="s">
        <v>373</v>
      </c>
      <c r="D236" s="42" t="s">
        <v>193</v>
      </c>
      <c r="E236" s="51" t="s">
        <v>379</v>
      </c>
      <c r="F236" s="42" t="s">
        <v>306</v>
      </c>
      <c r="G236" s="42">
        <v>12</v>
      </c>
      <c r="H236" s="43"/>
      <c r="I236" s="48">
        <f t="shared" si="34"/>
        <v>0</v>
      </c>
      <c r="J236" s="49"/>
      <c r="K236" s="43">
        <f t="shared" si="31"/>
        <v>0</v>
      </c>
      <c r="L236" s="43">
        <f t="shared" si="35"/>
        <v>0</v>
      </c>
      <c r="M236" s="27"/>
    </row>
    <row r="237" spans="1:13" ht="30" hidden="1" x14ac:dyDescent="0.25">
      <c r="A237" s="42">
        <v>236</v>
      </c>
      <c r="B237" s="41" t="s">
        <v>380</v>
      </c>
      <c r="C237" s="42" t="s">
        <v>381</v>
      </c>
      <c r="D237" s="42" t="s">
        <v>176</v>
      </c>
      <c r="E237" s="51" t="s">
        <v>382</v>
      </c>
      <c r="F237" s="42" t="s">
        <v>306</v>
      </c>
      <c r="G237" s="42">
        <v>12</v>
      </c>
      <c r="H237" s="43"/>
      <c r="I237" s="48">
        <f t="shared" si="34"/>
        <v>0</v>
      </c>
      <c r="J237" s="49"/>
      <c r="K237" s="43">
        <f t="shared" si="31"/>
        <v>0</v>
      </c>
      <c r="L237" s="43">
        <f t="shared" si="35"/>
        <v>0</v>
      </c>
      <c r="M237" s="27"/>
    </row>
    <row r="238" spans="1:13" ht="30" hidden="1" x14ac:dyDescent="0.25">
      <c r="A238" s="42">
        <v>237</v>
      </c>
      <c r="B238" s="41" t="s">
        <v>59</v>
      </c>
      <c r="C238" s="42" t="s">
        <v>123</v>
      </c>
      <c r="D238" s="42" t="s">
        <v>383</v>
      </c>
      <c r="E238" s="51" t="s">
        <v>384</v>
      </c>
      <c r="F238" s="42" t="s">
        <v>306</v>
      </c>
      <c r="G238" s="42">
        <v>12</v>
      </c>
      <c r="H238" s="43"/>
      <c r="I238" s="48">
        <f t="shared" si="34"/>
        <v>0</v>
      </c>
      <c r="J238" s="49"/>
      <c r="K238" s="43">
        <f t="shared" si="31"/>
        <v>0</v>
      </c>
      <c r="L238" s="43">
        <f t="shared" si="35"/>
        <v>0</v>
      </c>
      <c r="M238" s="27"/>
    </row>
    <row r="239" spans="1:13" ht="45" hidden="1" x14ac:dyDescent="0.25">
      <c r="A239" s="42">
        <v>238</v>
      </c>
      <c r="B239" s="41" t="s">
        <v>62</v>
      </c>
      <c r="C239" s="42" t="s">
        <v>126</v>
      </c>
      <c r="D239" s="42" t="s">
        <v>149</v>
      </c>
      <c r="E239" s="51" t="s">
        <v>385</v>
      </c>
      <c r="F239" s="42" t="s">
        <v>306</v>
      </c>
      <c r="G239" s="42">
        <v>12</v>
      </c>
      <c r="H239" s="43"/>
      <c r="I239" s="48">
        <f t="shared" si="34"/>
        <v>0</v>
      </c>
      <c r="J239" s="49"/>
      <c r="K239" s="43">
        <f t="shared" si="31"/>
        <v>0</v>
      </c>
      <c r="L239" s="43">
        <f t="shared" si="35"/>
        <v>0</v>
      </c>
      <c r="M239" s="27"/>
    </row>
    <row r="240" spans="1:13" ht="30" hidden="1" x14ac:dyDescent="0.25">
      <c r="A240" s="42">
        <v>239</v>
      </c>
      <c r="B240" s="41" t="s">
        <v>59</v>
      </c>
      <c r="C240" s="42" t="s">
        <v>123</v>
      </c>
      <c r="D240" s="42" t="s">
        <v>146</v>
      </c>
      <c r="E240" s="51" t="s">
        <v>386</v>
      </c>
      <c r="F240" s="42" t="s">
        <v>306</v>
      </c>
      <c r="G240" s="42">
        <v>12</v>
      </c>
      <c r="H240" s="43"/>
      <c r="I240" s="48">
        <f t="shared" si="34"/>
        <v>0</v>
      </c>
      <c r="J240" s="49"/>
      <c r="K240" s="43">
        <f t="shared" si="31"/>
        <v>0</v>
      </c>
      <c r="L240" s="43">
        <f t="shared" si="35"/>
        <v>0</v>
      </c>
      <c r="M240" s="27"/>
    </row>
    <row r="241" spans="1:14" ht="30" hidden="1" x14ac:dyDescent="0.25">
      <c r="A241" s="42">
        <v>240</v>
      </c>
      <c r="B241" s="41" t="s">
        <v>59</v>
      </c>
      <c r="C241" s="42" t="s">
        <v>123</v>
      </c>
      <c r="D241" s="42" t="s">
        <v>146</v>
      </c>
      <c r="E241" s="51" t="s">
        <v>387</v>
      </c>
      <c r="F241" s="42" t="s">
        <v>306</v>
      </c>
      <c r="G241" s="42">
        <v>12</v>
      </c>
      <c r="H241" s="43"/>
      <c r="I241" s="48">
        <f t="shared" si="34"/>
        <v>0</v>
      </c>
      <c r="J241" s="49"/>
      <c r="K241" s="43">
        <f t="shared" si="31"/>
        <v>0</v>
      </c>
      <c r="L241" s="43">
        <f t="shared" si="35"/>
        <v>0</v>
      </c>
      <c r="M241" s="27"/>
    </row>
    <row r="242" spans="1:14" ht="30" hidden="1" x14ac:dyDescent="0.25">
      <c r="A242" s="42">
        <v>241</v>
      </c>
      <c r="B242" s="41" t="s">
        <v>59</v>
      </c>
      <c r="C242" s="42" t="s">
        <v>123</v>
      </c>
      <c r="D242" s="42" t="s">
        <v>150</v>
      </c>
      <c r="E242" s="51" t="s">
        <v>388</v>
      </c>
      <c r="F242" s="42" t="s">
        <v>306</v>
      </c>
      <c r="G242" s="42">
        <v>12</v>
      </c>
      <c r="H242" s="43"/>
      <c r="I242" s="48">
        <f t="shared" si="34"/>
        <v>0</v>
      </c>
      <c r="J242" s="49"/>
      <c r="K242" s="43">
        <f t="shared" si="31"/>
        <v>0</v>
      </c>
      <c r="L242" s="43">
        <f t="shared" si="35"/>
        <v>0</v>
      </c>
      <c r="M242" s="27"/>
    </row>
    <row r="243" spans="1:14" ht="30" hidden="1" x14ac:dyDescent="0.25">
      <c r="A243" s="42">
        <v>242</v>
      </c>
      <c r="B243" s="41" t="s">
        <v>59</v>
      </c>
      <c r="C243" s="42" t="s">
        <v>123</v>
      </c>
      <c r="D243" s="42" t="s">
        <v>150</v>
      </c>
      <c r="E243" s="51" t="s">
        <v>389</v>
      </c>
      <c r="F243" s="42" t="s">
        <v>306</v>
      </c>
      <c r="G243" s="42">
        <v>12</v>
      </c>
      <c r="H243" s="43"/>
      <c r="I243" s="48">
        <f t="shared" si="34"/>
        <v>0</v>
      </c>
      <c r="J243" s="49"/>
      <c r="K243" s="43">
        <f t="shared" si="31"/>
        <v>0</v>
      </c>
      <c r="L243" s="43">
        <f t="shared" si="35"/>
        <v>0</v>
      </c>
      <c r="M243" s="27"/>
    </row>
    <row r="244" spans="1:14" ht="30" hidden="1" x14ac:dyDescent="0.25">
      <c r="A244" s="42">
        <v>243</v>
      </c>
      <c r="B244" s="41" t="s">
        <v>59</v>
      </c>
      <c r="C244" s="42" t="s">
        <v>123</v>
      </c>
      <c r="D244" s="42" t="s">
        <v>150</v>
      </c>
      <c r="E244" s="51" t="s">
        <v>390</v>
      </c>
      <c r="F244" s="42" t="s">
        <v>306</v>
      </c>
      <c r="G244" s="42">
        <v>12</v>
      </c>
      <c r="H244" s="43"/>
      <c r="I244" s="48">
        <f t="shared" si="34"/>
        <v>0</v>
      </c>
      <c r="J244" s="49"/>
      <c r="K244" s="43">
        <f t="shared" si="31"/>
        <v>0</v>
      </c>
      <c r="L244" s="43">
        <f t="shared" si="35"/>
        <v>0</v>
      </c>
      <c r="M244" s="27"/>
    </row>
    <row r="245" spans="1:14" ht="30" hidden="1" x14ac:dyDescent="0.25">
      <c r="A245" s="42">
        <v>244</v>
      </c>
      <c r="B245" s="41" t="s">
        <v>61</v>
      </c>
      <c r="C245" s="42" t="s">
        <v>391</v>
      </c>
      <c r="D245" s="42" t="s">
        <v>148</v>
      </c>
      <c r="E245" s="51" t="s">
        <v>392</v>
      </c>
      <c r="F245" s="42" t="s">
        <v>306</v>
      </c>
      <c r="G245" s="42">
        <v>12</v>
      </c>
      <c r="H245" s="43"/>
      <c r="I245" s="48">
        <f t="shared" si="34"/>
        <v>0</v>
      </c>
      <c r="J245" s="49"/>
      <c r="K245" s="43">
        <f t="shared" si="31"/>
        <v>0</v>
      </c>
      <c r="L245" s="43">
        <f t="shared" si="35"/>
        <v>0</v>
      </c>
      <c r="M245" s="27"/>
    </row>
    <row r="246" spans="1:14" ht="45" hidden="1" x14ac:dyDescent="0.25">
      <c r="A246" s="42">
        <v>245</v>
      </c>
      <c r="B246" s="41" t="s">
        <v>62</v>
      </c>
      <c r="C246" s="42" t="s">
        <v>126</v>
      </c>
      <c r="D246" s="42" t="s">
        <v>149</v>
      </c>
      <c r="E246" s="51" t="s">
        <v>393</v>
      </c>
      <c r="F246" s="42" t="s">
        <v>306</v>
      </c>
      <c r="G246" s="42">
        <v>12</v>
      </c>
      <c r="H246" s="43"/>
      <c r="I246" s="48">
        <f t="shared" si="34"/>
        <v>0</v>
      </c>
      <c r="J246" s="49"/>
      <c r="K246" s="43">
        <f t="shared" si="31"/>
        <v>0</v>
      </c>
      <c r="L246" s="43">
        <f t="shared" si="35"/>
        <v>0</v>
      </c>
      <c r="M246" s="27"/>
    </row>
    <row r="247" spans="1:14" ht="45" hidden="1" x14ac:dyDescent="0.25">
      <c r="A247" s="42">
        <v>246</v>
      </c>
      <c r="B247" s="41" t="s">
        <v>394</v>
      </c>
      <c r="C247" s="42" t="s">
        <v>124</v>
      </c>
      <c r="D247" s="42" t="s">
        <v>151</v>
      </c>
      <c r="E247" s="51" t="s">
        <v>395</v>
      </c>
      <c r="F247" s="42" t="s">
        <v>306</v>
      </c>
      <c r="G247" s="42">
        <v>12</v>
      </c>
      <c r="H247" s="43"/>
      <c r="I247" s="48">
        <f t="shared" si="34"/>
        <v>0</v>
      </c>
      <c r="J247" s="49"/>
      <c r="K247" s="43">
        <f t="shared" si="31"/>
        <v>0</v>
      </c>
      <c r="L247" s="43">
        <f t="shared" si="35"/>
        <v>0</v>
      </c>
      <c r="M247" s="27"/>
    </row>
    <row r="248" spans="1:14" ht="45" hidden="1" x14ac:dyDescent="0.25">
      <c r="A248" s="42">
        <v>247</v>
      </c>
      <c r="B248" s="41" t="s">
        <v>396</v>
      </c>
      <c r="C248" s="42" t="s">
        <v>126</v>
      </c>
      <c r="D248" s="42" t="s">
        <v>152</v>
      </c>
      <c r="E248" s="51" t="s">
        <v>397</v>
      </c>
      <c r="F248" s="42" t="s">
        <v>306</v>
      </c>
      <c r="G248" s="42">
        <v>12</v>
      </c>
      <c r="H248" s="43"/>
      <c r="I248" s="48">
        <f t="shared" si="34"/>
        <v>0</v>
      </c>
      <c r="J248" s="49"/>
      <c r="K248" s="43">
        <f t="shared" si="31"/>
        <v>0</v>
      </c>
      <c r="L248" s="43">
        <f t="shared" si="35"/>
        <v>0</v>
      </c>
      <c r="M248" s="27"/>
      <c r="N248" s="35"/>
    </row>
    <row r="249" spans="1:14" ht="30" hidden="1" x14ac:dyDescent="0.25">
      <c r="A249" s="42">
        <v>248</v>
      </c>
      <c r="B249" s="41" t="s">
        <v>398</v>
      </c>
      <c r="C249" s="42" t="s">
        <v>399</v>
      </c>
      <c r="D249" s="42" t="s">
        <v>400</v>
      </c>
      <c r="E249" s="51">
        <v>11640241</v>
      </c>
      <c r="F249" s="42" t="s">
        <v>306</v>
      </c>
      <c r="G249" s="42">
        <v>24</v>
      </c>
      <c r="H249" s="43"/>
      <c r="I249" s="48">
        <f t="shared" si="34"/>
        <v>0</v>
      </c>
      <c r="J249" s="49"/>
      <c r="K249" s="43">
        <f t="shared" si="31"/>
        <v>0</v>
      </c>
      <c r="L249" s="43">
        <f t="shared" si="35"/>
        <v>0</v>
      </c>
      <c r="M249" s="27"/>
    </row>
    <row r="250" spans="1:14" ht="30" hidden="1" x14ac:dyDescent="0.25">
      <c r="A250" s="42">
        <v>249</v>
      </c>
      <c r="B250" s="41" t="s">
        <v>398</v>
      </c>
      <c r="C250" s="42" t="s">
        <v>399</v>
      </c>
      <c r="D250" s="42" t="s">
        <v>400</v>
      </c>
      <c r="E250" s="51" t="s">
        <v>402</v>
      </c>
      <c r="F250" s="42" t="s">
        <v>306</v>
      </c>
      <c r="G250" s="42">
        <v>24</v>
      </c>
      <c r="H250" s="43"/>
      <c r="I250" s="48">
        <f t="shared" si="34"/>
        <v>0</v>
      </c>
      <c r="J250" s="49"/>
      <c r="K250" s="43">
        <f t="shared" si="31"/>
        <v>0</v>
      </c>
      <c r="L250" s="43">
        <f t="shared" si="35"/>
        <v>0</v>
      </c>
      <c r="M250" s="27"/>
    </row>
    <row r="251" spans="1:14" ht="30" hidden="1" x14ac:dyDescent="0.25">
      <c r="A251" s="42">
        <v>250</v>
      </c>
      <c r="B251" s="41" t="s">
        <v>398</v>
      </c>
      <c r="C251" s="42" t="s">
        <v>399</v>
      </c>
      <c r="D251" s="42" t="s">
        <v>400</v>
      </c>
      <c r="E251" s="51">
        <v>11640209</v>
      </c>
      <c r="F251" s="42" t="s">
        <v>308</v>
      </c>
      <c r="G251" s="42">
        <v>24</v>
      </c>
      <c r="H251" s="43"/>
      <c r="I251" s="48">
        <f t="shared" si="34"/>
        <v>0</v>
      </c>
      <c r="J251" s="49"/>
      <c r="K251" s="43">
        <f t="shared" si="31"/>
        <v>0</v>
      </c>
      <c r="L251" s="43">
        <f t="shared" si="35"/>
        <v>0</v>
      </c>
      <c r="M251" s="27"/>
    </row>
    <row r="252" spans="1:14" ht="30" hidden="1" x14ac:dyDescent="0.25">
      <c r="A252" s="42">
        <v>251</v>
      </c>
      <c r="B252" s="41" t="s">
        <v>375</v>
      </c>
      <c r="C252" s="42" t="s">
        <v>121</v>
      </c>
      <c r="D252" s="42" t="s">
        <v>192</v>
      </c>
      <c r="E252" s="41">
        <v>95189</v>
      </c>
      <c r="F252" s="42" t="s">
        <v>310</v>
      </c>
      <c r="G252" s="42">
        <v>12</v>
      </c>
      <c r="H252" s="43"/>
      <c r="I252" s="48">
        <f t="shared" si="34"/>
        <v>0</v>
      </c>
      <c r="J252" s="49"/>
      <c r="K252" s="43">
        <v>0</v>
      </c>
      <c r="L252" s="43">
        <f t="shared" si="35"/>
        <v>0</v>
      </c>
      <c r="M252" s="27"/>
    </row>
    <row r="253" spans="1:14" ht="30" hidden="1" x14ac:dyDescent="0.25">
      <c r="A253" s="42">
        <v>252</v>
      </c>
      <c r="B253" s="41" t="s">
        <v>375</v>
      </c>
      <c r="C253" s="42" t="s">
        <v>121</v>
      </c>
      <c r="D253" s="42" t="s">
        <v>192</v>
      </c>
      <c r="E253" s="41">
        <v>95195</v>
      </c>
      <c r="F253" s="42" t="s">
        <v>310</v>
      </c>
      <c r="G253" s="42">
        <v>12</v>
      </c>
      <c r="H253" s="43"/>
      <c r="I253" s="48">
        <f t="shared" si="34"/>
        <v>0</v>
      </c>
      <c r="J253" s="49"/>
      <c r="K253" s="43">
        <v>0</v>
      </c>
      <c r="L253" s="43">
        <f t="shared" si="35"/>
        <v>0</v>
      </c>
      <c r="M253" s="27"/>
    </row>
    <row r="254" spans="1:14" ht="30" hidden="1" x14ac:dyDescent="0.25">
      <c r="A254" s="42">
        <v>253</v>
      </c>
      <c r="B254" s="41" t="s">
        <v>375</v>
      </c>
      <c r="C254" s="42" t="s">
        <v>121</v>
      </c>
      <c r="D254" s="42" t="s">
        <v>193</v>
      </c>
      <c r="E254" s="41">
        <v>95193</v>
      </c>
      <c r="F254" s="42" t="s">
        <v>310</v>
      </c>
      <c r="G254" s="42">
        <v>12</v>
      </c>
      <c r="H254" s="43"/>
      <c r="I254" s="48">
        <f t="shared" si="34"/>
        <v>0</v>
      </c>
      <c r="J254" s="49"/>
      <c r="K254" s="43">
        <v>0</v>
      </c>
      <c r="L254" s="43">
        <f t="shared" si="35"/>
        <v>0</v>
      </c>
      <c r="M254" s="27"/>
    </row>
    <row r="255" spans="1:14" ht="30" hidden="1" x14ac:dyDescent="0.25">
      <c r="A255" s="42">
        <v>254</v>
      </c>
      <c r="B255" s="41" t="s">
        <v>375</v>
      </c>
      <c r="C255" s="42" t="s">
        <v>121</v>
      </c>
      <c r="D255" s="42" t="s">
        <v>193</v>
      </c>
      <c r="E255" s="41">
        <v>95194</v>
      </c>
      <c r="F255" s="42" t="s">
        <v>310</v>
      </c>
      <c r="G255" s="42">
        <v>12</v>
      </c>
      <c r="H255" s="43"/>
      <c r="I255" s="48">
        <f t="shared" si="34"/>
        <v>0</v>
      </c>
      <c r="J255" s="49"/>
      <c r="K255" s="43">
        <v>0</v>
      </c>
      <c r="L255" s="43">
        <f t="shared" si="35"/>
        <v>0</v>
      </c>
      <c r="M255" s="27"/>
    </row>
    <row r="256" spans="1:14" x14ac:dyDescent="0.25">
      <c r="H256" s="36">
        <f>SUBTOTAL(9,H34:H227)</f>
        <v>16631.539999999994</v>
      </c>
      <c r="I256" s="36">
        <f>SUBTOTAL(9,I34:I227)</f>
        <v>12567.969700000001</v>
      </c>
      <c r="J256" s="36">
        <f t="shared" ref="J256" si="36">SUBTOTAL(9,J34:J227)</f>
        <v>17030</v>
      </c>
      <c r="K256" s="36">
        <f>SUBTOTAL(9,K34:K227)</f>
        <v>3823.5703000000026</v>
      </c>
      <c r="L256" s="36">
        <f>K256*1.1</f>
        <v>4205.9273300000032</v>
      </c>
    </row>
    <row r="257" spans="10:15" x14ac:dyDescent="0.25">
      <c r="J257" s="35"/>
    </row>
    <row r="258" spans="10:15" x14ac:dyDescent="0.25">
      <c r="J258" s="35"/>
    </row>
    <row r="259" spans="10:15" x14ac:dyDescent="0.25">
      <c r="J259" s="35"/>
    </row>
    <row r="260" spans="10:15" x14ac:dyDescent="0.25">
      <c r="J260" s="35"/>
    </row>
    <row r="261" spans="10:15" x14ac:dyDescent="0.25">
      <c r="L261" t="s">
        <v>362</v>
      </c>
      <c r="M261" s="25"/>
      <c r="N261" t="s">
        <v>363</v>
      </c>
    </row>
    <row r="262" spans="10:15" x14ac:dyDescent="0.25">
      <c r="L262"/>
      <c r="M262" s="24"/>
      <c r="N262" t="s">
        <v>364</v>
      </c>
    </row>
    <row r="263" spans="10:15" x14ac:dyDescent="0.25">
      <c r="L263"/>
      <c r="M263" s="29"/>
      <c r="N263" t="s">
        <v>365</v>
      </c>
    </row>
    <row r="264" spans="10:15" x14ac:dyDescent="0.25">
      <c r="L264"/>
      <c r="M264" s="26"/>
    </row>
    <row r="265" spans="10:15" x14ac:dyDescent="0.25">
      <c r="L265"/>
      <c r="M265" s="30" t="s">
        <v>361</v>
      </c>
    </row>
    <row r="266" spans="10:15" ht="30" x14ac:dyDescent="0.25">
      <c r="L266"/>
      <c r="M266" s="22" t="s">
        <v>59</v>
      </c>
      <c r="N266" s="23" t="s">
        <v>123</v>
      </c>
      <c r="O266" s="23" t="s">
        <v>146</v>
      </c>
    </row>
    <row r="267" spans="10:15" ht="30" x14ac:dyDescent="0.25">
      <c r="L267"/>
      <c r="M267" s="22" t="s">
        <v>59</v>
      </c>
      <c r="N267" s="23" t="s">
        <v>123</v>
      </c>
      <c r="O267" s="23" t="s">
        <v>146</v>
      </c>
    </row>
    <row r="268" spans="10:15" x14ac:dyDescent="0.25">
      <c r="L268"/>
      <c r="M268" s="22" t="s">
        <v>60</v>
      </c>
      <c r="N268" s="23" t="s">
        <v>124</v>
      </c>
      <c r="O268" s="23" t="s">
        <v>147</v>
      </c>
    </row>
    <row r="269" spans="10:15" ht="30" x14ac:dyDescent="0.25">
      <c r="L269"/>
      <c r="M269" s="22" t="s">
        <v>61</v>
      </c>
      <c r="N269" s="23" t="s">
        <v>125</v>
      </c>
      <c r="O269" s="23" t="s">
        <v>148</v>
      </c>
    </row>
    <row r="270" spans="10:15" ht="45" x14ac:dyDescent="0.25">
      <c r="L270"/>
      <c r="M270" s="22" t="s">
        <v>62</v>
      </c>
      <c r="N270" s="23" t="s">
        <v>126</v>
      </c>
      <c r="O270" s="23" t="s">
        <v>149</v>
      </c>
    </row>
    <row r="271" spans="10:15" ht="45" x14ac:dyDescent="0.25">
      <c r="L271"/>
      <c r="M271" s="22" t="s">
        <v>62</v>
      </c>
      <c r="N271" s="23" t="s">
        <v>126</v>
      </c>
      <c r="O271" s="23" t="s">
        <v>149</v>
      </c>
    </row>
    <row r="272" spans="10:15" ht="30" x14ac:dyDescent="0.25">
      <c r="L272"/>
      <c r="M272" s="22" t="s">
        <v>59</v>
      </c>
      <c r="N272" s="23" t="s">
        <v>123</v>
      </c>
      <c r="O272" s="23" t="s">
        <v>150</v>
      </c>
    </row>
    <row r="273" spans="12:15" ht="30" x14ac:dyDescent="0.25">
      <c r="L273"/>
      <c r="M273" s="22" t="s">
        <v>59</v>
      </c>
      <c r="N273" s="23" t="s">
        <v>123</v>
      </c>
      <c r="O273" s="23" t="s">
        <v>150</v>
      </c>
    </row>
    <row r="274" spans="12:15" ht="30" x14ac:dyDescent="0.25">
      <c r="L274"/>
      <c r="M274" s="22" t="s">
        <v>59</v>
      </c>
      <c r="N274" s="23" t="s">
        <v>123</v>
      </c>
      <c r="O274" s="23" t="s">
        <v>150</v>
      </c>
    </row>
    <row r="275" spans="12:15" ht="30" x14ac:dyDescent="0.25">
      <c r="L275"/>
      <c r="M275" s="22" t="s">
        <v>59</v>
      </c>
      <c r="N275" s="23" t="s">
        <v>123</v>
      </c>
      <c r="O275" s="23" t="s">
        <v>150</v>
      </c>
    </row>
    <row r="276" spans="12:15" ht="60" x14ac:dyDescent="0.25">
      <c r="L276"/>
      <c r="M276" s="22" t="s">
        <v>63</v>
      </c>
      <c r="N276" s="23" t="s">
        <v>124</v>
      </c>
      <c r="O276" s="23" t="s">
        <v>151</v>
      </c>
    </row>
    <row r="277" spans="12:15" x14ac:dyDescent="0.25">
      <c r="L277"/>
      <c r="M277" s="22"/>
      <c r="N277" s="23"/>
      <c r="O277" s="23"/>
    </row>
    <row r="278" spans="12:15" x14ac:dyDescent="0.25">
      <c r="L278"/>
      <c r="M278" s="22"/>
      <c r="N278" s="23"/>
      <c r="O278" s="23"/>
    </row>
    <row r="279" spans="12:15" x14ac:dyDescent="0.25">
      <c r="L279"/>
      <c r="M279" s="22"/>
      <c r="N279" s="23"/>
      <c r="O279" s="23"/>
    </row>
    <row r="280" spans="12:15" x14ac:dyDescent="0.25">
      <c r="L280"/>
      <c r="M280" s="22"/>
      <c r="N280" s="23"/>
      <c r="O280" s="23"/>
    </row>
    <row r="281" spans="12:15" ht="45" x14ac:dyDescent="0.25">
      <c r="L281"/>
      <c r="M281" s="22" t="s">
        <v>64</v>
      </c>
      <c r="N281" s="23" t="s">
        <v>121</v>
      </c>
      <c r="O281" s="23">
        <v>63103</v>
      </c>
    </row>
    <row r="282" spans="12:15" ht="45" x14ac:dyDescent="0.25">
      <c r="L282"/>
      <c r="M282" s="22" t="s">
        <v>64</v>
      </c>
      <c r="N282" s="23" t="s">
        <v>121</v>
      </c>
      <c r="O282" s="23">
        <v>63103</v>
      </c>
    </row>
    <row r="283" spans="12:15" ht="45" x14ac:dyDescent="0.25">
      <c r="L283"/>
      <c r="M283" s="22" t="s">
        <v>64</v>
      </c>
      <c r="N283" s="23" t="s">
        <v>121</v>
      </c>
      <c r="O283" s="23">
        <v>63103</v>
      </c>
    </row>
    <row r="284" spans="12:15" ht="45" x14ac:dyDescent="0.25">
      <c r="L284"/>
      <c r="M284" s="22" t="s">
        <v>64</v>
      </c>
      <c r="N284" s="23" t="s">
        <v>121</v>
      </c>
      <c r="O284" s="23">
        <v>63103</v>
      </c>
    </row>
    <row r="285" spans="12:15" ht="30" x14ac:dyDescent="0.25">
      <c r="L285"/>
      <c r="M285" s="22" t="s">
        <v>65</v>
      </c>
      <c r="N285" s="23" t="s">
        <v>126</v>
      </c>
      <c r="O285" s="23" t="s">
        <v>152</v>
      </c>
    </row>
  </sheetData>
  <autoFilter ref="A1:K255" xr:uid="{986D460C-84C3-4B33-8B84-3FC870576B46}">
    <filterColumn colId="5">
      <filters>
        <filter val="CEI"/>
        <filter val="CEI PCBA"/>
        <filter val="Flex"/>
        <filter val="Flex Senai"/>
        <filter val="Venture (LC)"/>
        <filter val="Venture (MS)"/>
        <filter val="Venture PCBA (LC)"/>
        <filter val="Venture PCBA (MS)"/>
      </filters>
    </filterColumn>
    <filterColumn colId="9">
      <filters>
        <filter val="$160.00"/>
        <filter val="$320.00"/>
        <filter val="$450.00"/>
        <filter val="100"/>
        <filter val="105"/>
        <filter val="150"/>
        <filter val="170"/>
        <filter val="180"/>
        <filter val="260"/>
        <filter val="280"/>
        <filter val="295"/>
        <filter val="30"/>
        <filter val="300"/>
        <filter val="330"/>
        <filter val="400"/>
        <filter val="50"/>
        <filter val="560"/>
        <filter val="70"/>
        <filter val="90"/>
        <filter val="F.O.C"/>
      </filters>
    </filterColumn>
  </autoFilter>
  <conditionalFormatting sqref="K261:K1048576 M1 K1:K118 K120:K145 K162:K169 K171:K172 K186:K187 K197:K202 K227">
    <cfRule type="cellIs" dxfId="1" priority="28" operator="lessThan">
      <formula>0</formula>
    </cfRule>
  </conditionalFormatting>
  <conditionalFormatting sqref="M262:M264">
    <cfRule type="cellIs" dxfId="0" priority="26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43137-E285-41DE-B035-4E76A5EA0FE0}">
  <dimension ref="A1:P128"/>
  <sheetViews>
    <sheetView zoomScaleNormal="100" workbookViewId="0">
      <pane ySplit="1" topLeftCell="A107" activePane="bottomLeft" state="frozen"/>
      <selection pane="bottomLeft" activeCell="E131" sqref="E131"/>
    </sheetView>
  </sheetViews>
  <sheetFormatPr defaultColWidth="8.7109375" defaultRowHeight="11.25" x14ac:dyDescent="0.2"/>
  <cols>
    <col min="1" max="1" width="4" style="11" bestFit="1" customWidth="1"/>
    <col min="2" max="2" width="32.28515625" style="18" customWidth="1"/>
    <col min="3" max="3" width="16.5703125" style="18" customWidth="1"/>
    <col min="4" max="4" width="16" style="18" bestFit="1" customWidth="1"/>
    <col min="5" max="5" width="14.28515625" style="18" bestFit="1" customWidth="1"/>
    <col min="6" max="6" width="18.28515625" style="11" bestFit="1" customWidth="1"/>
    <col min="7" max="7" width="10.7109375" style="11" customWidth="1"/>
    <col min="8" max="8" width="13.5703125" style="19" customWidth="1"/>
    <col min="9" max="9" width="29.5703125" style="20" bestFit="1" customWidth="1"/>
    <col min="10" max="16384" width="8.7109375" style="11"/>
  </cols>
  <sheetData>
    <row r="1" spans="1:9" ht="22.5" x14ac:dyDescent="0.2">
      <c r="A1" s="6"/>
      <c r="B1" s="7" t="s">
        <v>0</v>
      </c>
      <c r="C1" s="7" t="s">
        <v>2</v>
      </c>
      <c r="D1" s="8" t="s">
        <v>1</v>
      </c>
      <c r="E1" s="7" t="s">
        <v>4</v>
      </c>
      <c r="F1" s="7" t="s">
        <v>3</v>
      </c>
      <c r="G1" s="7" t="s">
        <v>313</v>
      </c>
      <c r="H1" s="9" t="s">
        <v>318</v>
      </c>
      <c r="I1" s="10" t="s">
        <v>319</v>
      </c>
    </row>
    <row r="2" spans="1:9" x14ac:dyDescent="0.2">
      <c r="A2" s="12">
        <v>29</v>
      </c>
      <c r="B2" s="13" t="s">
        <v>56</v>
      </c>
      <c r="C2" s="14" t="s">
        <v>121</v>
      </c>
      <c r="D2" s="14">
        <v>19032</v>
      </c>
      <c r="E2" s="13" t="s">
        <v>202</v>
      </c>
      <c r="F2" s="14" t="s">
        <v>305</v>
      </c>
      <c r="G2" s="14">
        <v>12</v>
      </c>
      <c r="H2" s="15">
        <v>295</v>
      </c>
      <c r="I2" s="12"/>
    </row>
    <row r="3" spans="1:9" x14ac:dyDescent="0.2">
      <c r="A3" s="12">
        <v>30</v>
      </c>
      <c r="B3" s="13" t="s">
        <v>57</v>
      </c>
      <c r="C3" s="14" t="s">
        <v>121</v>
      </c>
      <c r="D3" s="14" t="s">
        <v>145</v>
      </c>
      <c r="E3" s="13">
        <v>14354696</v>
      </c>
      <c r="F3" s="14" t="s">
        <v>305</v>
      </c>
      <c r="G3" s="14">
        <v>12</v>
      </c>
      <c r="H3" s="15">
        <v>105</v>
      </c>
      <c r="I3" s="12"/>
    </row>
    <row r="4" spans="1:9" x14ac:dyDescent="0.2">
      <c r="A4" s="16">
        <v>48</v>
      </c>
      <c r="B4" s="14" t="s">
        <v>66</v>
      </c>
      <c r="C4" s="14" t="s">
        <v>124</v>
      </c>
      <c r="D4" s="14" t="s">
        <v>153</v>
      </c>
      <c r="E4" s="14" t="s">
        <v>215</v>
      </c>
      <c r="F4" s="16" t="s">
        <v>306</v>
      </c>
      <c r="G4" s="16">
        <v>12</v>
      </c>
      <c r="H4" s="33">
        <v>170</v>
      </c>
      <c r="I4" s="16"/>
    </row>
    <row r="5" spans="1:9" x14ac:dyDescent="0.2">
      <c r="A5" s="16">
        <v>49</v>
      </c>
      <c r="B5" s="14" t="s">
        <v>66</v>
      </c>
      <c r="C5" s="14" t="s">
        <v>124</v>
      </c>
      <c r="D5" s="14" t="s">
        <v>153</v>
      </c>
      <c r="E5" s="14" t="s">
        <v>216</v>
      </c>
      <c r="F5" s="16" t="s">
        <v>306</v>
      </c>
      <c r="G5" s="16">
        <v>12</v>
      </c>
      <c r="H5" s="33">
        <v>170</v>
      </c>
      <c r="I5" s="16"/>
    </row>
    <row r="6" spans="1:9" x14ac:dyDescent="0.2">
      <c r="A6" s="16">
        <v>50</v>
      </c>
      <c r="B6" s="14" t="s">
        <v>66</v>
      </c>
      <c r="C6" s="14" t="s">
        <v>124</v>
      </c>
      <c r="D6" s="14" t="s">
        <v>153</v>
      </c>
      <c r="E6" s="14" t="s">
        <v>217</v>
      </c>
      <c r="F6" s="16" t="s">
        <v>306</v>
      </c>
      <c r="G6" s="16">
        <v>12</v>
      </c>
      <c r="H6" s="33">
        <v>170</v>
      </c>
      <c r="I6" s="16"/>
    </row>
    <row r="7" spans="1:9" x14ac:dyDescent="0.2">
      <c r="A7" s="16">
        <v>51</v>
      </c>
      <c r="B7" s="14" t="s">
        <v>66</v>
      </c>
      <c r="C7" s="14" t="s">
        <v>124</v>
      </c>
      <c r="D7" s="14" t="s">
        <v>153</v>
      </c>
      <c r="E7" s="14" t="s">
        <v>218</v>
      </c>
      <c r="F7" s="16" t="s">
        <v>306</v>
      </c>
      <c r="G7" s="16">
        <v>12</v>
      </c>
      <c r="H7" s="33">
        <v>170</v>
      </c>
      <c r="I7" s="16"/>
    </row>
    <row r="8" spans="1:9" x14ac:dyDescent="0.2">
      <c r="A8" s="16">
        <v>52</v>
      </c>
      <c r="B8" s="14" t="s">
        <v>66</v>
      </c>
      <c r="C8" s="14" t="s">
        <v>124</v>
      </c>
      <c r="D8" s="14" t="s">
        <v>153</v>
      </c>
      <c r="E8" s="14" t="s">
        <v>219</v>
      </c>
      <c r="F8" s="16" t="s">
        <v>306</v>
      </c>
      <c r="G8" s="16">
        <v>12</v>
      </c>
      <c r="H8" s="33">
        <v>170</v>
      </c>
      <c r="I8" s="16"/>
    </row>
    <row r="9" spans="1:9" x14ac:dyDescent="0.2">
      <c r="A9" s="16">
        <v>53</v>
      </c>
      <c r="B9" s="14" t="s">
        <v>67</v>
      </c>
      <c r="C9" s="14" t="s">
        <v>124</v>
      </c>
      <c r="D9" s="14" t="s">
        <v>154</v>
      </c>
      <c r="E9" s="14" t="s">
        <v>220</v>
      </c>
      <c r="F9" s="16" t="s">
        <v>306</v>
      </c>
      <c r="G9" s="16">
        <v>12</v>
      </c>
      <c r="H9" s="33">
        <v>170</v>
      </c>
      <c r="I9" s="16"/>
    </row>
    <row r="10" spans="1:9" x14ac:dyDescent="0.2">
      <c r="A10" s="16">
        <v>54</v>
      </c>
      <c r="B10" s="14" t="s">
        <v>67</v>
      </c>
      <c r="C10" s="14" t="s">
        <v>124</v>
      </c>
      <c r="D10" s="14" t="s">
        <v>154</v>
      </c>
      <c r="E10" s="14" t="s">
        <v>221</v>
      </c>
      <c r="F10" s="16" t="s">
        <v>306</v>
      </c>
      <c r="G10" s="16">
        <v>12</v>
      </c>
      <c r="H10" s="33">
        <v>170</v>
      </c>
      <c r="I10" s="16"/>
    </row>
    <row r="11" spans="1:9" x14ac:dyDescent="0.2">
      <c r="A11" s="16">
        <v>55</v>
      </c>
      <c r="B11" s="14" t="s">
        <v>68</v>
      </c>
      <c r="C11" s="14" t="s">
        <v>127</v>
      </c>
      <c r="D11" s="14" t="s">
        <v>155</v>
      </c>
      <c r="E11" s="14" t="s">
        <v>222</v>
      </c>
      <c r="F11" s="16" t="s">
        <v>306</v>
      </c>
      <c r="G11" s="16">
        <v>12</v>
      </c>
      <c r="H11" s="33">
        <v>180</v>
      </c>
      <c r="I11" s="16"/>
    </row>
    <row r="12" spans="1:9" x14ac:dyDescent="0.2">
      <c r="A12" s="16">
        <v>56</v>
      </c>
      <c r="B12" s="14" t="s">
        <v>68</v>
      </c>
      <c r="C12" s="14" t="s">
        <v>127</v>
      </c>
      <c r="D12" s="14" t="s">
        <v>155</v>
      </c>
      <c r="E12" s="14" t="s">
        <v>223</v>
      </c>
      <c r="F12" s="16" t="s">
        <v>306</v>
      </c>
      <c r="G12" s="16">
        <v>12</v>
      </c>
      <c r="H12" s="33">
        <v>180</v>
      </c>
      <c r="I12" s="16"/>
    </row>
    <row r="13" spans="1:9" x14ac:dyDescent="0.2">
      <c r="A13" s="16">
        <v>57</v>
      </c>
      <c r="B13" s="14" t="s">
        <v>68</v>
      </c>
      <c r="C13" s="14" t="s">
        <v>127</v>
      </c>
      <c r="D13" s="14" t="s">
        <v>155</v>
      </c>
      <c r="E13" s="14" t="s">
        <v>224</v>
      </c>
      <c r="F13" s="16" t="s">
        <v>306</v>
      </c>
      <c r="G13" s="16">
        <v>12</v>
      </c>
      <c r="H13" s="33">
        <v>180</v>
      </c>
      <c r="I13" s="16"/>
    </row>
    <row r="14" spans="1:9" x14ac:dyDescent="0.2">
      <c r="A14" s="16">
        <v>58</v>
      </c>
      <c r="B14" s="14" t="s">
        <v>69</v>
      </c>
      <c r="C14" s="14" t="s">
        <v>125</v>
      </c>
      <c r="D14" s="14" t="s">
        <v>156</v>
      </c>
      <c r="E14" s="14" t="s">
        <v>225</v>
      </c>
      <c r="F14" s="16" t="s">
        <v>306</v>
      </c>
      <c r="G14" s="16">
        <v>12</v>
      </c>
      <c r="H14" s="33">
        <v>280</v>
      </c>
      <c r="I14" s="16"/>
    </row>
    <row r="15" spans="1:9" x14ac:dyDescent="0.2">
      <c r="A15" s="16">
        <v>59</v>
      </c>
      <c r="B15" s="14" t="s">
        <v>68</v>
      </c>
      <c r="C15" s="14" t="s">
        <v>127</v>
      </c>
      <c r="D15" s="14" t="s">
        <v>155</v>
      </c>
      <c r="E15" s="14" t="s">
        <v>226</v>
      </c>
      <c r="F15" s="16" t="s">
        <v>306</v>
      </c>
      <c r="G15" s="16">
        <v>12</v>
      </c>
      <c r="H15" s="33">
        <v>180</v>
      </c>
      <c r="I15" s="16"/>
    </row>
    <row r="16" spans="1:9" x14ac:dyDescent="0.2">
      <c r="A16" s="16">
        <v>60</v>
      </c>
      <c r="B16" s="14" t="s">
        <v>68</v>
      </c>
      <c r="C16" s="14" t="s">
        <v>127</v>
      </c>
      <c r="D16" s="14" t="s">
        <v>155</v>
      </c>
      <c r="E16" s="14" t="s">
        <v>227</v>
      </c>
      <c r="F16" s="16" t="s">
        <v>306</v>
      </c>
      <c r="G16" s="16">
        <v>12</v>
      </c>
      <c r="H16" s="33">
        <v>180</v>
      </c>
      <c r="I16" s="16"/>
    </row>
    <row r="17" spans="1:9" x14ac:dyDescent="0.2">
      <c r="A17" s="16">
        <v>61</v>
      </c>
      <c r="B17" s="14" t="s">
        <v>68</v>
      </c>
      <c r="C17" s="14" t="s">
        <v>127</v>
      </c>
      <c r="D17" s="14" t="s">
        <v>157</v>
      </c>
      <c r="E17" s="14" t="s">
        <v>228</v>
      </c>
      <c r="F17" s="16" t="s">
        <v>306</v>
      </c>
      <c r="G17" s="16">
        <v>12</v>
      </c>
      <c r="H17" s="33">
        <v>180</v>
      </c>
      <c r="I17" s="16"/>
    </row>
    <row r="18" spans="1:9" x14ac:dyDescent="0.2">
      <c r="A18" s="12">
        <v>63</v>
      </c>
      <c r="B18" s="13" t="s">
        <v>71</v>
      </c>
      <c r="C18" s="14" t="s">
        <v>128</v>
      </c>
      <c r="D18" s="14" t="s">
        <v>159</v>
      </c>
      <c r="E18" s="13">
        <v>89280141</v>
      </c>
      <c r="F18" s="14" t="s">
        <v>307</v>
      </c>
      <c r="G18" s="14">
        <v>12</v>
      </c>
      <c r="H18" s="15">
        <v>90</v>
      </c>
      <c r="I18" s="12"/>
    </row>
    <row r="19" spans="1:9" x14ac:dyDescent="0.2">
      <c r="A19" s="12">
        <v>64</v>
      </c>
      <c r="B19" s="13" t="s">
        <v>72</v>
      </c>
      <c r="C19" s="14" t="s">
        <v>129</v>
      </c>
      <c r="D19" s="14" t="s">
        <v>160</v>
      </c>
      <c r="E19" s="13">
        <v>12305757</v>
      </c>
      <c r="F19" s="14" t="s">
        <v>307</v>
      </c>
      <c r="G19" s="14">
        <v>6</v>
      </c>
      <c r="H19" s="15">
        <v>70</v>
      </c>
      <c r="I19" s="12"/>
    </row>
    <row r="20" spans="1:9" x14ac:dyDescent="0.2">
      <c r="A20" s="12">
        <v>65</v>
      </c>
      <c r="B20" s="13" t="s">
        <v>72</v>
      </c>
      <c r="C20" s="14" t="s">
        <v>129</v>
      </c>
      <c r="D20" s="14" t="s">
        <v>160</v>
      </c>
      <c r="E20" s="13">
        <v>12305757</v>
      </c>
      <c r="F20" s="14" t="s">
        <v>307</v>
      </c>
      <c r="G20" s="14">
        <v>6</v>
      </c>
      <c r="H20" s="15">
        <v>70</v>
      </c>
      <c r="I20" s="12"/>
    </row>
    <row r="21" spans="1:9" x14ac:dyDescent="0.2">
      <c r="A21" s="12">
        <v>66</v>
      </c>
      <c r="B21" s="13" t="s">
        <v>72</v>
      </c>
      <c r="C21" s="14" t="s">
        <v>129</v>
      </c>
      <c r="D21" s="14" t="s">
        <v>160</v>
      </c>
      <c r="E21" s="13">
        <v>12200404</v>
      </c>
      <c r="F21" s="14" t="s">
        <v>307</v>
      </c>
      <c r="G21" s="14">
        <v>6</v>
      </c>
      <c r="H21" s="15">
        <v>70</v>
      </c>
      <c r="I21" s="12"/>
    </row>
    <row r="22" spans="1:9" x14ac:dyDescent="0.2">
      <c r="A22" s="12">
        <v>67</v>
      </c>
      <c r="B22" s="13" t="s">
        <v>72</v>
      </c>
      <c r="C22" s="14" t="s">
        <v>129</v>
      </c>
      <c r="D22" s="14" t="s">
        <v>160</v>
      </c>
      <c r="E22" s="13">
        <v>12200404</v>
      </c>
      <c r="F22" s="14" t="s">
        <v>307</v>
      </c>
      <c r="G22" s="14">
        <v>6</v>
      </c>
      <c r="H22" s="15">
        <v>70</v>
      </c>
      <c r="I22" s="12"/>
    </row>
    <row r="23" spans="1:9" x14ac:dyDescent="0.2">
      <c r="A23" s="12">
        <v>68</v>
      </c>
      <c r="B23" s="13" t="s">
        <v>72</v>
      </c>
      <c r="C23" s="14" t="s">
        <v>129</v>
      </c>
      <c r="D23" s="14" t="s">
        <v>160</v>
      </c>
      <c r="E23" s="13">
        <v>12303279</v>
      </c>
      <c r="F23" s="14" t="s">
        <v>307</v>
      </c>
      <c r="G23" s="14">
        <v>6</v>
      </c>
      <c r="H23" s="15">
        <v>70</v>
      </c>
      <c r="I23" s="12"/>
    </row>
    <row r="24" spans="1:9" x14ac:dyDescent="0.2">
      <c r="A24" s="12">
        <v>69</v>
      </c>
      <c r="B24" s="13" t="s">
        <v>72</v>
      </c>
      <c r="C24" s="14" t="s">
        <v>129</v>
      </c>
      <c r="D24" s="14" t="s">
        <v>160</v>
      </c>
      <c r="E24" s="13">
        <v>12303279</v>
      </c>
      <c r="F24" s="14" t="s">
        <v>307</v>
      </c>
      <c r="G24" s="14">
        <v>6</v>
      </c>
      <c r="H24" s="15">
        <v>70</v>
      </c>
      <c r="I24" s="12"/>
    </row>
    <row r="25" spans="1:9" x14ac:dyDescent="0.2">
      <c r="A25" s="12">
        <v>70</v>
      </c>
      <c r="B25" s="13" t="s">
        <v>72</v>
      </c>
      <c r="C25" s="14" t="s">
        <v>129</v>
      </c>
      <c r="D25" s="14" t="s">
        <v>160</v>
      </c>
      <c r="E25" s="13">
        <v>12315717</v>
      </c>
      <c r="F25" s="14" t="s">
        <v>307</v>
      </c>
      <c r="G25" s="14">
        <v>6</v>
      </c>
      <c r="H25" s="15">
        <v>70</v>
      </c>
      <c r="I25" s="12"/>
    </row>
    <row r="26" spans="1:9" x14ac:dyDescent="0.2">
      <c r="A26" s="12">
        <v>71</v>
      </c>
      <c r="B26" s="13" t="s">
        <v>72</v>
      </c>
      <c r="C26" s="14" t="s">
        <v>129</v>
      </c>
      <c r="D26" s="14" t="s">
        <v>160</v>
      </c>
      <c r="E26" s="13">
        <v>12315717</v>
      </c>
      <c r="F26" s="14" t="s">
        <v>307</v>
      </c>
      <c r="G26" s="14">
        <v>6</v>
      </c>
      <c r="H26" s="15">
        <v>70</v>
      </c>
      <c r="I26" s="12"/>
    </row>
    <row r="27" spans="1:9" x14ac:dyDescent="0.2">
      <c r="A27" s="12">
        <v>72</v>
      </c>
      <c r="B27" s="13" t="s">
        <v>73</v>
      </c>
      <c r="C27" s="14" t="s">
        <v>128</v>
      </c>
      <c r="D27" s="14">
        <v>110</v>
      </c>
      <c r="E27" s="13">
        <v>85730619</v>
      </c>
      <c r="F27" s="14" t="s">
        <v>307</v>
      </c>
      <c r="G27" s="14">
        <v>12</v>
      </c>
      <c r="H27" s="15">
        <v>70</v>
      </c>
      <c r="I27" s="12"/>
    </row>
    <row r="28" spans="1:9" x14ac:dyDescent="0.2">
      <c r="A28" s="12">
        <v>73</v>
      </c>
      <c r="B28" s="13" t="s">
        <v>73</v>
      </c>
      <c r="C28" s="14" t="s">
        <v>128</v>
      </c>
      <c r="D28" s="14">
        <v>179</v>
      </c>
      <c r="E28" s="13">
        <v>90240092</v>
      </c>
      <c r="F28" s="14" t="s">
        <v>307</v>
      </c>
      <c r="G28" s="14">
        <v>12</v>
      </c>
      <c r="H28" s="15">
        <v>70</v>
      </c>
      <c r="I28" s="12"/>
    </row>
    <row r="29" spans="1:9" x14ac:dyDescent="0.2">
      <c r="A29" s="12">
        <v>74</v>
      </c>
      <c r="B29" s="13" t="s">
        <v>56</v>
      </c>
      <c r="C29" s="14" t="s">
        <v>130</v>
      </c>
      <c r="D29" s="14" t="s">
        <v>161</v>
      </c>
      <c r="E29" s="13">
        <v>5037655</v>
      </c>
      <c r="F29" s="14" t="s">
        <v>307</v>
      </c>
      <c r="G29" s="14">
        <v>12</v>
      </c>
      <c r="H29" s="15">
        <v>295</v>
      </c>
      <c r="I29" s="12"/>
    </row>
    <row r="30" spans="1:9" x14ac:dyDescent="0.2">
      <c r="A30" s="12">
        <v>75</v>
      </c>
      <c r="B30" s="13" t="s">
        <v>74</v>
      </c>
      <c r="C30" s="14" t="s">
        <v>131</v>
      </c>
      <c r="D30" s="14" t="s">
        <v>162</v>
      </c>
      <c r="E30" s="13">
        <v>9093205</v>
      </c>
      <c r="F30" s="14" t="s">
        <v>307</v>
      </c>
      <c r="G30" s="14">
        <v>12</v>
      </c>
      <c r="H30" s="15">
        <v>180</v>
      </c>
      <c r="I30" s="12" t="s">
        <v>320</v>
      </c>
    </row>
    <row r="31" spans="1:9" x14ac:dyDescent="0.2">
      <c r="A31" s="12">
        <v>76</v>
      </c>
      <c r="B31" s="13" t="s">
        <v>72</v>
      </c>
      <c r="C31" s="14" t="s">
        <v>129</v>
      </c>
      <c r="D31" s="14" t="s">
        <v>160</v>
      </c>
      <c r="E31" s="13">
        <v>12316922</v>
      </c>
      <c r="F31" s="14" t="s">
        <v>307</v>
      </c>
      <c r="G31" s="14">
        <v>6</v>
      </c>
      <c r="H31" s="15">
        <v>70</v>
      </c>
      <c r="I31" s="12"/>
    </row>
    <row r="32" spans="1:9" x14ac:dyDescent="0.2">
      <c r="A32" s="12">
        <v>77</v>
      </c>
      <c r="B32" s="13" t="s">
        <v>72</v>
      </c>
      <c r="C32" s="14" t="s">
        <v>129</v>
      </c>
      <c r="D32" s="14" t="s">
        <v>160</v>
      </c>
      <c r="E32" s="13">
        <v>12316922</v>
      </c>
      <c r="F32" s="14" t="s">
        <v>307</v>
      </c>
      <c r="G32" s="14">
        <v>6</v>
      </c>
      <c r="H32" s="15">
        <v>70</v>
      </c>
      <c r="I32" s="12"/>
    </row>
    <row r="33" spans="1:9" x14ac:dyDescent="0.2">
      <c r="A33" s="12">
        <v>78</v>
      </c>
      <c r="B33" s="13" t="s">
        <v>75</v>
      </c>
      <c r="C33" s="14" t="s">
        <v>128</v>
      </c>
      <c r="D33" s="14" t="s">
        <v>163</v>
      </c>
      <c r="E33" s="13">
        <v>89200011</v>
      </c>
      <c r="F33" s="14" t="s">
        <v>307</v>
      </c>
      <c r="G33" s="14">
        <v>12</v>
      </c>
      <c r="H33" s="15">
        <v>100</v>
      </c>
      <c r="I33" s="12" t="s">
        <v>321</v>
      </c>
    </row>
    <row r="34" spans="1:9" x14ac:dyDescent="0.2">
      <c r="A34" s="12">
        <v>79</v>
      </c>
      <c r="B34" s="13" t="s">
        <v>76</v>
      </c>
      <c r="C34" s="14" t="s">
        <v>132</v>
      </c>
      <c r="D34" s="14">
        <v>2033</v>
      </c>
      <c r="E34" s="13">
        <v>66386</v>
      </c>
      <c r="F34" s="14" t="s">
        <v>307</v>
      </c>
      <c r="G34" s="14">
        <v>12</v>
      </c>
      <c r="H34" s="15">
        <v>100</v>
      </c>
      <c r="I34" s="12"/>
    </row>
    <row r="35" spans="1:9" x14ac:dyDescent="0.2">
      <c r="A35" s="12">
        <v>80</v>
      </c>
      <c r="B35" s="13" t="s">
        <v>56</v>
      </c>
      <c r="C35" s="14" t="s">
        <v>130</v>
      </c>
      <c r="D35" s="14" t="s">
        <v>161</v>
      </c>
      <c r="E35" s="13">
        <v>6069766</v>
      </c>
      <c r="F35" s="14" t="s">
        <v>307</v>
      </c>
      <c r="G35" s="14">
        <v>12</v>
      </c>
      <c r="H35" s="15">
        <v>295</v>
      </c>
      <c r="I35" s="12"/>
    </row>
    <row r="36" spans="1:9" x14ac:dyDescent="0.2">
      <c r="A36" s="12">
        <v>81</v>
      </c>
      <c r="B36" s="13" t="s">
        <v>77</v>
      </c>
      <c r="C36" s="14" t="s">
        <v>122</v>
      </c>
      <c r="D36" s="14">
        <v>485</v>
      </c>
      <c r="E36" s="13">
        <v>310788</v>
      </c>
      <c r="F36" s="14" t="s">
        <v>307</v>
      </c>
      <c r="G36" s="14">
        <v>12</v>
      </c>
      <c r="H36" s="15" t="s">
        <v>322</v>
      </c>
      <c r="I36" s="16" t="s">
        <v>323</v>
      </c>
    </row>
    <row r="37" spans="1:9" x14ac:dyDescent="0.2">
      <c r="A37" s="12">
        <v>82</v>
      </c>
      <c r="B37" s="13" t="s">
        <v>77</v>
      </c>
      <c r="C37" s="14" t="s">
        <v>122</v>
      </c>
      <c r="D37" s="14">
        <v>485</v>
      </c>
      <c r="E37" s="13">
        <v>435110</v>
      </c>
      <c r="F37" s="14" t="s">
        <v>307</v>
      </c>
      <c r="G37" s="14">
        <v>12</v>
      </c>
      <c r="H37" s="15" t="s">
        <v>322</v>
      </c>
      <c r="I37" s="16" t="s">
        <v>323</v>
      </c>
    </row>
    <row r="38" spans="1:9" x14ac:dyDescent="0.2">
      <c r="A38" s="12">
        <v>83</v>
      </c>
      <c r="B38" s="13" t="s">
        <v>56</v>
      </c>
      <c r="C38" s="14" t="s">
        <v>130</v>
      </c>
      <c r="D38" s="14" t="s">
        <v>164</v>
      </c>
      <c r="E38" s="13">
        <v>8280865</v>
      </c>
      <c r="F38" s="14" t="s">
        <v>307</v>
      </c>
      <c r="G38" s="14">
        <v>12</v>
      </c>
      <c r="H38" s="15">
        <v>295</v>
      </c>
      <c r="I38" s="12"/>
    </row>
    <row r="39" spans="1:9" x14ac:dyDescent="0.2">
      <c r="A39" s="12">
        <v>84</v>
      </c>
      <c r="B39" s="13" t="s">
        <v>78</v>
      </c>
      <c r="C39" s="14" t="s">
        <v>133</v>
      </c>
      <c r="D39" s="14" t="s">
        <v>165</v>
      </c>
      <c r="E39" s="13" t="s">
        <v>324</v>
      </c>
      <c r="F39" s="14" t="s">
        <v>307</v>
      </c>
      <c r="G39" s="14">
        <v>12</v>
      </c>
      <c r="H39" s="15" t="s">
        <v>322</v>
      </c>
      <c r="I39" s="17" t="s">
        <v>323</v>
      </c>
    </row>
    <row r="40" spans="1:9" x14ac:dyDescent="0.2">
      <c r="A40" s="12">
        <v>85</v>
      </c>
      <c r="B40" s="13" t="s">
        <v>72</v>
      </c>
      <c r="C40" s="14" t="s">
        <v>129</v>
      </c>
      <c r="D40" s="14" t="s">
        <v>160</v>
      </c>
      <c r="E40" s="13">
        <v>12326186</v>
      </c>
      <c r="F40" s="14" t="s">
        <v>307</v>
      </c>
      <c r="G40" s="14">
        <v>6</v>
      </c>
      <c r="H40" s="15">
        <v>70</v>
      </c>
      <c r="I40" s="12"/>
    </row>
    <row r="41" spans="1:9" x14ac:dyDescent="0.2">
      <c r="A41" s="12">
        <v>86</v>
      </c>
      <c r="B41" s="13" t="s">
        <v>72</v>
      </c>
      <c r="C41" s="14" t="s">
        <v>129</v>
      </c>
      <c r="D41" s="14" t="s">
        <v>160</v>
      </c>
      <c r="E41" s="13">
        <v>12326186</v>
      </c>
      <c r="F41" s="14" t="s">
        <v>307</v>
      </c>
      <c r="G41" s="14">
        <v>6</v>
      </c>
      <c r="H41" s="15">
        <v>70</v>
      </c>
      <c r="I41" s="12"/>
    </row>
    <row r="42" spans="1:9" x14ac:dyDescent="0.2">
      <c r="A42" s="12">
        <v>87</v>
      </c>
      <c r="B42" s="13" t="s">
        <v>72</v>
      </c>
      <c r="C42" s="14" t="s">
        <v>129</v>
      </c>
      <c r="D42" s="14" t="s">
        <v>160</v>
      </c>
      <c r="E42" s="13">
        <v>12326300</v>
      </c>
      <c r="F42" s="14" t="s">
        <v>307</v>
      </c>
      <c r="G42" s="14">
        <v>6</v>
      </c>
      <c r="H42" s="15">
        <v>70</v>
      </c>
      <c r="I42" s="12"/>
    </row>
    <row r="43" spans="1:9" x14ac:dyDescent="0.2">
      <c r="A43" s="12">
        <v>88</v>
      </c>
      <c r="B43" s="13" t="s">
        <v>72</v>
      </c>
      <c r="C43" s="14" t="s">
        <v>129</v>
      </c>
      <c r="D43" s="14" t="s">
        <v>160</v>
      </c>
      <c r="E43" s="13">
        <v>12326300</v>
      </c>
      <c r="F43" s="14" t="s">
        <v>307</v>
      </c>
      <c r="G43" s="14">
        <v>6</v>
      </c>
      <c r="H43" s="15">
        <v>70</v>
      </c>
      <c r="I43" s="12"/>
    </row>
    <row r="44" spans="1:9" x14ac:dyDescent="0.2">
      <c r="A44" s="12">
        <v>89</v>
      </c>
      <c r="B44" s="13" t="s">
        <v>72</v>
      </c>
      <c r="C44" s="14" t="s">
        <v>129</v>
      </c>
      <c r="D44" s="14" t="s">
        <v>160</v>
      </c>
      <c r="E44" s="13">
        <v>12324733</v>
      </c>
      <c r="F44" s="14" t="s">
        <v>307</v>
      </c>
      <c r="G44" s="14">
        <v>6</v>
      </c>
      <c r="H44" s="15">
        <v>70</v>
      </c>
      <c r="I44" s="12"/>
    </row>
    <row r="45" spans="1:9" x14ac:dyDescent="0.2">
      <c r="A45" s="12">
        <v>90</v>
      </c>
      <c r="B45" s="13" t="s">
        <v>72</v>
      </c>
      <c r="C45" s="14" t="s">
        <v>129</v>
      </c>
      <c r="D45" s="14" t="s">
        <v>160</v>
      </c>
      <c r="E45" s="13">
        <v>12324733</v>
      </c>
      <c r="F45" s="14" t="s">
        <v>307</v>
      </c>
      <c r="G45" s="14">
        <v>6</v>
      </c>
      <c r="H45" s="15">
        <v>70</v>
      </c>
      <c r="I45" s="12"/>
    </row>
    <row r="46" spans="1:9" x14ac:dyDescent="0.2">
      <c r="A46" s="12">
        <v>91</v>
      </c>
      <c r="B46" s="13" t="s">
        <v>72</v>
      </c>
      <c r="C46" s="14" t="s">
        <v>129</v>
      </c>
      <c r="D46" s="14" t="s">
        <v>160</v>
      </c>
      <c r="E46" s="13">
        <v>12326184</v>
      </c>
      <c r="F46" s="14" t="s">
        <v>307</v>
      </c>
      <c r="G46" s="14">
        <v>6</v>
      </c>
      <c r="H46" s="15">
        <v>70</v>
      </c>
      <c r="I46" s="12"/>
    </row>
    <row r="47" spans="1:9" x14ac:dyDescent="0.2">
      <c r="A47" s="12">
        <v>92</v>
      </c>
      <c r="B47" s="13" t="s">
        <v>72</v>
      </c>
      <c r="C47" s="14" t="s">
        <v>129</v>
      </c>
      <c r="D47" s="14" t="s">
        <v>160</v>
      </c>
      <c r="E47" s="13">
        <v>12326184</v>
      </c>
      <c r="F47" s="14" t="s">
        <v>307</v>
      </c>
      <c r="G47" s="14">
        <v>6</v>
      </c>
      <c r="H47" s="15">
        <v>70</v>
      </c>
      <c r="I47" s="12"/>
    </row>
    <row r="48" spans="1:9" x14ac:dyDescent="0.2">
      <c r="A48" s="12">
        <v>93</v>
      </c>
      <c r="B48" s="13" t="s">
        <v>72</v>
      </c>
      <c r="C48" s="14" t="s">
        <v>129</v>
      </c>
      <c r="D48" s="14" t="s">
        <v>160</v>
      </c>
      <c r="E48" s="13">
        <v>12326187</v>
      </c>
      <c r="F48" s="14" t="s">
        <v>307</v>
      </c>
      <c r="G48" s="14">
        <v>6</v>
      </c>
      <c r="H48" s="15">
        <v>70</v>
      </c>
      <c r="I48" s="12"/>
    </row>
    <row r="49" spans="1:9" x14ac:dyDescent="0.2">
      <c r="A49" s="12">
        <v>94</v>
      </c>
      <c r="B49" s="13" t="s">
        <v>72</v>
      </c>
      <c r="C49" s="14" t="s">
        <v>129</v>
      </c>
      <c r="D49" s="14" t="s">
        <v>160</v>
      </c>
      <c r="E49" s="13">
        <v>12326187</v>
      </c>
      <c r="F49" s="14" t="s">
        <v>307</v>
      </c>
      <c r="G49" s="14">
        <v>6</v>
      </c>
      <c r="H49" s="15">
        <v>70</v>
      </c>
      <c r="I49" s="12"/>
    </row>
    <row r="50" spans="1:9" x14ac:dyDescent="0.2">
      <c r="A50" s="12">
        <v>95</v>
      </c>
      <c r="B50" s="13" t="s">
        <v>72</v>
      </c>
      <c r="C50" s="14" t="s">
        <v>129</v>
      </c>
      <c r="D50" s="14" t="s">
        <v>160</v>
      </c>
      <c r="E50" s="13">
        <v>12326180</v>
      </c>
      <c r="F50" s="14" t="s">
        <v>307</v>
      </c>
      <c r="G50" s="14">
        <v>6</v>
      </c>
      <c r="H50" s="15">
        <v>70</v>
      </c>
      <c r="I50" s="12"/>
    </row>
    <row r="51" spans="1:9" x14ac:dyDescent="0.2">
      <c r="A51" s="12">
        <v>96</v>
      </c>
      <c r="B51" s="13" t="s">
        <v>72</v>
      </c>
      <c r="C51" s="14" t="s">
        <v>129</v>
      </c>
      <c r="D51" s="14" t="s">
        <v>160</v>
      </c>
      <c r="E51" s="13">
        <v>12326180</v>
      </c>
      <c r="F51" s="14" t="s">
        <v>307</v>
      </c>
      <c r="G51" s="14">
        <v>6</v>
      </c>
      <c r="H51" s="15">
        <v>70</v>
      </c>
      <c r="I51" s="12"/>
    </row>
    <row r="52" spans="1:9" x14ac:dyDescent="0.2">
      <c r="A52" s="12">
        <v>97</v>
      </c>
      <c r="B52" s="13" t="s">
        <v>72</v>
      </c>
      <c r="C52" s="14" t="s">
        <v>129</v>
      </c>
      <c r="D52" s="14" t="s">
        <v>160</v>
      </c>
      <c r="E52" s="13">
        <v>12326190</v>
      </c>
      <c r="F52" s="14" t="s">
        <v>307</v>
      </c>
      <c r="G52" s="14">
        <v>6</v>
      </c>
      <c r="H52" s="15">
        <v>70</v>
      </c>
      <c r="I52" s="12"/>
    </row>
    <row r="53" spans="1:9" x14ac:dyDescent="0.2">
      <c r="A53" s="12">
        <v>98</v>
      </c>
      <c r="B53" s="13" t="s">
        <v>72</v>
      </c>
      <c r="C53" s="14" t="s">
        <v>129</v>
      </c>
      <c r="D53" s="14" t="s">
        <v>160</v>
      </c>
      <c r="E53" s="13">
        <v>12326190</v>
      </c>
      <c r="F53" s="14" t="s">
        <v>307</v>
      </c>
      <c r="G53" s="14">
        <v>6</v>
      </c>
      <c r="H53" s="15">
        <v>70</v>
      </c>
      <c r="I53" s="12"/>
    </row>
    <row r="54" spans="1:9" x14ac:dyDescent="0.2">
      <c r="A54" s="12">
        <v>99</v>
      </c>
      <c r="B54" s="13" t="s">
        <v>72</v>
      </c>
      <c r="C54" s="14" t="s">
        <v>129</v>
      </c>
      <c r="D54" s="14" t="s">
        <v>160</v>
      </c>
      <c r="E54" s="13">
        <v>12326279</v>
      </c>
      <c r="F54" s="14" t="s">
        <v>307</v>
      </c>
      <c r="G54" s="14">
        <v>6</v>
      </c>
      <c r="H54" s="15">
        <v>70</v>
      </c>
      <c r="I54" s="12"/>
    </row>
    <row r="55" spans="1:9" x14ac:dyDescent="0.2">
      <c r="A55" s="12">
        <v>100</v>
      </c>
      <c r="B55" s="13" t="s">
        <v>72</v>
      </c>
      <c r="C55" s="14" t="s">
        <v>129</v>
      </c>
      <c r="D55" s="14" t="s">
        <v>160</v>
      </c>
      <c r="E55" s="13">
        <v>12326279</v>
      </c>
      <c r="F55" s="14" t="s">
        <v>307</v>
      </c>
      <c r="G55" s="14">
        <v>6</v>
      </c>
      <c r="H55" s="15">
        <v>70</v>
      </c>
      <c r="I55" s="12"/>
    </row>
    <row r="56" spans="1:9" x14ac:dyDescent="0.2">
      <c r="A56" s="12">
        <v>101</v>
      </c>
      <c r="B56" s="13" t="s">
        <v>79</v>
      </c>
      <c r="C56" s="14" t="s">
        <v>134</v>
      </c>
      <c r="D56" s="14" t="s">
        <v>166</v>
      </c>
      <c r="E56" s="13">
        <v>1009032663</v>
      </c>
      <c r="F56" s="14" t="s">
        <v>307</v>
      </c>
      <c r="G56" s="14">
        <v>6</v>
      </c>
      <c r="H56" s="15">
        <v>50</v>
      </c>
      <c r="I56" s="12"/>
    </row>
    <row r="57" spans="1:9" x14ac:dyDescent="0.2">
      <c r="A57" s="12">
        <v>102</v>
      </c>
      <c r="B57" s="13" t="s">
        <v>79</v>
      </c>
      <c r="C57" s="14" t="s">
        <v>134</v>
      </c>
      <c r="D57" s="14" t="s">
        <v>166</v>
      </c>
      <c r="E57" s="13">
        <v>1009032663</v>
      </c>
      <c r="F57" s="14" t="s">
        <v>307</v>
      </c>
      <c r="G57" s="14">
        <v>6</v>
      </c>
      <c r="H57" s="15">
        <v>50</v>
      </c>
      <c r="I57" s="12"/>
    </row>
    <row r="58" spans="1:9" x14ac:dyDescent="0.2">
      <c r="A58" s="12">
        <v>103</v>
      </c>
      <c r="B58" s="13" t="s">
        <v>80</v>
      </c>
      <c r="C58" s="14" t="s">
        <v>32</v>
      </c>
      <c r="D58" s="14" t="s">
        <v>167</v>
      </c>
      <c r="E58" s="13" t="s">
        <v>230</v>
      </c>
      <c r="F58" s="14" t="s">
        <v>307</v>
      </c>
      <c r="G58" s="14">
        <v>6</v>
      </c>
      <c r="H58" s="15">
        <v>30</v>
      </c>
      <c r="I58" s="12"/>
    </row>
    <row r="59" spans="1:9" x14ac:dyDescent="0.2">
      <c r="A59" s="12">
        <v>104</v>
      </c>
      <c r="B59" s="13" t="s">
        <v>80</v>
      </c>
      <c r="C59" s="14" t="s">
        <v>32</v>
      </c>
      <c r="D59" s="14" t="s">
        <v>167</v>
      </c>
      <c r="E59" s="13" t="s">
        <v>230</v>
      </c>
      <c r="F59" s="14" t="s">
        <v>307</v>
      </c>
      <c r="G59" s="14">
        <v>6</v>
      </c>
      <c r="H59" s="15">
        <v>30</v>
      </c>
      <c r="I59" s="12"/>
    </row>
    <row r="60" spans="1:9" x14ac:dyDescent="0.2">
      <c r="A60" s="12">
        <v>105</v>
      </c>
      <c r="B60" s="13" t="s">
        <v>81</v>
      </c>
      <c r="C60" s="14" t="s">
        <v>32</v>
      </c>
      <c r="D60" s="14" t="s">
        <v>168</v>
      </c>
      <c r="E60" s="13" t="s">
        <v>231</v>
      </c>
      <c r="F60" s="14" t="s">
        <v>307</v>
      </c>
      <c r="G60" s="14">
        <v>6</v>
      </c>
      <c r="H60" s="15">
        <v>30</v>
      </c>
      <c r="I60" s="12"/>
    </row>
    <row r="61" spans="1:9" x14ac:dyDescent="0.2">
      <c r="A61" s="12">
        <v>106</v>
      </c>
      <c r="B61" s="13" t="s">
        <v>81</v>
      </c>
      <c r="C61" s="14" t="s">
        <v>32</v>
      </c>
      <c r="D61" s="14" t="s">
        <v>168</v>
      </c>
      <c r="E61" s="13" t="s">
        <v>231</v>
      </c>
      <c r="F61" s="14" t="s">
        <v>307</v>
      </c>
      <c r="G61" s="14">
        <v>6</v>
      </c>
      <c r="H61" s="15">
        <v>30</v>
      </c>
      <c r="I61" s="12"/>
    </row>
    <row r="62" spans="1:9" x14ac:dyDescent="0.2">
      <c r="A62" s="12">
        <v>107</v>
      </c>
      <c r="B62" s="13" t="s">
        <v>82</v>
      </c>
      <c r="C62" s="14" t="s">
        <v>135</v>
      </c>
      <c r="D62" s="14" t="s">
        <v>169</v>
      </c>
      <c r="E62" s="13" t="s">
        <v>232</v>
      </c>
      <c r="F62" s="14" t="s">
        <v>307</v>
      </c>
      <c r="G62" s="14">
        <v>12</v>
      </c>
      <c r="H62" s="15" t="s">
        <v>322</v>
      </c>
      <c r="I62" s="17"/>
    </row>
    <row r="63" spans="1:9" x14ac:dyDescent="0.2">
      <c r="A63" s="12">
        <v>108</v>
      </c>
      <c r="B63" s="13" t="s">
        <v>79</v>
      </c>
      <c r="C63" s="14" t="s">
        <v>134</v>
      </c>
      <c r="D63" s="14" t="s">
        <v>170</v>
      </c>
      <c r="E63" s="13">
        <v>408302147</v>
      </c>
      <c r="F63" s="14" t="s">
        <v>307</v>
      </c>
      <c r="G63" s="14">
        <v>6</v>
      </c>
      <c r="H63" s="15">
        <v>50</v>
      </c>
      <c r="I63" s="12"/>
    </row>
    <row r="64" spans="1:9" x14ac:dyDescent="0.2">
      <c r="A64" s="12">
        <v>109</v>
      </c>
      <c r="B64" s="13" t="s">
        <v>79</v>
      </c>
      <c r="C64" s="14" t="s">
        <v>134</v>
      </c>
      <c r="D64" s="14" t="s">
        <v>170</v>
      </c>
      <c r="E64" s="13">
        <v>408302147</v>
      </c>
      <c r="F64" s="14" t="s">
        <v>307</v>
      </c>
      <c r="G64" s="14">
        <v>6</v>
      </c>
      <c r="H64" s="15">
        <v>50</v>
      </c>
      <c r="I64" s="12"/>
    </row>
    <row r="65" spans="1:9" x14ac:dyDescent="0.2">
      <c r="A65" s="12">
        <v>110</v>
      </c>
      <c r="B65" s="13" t="s">
        <v>56</v>
      </c>
      <c r="C65" s="14" t="s">
        <v>121</v>
      </c>
      <c r="D65" s="14">
        <v>19032</v>
      </c>
      <c r="E65" s="13" t="s">
        <v>233</v>
      </c>
      <c r="F65" s="14" t="s">
        <v>307</v>
      </c>
      <c r="G65" s="14">
        <v>12</v>
      </c>
      <c r="H65" s="15">
        <v>295</v>
      </c>
      <c r="I65" s="12"/>
    </row>
    <row r="66" spans="1:9" x14ac:dyDescent="0.2">
      <c r="A66" s="12">
        <v>111</v>
      </c>
      <c r="B66" s="13" t="s">
        <v>83</v>
      </c>
      <c r="C66" s="14" t="s">
        <v>136</v>
      </c>
      <c r="D66" s="14" t="s">
        <v>171</v>
      </c>
      <c r="E66" s="13" t="s">
        <v>234</v>
      </c>
      <c r="F66" s="14" t="s">
        <v>307</v>
      </c>
      <c r="G66" s="14">
        <v>12</v>
      </c>
      <c r="H66" s="17" t="s">
        <v>322</v>
      </c>
      <c r="I66" s="17" t="s">
        <v>322</v>
      </c>
    </row>
    <row r="67" spans="1:9" x14ac:dyDescent="0.2">
      <c r="A67" s="12">
        <v>112</v>
      </c>
      <c r="B67" s="13" t="s">
        <v>72</v>
      </c>
      <c r="C67" s="14" t="s">
        <v>129</v>
      </c>
      <c r="D67" s="14" t="s">
        <v>160</v>
      </c>
      <c r="E67" s="13">
        <v>12336741</v>
      </c>
      <c r="F67" s="14" t="s">
        <v>307</v>
      </c>
      <c r="G67" s="14">
        <v>6</v>
      </c>
      <c r="H67" s="15">
        <v>70</v>
      </c>
      <c r="I67" s="12"/>
    </row>
    <row r="68" spans="1:9" x14ac:dyDescent="0.2">
      <c r="A68" s="12">
        <v>113</v>
      </c>
      <c r="B68" s="13" t="s">
        <v>72</v>
      </c>
      <c r="C68" s="14" t="s">
        <v>129</v>
      </c>
      <c r="D68" s="14" t="s">
        <v>160</v>
      </c>
      <c r="E68" s="13">
        <v>12336741</v>
      </c>
      <c r="F68" s="14" t="s">
        <v>307</v>
      </c>
      <c r="G68" s="14">
        <v>6</v>
      </c>
      <c r="H68" s="15">
        <v>70</v>
      </c>
      <c r="I68" s="12"/>
    </row>
    <row r="69" spans="1:9" x14ac:dyDescent="0.2">
      <c r="A69" s="12">
        <v>114</v>
      </c>
      <c r="B69" s="13" t="s">
        <v>57</v>
      </c>
      <c r="C69" s="14" t="s">
        <v>121</v>
      </c>
      <c r="D69" s="14" t="s">
        <v>145</v>
      </c>
      <c r="E69" s="13">
        <v>14354695</v>
      </c>
      <c r="F69" s="14" t="s">
        <v>307</v>
      </c>
      <c r="G69" s="14">
        <v>12</v>
      </c>
      <c r="H69" s="15">
        <v>105</v>
      </c>
      <c r="I69" s="12"/>
    </row>
    <row r="70" spans="1:9" x14ac:dyDescent="0.2">
      <c r="A70" s="12">
        <v>115</v>
      </c>
      <c r="B70" s="13" t="s">
        <v>57</v>
      </c>
      <c r="C70" s="14" t="s">
        <v>121</v>
      </c>
      <c r="D70" s="14" t="s">
        <v>145</v>
      </c>
      <c r="E70" s="13">
        <v>14354681</v>
      </c>
      <c r="F70" s="14" t="s">
        <v>307</v>
      </c>
      <c r="G70" s="14">
        <v>12</v>
      </c>
      <c r="H70" s="15">
        <v>105</v>
      </c>
      <c r="I70" s="12"/>
    </row>
    <row r="71" spans="1:9" x14ac:dyDescent="0.2">
      <c r="A71" s="12">
        <v>116</v>
      </c>
      <c r="B71" s="13" t="s">
        <v>57</v>
      </c>
      <c r="C71" s="14" t="s">
        <v>121</v>
      </c>
      <c r="D71" s="14" t="s">
        <v>145</v>
      </c>
      <c r="E71" s="13">
        <v>14354691</v>
      </c>
      <c r="F71" s="14" t="s">
        <v>307</v>
      </c>
      <c r="G71" s="14">
        <v>12</v>
      </c>
      <c r="H71" s="15">
        <v>105</v>
      </c>
      <c r="I71" s="12"/>
    </row>
    <row r="72" spans="1:9" x14ac:dyDescent="0.2">
      <c r="A72" s="12">
        <v>117</v>
      </c>
      <c r="B72" s="13" t="s">
        <v>57</v>
      </c>
      <c r="C72" s="14" t="s">
        <v>121</v>
      </c>
      <c r="D72" s="14" t="s">
        <v>145</v>
      </c>
      <c r="E72" s="13">
        <v>7322788</v>
      </c>
      <c r="F72" s="14" t="s">
        <v>307</v>
      </c>
      <c r="G72" s="14">
        <v>12</v>
      </c>
      <c r="H72" s="15">
        <v>105</v>
      </c>
      <c r="I72" s="12"/>
    </row>
    <row r="73" spans="1:9" x14ac:dyDescent="0.2">
      <c r="A73" s="12">
        <v>118</v>
      </c>
      <c r="B73" s="13" t="s">
        <v>84</v>
      </c>
      <c r="C73" s="14" t="s">
        <v>137</v>
      </c>
      <c r="D73" s="14" t="s">
        <v>172</v>
      </c>
      <c r="E73" s="13" t="s">
        <v>235</v>
      </c>
      <c r="F73" s="14" t="s">
        <v>307</v>
      </c>
      <c r="G73" s="14">
        <v>12</v>
      </c>
      <c r="H73" s="17">
        <v>450</v>
      </c>
      <c r="I73" s="12" t="s">
        <v>325</v>
      </c>
    </row>
    <row r="74" spans="1:9" x14ac:dyDescent="0.2">
      <c r="A74" s="16">
        <v>121</v>
      </c>
      <c r="B74" s="14" t="s">
        <v>85</v>
      </c>
      <c r="C74" s="14" t="s">
        <v>126</v>
      </c>
      <c r="D74" s="14" t="s">
        <v>173</v>
      </c>
      <c r="E74" s="14" t="s">
        <v>236</v>
      </c>
      <c r="F74" s="16" t="s">
        <v>308</v>
      </c>
      <c r="G74" s="16">
        <v>12</v>
      </c>
      <c r="H74" s="33">
        <v>330</v>
      </c>
      <c r="I74" s="16"/>
    </row>
    <row r="75" spans="1:9" x14ac:dyDescent="0.2">
      <c r="A75" s="12">
        <v>136</v>
      </c>
      <c r="B75" s="13" t="s">
        <v>93</v>
      </c>
      <c r="C75" s="14" t="s">
        <v>136</v>
      </c>
      <c r="D75" s="14" t="s">
        <v>178</v>
      </c>
      <c r="E75" s="13" t="s">
        <v>243</v>
      </c>
      <c r="F75" s="14" t="s">
        <v>309</v>
      </c>
      <c r="G75" s="14">
        <v>12</v>
      </c>
      <c r="H75" s="17" t="s">
        <v>322</v>
      </c>
      <c r="I75" s="17" t="s">
        <v>322</v>
      </c>
    </row>
    <row r="76" spans="1:9" x14ac:dyDescent="0.2">
      <c r="A76" s="16">
        <v>137</v>
      </c>
      <c r="B76" s="14" t="s">
        <v>94</v>
      </c>
      <c r="C76" s="14" t="s">
        <v>127</v>
      </c>
      <c r="D76" s="14" t="s">
        <v>155</v>
      </c>
      <c r="E76" s="14" t="s">
        <v>244</v>
      </c>
      <c r="F76" s="16" t="s">
        <v>310</v>
      </c>
      <c r="G76" s="16">
        <v>12</v>
      </c>
      <c r="H76" s="33">
        <v>180</v>
      </c>
      <c r="I76" s="16"/>
    </row>
    <row r="77" spans="1:9" x14ac:dyDescent="0.2">
      <c r="A77" s="16">
        <v>138</v>
      </c>
      <c r="B77" s="14" t="s">
        <v>94</v>
      </c>
      <c r="C77" s="14" t="s">
        <v>127</v>
      </c>
      <c r="D77" s="14" t="s">
        <v>155</v>
      </c>
      <c r="E77" s="14" t="s">
        <v>245</v>
      </c>
      <c r="F77" s="16" t="s">
        <v>310</v>
      </c>
      <c r="G77" s="16">
        <v>12</v>
      </c>
      <c r="H77" s="33">
        <v>180</v>
      </c>
      <c r="I77" s="16"/>
    </row>
    <row r="78" spans="1:9" x14ac:dyDescent="0.2">
      <c r="A78" s="16">
        <v>139</v>
      </c>
      <c r="B78" s="14" t="s">
        <v>94</v>
      </c>
      <c r="C78" s="14" t="s">
        <v>127</v>
      </c>
      <c r="D78" s="14" t="s">
        <v>155</v>
      </c>
      <c r="E78" s="14" t="s">
        <v>246</v>
      </c>
      <c r="F78" s="16" t="s">
        <v>310</v>
      </c>
      <c r="G78" s="16">
        <v>12</v>
      </c>
      <c r="H78" s="33">
        <v>180</v>
      </c>
      <c r="I78" s="16"/>
    </row>
    <row r="79" spans="1:9" x14ac:dyDescent="0.2">
      <c r="A79" s="16">
        <v>140</v>
      </c>
      <c r="B79" s="14" t="s">
        <v>94</v>
      </c>
      <c r="C79" s="14" t="s">
        <v>127</v>
      </c>
      <c r="D79" s="14" t="s">
        <v>155</v>
      </c>
      <c r="E79" s="14" t="s">
        <v>247</v>
      </c>
      <c r="F79" s="16" t="s">
        <v>310</v>
      </c>
      <c r="G79" s="16">
        <v>12</v>
      </c>
      <c r="H79" s="33">
        <v>180</v>
      </c>
      <c r="I79" s="16"/>
    </row>
    <row r="80" spans="1:9" x14ac:dyDescent="0.2">
      <c r="A80" s="16">
        <v>141</v>
      </c>
      <c r="B80" s="14" t="s">
        <v>94</v>
      </c>
      <c r="C80" s="14" t="s">
        <v>127</v>
      </c>
      <c r="D80" s="14" t="s">
        <v>155</v>
      </c>
      <c r="E80" s="14" t="s">
        <v>248</v>
      </c>
      <c r="F80" s="16" t="s">
        <v>310</v>
      </c>
      <c r="G80" s="16">
        <v>12</v>
      </c>
      <c r="H80" s="33">
        <v>180</v>
      </c>
      <c r="I80" s="16"/>
    </row>
    <row r="81" spans="1:16" x14ac:dyDescent="0.2">
      <c r="A81" s="16">
        <v>142</v>
      </c>
      <c r="B81" s="14" t="s">
        <v>94</v>
      </c>
      <c r="C81" s="14" t="s">
        <v>127</v>
      </c>
      <c r="D81" s="14" t="s">
        <v>155</v>
      </c>
      <c r="E81" s="14" t="s">
        <v>249</v>
      </c>
      <c r="F81" s="16" t="s">
        <v>310</v>
      </c>
      <c r="G81" s="16">
        <v>12</v>
      </c>
      <c r="H81" s="33">
        <v>180</v>
      </c>
      <c r="I81" s="16"/>
    </row>
    <row r="82" spans="1:16" x14ac:dyDescent="0.2">
      <c r="A82" s="16">
        <v>149</v>
      </c>
      <c r="B82" s="14" t="s">
        <v>95</v>
      </c>
      <c r="C82" s="14" t="s">
        <v>127</v>
      </c>
      <c r="D82" s="14" t="s">
        <v>153</v>
      </c>
      <c r="E82" s="14" t="s">
        <v>256</v>
      </c>
      <c r="F82" s="16" t="s">
        <v>310</v>
      </c>
      <c r="G82" s="16">
        <v>12</v>
      </c>
      <c r="H82" s="33">
        <v>170</v>
      </c>
      <c r="I82" s="16"/>
    </row>
    <row r="83" spans="1:16" x14ac:dyDescent="0.2">
      <c r="A83" s="16">
        <v>150</v>
      </c>
      <c r="B83" s="14" t="s">
        <v>95</v>
      </c>
      <c r="C83" s="14" t="s">
        <v>127</v>
      </c>
      <c r="D83" s="14" t="s">
        <v>153</v>
      </c>
      <c r="E83" s="14" t="s">
        <v>257</v>
      </c>
      <c r="F83" s="16" t="s">
        <v>310</v>
      </c>
      <c r="G83" s="16">
        <v>12</v>
      </c>
      <c r="H83" s="33">
        <v>170</v>
      </c>
      <c r="I83" s="16"/>
    </row>
    <row r="84" spans="1:16" x14ac:dyDescent="0.2">
      <c r="A84" s="16">
        <v>151</v>
      </c>
      <c r="B84" s="14" t="s">
        <v>95</v>
      </c>
      <c r="C84" s="14" t="s">
        <v>127</v>
      </c>
      <c r="D84" s="14" t="s">
        <v>153</v>
      </c>
      <c r="E84" s="14" t="s">
        <v>258</v>
      </c>
      <c r="F84" s="16" t="s">
        <v>310</v>
      </c>
      <c r="G84" s="16">
        <v>12</v>
      </c>
      <c r="H84" s="33">
        <v>170</v>
      </c>
      <c r="I84" s="16"/>
    </row>
    <row r="85" spans="1:16" x14ac:dyDescent="0.2">
      <c r="A85" s="16">
        <v>152</v>
      </c>
      <c r="B85" s="14" t="s">
        <v>95</v>
      </c>
      <c r="C85" s="14" t="s">
        <v>127</v>
      </c>
      <c r="D85" s="14" t="s">
        <v>153</v>
      </c>
      <c r="E85" s="14" t="s">
        <v>259</v>
      </c>
      <c r="F85" s="16" t="s">
        <v>310</v>
      </c>
      <c r="G85" s="16">
        <v>12</v>
      </c>
      <c r="H85" s="33">
        <v>170</v>
      </c>
      <c r="I85" s="16"/>
    </row>
    <row r="86" spans="1:16" x14ac:dyDescent="0.2">
      <c r="A86" s="16">
        <v>153</v>
      </c>
      <c r="B86" s="14" t="s">
        <v>95</v>
      </c>
      <c r="C86" s="14" t="s">
        <v>127</v>
      </c>
      <c r="D86" s="14" t="s">
        <v>154</v>
      </c>
      <c r="E86" s="14" t="s">
        <v>260</v>
      </c>
      <c r="F86" s="16" t="s">
        <v>310</v>
      </c>
      <c r="G86" s="16">
        <v>12</v>
      </c>
      <c r="H86" s="33">
        <v>170</v>
      </c>
      <c r="I86" s="16"/>
    </row>
    <row r="87" spans="1:16" x14ac:dyDescent="0.2">
      <c r="A87" s="16">
        <v>154</v>
      </c>
      <c r="B87" s="14" t="s">
        <v>95</v>
      </c>
      <c r="C87" s="14" t="s">
        <v>127</v>
      </c>
      <c r="D87" s="14" t="s">
        <v>153</v>
      </c>
      <c r="E87" s="14" t="s">
        <v>261</v>
      </c>
      <c r="F87" s="16" t="s">
        <v>310</v>
      </c>
      <c r="G87" s="16">
        <v>12</v>
      </c>
      <c r="H87" s="33">
        <v>170</v>
      </c>
      <c r="I87" s="16"/>
    </row>
    <row r="88" spans="1:16" x14ac:dyDescent="0.2">
      <c r="A88" s="16">
        <v>155</v>
      </c>
      <c r="B88" s="14" t="s">
        <v>95</v>
      </c>
      <c r="C88" s="14" t="s">
        <v>127</v>
      </c>
      <c r="D88" s="14" t="s">
        <v>154</v>
      </c>
      <c r="E88" s="14" t="s">
        <v>262</v>
      </c>
      <c r="F88" s="16" t="s">
        <v>310</v>
      </c>
      <c r="G88" s="16">
        <v>12</v>
      </c>
      <c r="H88" s="33">
        <v>170</v>
      </c>
      <c r="I88" s="16"/>
    </row>
    <row r="89" spans="1:16" x14ac:dyDescent="0.2">
      <c r="A89" s="16">
        <v>168</v>
      </c>
      <c r="B89" s="14" t="s">
        <v>99</v>
      </c>
      <c r="C89" s="14" t="s">
        <v>125</v>
      </c>
      <c r="D89" s="14" t="s">
        <v>156</v>
      </c>
      <c r="E89" s="14" t="s">
        <v>275</v>
      </c>
      <c r="F89" s="16" t="s">
        <v>310</v>
      </c>
      <c r="G89" s="16">
        <v>12</v>
      </c>
      <c r="H89" s="33">
        <v>280</v>
      </c>
      <c r="I89" s="16"/>
    </row>
    <row r="90" spans="1:16" x14ac:dyDescent="0.2">
      <c r="A90" s="16">
        <v>169</v>
      </c>
      <c r="B90" s="14" t="s">
        <v>100</v>
      </c>
      <c r="C90" s="14" t="s">
        <v>126</v>
      </c>
      <c r="D90" s="14" t="s">
        <v>180</v>
      </c>
      <c r="E90" s="14" t="s">
        <v>276</v>
      </c>
      <c r="F90" s="16" t="s">
        <v>310</v>
      </c>
      <c r="G90" s="16">
        <v>12</v>
      </c>
      <c r="H90" s="33">
        <v>330</v>
      </c>
      <c r="I90" s="16"/>
    </row>
    <row r="91" spans="1:16" x14ac:dyDescent="0.2">
      <c r="A91" s="12">
        <v>171</v>
      </c>
      <c r="B91" s="13" t="s">
        <v>102</v>
      </c>
      <c r="C91" s="14" t="s">
        <v>138</v>
      </c>
      <c r="D91" s="14" t="s">
        <v>181</v>
      </c>
      <c r="E91" s="13" t="s">
        <v>278</v>
      </c>
      <c r="F91" s="14" t="s">
        <v>310</v>
      </c>
      <c r="G91" s="14">
        <v>12</v>
      </c>
      <c r="H91" s="15">
        <v>400</v>
      </c>
      <c r="I91" s="12"/>
    </row>
    <row r="92" spans="1:16" x14ac:dyDescent="0.2">
      <c r="A92" s="12">
        <v>172</v>
      </c>
      <c r="B92" s="13" t="s">
        <v>103</v>
      </c>
      <c r="C92" s="14" t="s">
        <v>139</v>
      </c>
      <c r="D92" s="14" t="s">
        <v>181</v>
      </c>
      <c r="E92" s="13" t="s">
        <v>279</v>
      </c>
      <c r="F92" s="14" t="s">
        <v>310</v>
      </c>
      <c r="G92" s="14">
        <v>12</v>
      </c>
      <c r="H92" s="15">
        <v>400</v>
      </c>
      <c r="I92" s="12"/>
    </row>
    <row r="93" spans="1:16" x14ac:dyDescent="0.2">
      <c r="A93" s="12">
        <v>173</v>
      </c>
      <c r="B93" s="13" t="s">
        <v>104</v>
      </c>
      <c r="C93" s="14" t="s">
        <v>138</v>
      </c>
      <c r="D93" s="14" t="s">
        <v>182</v>
      </c>
      <c r="E93" s="13" t="s">
        <v>280</v>
      </c>
      <c r="F93" s="14" t="s">
        <v>310</v>
      </c>
      <c r="G93" s="14">
        <v>12</v>
      </c>
      <c r="H93" s="15">
        <v>400</v>
      </c>
      <c r="I93" s="12"/>
    </row>
    <row r="94" spans="1:16" x14ac:dyDescent="0.2">
      <c r="A94" s="12">
        <v>174</v>
      </c>
      <c r="B94" s="13" t="s">
        <v>104</v>
      </c>
      <c r="C94" s="14" t="s">
        <v>139</v>
      </c>
      <c r="D94" s="14" t="s">
        <v>182</v>
      </c>
      <c r="E94" s="13" t="s">
        <v>281</v>
      </c>
      <c r="F94" s="14" t="s">
        <v>310</v>
      </c>
      <c r="G94" s="14">
        <v>12</v>
      </c>
      <c r="H94" s="15">
        <v>400</v>
      </c>
      <c r="I94" s="12"/>
    </row>
    <row r="95" spans="1:16" x14ac:dyDescent="0.2">
      <c r="A95" s="12">
        <v>175</v>
      </c>
      <c r="B95" s="13" t="s">
        <v>105</v>
      </c>
      <c r="C95" s="14" t="s">
        <v>139</v>
      </c>
      <c r="D95" s="14" t="s">
        <v>183</v>
      </c>
      <c r="E95" s="13" t="s">
        <v>282</v>
      </c>
      <c r="F95" s="14" t="s">
        <v>310</v>
      </c>
      <c r="G95" s="14">
        <v>12</v>
      </c>
      <c r="H95" s="15">
        <v>300</v>
      </c>
      <c r="I95" s="12"/>
    </row>
    <row r="96" spans="1:16" x14ac:dyDescent="0.2">
      <c r="A96" s="12">
        <v>176</v>
      </c>
      <c r="B96" s="13" t="s">
        <v>105</v>
      </c>
      <c r="C96" s="14" t="s">
        <v>138</v>
      </c>
      <c r="D96" s="14" t="s">
        <v>183</v>
      </c>
      <c r="E96" s="13" t="s">
        <v>283</v>
      </c>
      <c r="F96" s="14" t="s">
        <v>310</v>
      </c>
      <c r="G96" s="14">
        <v>12</v>
      </c>
      <c r="H96" s="15">
        <v>300</v>
      </c>
      <c r="I96" s="12"/>
      <c r="P96" s="21"/>
    </row>
    <row r="97" spans="1:16" x14ac:dyDescent="0.2">
      <c r="A97" s="12">
        <v>177</v>
      </c>
      <c r="B97" s="37" t="s">
        <v>405</v>
      </c>
      <c r="C97" s="37" t="s">
        <v>406</v>
      </c>
      <c r="D97" s="37" t="s">
        <v>407</v>
      </c>
      <c r="E97" s="37" t="s">
        <v>408</v>
      </c>
      <c r="F97" s="12" t="s">
        <v>409</v>
      </c>
      <c r="G97" s="12">
        <v>12</v>
      </c>
      <c r="H97" s="38">
        <v>160</v>
      </c>
      <c r="I97" s="12"/>
      <c r="P97" s="21"/>
    </row>
    <row r="98" spans="1:16" x14ac:dyDescent="0.2">
      <c r="A98" s="12">
        <v>178</v>
      </c>
      <c r="B98" s="37" t="s">
        <v>410</v>
      </c>
      <c r="C98" s="37" t="s">
        <v>406</v>
      </c>
      <c r="D98" s="37" t="s">
        <v>411</v>
      </c>
      <c r="E98" s="37" t="s">
        <v>412</v>
      </c>
      <c r="F98" s="12" t="s">
        <v>409</v>
      </c>
      <c r="G98" s="12">
        <v>12</v>
      </c>
      <c r="H98" s="38">
        <v>320</v>
      </c>
      <c r="I98" s="12"/>
      <c r="P98" s="21"/>
    </row>
    <row r="99" spans="1:16" x14ac:dyDescent="0.2">
      <c r="A99" s="12">
        <v>179</v>
      </c>
      <c r="B99" s="13" t="s">
        <v>108</v>
      </c>
      <c r="C99" s="14" t="s">
        <v>125</v>
      </c>
      <c r="D99" s="14" t="s">
        <v>148</v>
      </c>
      <c r="E99" s="13" t="s">
        <v>286</v>
      </c>
      <c r="F99" s="14" t="s">
        <v>312</v>
      </c>
      <c r="G99" s="14">
        <v>12</v>
      </c>
      <c r="H99" s="15">
        <v>260</v>
      </c>
      <c r="I99" s="12"/>
    </row>
    <row r="100" spans="1:16" x14ac:dyDescent="0.2">
      <c r="A100" s="12">
        <v>180</v>
      </c>
      <c r="B100" s="13" t="s">
        <v>109</v>
      </c>
      <c r="C100" s="14" t="s">
        <v>129</v>
      </c>
      <c r="D100" s="14" t="s">
        <v>184</v>
      </c>
      <c r="E100" s="13" t="s">
        <v>287</v>
      </c>
      <c r="F100" s="14" t="s">
        <v>309</v>
      </c>
      <c r="G100" s="14">
        <v>6</v>
      </c>
      <c r="H100" s="15">
        <v>70</v>
      </c>
      <c r="I100" s="12"/>
    </row>
    <row r="101" spans="1:16" x14ac:dyDescent="0.2">
      <c r="A101" s="12">
        <v>181</v>
      </c>
      <c r="B101" s="13" t="s">
        <v>109</v>
      </c>
      <c r="C101" s="14" t="s">
        <v>129</v>
      </c>
      <c r="D101" s="14" t="s">
        <v>184</v>
      </c>
      <c r="E101" s="13" t="s">
        <v>287</v>
      </c>
      <c r="F101" s="14" t="s">
        <v>309</v>
      </c>
      <c r="G101" s="14">
        <v>6</v>
      </c>
      <c r="H101" s="15">
        <v>70</v>
      </c>
      <c r="I101" s="12"/>
    </row>
    <row r="102" spans="1:16" x14ac:dyDescent="0.2">
      <c r="A102" s="12">
        <v>182</v>
      </c>
      <c r="B102" s="13" t="s">
        <v>109</v>
      </c>
      <c r="C102" s="14" t="s">
        <v>129</v>
      </c>
      <c r="D102" s="14" t="s">
        <v>184</v>
      </c>
      <c r="E102" s="13" t="s">
        <v>288</v>
      </c>
      <c r="F102" s="14" t="s">
        <v>309</v>
      </c>
      <c r="G102" s="14">
        <v>6</v>
      </c>
      <c r="H102" s="15">
        <v>70</v>
      </c>
      <c r="I102" s="12"/>
    </row>
    <row r="103" spans="1:16" x14ac:dyDescent="0.2">
      <c r="A103" s="12">
        <v>183</v>
      </c>
      <c r="B103" s="13" t="s">
        <v>109</v>
      </c>
      <c r="C103" s="14" t="s">
        <v>129</v>
      </c>
      <c r="D103" s="14" t="s">
        <v>184</v>
      </c>
      <c r="E103" s="13" t="s">
        <v>288</v>
      </c>
      <c r="F103" s="14" t="s">
        <v>309</v>
      </c>
      <c r="G103" s="14">
        <v>6</v>
      </c>
      <c r="H103" s="15">
        <v>70</v>
      </c>
      <c r="I103" s="12"/>
    </row>
    <row r="104" spans="1:16" x14ac:dyDescent="0.2">
      <c r="A104" s="12">
        <v>184</v>
      </c>
      <c r="B104" s="13" t="s">
        <v>109</v>
      </c>
      <c r="C104" s="14" t="s">
        <v>129</v>
      </c>
      <c r="D104" s="14" t="s">
        <v>184</v>
      </c>
      <c r="E104" s="13" t="s">
        <v>289</v>
      </c>
      <c r="F104" s="14" t="s">
        <v>309</v>
      </c>
      <c r="G104" s="14">
        <v>6</v>
      </c>
      <c r="H104" s="15">
        <v>70</v>
      </c>
      <c r="I104" s="12"/>
    </row>
    <row r="105" spans="1:16" x14ac:dyDescent="0.2">
      <c r="A105" s="12">
        <v>185</v>
      </c>
      <c r="B105" s="13" t="s">
        <v>109</v>
      </c>
      <c r="C105" s="14" t="s">
        <v>129</v>
      </c>
      <c r="D105" s="14" t="s">
        <v>184</v>
      </c>
      <c r="E105" s="13" t="s">
        <v>289</v>
      </c>
      <c r="F105" s="14" t="s">
        <v>309</v>
      </c>
      <c r="G105" s="14">
        <v>6</v>
      </c>
      <c r="H105" s="15">
        <v>70</v>
      </c>
      <c r="I105" s="12"/>
    </row>
    <row r="106" spans="1:16" x14ac:dyDescent="0.2">
      <c r="A106" s="12">
        <v>186</v>
      </c>
      <c r="B106" s="13" t="s">
        <v>109</v>
      </c>
      <c r="C106" s="14" t="s">
        <v>129</v>
      </c>
      <c r="D106" s="14" t="s">
        <v>184</v>
      </c>
      <c r="E106" s="13" t="s">
        <v>290</v>
      </c>
      <c r="F106" s="14" t="s">
        <v>309</v>
      </c>
      <c r="G106" s="14">
        <v>6</v>
      </c>
      <c r="H106" s="15">
        <v>70</v>
      </c>
      <c r="I106" s="12"/>
    </row>
    <row r="107" spans="1:16" x14ac:dyDescent="0.2">
      <c r="A107" s="12">
        <v>187</v>
      </c>
      <c r="B107" s="13" t="s">
        <v>109</v>
      </c>
      <c r="C107" s="14" t="s">
        <v>129</v>
      </c>
      <c r="D107" s="14" t="s">
        <v>184</v>
      </c>
      <c r="E107" s="13" t="s">
        <v>290</v>
      </c>
      <c r="F107" s="14" t="s">
        <v>309</v>
      </c>
      <c r="G107" s="14">
        <v>6</v>
      </c>
      <c r="H107" s="15">
        <v>70</v>
      </c>
      <c r="I107" s="12"/>
    </row>
    <row r="108" spans="1:16" x14ac:dyDescent="0.2">
      <c r="A108" s="12">
        <v>188</v>
      </c>
      <c r="B108" s="13" t="s">
        <v>109</v>
      </c>
      <c r="C108" s="14" t="s">
        <v>129</v>
      </c>
      <c r="D108" s="14" t="s">
        <v>184</v>
      </c>
      <c r="E108" s="13" t="s">
        <v>291</v>
      </c>
      <c r="F108" s="14" t="s">
        <v>309</v>
      </c>
      <c r="G108" s="14">
        <v>6</v>
      </c>
      <c r="H108" s="15">
        <v>70</v>
      </c>
      <c r="I108" s="12"/>
    </row>
    <row r="109" spans="1:16" x14ac:dyDescent="0.2">
      <c r="A109" s="12">
        <v>189</v>
      </c>
      <c r="B109" s="13" t="s">
        <v>109</v>
      </c>
      <c r="C109" s="14" t="s">
        <v>129</v>
      </c>
      <c r="D109" s="14" t="s">
        <v>184</v>
      </c>
      <c r="E109" s="13" t="s">
        <v>291</v>
      </c>
      <c r="F109" s="14" t="s">
        <v>309</v>
      </c>
      <c r="G109" s="14">
        <v>6</v>
      </c>
      <c r="H109" s="15">
        <v>70</v>
      </c>
      <c r="I109" s="12"/>
    </row>
    <row r="110" spans="1:16" x14ac:dyDescent="0.2">
      <c r="A110" s="12">
        <v>190</v>
      </c>
      <c r="B110" s="13" t="s">
        <v>109</v>
      </c>
      <c r="C110" s="14" t="s">
        <v>129</v>
      </c>
      <c r="D110" s="14" t="s">
        <v>184</v>
      </c>
      <c r="E110" s="13" t="s">
        <v>292</v>
      </c>
      <c r="F110" s="14" t="s">
        <v>309</v>
      </c>
      <c r="G110" s="14">
        <v>6</v>
      </c>
      <c r="H110" s="15">
        <v>70</v>
      </c>
      <c r="I110" s="12"/>
    </row>
    <row r="111" spans="1:16" x14ac:dyDescent="0.2">
      <c r="A111" s="12">
        <v>191</v>
      </c>
      <c r="B111" s="13" t="s">
        <v>109</v>
      </c>
      <c r="C111" s="14" t="s">
        <v>129</v>
      </c>
      <c r="D111" s="14" t="s">
        <v>184</v>
      </c>
      <c r="E111" s="13" t="s">
        <v>292</v>
      </c>
      <c r="F111" s="14" t="s">
        <v>309</v>
      </c>
      <c r="G111" s="14">
        <v>6</v>
      </c>
      <c r="H111" s="15">
        <v>70</v>
      </c>
      <c r="I111" s="12"/>
    </row>
    <row r="112" spans="1:16" x14ac:dyDescent="0.2">
      <c r="A112" s="12">
        <v>192</v>
      </c>
      <c r="B112" s="13" t="s">
        <v>110</v>
      </c>
      <c r="C112" s="14" t="s">
        <v>122</v>
      </c>
      <c r="D112" s="14" t="s">
        <v>185</v>
      </c>
      <c r="E112" s="13" t="s">
        <v>293</v>
      </c>
      <c r="F112" s="14" t="s">
        <v>309</v>
      </c>
      <c r="G112" s="14">
        <v>12</v>
      </c>
      <c r="H112" s="15">
        <v>180</v>
      </c>
      <c r="I112" s="12"/>
    </row>
    <row r="113" spans="1:9" x14ac:dyDescent="0.2">
      <c r="A113" s="12">
        <v>193</v>
      </c>
      <c r="B113" s="13" t="s">
        <v>111</v>
      </c>
      <c r="C113" s="14" t="s">
        <v>121</v>
      </c>
      <c r="D113" s="14" t="s">
        <v>186</v>
      </c>
      <c r="E113" s="13" t="s">
        <v>294</v>
      </c>
      <c r="F113" s="14" t="s">
        <v>309</v>
      </c>
      <c r="G113" s="14">
        <v>12</v>
      </c>
      <c r="H113" s="15">
        <v>180</v>
      </c>
      <c r="I113" s="12"/>
    </row>
    <row r="114" spans="1:9" ht="22.5" x14ac:dyDescent="0.2">
      <c r="A114" s="12">
        <v>194</v>
      </c>
      <c r="B114" s="13" t="s">
        <v>112</v>
      </c>
      <c r="C114" s="14" t="s">
        <v>140</v>
      </c>
      <c r="D114" s="14" t="s">
        <v>187</v>
      </c>
      <c r="E114" s="13" t="s">
        <v>295</v>
      </c>
      <c r="F114" s="14" t="s">
        <v>309</v>
      </c>
      <c r="G114" s="14">
        <v>12</v>
      </c>
      <c r="H114" s="15">
        <v>180</v>
      </c>
      <c r="I114" s="12"/>
    </row>
    <row r="115" spans="1:9" ht="22.5" x14ac:dyDescent="0.2">
      <c r="A115" s="12">
        <v>195</v>
      </c>
      <c r="B115" s="13" t="s">
        <v>56</v>
      </c>
      <c r="C115" s="14" t="s">
        <v>121</v>
      </c>
      <c r="D115" s="14" t="s">
        <v>188</v>
      </c>
      <c r="E115" s="13" t="s">
        <v>296</v>
      </c>
      <c r="F115" s="14" t="s">
        <v>309</v>
      </c>
      <c r="G115" s="14">
        <v>12</v>
      </c>
      <c r="H115" s="15">
        <v>295</v>
      </c>
      <c r="I115" s="12"/>
    </row>
    <row r="116" spans="1:9" ht="22.5" x14ac:dyDescent="0.2">
      <c r="A116" s="12">
        <v>196</v>
      </c>
      <c r="B116" s="13" t="s">
        <v>56</v>
      </c>
      <c r="C116" s="14" t="s">
        <v>141</v>
      </c>
      <c r="D116" s="14" t="s">
        <v>161</v>
      </c>
      <c r="E116" s="13" t="s">
        <v>297</v>
      </c>
      <c r="F116" s="14" t="s">
        <v>309</v>
      </c>
      <c r="G116" s="14">
        <v>12</v>
      </c>
      <c r="H116" s="15">
        <v>295</v>
      </c>
      <c r="I116" s="12"/>
    </row>
    <row r="117" spans="1:9" ht="22.5" x14ac:dyDescent="0.2">
      <c r="A117" s="12">
        <v>197</v>
      </c>
      <c r="B117" s="13" t="s">
        <v>56</v>
      </c>
      <c r="C117" s="14" t="s">
        <v>141</v>
      </c>
      <c r="D117" s="14" t="s">
        <v>161</v>
      </c>
      <c r="E117" s="13" t="s">
        <v>298</v>
      </c>
      <c r="F117" s="14" t="s">
        <v>309</v>
      </c>
      <c r="G117" s="14">
        <v>12</v>
      </c>
      <c r="H117" s="15">
        <v>295</v>
      </c>
      <c r="I117" s="12"/>
    </row>
    <row r="118" spans="1:9" ht="22.5" x14ac:dyDescent="0.2">
      <c r="A118" s="12">
        <v>198</v>
      </c>
      <c r="B118" s="13" t="s">
        <v>56</v>
      </c>
      <c r="C118" s="14" t="s">
        <v>141</v>
      </c>
      <c r="D118" s="14" t="s">
        <v>189</v>
      </c>
      <c r="E118" s="13" t="s">
        <v>299</v>
      </c>
      <c r="F118" s="14" t="s">
        <v>309</v>
      </c>
      <c r="G118" s="14">
        <v>12</v>
      </c>
      <c r="H118" s="15">
        <v>295</v>
      </c>
      <c r="I118" s="12"/>
    </row>
    <row r="119" spans="1:9" x14ac:dyDescent="0.2">
      <c r="A119" s="12">
        <v>199</v>
      </c>
      <c r="B119" s="13" t="s">
        <v>57</v>
      </c>
      <c r="C119" s="14" t="s">
        <v>121</v>
      </c>
      <c r="D119" s="14" t="s">
        <v>145</v>
      </c>
      <c r="E119" s="13">
        <v>7322783</v>
      </c>
      <c r="F119" s="14" t="s">
        <v>309</v>
      </c>
      <c r="G119" s="14">
        <v>12</v>
      </c>
      <c r="H119" s="15">
        <v>105</v>
      </c>
      <c r="I119" s="12"/>
    </row>
    <row r="120" spans="1:9" x14ac:dyDescent="0.2">
      <c r="A120" s="12">
        <v>200</v>
      </c>
      <c r="B120" s="13" t="s">
        <v>57</v>
      </c>
      <c r="C120" s="14" t="s">
        <v>121</v>
      </c>
      <c r="D120" s="14" t="s">
        <v>145</v>
      </c>
      <c r="E120" s="13">
        <v>7322786</v>
      </c>
      <c r="F120" s="14" t="s">
        <v>309</v>
      </c>
      <c r="G120" s="14">
        <v>12</v>
      </c>
      <c r="H120" s="15">
        <v>105</v>
      </c>
      <c r="I120" s="12"/>
    </row>
    <row r="121" spans="1:9" x14ac:dyDescent="0.2">
      <c r="A121" s="12">
        <v>201</v>
      </c>
      <c r="B121" s="13" t="s">
        <v>57</v>
      </c>
      <c r="C121" s="14" t="s">
        <v>121</v>
      </c>
      <c r="D121" s="14" t="s">
        <v>145</v>
      </c>
      <c r="E121" s="13">
        <v>14354687</v>
      </c>
      <c r="F121" s="14" t="s">
        <v>309</v>
      </c>
      <c r="G121" s="14">
        <v>12</v>
      </c>
      <c r="H121" s="15">
        <v>105</v>
      </c>
      <c r="I121" s="12"/>
    </row>
    <row r="122" spans="1:9" x14ac:dyDescent="0.2">
      <c r="A122" s="12">
        <v>202</v>
      </c>
      <c r="B122" s="13" t="s">
        <v>57</v>
      </c>
      <c r="C122" s="14" t="s">
        <v>121</v>
      </c>
      <c r="D122" s="14" t="s">
        <v>145</v>
      </c>
      <c r="E122" s="13">
        <v>14354682</v>
      </c>
      <c r="F122" s="14" t="s">
        <v>309</v>
      </c>
      <c r="G122" s="14">
        <v>12</v>
      </c>
      <c r="H122" s="15">
        <v>105</v>
      </c>
      <c r="I122" s="12"/>
    </row>
    <row r="123" spans="1:9" x14ac:dyDescent="0.2">
      <c r="A123" s="12">
        <v>203</v>
      </c>
      <c r="B123" s="13" t="s">
        <v>57</v>
      </c>
      <c r="C123" s="14" t="s">
        <v>121</v>
      </c>
      <c r="D123" s="14" t="s">
        <v>145</v>
      </c>
      <c r="E123" s="13">
        <v>14354698</v>
      </c>
      <c r="F123" s="14" t="s">
        <v>309</v>
      </c>
      <c r="G123" s="14">
        <v>12</v>
      </c>
      <c r="H123" s="15">
        <v>105</v>
      </c>
      <c r="I123" s="12"/>
    </row>
    <row r="124" spans="1:9" x14ac:dyDescent="0.2">
      <c r="A124" s="12">
        <v>204</v>
      </c>
      <c r="B124" s="13" t="s">
        <v>113</v>
      </c>
      <c r="C124" s="14" t="s">
        <v>142</v>
      </c>
      <c r="D124" s="14" t="s">
        <v>190</v>
      </c>
      <c r="E124" s="13" t="s">
        <v>300</v>
      </c>
      <c r="F124" s="14" t="s">
        <v>309</v>
      </c>
      <c r="G124" s="14">
        <v>12</v>
      </c>
      <c r="H124" s="15">
        <v>560</v>
      </c>
      <c r="I124" s="12"/>
    </row>
    <row r="125" spans="1:9" x14ac:dyDescent="0.2">
      <c r="A125" s="12">
        <v>205</v>
      </c>
      <c r="B125" s="13" t="s">
        <v>114</v>
      </c>
      <c r="C125" s="14" t="s">
        <v>28</v>
      </c>
      <c r="D125" s="14" t="s">
        <v>191</v>
      </c>
      <c r="E125" s="13" t="s">
        <v>301</v>
      </c>
      <c r="F125" s="14" t="s">
        <v>312</v>
      </c>
      <c r="G125" s="14" t="s">
        <v>316</v>
      </c>
      <c r="H125" s="15">
        <v>150</v>
      </c>
      <c r="I125" s="16"/>
    </row>
    <row r="126" spans="1:9" x14ac:dyDescent="0.2">
      <c r="A126" s="16">
        <v>223</v>
      </c>
      <c r="B126" s="14" t="s">
        <v>118</v>
      </c>
      <c r="C126" s="14" t="s">
        <v>127</v>
      </c>
      <c r="D126" s="14" t="s">
        <v>198</v>
      </c>
      <c r="E126" s="14" t="s">
        <v>302</v>
      </c>
      <c r="F126" s="16" t="s">
        <v>310</v>
      </c>
      <c r="G126" s="16">
        <v>12</v>
      </c>
      <c r="H126" s="33" t="s">
        <v>366</v>
      </c>
      <c r="I126" s="16"/>
    </row>
    <row r="127" spans="1:9" x14ac:dyDescent="0.2">
      <c r="A127" s="16">
        <v>224</v>
      </c>
      <c r="B127" s="14" t="s">
        <v>119</v>
      </c>
      <c r="C127" s="14" t="s">
        <v>127</v>
      </c>
      <c r="D127" s="14" t="s">
        <v>199</v>
      </c>
      <c r="E127" s="14" t="s">
        <v>303</v>
      </c>
      <c r="F127" s="16" t="s">
        <v>310</v>
      </c>
      <c r="G127" s="16">
        <v>12</v>
      </c>
      <c r="H127" s="33" t="s">
        <v>366</v>
      </c>
      <c r="I127" s="16"/>
    </row>
    <row r="128" spans="1:9" x14ac:dyDescent="0.2">
      <c r="A128" s="12">
        <v>226</v>
      </c>
      <c r="B128" s="13" t="s">
        <v>120</v>
      </c>
      <c r="C128" s="14" t="s">
        <v>144</v>
      </c>
      <c r="D128" s="14" t="s">
        <v>201</v>
      </c>
      <c r="E128" s="13">
        <v>90001301209</v>
      </c>
      <c r="F128" s="14" t="s">
        <v>312</v>
      </c>
      <c r="G128" s="14">
        <v>15</v>
      </c>
      <c r="H128" s="17" t="s">
        <v>322</v>
      </c>
      <c r="I128" s="12"/>
    </row>
  </sheetData>
  <autoFilter ref="B1:I128" xr:uid="{CB5541C2-C821-4EBB-AE40-240C67B0A29A}"/>
  <sortState xmlns:xlrd2="http://schemas.microsoft.com/office/spreadsheetml/2017/richdata2" ref="A2:I128">
    <sortCondition ref="A2:A128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588A3-2B06-4CC0-A98A-36151EFAF43B}">
  <dimension ref="B2:J54"/>
  <sheetViews>
    <sheetView workbookViewId="0">
      <selection activeCell="F3" sqref="F3"/>
    </sheetView>
  </sheetViews>
  <sheetFormatPr defaultRowHeight="15" x14ac:dyDescent="0.25"/>
  <cols>
    <col min="2" max="2" width="38" bestFit="1" customWidth="1"/>
    <col min="3" max="3" width="10.140625" customWidth="1"/>
    <col min="4" max="4" width="17.85546875" bestFit="1" customWidth="1"/>
    <col min="5" max="5" width="15.140625" bestFit="1" customWidth="1"/>
    <col min="6" max="6" width="20.85546875" bestFit="1" customWidth="1"/>
    <col min="7" max="7" width="10" bestFit="1" customWidth="1"/>
    <col min="8" max="8" width="18.42578125" hidden="1" customWidth="1"/>
    <col min="9" max="9" width="14.42578125" bestFit="1" customWidth="1"/>
    <col min="10" max="10" width="14.7109375" bestFit="1" customWidth="1"/>
  </cols>
  <sheetData>
    <row r="2" spans="2:10" x14ac:dyDescent="0.25">
      <c r="B2" s="31" t="s">
        <v>0</v>
      </c>
      <c r="C2" s="31" t="s">
        <v>2</v>
      </c>
      <c r="D2" s="31" t="s">
        <v>1</v>
      </c>
      <c r="E2" s="31" t="s">
        <v>4</v>
      </c>
      <c r="F2" s="31" t="s">
        <v>3</v>
      </c>
      <c r="G2" s="31" t="s">
        <v>313</v>
      </c>
      <c r="H2" s="31" t="s">
        <v>329</v>
      </c>
      <c r="I2" s="31" t="s">
        <v>326</v>
      </c>
      <c r="J2" s="31" t="s">
        <v>327</v>
      </c>
    </row>
    <row r="3" spans="2:10" x14ac:dyDescent="0.25">
      <c r="B3" s="4" t="s">
        <v>57</v>
      </c>
      <c r="C3" s="4" t="s">
        <v>121</v>
      </c>
      <c r="D3" s="4" t="s">
        <v>145</v>
      </c>
      <c r="E3" s="4">
        <v>14354696</v>
      </c>
      <c r="F3" s="4" t="s">
        <v>305</v>
      </c>
      <c r="G3" s="4">
        <v>12</v>
      </c>
      <c r="H3" s="4">
        <v>75</v>
      </c>
      <c r="I3" s="4">
        <v>169.73770000000002</v>
      </c>
      <c r="J3" s="4">
        <v>-94.737700000000018</v>
      </c>
    </row>
    <row r="4" spans="2:10" x14ac:dyDescent="0.25">
      <c r="B4" s="4" t="s">
        <v>71</v>
      </c>
      <c r="C4" s="4" t="s">
        <v>128</v>
      </c>
      <c r="D4" s="4" t="s">
        <v>159</v>
      </c>
      <c r="E4" s="4">
        <v>89280141</v>
      </c>
      <c r="F4" s="4" t="s">
        <v>307</v>
      </c>
      <c r="G4" s="4">
        <v>12</v>
      </c>
      <c r="H4" s="4">
        <v>59.34</v>
      </c>
      <c r="I4" s="4">
        <v>88.558800000000005</v>
      </c>
      <c r="J4" s="4">
        <v>-29.218800000000002</v>
      </c>
    </row>
    <row r="5" spans="2:10" x14ac:dyDescent="0.25">
      <c r="B5" s="4" t="s">
        <v>72</v>
      </c>
      <c r="C5" s="4" t="s">
        <v>129</v>
      </c>
      <c r="D5" s="4" t="s">
        <v>160</v>
      </c>
      <c r="E5" s="4">
        <v>12305757</v>
      </c>
      <c r="F5" s="4" t="s">
        <v>307</v>
      </c>
      <c r="G5" s="4">
        <v>6</v>
      </c>
      <c r="H5" s="4">
        <v>53.7</v>
      </c>
      <c r="I5" s="4">
        <v>59.039200000000001</v>
      </c>
      <c r="J5" s="4">
        <v>-5.3391999999999982</v>
      </c>
    </row>
    <row r="6" spans="2:10" x14ac:dyDescent="0.25">
      <c r="B6" s="4" t="s">
        <v>72</v>
      </c>
      <c r="C6" s="4" t="s">
        <v>129</v>
      </c>
      <c r="D6" s="4" t="s">
        <v>160</v>
      </c>
      <c r="E6" s="4">
        <v>12305757</v>
      </c>
      <c r="F6" s="4" t="s">
        <v>307</v>
      </c>
      <c r="G6" s="4">
        <v>6</v>
      </c>
      <c r="H6" s="4">
        <v>52.75</v>
      </c>
      <c r="I6" s="4">
        <v>59.039200000000001</v>
      </c>
      <c r="J6" s="4">
        <v>-6.289200000000001</v>
      </c>
    </row>
    <row r="7" spans="2:10" x14ac:dyDescent="0.25">
      <c r="B7" s="4" t="s">
        <v>72</v>
      </c>
      <c r="C7" s="4" t="s">
        <v>129</v>
      </c>
      <c r="D7" s="4" t="s">
        <v>160</v>
      </c>
      <c r="E7" s="4">
        <v>12200404</v>
      </c>
      <c r="F7" s="4" t="s">
        <v>307</v>
      </c>
      <c r="G7" s="4">
        <v>6</v>
      </c>
      <c r="H7" s="4">
        <v>53.7</v>
      </c>
      <c r="I7" s="4">
        <v>59.039200000000001</v>
      </c>
      <c r="J7" s="4">
        <v>-5.3391999999999982</v>
      </c>
    </row>
    <row r="8" spans="2:10" x14ac:dyDescent="0.25">
      <c r="B8" s="4" t="s">
        <v>72</v>
      </c>
      <c r="C8" s="4" t="s">
        <v>129</v>
      </c>
      <c r="D8" s="4" t="s">
        <v>160</v>
      </c>
      <c r="E8" s="4">
        <v>12200404</v>
      </c>
      <c r="F8" s="4" t="s">
        <v>307</v>
      </c>
      <c r="G8" s="4">
        <v>6</v>
      </c>
      <c r="H8" s="4">
        <v>52.75</v>
      </c>
      <c r="I8" s="4">
        <v>59.039200000000001</v>
      </c>
      <c r="J8" s="4">
        <v>-6.289200000000001</v>
      </c>
    </row>
    <row r="9" spans="2:10" x14ac:dyDescent="0.25">
      <c r="B9" s="4" t="s">
        <v>72</v>
      </c>
      <c r="C9" s="4" t="s">
        <v>129</v>
      </c>
      <c r="D9" s="4" t="s">
        <v>160</v>
      </c>
      <c r="E9" s="4">
        <v>12303279</v>
      </c>
      <c r="F9" s="4" t="s">
        <v>307</v>
      </c>
      <c r="G9" s="4">
        <v>6</v>
      </c>
      <c r="H9" s="4">
        <v>53.7</v>
      </c>
      <c r="I9" s="4">
        <v>59.039200000000001</v>
      </c>
      <c r="J9" s="4">
        <v>-5.3391999999999982</v>
      </c>
    </row>
    <row r="10" spans="2:10" x14ac:dyDescent="0.25">
      <c r="B10" s="4" t="s">
        <v>72</v>
      </c>
      <c r="C10" s="4" t="s">
        <v>129</v>
      </c>
      <c r="D10" s="4" t="s">
        <v>160</v>
      </c>
      <c r="E10" s="4">
        <v>12303279</v>
      </c>
      <c r="F10" s="4" t="s">
        <v>307</v>
      </c>
      <c r="G10" s="4">
        <v>6</v>
      </c>
      <c r="H10" s="4">
        <v>52.75</v>
      </c>
      <c r="I10" s="4">
        <v>59.039200000000001</v>
      </c>
      <c r="J10" s="4">
        <v>-6.289200000000001</v>
      </c>
    </row>
    <row r="11" spans="2:10" x14ac:dyDescent="0.25">
      <c r="B11" s="4" t="s">
        <v>72</v>
      </c>
      <c r="C11" s="4" t="s">
        <v>129</v>
      </c>
      <c r="D11" s="4" t="s">
        <v>160</v>
      </c>
      <c r="E11" s="4">
        <v>12315717</v>
      </c>
      <c r="F11" s="4" t="s">
        <v>307</v>
      </c>
      <c r="G11" s="4">
        <v>6</v>
      </c>
      <c r="H11" s="4">
        <v>53.7</v>
      </c>
      <c r="I11" s="4">
        <v>59.039200000000001</v>
      </c>
      <c r="J11" s="4">
        <v>-5.3391999999999982</v>
      </c>
    </row>
    <row r="12" spans="2:10" x14ac:dyDescent="0.25">
      <c r="B12" s="4" t="s">
        <v>72</v>
      </c>
      <c r="C12" s="4" t="s">
        <v>129</v>
      </c>
      <c r="D12" s="4" t="s">
        <v>160</v>
      </c>
      <c r="E12" s="4">
        <v>12315717</v>
      </c>
      <c r="F12" s="4" t="s">
        <v>307</v>
      </c>
      <c r="G12" s="4">
        <v>6</v>
      </c>
      <c r="H12" s="4">
        <v>52.75</v>
      </c>
      <c r="I12" s="4">
        <v>59.039200000000001</v>
      </c>
      <c r="J12" s="4">
        <v>-6.289200000000001</v>
      </c>
    </row>
    <row r="13" spans="2:10" x14ac:dyDescent="0.25">
      <c r="B13" s="4" t="s">
        <v>73</v>
      </c>
      <c r="C13" s="4" t="s">
        <v>128</v>
      </c>
      <c r="D13" s="4">
        <v>110</v>
      </c>
      <c r="E13" s="4">
        <v>85730619</v>
      </c>
      <c r="F13" s="4" t="s">
        <v>307</v>
      </c>
      <c r="G13" s="4">
        <v>12</v>
      </c>
      <c r="H13" s="4">
        <v>53.7</v>
      </c>
      <c r="I13" s="4">
        <v>59.039200000000001</v>
      </c>
      <c r="J13" s="4">
        <v>-5.3391999999999982</v>
      </c>
    </row>
    <row r="14" spans="2:10" x14ac:dyDescent="0.25">
      <c r="B14" s="4" t="s">
        <v>73</v>
      </c>
      <c r="C14" s="4" t="s">
        <v>128</v>
      </c>
      <c r="D14" s="4">
        <v>179</v>
      </c>
      <c r="E14" s="4">
        <v>90240092</v>
      </c>
      <c r="F14" s="4" t="s">
        <v>307</v>
      </c>
      <c r="G14" s="4">
        <v>12</v>
      </c>
      <c r="H14" s="4">
        <v>53.7</v>
      </c>
      <c r="I14" s="4">
        <v>59.039200000000001</v>
      </c>
      <c r="J14" s="4">
        <v>-5.3391999999999982</v>
      </c>
    </row>
    <row r="15" spans="2:10" x14ac:dyDescent="0.25">
      <c r="B15" s="4" t="s">
        <v>72</v>
      </c>
      <c r="C15" s="4" t="s">
        <v>129</v>
      </c>
      <c r="D15" s="4" t="s">
        <v>160</v>
      </c>
      <c r="E15" s="4">
        <v>12316922</v>
      </c>
      <c r="F15" s="4" t="s">
        <v>307</v>
      </c>
      <c r="G15" s="4">
        <v>6</v>
      </c>
      <c r="H15" s="4">
        <v>53.7</v>
      </c>
      <c r="I15" s="4">
        <v>59.039200000000001</v>
      </c>
      <c r="J15" s="4">
        <v>-5.3391999999999982</v>
      </c>
    </row>
    <row r="16" spans="2:10" x14ac:dyDescent="0.25">
      <c r="B16" s="4" t="s">
        <v>72</v>
      </c>
      <c r="C16" s="4" t="s">
        <v>129</v>
      </c>
      <c r="D16" s="4" t="s">
        <v>160</v>
      </c>
      <c r="E16" s="4">
        <v>12316922</v>
      </c>
      <c r="F16" s="4" t="s">
        <v>307</v>
      </c>
      <c r="G16" s="4">
        <v>6</v>
      </c>
      <c r="H16" s="4">
        <v>52.75</v>
      </c>
      <c r="I16" s="4">
        <v>59.039200000000001</v>
      </c>
      <c r="J16" s="4">
        <v>-6.289200000000001</v>
      </c>
    </row>
    <row r="17" spans="2:10" x14ac:dyDescent="0.25">
      <c r="B17" s="4" t="s">
        <v>76</v>
      </c>
      <c r="C17" s="4" t="s">
        <v>132</v>
      </c>
      <c r="D17" s="4">
        <v>2033</v>
      </c>
      <c r="E17" s="4">
        <v>66386</v>
      </c>
      <c r="F17" s="4" t="s">
        <v>307</v>
      </c>
      <c r="G17" s="4">
        <v>12</v>
      </c>
      <c r="H17" s="4">
        <v>79.12</v>
      </c>
      <c r="I17" s="4">
        <v>88.558800000000005</v>
      </c>
      <c r="J17" s="4">
        <v>-9.4388000000000005</v>
      </c>
    </row>
    <row r="18" spans="2:10" x14ac:dyDescent="0.25">
      <c r="B18" s="4" t="s">
        <v>56</v>
      </c>
      <c r="C18" s="4" t="s">
        <v>130</v>
      </c>
      <c r="D18" s="4" t="s">
        <v>161</v>
      </c>
      <c r="E18" s="4">
        <v>6069766</v>
      </c>
      <c r="F18" s="4" t="s">
        <v>307</v>
      </c>
      <c r="G18" s="4">
        <v>12</v>
      </c>
      <c r="H18" s="4">
        <v>217.74</v>
      </c>
      <c r="I18" s="4">
        <v>221.39700000000002</v>
      </c>
      <c r="J18" s="4">
        <v>-3.6570000000000107</v>
      </c>
    </row>
    <row r="19" spans="2:10" x14ac:dyDescent="0.25">
      <c r="B19" s="4" t="s">
        <v>56</v>
      </c>
      <c r="C19" s="4" t="s">
        <v>130</v>
      </c>
      <c r="D19" s="4" t="s">
        <v>164</v>
      </c>
      <c r="E19" s="4">
        <v>8280865</v>
      </c>
      <c r="F19" s="4" t="s">
        <v>307</v>
      </c>
      <c r="G19" s="4">
        <v>12</v>
      </c>
      <c r="H19" s="4">
        <v>219.78</v>
      </c>
      <c r="I19" s="4">
        <v>221.39700000000002</v>
      </c>
      <c r="J19" s="4">
        <v>-1.6170000000000186</v>
      </c>
    </row>
    <row r="20" spans="2:10" x14ac:dyDescent="0.25">
      <c r="B20" s="4" t="s">
        <v>72</v>
      </c>
      <c r="C20" s="4" t="s">
        <v>129</v>
      </c>
      <c r="D20" s="4" t="s">
        <v>160</v>
      </c>
      <c r="E20" s="4">
        <v>12326186</v>
      </c>
      <c r="F20" s="4" t="s">
        <v>307</v>
      </c>
      <c r="G20" s="4">
        <v>6</v>
      </c>
      <c r="H20" s="4">
        <v>53.7</v>
      </c>
      <c r="I20" s="4">
        <v>59.039200000000001</v>
      </c>
      <c r="J20" s="4">
        <v>-5.3391999999999982</v>
      </c>
    </row>
    <row r="21" spans="2:10" x14ac:dyDescent="0.25">
      <c r="B21" s="4" t="s">
        <v>72</v>
      </c>
      <c r="C21" s="4" t="s">
        <v>129</v>
      </c>
      <c r="D21" s="4" t="s">
        <v>160</v>
      </c>
      <c r="E21" s="4">
        <v>12326186</v>
      </c>
      <c r="F21" s="4" t="s">
        <v>307</v>
      </c>
      <c r="G21" s="4">
        <v>6</v>
      </c>
      <c r="H21" s="4">
        <v>52.75</v>
      </c>
      <c r="I21" s="4">
        <v>59.039200000000001</v>
      </c>
      <c r="J21" s="4">
        <v>-6.289200000000001</v>
      </c>
    </row>
    <row r="22" spans="2:10" x14ac:dyDescent="0.25">
      <c r="B22" s="4" t="s">
        <v>72</v>
      </c>
      <c r="C22" s="4" t="s">
        <v>129</v>
      </c>
      <c r="D22" s="4" t="s">
        <v>160</v>
      </c>
      <c r="E22" s="4">
        <v>12326300</v>
      </c>
      <c r="F22" s="4" t="s">
        <v>307</v>
      </c>
      <c r="G22" s="4">
        <v>6</v>
      </c>
      <c r="H22" s="4">
        <v>53.7</v>
      </c>
      <c r="I22" s="4">
        <v>59.039200000000001</v>
      </c>
      <c r="J22" s="4">
        <v>-5.3391999999999982</v>
      </c>
    </row>
    <row r="23" spans="2:10" x14ac:dyDescent="0.25">
      <c r="B23" s="4" t="s">
        <v>72</v>
      </c>
      <c r="C23" s="4" t="s">
        <v>129</v>
      </c>
      <c r="D23" s="4" t="s">
        <v>160</v>
      </c>
      <c r="E23" s="4">
        <v>12326300</v>
      </c>
      <c r="F23" s="4" t="s">
        <v>307</v>
      </c>
      <c r="G23" s="4">
        <v>6</v>
      </c>
      <c r="H23" s="4">
        <v>52.75</v>
      </c>
      <c r="I23" s="4">
        <v>59.039200000000001</v>
      </c>
      <c r="J23" s="4">
        <v>-6.289200000000001</v>
      </c>
    </row>
    <row r="24" spans="2:10" x14ac:dyDescent="0.25">
      <c r="B24" s="4" t="s">
        <v>72</v>
      </c>
      <c r="C24" s="4" t="s">
        <v>129</v>
      </c>
      <c r="D24" s="4" t="s">
        <v>160</v>
      </c>
      <c r="E24" s="4">
        <v>12324733</v>
      </c>
      <c r="F24" s="4" t="s">
        <v>307</v>
      </c>
      <c r="G24" s="4">
        <v>6</v>
      </c>
      <c r="H24" s="4">
        <v>53.7</v>
      </c>
      <c r="I24" s="4">
        <v>59.039200000000001</v>
      </c>
      <c r="J24" s="4">
        <v>-5.3391999999999982</v>
      </c>
    </row>
    <row r="25" spans="2:10" x14ac:dyDescent="0.25">
      <c r="B25" s="4" t="s">
        <v>72</v>
      </c>
      <c r="C25" s="4" t="s">
        <v>129</v>
      </c>
      <c r="D25" s="4" t="s">
        <v>160</v>
      </c>
      <c r="E25" s="4">
        <v>12324733</v>
      </c>
      <c r="F25" s="4" t="s">
        <v>307</v>
      </c>
      <c r="G25" s="4">
        <v>6</v>
      </c>
      <c r="H25" s="4">
        <v>52.75</v>
      </c>
      <c r="I25" s="4">
        <v>59.039200000000001</v>
      </c>
      <c r="J25" s="4">
        <v>-6.289200000000001</v>
      </c>
    </row>
    <row r="26" spans="2:10" x14ac:dyDescent="0.25">
      <c r="B26" s="4" t="s">
        <v>72</v>
      </c>
      <c r="C26" s="4" t="s">
        <v>129</v>
      </c>
      <c r="D26" s="4" t="s">
        <v>160</v>
      </c>
      <c r="E26" s="4">
        <v>12326184</v>
      </c>
      <c r="F26" s="4" t="s">
        <v>307</v>
      </c>
      <c r="G26" s="4">
        <v>6</v>
      </c>
      <c r="H26" s="4">
        <v>53.7</v>
      </c>
      <c r="I26" s="4">
        <v>59.039200000000001</v>
      </c>
      <c r="J26" s="4">
        <v>-5.3391999999999982</v>
      </c>
    </row>
    <row r="27" spans="2:10" x14ac:dyDescent="0.25">
      <c r="B27" s="4" t="s">
        <v>72</v>
      </c>
      <c r="C27" s="4" t="s">
        <v>129</v>
      </c>
      <c r="D27" s="4" t="s">
        <v>160</v>
      </c>
      <c r="E27" s="4">
        <v>12326184</v>
      </c>
      <c r="F27" s="4" t="s">
        <v>307</v>
      </c>
      <c r="G27" s="4">
        <v>6</v>
      </c>
      <c r="H27" s="4">
        <v>52.26</v>
      </c>
      <c r="I27" s="4">
        <v>59.039200000000001</v>
      </c>
      <c r="J27" s="4">
        <v>-6.779200000000003</v>
      </c>
    </row>
    <row r="28" spans="2:10" x14ac:dyDescent="0.25">
      <c r="B28" s="4" t="s">
        <v>72</v>
      </c>
      <c r="C28" s="4" t="s">
        <v>129</v>
      </c>
      <c r="D28" s="4" t="s">
        <v>160</v>
      </c>
      <c r="E28" s="4">
        <v>12326187</v>
      </c>
      <c r="F28" s="4" t="s">
        <v>307</v>
      </c>
      <c r="G28" s="4">
        <v>6</v>
      </c>
      <c r="H28" s="4">
        <v>53.7</v>
      </c>
      <c r="I28" s="4">
        <v>59.039200000000001</v>
      </c>
      <c r="J28" s="4">
        <v>-5.3391999999999982</v>
      </c>
    </row>
    <row r="29" spans="2:10" x14ac:dyDescent="0.25">
      <c r="B29" s="4" t="s">
        <v>72</v>
      </c>
      <c r="C29" s="4" t="s">
        <v>129</v>
      </c>
      <c r="D29" s="4" t="s">
        <v>160</v>
      </c>
      <c r="E29" s="4">
        <v>12326187</v>
      </c>
      <c r="F29" s="4" t="s">
        <v>307</v>
      </c>
      <c r="G29" s="4">
        <v>6</v>
      </c>
      <c r="H29" s="4">
        <v>52.75</v>
      </c>
      <c r="I29" s="4">
        <v>59.039200000000001</v>
      </c>
      <c r="J29" s="4">
        <v>-6.289200000000001</v>
      </c>
    </row>
    <row r="30" spans="2:10" x14ac:dyDescent="0.25">
      <c r="B30" s="4" t="s">
        <v>72</v>
      </c>
      <c r="C30" s="4" t="s">
        <v>129</v>
      </c>
      <c r="D30" s="4" t="s">
        <v>160</v>
      </c>
      <c r="E30" s="4">
        <v>12326180</v>
      </c>
      <c r="F30" s="4" t="s">
        <v>307</v>
      </c>
      <c r="G30" s="4">
        <v>6</v>
      </c>
      <c r="H30" s="4">
        <v>53.7</v>
      </c>
      <c r="I30" s="4">
        <v>59.039200000000001</v>
      </c>
      <c r="J30" s="4">
        <v>-5.3391999999999982</v>
      </c>
    </row>
    <row r="31" spans="2:10" x14ac:dyDescent="0.25">
      <c r="B31" s="4" t="s">
        <v>72</v>
      </c>
      <c r="C31" s="4" t="s">
        <v>129</v>
      </c>
      <c r="D31" s="4" t="s">
        <v>160</v>
      </c>
      <c r="E31" s="4">
        <v>12326180</v>
      </c>
      <c r="F31" s="4" t="s">
        <v>307</v>
      </c>
      <c r="G31" s="4">
        <v>6</v>
      </c>
      <c r="H31" s="4">
        <v>52.75</v>
      </c>
      <c r="I31" s="4">
        <v>59.039200000000001</v>
      </c>
      <c r="J31" s="4">
        <v>-6.289200000000001</v>
      </c>
    </row>
    <row r="32" spans="2:10" x14ac:dyDescent="0.25">
      <c r="B32" s="4" t="s">
        <v>72</v>
      </c>
      <c r="C32" s="4" t="s">
        <v>129</v>
      </c>
      <c r="D32" s="4" t="s">
        <v>160</v>
      </c>
      <c r="E32" s="4">
        <v>12326190</v>
      </c>
      <c r="F32" s="4" t="s">
        <v>307</v>
      </c>
      <c r="G32" s="4">
        <v>6</v>
      </c>
      <c r="H32" s="4">
        <v>53.7</v>
      </c>
      <c r="I32" s="4">
        <v>59.039200000000001</v>
      </c>
      <c r="J32" s="4">
        <v>-5.3391999999999982</v>
      </c>
    </row>
    <row r="33" spans="2:10" x14ac:dyDescent="0.25">
      <c r="B33" s="4" t="s">
        <v>72</v>
      </c>
      <c r="C33" s="4" t="s">
        <v>129</v>
      </c>
      <c r="D33" s="4" t="s">
        <v>160</v>
      </c>
      <c r="E33" s="4">
        <v>12326190</v>
      </c>
      <c r="F33" s="4" t="s">
        <v>307</v>
      </c>
      <c r="G33" s="4">
        <v>6</v>
      </c>
      <c r="H33" s="4">
        <v>52.75</v>
      </c>
      <c r="I33" s="4">
        <v>59.039200000000001</v>
      </c>
      <c r="J33" s="4">
        <v>-6.289200000000001</v>
      </c>
    </row>
    <row r="34" spans="2:10" x14ac:dyDescent="0.25">
      <c r="B34" s="4" t="s">
        <v>72</v>
      </c>
      <c r="C34" s="4" t="s">
        <v>129</v>
      </c>
      <c r="D34" s="4" t="s">
        <v>160</v>
      </c>
      <c r="E34" s="4">
        <v>12326279</v>
      </c>
      <c r="F34" s="4" t="s">
        <v>307</v>
      </c>
      <c r="G34" s="4">
        <v>6</v>
      </c>
      <c r="H34" s="4">
        <v>53.7</v>
      </c>
      <c r="I34" s="4">
        <v>59.039200000000001</v>
      </c>
      <c r="J34" s="4">
        <v>-5.3391999999999982</v>
      </c>
    </row>
    <row r="35" spans="2:10" x14ac:dyDescent="0.25">
      <c r="B35" s="4" t="s">
        <v>72</v>
      </c>
      <c r="C35" s="4" t="s">
        <v>129</v>
      </c>
      <c r="D35" s="4" t="s">
        <v>160</v>
      </c>
      <c r="E35" s="4">
        <v>12326279</v>
      </c>
      <c r="F35" s="4" t="s">
        <v>307</v>
      </c>
      <c r="G35" s="4">
        <v>6</v>
      </c>
      <c r="H35" s="4">
        <v>52.75</v>
      </c>
      <c r="I35" s="4">
        <v>59.039200000000001</v>
      </c>
      <c r="J35" s="4">
        <v>-6.289200000000001</v>
      </c>
    </row>
    <row r="36" spans="2:10" x14ac:dyDescent="0.25">
      <c r="B36" s="4" t="s">
        <v>80</v>
      </c>
      <c r="C36" s="4" t="s">
        <v>32</v>
      </c>
      <c r="D36" s="4" t="s">
        <v>167</v>
      </c>
      <c r="E36" s="4" t="s">
        <v>230</v>
      </c>
      <c r="F36" s="4" t="s">
        <v>307</v>
      </c>
      <c r="G36" s="4">
        <v>6</v>
      </c>
      <c r="H36" s="4">
        <v>23.87</v>
      </c>
      <c r="I36" s="4">
        <v>33.20955</v>
      </c>
      <c r="J36" s="4">
        <v>-9.3395499999999991</v>
      </c>
    </row>
    <row r="37" spans="2:10" x14ac:dyDescent="0.25">
      <c r="B37" s="4" t="s">
        <v>80</v>
      </c>
      <c r="C37" s="4" t="s">
        <v>32</v>
      </c>
      <c r="D37" s="4" t="s">
        <v>167</v>
      </c>
      <c r="E37" s="4" t="s">
        <v>230</v>
      </c>
      <c r="F37" s="4" t="s">
        <v>307</v>
      </c>
      <c r="G37" s="4">
        <v>6</v>
      </c>
      <c r="H37" s="4">
        <v>23.44</v>
      </c>
      <c r="I37" s="4">
        <v>33.20955</v>
      </c>
      <c r="J37" s="4">
        <v>-9.7695499999999988</v>
      </c>
    </row>
    <row r="38" spans="2:10" x14ac:dyDescent="0.25">
      <c r="B38" s="4" t="s">
        <v>81</v>
      </c>
      <c r="C38" s="4" t="s">
        <v>32</v>
      </c>
      <c r="D38" s="4" t="s">
        <v>168</v>
      </c>
      <c r="E38" s="4" t="s">
        <v>231</v>
      </c>
      <c r="F38" s="4" t="s">
        <v>307</v>
      </c>
      <c r="G38" s="4">
        <v>6</v>
      </c>
      <c r="H38" s="4">
        <v>17.899999999999999</v>
      </c>
      <c r="I38" s="4">
        <v>33.20955</v>
      </c>
      <c r="J38" s="4">
        <v>-15.309550000000002</v>
      </c>
    </row>
    <row r="39" spans="2:10" x14ac:dyDescent="0.25">
      <c r="B39" s="4" t="s">
        <v>81</v>
      </c>
      <c r="C39" s="4" t="s">
        <v>32</v>
      </c>
      <c r="D39" s="4" t="s">
        <v>168</v>
      </c>
      <c r="E39" s="4" t="s">
        <v>231</v>
      </c>
      <c r="F39" s="4" t="s">
        <v>307</v>
      </c>
      <c r="G39" s="4">
        <v>6</v>
      </c>
      <c r="H39" s="4">
        <v>23.44</v>
      </c>
      <c r="I39" s="4">
        <v>33.20955</v>
      </c>
      <c r="J39" s="4">
        <v>-9.7695499999999988</v>
      </c>
    </row>
    <row r="40" spans="2:10" x14ac:dyDescent="0.25">
      <c r="B40" s="4" t="s">
        <v>56</v>
      </c>
      <c r="C40" s="4" t="s">
        <v>121</v>
      </c>
      <c r="D40" s="4">
        <v>19032</v>
      </c>
      <c r="E40" s="4" t="s">
        <v>233</v>
      </c>
      <c r="F40" s="4" t="s">
        <v>307</v>
      </c>
      <c r="G40" s="4">
        <v>12</v>
      </c>
      <c r="H40" s="4">
        <v>217.74</v>
      </c>
      <c r="I40" s="4">
        <v>221.39700000000002</v>
      </c>
      <c r="J40" s="4">
        <v>-3.6570000000000107</v>
      </c>
    </row>
    <row r="41" spans="2:10" x14ac:dyDescent="0.25">
      <c r="B41" s="4" t="s">
        <v>72</v>
      </c>
      <c r="C41" s="4" t="s">
        <v>129</v>
      </c>
      <c r="D41" s="4" t="s">
        <v>160</v>
      </c>
      <c r="E41" s="4">
        <v>12336741</v>
      </c>
      <c r="F41" s="4" t="s">
        <v>307</v>
      </c>
      <c r="G41" s="4">
        <v>6</v>
      </c>
      <c r="H41" s="4">
        <v>53.7</v>
      </c>
      <c r="I41" s="4">
        <v>59.039200000000001</v>
      </c>
      <c r="J41" s="4">
        <v>-5.3391999999999982</v>
      </c>
    </row>
    <row r="42" spans="2:10" x14ac:dyDescent="0.25">
      <c r="B42" s="4" t="s">
        <v>72</v>
      </c>
      <c r="C42" s="4" t="s">
        <v>129</v>
      </c>
      <c r="D42" s="4" t="s">
        <v>160</v>
      </c>
      <c r="E42" s="4">
        <v>12336741</v>
      </c>
      <c r="F42" s="4" t="s">
        <v>307</v>
      </c>
      <c r="G42" s="4">
        <v>6</v>
      </c>
      <c r="H42" s="4">
        <v>53.7</v>
      </c>
      <c r="I42" s="4">
        <v>59.039200000000001</v>
      </c>
      <c r="J42" s="4">
        <v>-5.3391999999999982</v>
      </c>
    </row>
    <row r="43" spans="2:10" x14ac:dyDescent="0.25">
      <c r="B43" s="4" t="s">
        <v>57</v>
      </c>
      <c r="C43" s="4" t="s">
        <v>121</v>
      </c>
      <c r="D43" s="4" t="s">
        <v>145</v>
      </c>
      <c r="E43" s="4">
        <v>14354695</v>
      </c>
      <c r="F43" s="4" t="s">
        <v>307</v>
      </c>
      <c r="G43" s="4">
        <v>12</v>
      </c>
      <c r="H43" s="4">
        <v>89.51</v>
      </c>
      <c r="I43" s="4">
        <v>169.73770000000002</v>
      </c>
      <c r="J43" s="4">
        <v>-80.227700000000013</v>
      </c>
    </row>
    <row r="44" spans="2:10" x14ac:dyDescent="0.25">
      <c r="B44" s="4" t="s">
        <v>57</v>
      </c>
      <c r="C44" s="4" t="s">
        <v>121</v>
      </c>
      <c r="D44" s="4" t="s">
        <v>145</v>
      </c>
      <c r="E44" s="4">
        <v>14354681</v>
      </c>
      <c r="F44" s="4" t="s">
        <v>307</v>
      </c>
      <c r="G44" s="4">
        <v>12</v>
      </c>
      <c r="H44" s="4">
        <v>89.51</v>
      </c>
      <c r="I44" s="4">
        <v>169.73770000000002</v>
      </c>
      <c r="J44" s="4">
        <v>-80.227700000000013</v>
      </c>
    </row>
    <row r="45" spans="2:10" x14ac:dyDescent="0.25">
      <c r="B45" s="4" t="s">
        <v>57</v>
      </c>
      <c r="C45" s="4" t="s">
        <v>121</v>
      </c>
      <c r="D45" s="4" t="s">
        <v>145</v>
      </c>
      <c r="E45" s="4">
        <v>14354691</v>
      </c>
      <c r="F45" s="4" t="s">
        <v>307</v>
      </c>
      <c r="G45" s="4">
        <v>12</v>
      </c>
      <c r="H45" s="4">
        <v>89.51</v>
      </c>
      <c r="I45" s="4">
        <v>169.73770000000002</v>
      </c>
      <c r="J45" s="4">
        <v>-80.227700000000013</v>
      </c>
    </row>
    <row r="46" spans="2:10" x14ac:dyDescent="0.25">
      <c r="B46" s="4" t="s">
        <v>57</v>
      </c>
      <c r="C46" s="4" t="s">
        <v>121</v>
      </c>
      <c r="D46" s="4" t="s">
        <v>145</v>
      </c>
      <c r="E46" s="4">
        <v>7322788</v>
      </c>
      <c r="F46" s="4" t="s">
        <v>307</v>
      </c>
      <c r="G46" s="4">
        <v>12</v>
      </c>
      <c r="H46" s="4">
        <v>89.51</v>
      </c>
      <c r="I46" s="4">
        <v>169.73770000000002</v>
      </c>
      <c r="J46" s="4">
        <v>-80.227700000000013</v>
      </c>
    </row>
    <row r="47" spans="2:10" x14ac:dyDescent="0.25">
      <c r="B47" s="4" t="s">
        <v>104</v>
      </c>
      <c r="C47" s="4" t="s">
        <v>138</v>
      </c>
      <c r="D47" s="4" t="s">
        <v>182</v>
      </c>
      <c r="E47" s="4" t="s">
        <v>280</v>
      </c>
      <c r="F47" s="4" t="s">
        <v>310</v>
      </c>
      <c r="G47" s="4">
        <v>12</v>
      </c>
      <c r="H47" s="4"/>
      <c r="I47" s="4">
        <v>295.19600000000003</v>
      </c>
      <c r="J47" s="4">
        <v>-295.19600000000003</v>
      </c>
    </row>
    <row r="48" spans="2:10" x14ac:dyDescent="0.25">
      <c r="B48" s="4" t="s">
        <v>108</v>
      </c>
      <c r="C48" s="4" t="s">
        <v>125</v>
      </c>
      <c r="D48" s="4" t="s">
        <v>148</v>
      </c>
      <c r="E48" s="4" t="s">
        <v>286</v>
      </c>
      <c r="F48" s="4" t="s">
        <v>312</v>
      </c>
      <c r="G48" s="4">
        <v>12</v>
      </c>
      <c r="H48" s="4">
        <v>200</v>
      </c>
      <c r="I48" s="4">
        <v>258.29650000000004</v>
      </c>
      <c r="J48" s="4">
        <v>-58.296500000000037</v>
      </c>
    </row>
    <row r="49" spans="2:10" x14ac:dyDescent="0.25">
      <c r="B49" s="4" t="s">
        <v>57</v>
      </c>
      <c r="C49" s="4" t="s">
        <v>121</v>
      </c>
      <c r="D49" s="4" t="s">
        <v>145</v>
      </c>
      <c r="E49" s="4">
        <v>7322783</v>
      </c>
      <c r="F49" s="4" t="s">
        <v>309</v>
      </c>
      <c r="G49" s="4">
        <v>12</v>
      </c>
      <c r="H49" s="4">
        <v>80</v>
      </c>
      <c r="I49" s="4">
        <v>169.73770000000002</v>
      </c>
      <c r="J49" s="4">
        <v>-89.737700000000018</v>
      </c>
    </row>
    <row r="50" spans="2:10" x14ac:dyDescent="0.25">
      <c r="B50" s="4" t="s">
        <v>57</v>
      </c>
      <c r="C50" s="4" t="s">
        <v>121</v>
      </c>
      <c r="D50" s="4" t="s">
        <v>145</v>
      </c>
      <c r="E50" s="4">
        <v>7322786</v>
      </c>
      <c r="F50" s="4" t="s">
        <v>309</v>
      </c>
      <c r="G50" s="4">
        <v>12</v>
      </c>
      <c r="H50" s="4">
        <v>80</v>
      </c>
      <c r="I50" s="4">
        <v>169.73770000000002</v>
      </c>
      <c r="J50" s="4">
        <v>-89.737700000000018</v>
      </c>
    </row>
    <row r="51" spans="2:10" x14ac:dyDescent="0.25">
      <c r="B51" s="4" t="s">
        <v>57</v>
      </c>
      <c r="C51" s="4" t="s">
        <v>121</v>
      </c>
      <c r="D51" s="4" t="s">
        <v>145</v>
      </c>
      <c r="E51" s="4">
        <v>14354687</v>
      </c>
      <c r="F51" s="4" t="s">
        <v>309</v>
      </c>
      <c r="G51" s="4">
        <v>12</v>
      </c>
      <c r="H51" s="4">
        <v>80</v>
      </c>
      <c r="I51" s="4">
        <v>169.73770000000002</v>
      </c>
      <c r="J51" s="4">
        <v>-89.737700000000018</v>
      </c>
    </row>
    <row r="52" spans="2:10" x14ac:dyDescent="0.25">
      <c r="B52" s="4" t="s">
        <v>57</v>
      </c>
      <c r="C52" s="4" t="s">
        <v>121</v>
      </c>
      <c r="D52" s="4" t="s">
        <v>145</v>
      </c>
      <c r="E52" s="4">
        <v>14354682</v>
      </c>
      <c r="F52" s="4" t="s">
        <v>309</v>
      </c>
      <c r="G52" s="4">
        <v>12</v>
      </c>
      <c r="H52" s="4">
        <v>80</v>
      </c>
      <c r="I52" s="4">
        <v>169.73770000000002</v>
      </c>
      <c r="J52" s="4">
        <v>-89.737700000000018</v>
      </c>
    </row>
    <row r="53" spans="2:10" x14ac:dyDescent="0.25">
      <c r="B53" s="4" t="s">
        <v>57</v>
      </c>
      <c r="C53" s="4" t="s">
        <v>121</v>
      </c>
      <c r="D53" s="4" t="s">
        <v>145</v>
      </c>
      <c r="E53" s="4">
        <v>14354698</v>
      </c>
      <c r="F53" s="4" t="s">
        <v>309</v>
      </c>
      <c r="G53" s="4">
        <v>12</v>
      </c>
      <c r="H53" s="4">
        <v>80</v>
      </c>
      <c r="I53" s="4">
        <v>169.73770000000002</v>
      </c>
      <c r="J53" s="4">
        <v>-89.737700000000018</v>
      </c>
    </row>
    <row r="54" spans="2:10" x14ac:dyDescent="0.25">
      <c r="I54">
        <v>4826.4545999999991</v>
      </c>
      <c r="J54">
        <v>-1387.8846000000008</v>
      </c>
    </row>
  </sheetData>
  <autoFilter ref="B2:J54" xr:uid="{6FB3500D-5D1D-4691-AA25-1F47F65FD4EC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B6F9A-EDD7-4BC1-B173-6B09E770CD2B}">
  <dimension ref="C2:E20"/>
  <sheetViews>
    <sheetView workbookViewId="0">
      <selection activeCell="C19" sqref="C19"/>
    </sheetView>
  </sheetViews>
  <sheetFormatPr defaultRowHeight="15" x14ac:dyDescent="0.25"/>
  <cols>
    <col min="3" max="3" width="28.85546875" bestFit="1" customWidth="1"/>
    <col min="4" max="4" width="19.140625" bestFit="1" customWidth="1"/>
    <col min="5" max="5" width="13.42578125" bestFit="1" customWidth="1"/>
  </cols>
  <sheetData>
    <row r="2" spans="3:5" x14ac:dyDescent="0.25">
      <c r="C2" s="27" t="s">
        <v>330</v>
      </c>
      <c r="D2" s="3" t="s">
        <v>331</v>
      </c>
      <c r="E2" s="3" t="s">
        <v>332</v>
      </c>
    </row>
    <row r="3" spans="3:5" x14ac:dyDescent="0.25">
      <c r="C3" s="27" t="s">
        <v>333</v>
      </c>
      <c r="D3" s="3" t="s">
        <v>334</v>
      </c>
      <c r="E3" s="3" t="s">
        <v>335</v>
      </c>
    </row>
    <row r="4" spans="3:5" x14ac:dyDescent="0.25">
      <c r="C4" s="27" t="s">
        <v>336</v>
      </c>
      <c r="D4" s="3" t="s">
        <v>334</v>
      </c>
      <c r="E4" s="3" t="s">
        <v>337</v>
      </c>
    </row>
    <row r="5" spans="3:5" x14ac:dyDescent="0.25">
      <c r="C5" s="27" t="s">
        <v>338</v>
      </c>
      <c r="D5" s="3" t="s">
        <v>121</v>
      </c>
      <c r="E5" s="3" t="s">
        <v>339</v>
      </c>
    </row>
    <row r="6" spans="3:5" x14ac:dyDescent="0.25">
      <c r="C6" s="27" t="s">
        <v>338</v>
      </c>
      <c r="D6" s="3" t="s">
        <v>121</v>
      </c>
      <c r="E6" s="3" t="s">
        <v>340</v>
      </c>
    </row>
    <row r="7" spans="3:5" x14ac:dyDescent="0.25">
      <c r="C7" s="27" t="s">
        <v>338</v>
      </c>
      <c r="D7" s="3" t="s">
        <v>121</v>
      </c>
      <c r="E7" s="3" t="s">
        <v>341</v>
      </c>
    </row>
    <row r="8" spans="3:5" x14ac:dyDescent="0.25">
      <c r="C8" s="27" t="s">
        <v>338</v>
      </c>
      <c r="D8" s="3" t="s">
        <v>121</v>
      </c>
      <c r="E8" s="3" t="s">
        <v>342</v>
      </c>
    </row>
    <row r="9" spans="3:5" x14ac:dyDescent="0.25">
      <c r="C9" s="27" t="s">
        <v>343</v>
      </c>
      <c r="D9" s="3" t="s">
        <v>143</v>
      </c>
      <c r="E9" s="3" t="s">
        <v>195</v>
      </c>
    </row>
    <row r="10" spans="3:5" x14ac:dyDescent="0.25">
      <c r="C10" s="27" t="s">
        <v>344</v>
      </c>
      <c r="D10" s="3" t="s">
        <v>345</v>
      </c>
      <c r="E10" s="3" t="s">
        <v>346</v>
      </c>
    </row>
    <row r="11" spans="3:5" x14ac:dyDescent="0.25">
      <c r="C11" s="27" t="s">
        <v>347</v>
      </c>
      <c r="D11" s="3" t="s">
        <v>345</v>
      </c>
      <c r="E11" s="3" t="s">
        <v>348</v>
      </c>
    </row>
    <row r="12" spans="3:5" x14ac:dyDescent="0.25">
      <c r="C12" s="27" t="s">
        <v>347</v>
      </c>
      <c r="D12" s="3" t="s">
        <v>345</v>
      </c>
      <c r="E12" s="3" t="s">
        <v>349</v>
      </c>
    </row>
    <row r="13" spans="3:5" x14ac:dyDescent="0.25">
      <c r="C13" s="27" t="s">
        <v>350</v>
      </c>
      <c r="D13" s="3" t="s">
        <v>351</v>
      </c>
      <c r="E13" s="3" t="s">
        <v>352</v>
      </c>
    </row>
    <row r="14" spans="3:5" x14ac:dyDescent="0.25">
      <c r="C14" s="27" t="s">
        <v>350</v>
      </c>
      <c r="D14" s="3" t="s">
        <v>351</v>
      </c>
      <c r="E14" s="3" t="s">
        <v>353</v>
      </c>
    </row>
    <row r="15" spans="3:5" x14ac:dyDescent="0.25">
      <c r="C15" s="27" t="s">
        <v>350</v>
      </c>
      <c r="D15" s="3" t="s">
        <v>351</v>
      </c>
      <c r="E15" s="3" t="s">
        <v>354</v>
      </c>
    </row>
    <row r="16" spans="3:5" x14ac:dyDescent="0.25">
      <c r="C16" s="27" t="s">
        <v>350</v>
      </c>
      <c r="D16" s="3" t="s">
        <v>351</v>
      </c>
      <c r="E16" s="3" t="s">
        <v>355</v>
      </c>
    </row>
    <row r="17" spans="3:5" x14ac:dyDescent="0.25">
      <c r="C17" s="27" t="s">
        <v>350</v>
      </c>
      <c r="D17" s="3" t="s">
        <v>351</v>
      </c>
      <c r="E17" s="3" t="s">
        <v>356</v>
      </c>
    </row>
    <row r="18" spans="3:5" x14ac:dyDescent="0.25">
      <c r="C18" s="27" t="s">
        <v>350</v>
      </c>
      <c r="D18" s="3" t="s">
        <v>351</v>
      </c>
      <c r="E18" s="3" t="s">
        <v>357</v>
      </c>
    </row>
    <row r="19" spans="3:5" x14ac:dyDescent="0.25">
      <c r="C19" s="28" t="s">
        <v>358</v>
      </c>
      <c r="D19" s="5" t="s">
        <v>345</v>
      </c>
      <c r="E19" s="5" t="s">
        <v>359</v>
      </c>
    </row>
    <row r="20" spans="3:5" x14ac:dyDescent="0.25">
      <c r="C20" s="5" t="s">
        <v>360</v>
      </c>
      <c r="D20" s="5" t="s">
        <v>334</v>
      </c>
      <c r="E20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36F7D-4956-4F14-8BBA-0192A963D000}">
  <dimension ref="A1:D11"/>
  <sheetViews>
    <sheetView workbookViewId="0">
      <selection activeCell="B4" sqref="B4:B5"/>
    </sheetView>
  </sheetViews>
  <sheetFormatPr defaultRowHeight="15" x14ac:dyDescent="0.25"/>
  <cols>
    <col min="1" max="1" width="18.85546875" customWidth="1"/>
    <col min="2" max="2" width="17.140625" customWidth="1"/>
    <col min="3" max="3" width="27.85546875" customWidth="1"/>
    <col min="4" max="4" width="43.28515625" customWidth="1"/>
  </cols>
  <sheetData>
    <row r="1" spans="1:4" x14ac:dyDescent="0.25">
      <c r="A1" s="69"/>
      <c r="B1" s="70" t="s">
        <v>413</v>
      </c>
      <c r="C1" s="71"/>
      <c r="D1" s="72"/>
    </row>
    <row r="2" spans="1:4" ht="15.75" thickBot="1" x14ac:dyDescent="0.3">
      <c r="A2" s="73"/>
      <c r="B2" s="74"/>
      <c r="C2" s="75"/>
      <c r="D2" s="76"/>
    </row>
    <row r="3" spans="1:4" ht="16.5" thickBot="1" x14ac:dyDescent="0.3">
      <c r="A3" s="56" t="s">
        <v>414</v>
      </c>
      <c r="B3" s="57" t="s">
        <v>415</v>
      </c>
      <c r="C3" s="57" t="s">
        <v>416</v>
      </c>
      <c r="D3" s="58" t="s">
        <v>403</v>
      </c>
    </row>
    <row r="4" spans="1:4" x14ac:dyDescent="0.25">
      <c r="A4" s="64" t="s">
        <v>417</v>
      </c>
      <c r="B4" s="67" t="s">
        <v>418</v>
      </c>
      <c r="C4" s="67" t="s">
        <v>419</v>
      </c>
      <c r="D4" s="59" t="s">
        <v>420</v>
      </c>
    </row>
    <row r="5" spans="1:4" ht="15.75" thickBot="1" x14ac:dyDescent="0.3">
      <c r="A5" s="65"/>
      <c r="B5" s="68"/>
      <c r="C5" s="68"/>
      <c r="D5" s="60" t="s">
        <v>421</v>
      </c>
    </row>
    <row r="6" spans="1:4" ht="45" x14ac:dyDescent="0.25">
      <c r="A6" s="64" t="s">
        <v>422</v>
      </c>
      <c r="B6" s="77"/>
      <c r="C6" s="67" t="s">
        <v>424</v>
      </c>
      <c r="D6" s="63" t="s">
        <v>425</v>
      </c>
    </row>
    <row r="7" spans="1:4" ht="30" x14ac:dyDescent="0.25">
      <c r="A7" s="66"/>
      <c r="B7" s="78" t="s">
        <v>423</v>
      </c>
      <c r="C7" s="79"/>
      <c r="D7" s="78" t="s">
        <v>426</v>
      </c>
    </row>
    <row r="8" spans="1:4" ht="45" x14ac:dyDescent="0.25">
      <c r="A8" s="66"/>
      <c r="B8" s="61"/>
      <c r="C8" s="79"/>
      <c r="D8" s="78" t="s">
        <v>427</v>
      </c>
    </row>
    <row r="9" spans="1:4" ht="45.75" thickBot="1" x14ac:dyDescent="0.3">
      <c r="A9" s="65"/>
      <c r="B9" s="62"/>
      <c r="C9" s="68"/>
      <c r="D9" s="80" t="s">
        <v>428</v>
      </c>
    </row>
    <row r="10" spans="1:4" ht="30" x14ac:dyDescent="0.25">
      <c r="A10" s="64" t="s">
        <v>429</v>
      </c>
      <c r="B10" s="63" t="s">
        <v>430</v>
      </c>
      <c r="C10" s="67" t="s">
        <v>432</v>
      </c>
      <c r="D10" s="67" t="s">
        <v>433</v>
      </c>
    </row>
    <row r="11" spans="1:4" ht="60.75" thickBot="1" x14ac:dyDescent="0.3">
      <c r="A11" s="65"/>
      <c r="B11" s="80" t="s">
        <v>431</v>
      </c>
      <c r="C11" s="68"/>
      <c r="D11" s="68"/>
    </row>
  </sheetData>
  <mergeCells count="10">
    <mergeCell ref="A10:A11"/>
    <mergeCell ref="C10:C11"/>
    <mergeCell ref="D10:D11"/>
    <mergeCell ref="A1:A2"/>
    <mergeCell ref="B1:D2"/>
    <mergeCell ref="A4:A5"/>
    <mergeCell ref="B4:B5"/>
    <mergeCell ref="C4:C5"/>
    <mergeCell ref="A6:A9"/>
    <mergeCell ref="C6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Materlist</vt:lpstr>
      <vt:lpstr>Quote from MPC Rev03</vt:lpstr>
      <vt:lpstr>Items need to check with MPC</vt:lpstr>
      <vt:lpstr>GTS list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Hui Ng</dc:creator>
  <cp:lastModifiedBy>HuaZhen Luo</cp:lastModifiedBy>
  <dcterms:created xsi:type="dcterms:W3CDTF">2019-04-29T05:56:05Z</dcterms:created>
  <dcterms:modified xsi:type="dcterms:W3CDTF">2019-12-27T08:22:26Z</dcterms:modified>
</cp:coreProperties>
</file>