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0" documentId="13_ncr:1_{147CBEAA-85B6-4380-99A8-233622AFD422}" xr6:coauthVersionLast="44" xr6:coauthVersionMax="44" xr10:uidLastSave="{00000000-0000-0000-0000-000000000000}"/>
  <bookViews>
    <workbookView xWindow="-120" yWindow="-120" windowWidth="20730" windowHeight="11160" tabRatio="671" activeTab="1" xr2:uid="{00000000-000D-0000-FFFF-FFFF00000000}"/>
  </bookViews>
  <sheets>
    <sheet name="Flex" sheetId="1" r:id="rId1"/>
    <sheet name="Venture" sheetId="2" r:id="rId2"/>
    <sheet name="CEI" sheetId="9" r:id="rId3"/>
    <sheet name="Fu Yu" sheetId="10" r:id="rId4"/>
    <sheet name="Summary" sheetId="4" r:id="rId5"/>
    <sheet name="Recovery" sheetId="28" r:id="rId6"/>
    <sheet name="Foamtec FA" sheetId="13" state="hidden" r:id="rId7"/>
    <sheet name="FA Tracker"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Fill" hidden="1">#REF!</definedName>
    <definedName name="_xlnm._FilterDatabase" localSheetId="2" hidden="1">CEI!$I$6:$M$9</definedName>
    <definedName name="_xlnm._FilterDatabase" localSheetId="7" hidden="1">'FA Tracker'!$A$1:$I$12</definedName>
    <definedName name="_xlnm._FilterDatabase" localSheetId="0">Flex!$B$6:$E$27</definedName>
    <definedName name="_xlnm._FilterDatabase" localSheetId="3" hidden="1">'Fu Yu'!$B$6:$Q$6</definedName>
    <definedName name="_xlnm._FilterDatabase" localSheetId="1" hidden="1">Venture!$B$6:$R$80</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Summary!$A$4:$C$29</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D29" i="28" l="1"/>
  <c r="DE29" i="28" s="1"/>
  <c r="DF29" i="28" s="1"/>
  <c r="DP28" i="28"/>
  <c r="DO28" i="28"/>
  <c r="DN28" i="28"/>
  <c r="DM28" i="28"/>
  <c r="DL28" i="28"/>
  <c r="DK28" i="28"/>
  <c r="DI28" i="28"/>
  <c r="DH28" i="28"/>
  <c r="DG28" i="28"/>
  <c r="DF28" i="28"/>
  <c r="DE28" i="28"/>
  <c r="DD28" i="28"/>
  <c r="DB28" i="28"/>
  <c r="DA28" i="28"/>
  <c r="CZ28" i="28"/>
  <c r="CY28" i="28"/>
  <c r="CX28" i="28"/>
  <c r="CW28" i="28"/>
  <c r="CW29" i="28" s="1"/>
  <c r="CU28" i="28"/>
  <c r="CT28" i="28"/>
  <c r="CS28" i="28"/>
  <c r="CR28" i="28"/>
  <c r="CQ28" i="28"/>
  <c r="CP28" i="28"/>
  <c r="CO28" i="28"/>
  <c r="CN28" i="28"/>
  <c r="CM28" i="28"/>
  <c r="CL28" i="28"/>
  <c r="CK28" i="28"/>
  <c r="CJ28" i="28"/>
  <c r="CI28" i="28"/>
  <c r="CH28" i="28"/>
  <c r="CG28" i="28"/>
  <c r="CF28" i="28"/>
  <c r="CE28" i="28"/>
  <c r="CD28" i="28"/>
  <c r="CC28" i="28"/>
  <c r="CB28" i="28"/>
  <c r="CA28" i="28"/>
  <c r="BZ28" i="28"/>
  <c r="BY28" i="28"/>
  <c r="BX28" i="28"/>
  <c r="BW28" i="28"/>
  <c r="BV28" i="28"/>
  <c r="BU28" i="28"/>
  <c r="BT28" i="28"/>
  <c r="BS28" i="28"/>
  <c r="BR28" i="28"/>
  <c r="BQ28" i="28"/>
  <c r="BP28" i="28"/>
  <c r="BO28" i="28"/>
  <c r="BN28" i="28"/>
  <c r="BM28" i="28"/>
  <c r="BL28" i="28"/>
  <c r="BK28" i="28"/>
  <c r="BJ28" i="28"/>
  <c r="BI28" i="28"/>
  <c r="BH28" i="28"/>
  <c r="BG28" i="28"/>
  <c r="BF28" i="28"/>
  <c r="BE28" i="28"/>
  <c r="BD28" i="28"/>
  <c r="BC28" i="28"/>
  <c r="BB28" i="28"/>
  <c r="BA28" i="28"/>
  <c r="AZ28" i="28"/>
  <c r="AY28" i="28"/>
  <c r="AX28" i="28"/>
  <c r="AW28" i="28"/>
  <c r="AV28" i="28"/>
  <c r="AU28" i="28"/>
  <c r="AT28" i="28"/>
  <c r="AS28" i="28"/>
  <c r="AR28" i="28"/>
  <c r="AQ28" i="28"/>
  <c r="AP28" i="28"/>
  <c r="AO28" i="28"/>
  <c r="AN28" i="28"/>
  <c r="AM28" i="28"/>
  <c r="AL28" i="28"/>
  <c r="AK28" i="28"/>
  <c r="AJ28" i="28"/>
  <c r="AI28" i="28"/>
  <c r="AH28" i="28"/>
  <c r="AG28" i="28"/>
  <c r="AF28" i="28"/>
  <c r="AE28" i="28"/>
  <c r="AB28" i="28"/>
  <c r="DP27" i="28"/>
  <c r="DO27" i="28"/>
  <c r="DN27" i="28"/>
  <c r="DM27" i="28"/>
  <c r="DL27" i="28"/>
  <c r="DK27" i="28"/>
  <c r="DI27" i="28"/>
  <c r="DH27" i="28"/>
  <c r="DG27" i="28"/>
  <c r="W28" i="28" s="1"/>
  <c r="DF27" i="28"/>
  <c r="DE27" i="28"/>
  <c r="DD27" i="28"/>
  <c r="DB27" i="28"/>
  <c r="V28" i="28" s="1"/>
  <c r="DA27" i="28"/>
  <c r="CZ27" i="28"/>
  <c r="CY27" i="28"/>
  <c r="CX27" i="28"/>
  <c r="CW27" i="28"/>
  <c r="CU27" i="28"/>
  <c r="CT27" i="28"/>
  <c r="CS27" i="28"/>
  <c r="U28" i="28" s="1"/>
  <c r="CR27" i="28"/>
  <c r="CQ27" i="28"/>
  <c r="CP27" i="28"/>
  <c r="CO27" i="28"/>
  <c r="CN27" i="28"/>
  <c r="CM27" i="28"/>
  <c r="CL27" i="28"/>
  <c r="CK27" i="28"/>
  <c r="CJ27" i="28"/>
  <c r="CI27" i="28"/>
  <c r="CH27" i="28"/>
  <c r="CG27" i="28"/>
  <c r="CF27" i="28"/>
  <c r="CE27" i="28"/>
  <c r="CD27" i="28"/>
  <c r="CC27" i="28"/>
  <c r="CB27" i="28"/>
  <c r="CA27" i="28"/>
  <c r="BZ27" i="28"/>
  <c r="BY27" i="28"/>
  <c r="R28" i="28" s="1"/>
  <c r="BX27" i="28"/>
  <c r="BW27" i="28"/>
  <c r="BV27" i="28"/>
  <c r="BU27" i="28"/>
  <c r="BT27" i="28"/>
  <c r="BS27" i="28"/>
  <c r="BR27" i="28"/>
  <c r="BQ27" i="28"/>
  <c r="Q28" i="28" s="1"/>
  <c r="BP27" i="28"/>
  <c r="BO27" i="28"/>
  <c r="BN27" i="28"/>
  <c r="BM27" i="28"/>
  <c r="BL27" i="28"/>
  <c r="BK27" i="28"/>
  <c r="BJ27" i="28"/>
  <c r="BI27" i="28"/>
  <c r="BH27" i="28"/>
  <c r="BG27" i="28"/>
  <c r="BF27" i="28"/>
  <c r="BE27" i="28"/>
  <c r="BD27" i="28"/>
  <c r="BC27" i="28"/>
  <c r="BB27" i="28"/>
  <c r="BA27" i="28"/>
  <c r="AZ27" i="28"/>
  <c r="AY27" i="28"/>
  <c r="AX27" i="28"/>
  <c r="AW27" i="28"/>
  <c r="AV27" i="28"/>
  <c r="AU27" i="28"/>
  <c r="AT27" i="28"/>
  <c r="AS27" i="28"/>
  <c r="M28" i="28" s="1"/>
  <c r="AR27" i="28"/>
  <c r="AQ27" i="28"/>
  <c r="AP27" i="28"/>
  <c r="AO27" i="28"/>
  <c r="AN27" i="28"/>
  <c r="AM27" i="28"/>
  <c r="AL27" i="28"/>
  <c r="AK27" i="28"/>
  <c r="AJ27" i="28"/>
  <c r="AI27" i="28"/>
  <c r="AH27" i="28"/>
  <c r="AG27" i="28"/>
  <c r="AF27" i="28"/>
  <c r="AE27" i="28"/>
  <c r="W27" i="28"/>
  <c r="V27" i="28"/>
  <c r="U27" i="28"/>
  <c r="T27" i="28"/>
  <c r="S27" i="28"/>
  <c r="R27" i="28"/>
  <c r="Q27" i="28"/>
  <c r="P27" i="28"/>
  <c r="O27" i="28"/>
  <c r="N27" i="28"/>
  <c r="M27" i="28"/>
  <c r="L27" i="28"/>
  <c r="F27" i="28" s="1"/>
  <c r="K27" i="28"/>
  <c r="AE26" i="28"/>
  <c r="W26" i="28"/>
  <c r="V26" i="28"/>
  <c r="U26" i="28"/>
  <c r="T26" i="28"/>
  <c r="S26" i="28"/>
  <c r="R26" i="28"/>
  <c r="Q26" i="28"/>
  <c r="P26" i="28"/>
  <c r="O26" i="28"/>
  <c r="N26" i="28"/>
  <c r="M26" i="28"/>
  <c r="L26" i="28"/>
  <c r="DP25" i="28"/>
  <c r="DO25" i="28"/>
  <c r="DN25" i="28"/>
  <c r="DM25" i="28"/>
  <c r="DL25" i="28"/>
  <c r="DK25" i="28"/>
  <c r="DI25" i="28"/>
  <c r="DH25" i="28"/>
  <c r="DG25" i="28"/>
  <c r="DF25" i="28"/>
  <c r="DE25" i="28"/>
  <c r="DD25" i="28"/>
  <c r="DB25" i="28"/>
  <c r="DA25" i="28"/>
  <c r="CZ25" i="28"/>
  <c r="CY25" i="28"/>
  <c r="CX25" i="28"/>
  <c r="CW25" i="28"/>
  <c r="CU25" i="28"/>
  <c r="CT25" i="28"/>
  <c r="CS25" i="28"/>
  <c r="CR25" i="28"/>
  <c r="CQ25" i="28"/>
  <c r="CP25" i="28"/>
  <c r="CN25" i="28"/>
  <c r="CM25" i="28"/>
  <c r="CL25" i="28"/>
  <c r="CK25" i="28"/>
  <c r="CJ25" i="28"/>
  <c r="CI25" i="28"/>
  <c r="CG25" i="28"/>
  <c r="CF25" i="28"/>
  <c r="CE25" i="28"/>
  <c r="CD25" i="28"/>
  <c r="CC25" i="28"/>
  <c r="CB25" i="28"/>
  <c r="BZ25" i="28"/>
  <c r="BY25" i="28"/>
  <c r="BX25" i="28"/>
  <c r="BW25" i="28"/>
  <c r="BV25" i="28"/>
  <c r="BU25" i="28"/>
  <c r="BS25" i="28"/>
  <c r="BR25" i="28"/>
  <c r="BQ25" i="28"/>
  <c r="BP25" i="28"/>
  <c r="BO25" i="28"/>
  <c r="BN25" i="28"/>
  <c r="BL25" i="28"/>
  <c r="BK25" i="28"/>
  <c r="BJ25" i="28"/>
  <c r="BI25" i="28"/>
  <c r="BH25" i="28"/>
  <c r="BG25" i="28"/>
  <c r="BE25" i="28"/>
  <c r="BD25" i="28"/>
  <c r="BC25" i="28"/>
  <c r="BB25" i="28"/>
  <c r="BA25" i="28"/>
  <c r="AZ25" i="28"/>
  <c r="AX25" i="28"/>
  <c r="AW25" i="28"/>
  <c r="AV25" i="28"/>
  <c r="AU25" i="28"/>
  <c r="AT25" i="28"/>
  <c r="AS25" i="28"/>
  <c r="AQ25" i="28"/>
  <c r="AP25" i="28"/>
  <c r="AO25" i="28"/>
  <c r="AN25" i="28"/>
  <c r="AM25" i="28"/>
  <c r="AL25" i="28"/>
  <c r="AJ25" i="28"/>
  <c r="AI25" i="28"/>
  <c r="AH25" i="28"/>
  <c r="AG25" i="28"/>
  <c r="AF25" i="28"/>
  <c r="AE25" i="28"/>
  <c r="H25" i="28"/>
  <c r="G25" i="28"/>
  <c r="F25" i="28"/>
  <c r="AI22" i="28"/>
  <c r="AJ22" i="28" s="1"/>
  <c r="AH22" i="28"/>
  <c r="AG22" i="28"/>
  <c r="AB21" i="28"/>
  <c r="AA21" i="28"/>
  <c r="Z21" i="28"/>
  <c r="W21" i="28"/>
  <c r="V21" i="28"/>
  <c r="U21" i="28"/>
  <c r="H21" i="28" s="1"/>
  <c r="T21" i="28"/>
  <c r="S21" i="28"/>
  <c r="N21" i="28"/>
  <c r="M21" i="28"/>
  <c r="F21" i="28" s="1"/>
  <c r="L21" i="28"/>
  <c r="K21" i="28"/>
  <c r="K22" i="28" s="1"/>
  <c r="L22" i="28" s="1"/>
  <c r="M22" i="28" s="1"/>
  <c r="N22" i="28" s="1"/>
  <c r="O22" i="28" s="1"/>
  <c r="P22" i="28" s="1"/>
  <c r="Q22" i="28" s="1"/>
  <c r="R22" i="28" s="1"/>
  <c r="S22" i="28" s="1"/>
  <c r="T22" i="28" s="1"/>
  <c r="U22" i="28" s="1"/>
  <c r="V22" i="28" s="1"/>
  <c r="W22" i="28" s="1"/>
  <c r="G21" i="28"/>
  <c r="AB20" i="28"/>
  <c r="AA20" i="28"/>
  <c r="Z20" i="28"/>
  <c r="H20" i="28"/>
  <c r="G20" i="28"/>
  <c r="F20" i="28"/>
  <c r="AG18" i="28"/>
  <c r="AH18" i="28" s="1"/>
  <c r="AI18" i="28" s="1"/>
  <c r="AJ18" i="28" s="1"/>
  <c r="AL18" i="28" s="1"/>
  <c r="AM18" i="28" s="1"/>
  <c r="AN18" i="28" s="1"/>
  <c r="AO18" i="28" s="1"/>
  <c r="AP18" i="28" s="1"/>
  <c r="AQ18" i="28" s="1"/>
  <c r="AB17" i="28"/>
  <c r="AA17" i="28"/>
  <c r="Z17" i="28"/>
  <c r="W17" i="28"/>
  <c r="V17" i="28"/>
  <c r="U17" i="28"/>
  <c r="T17" i="28"/>
  <c r="H17" i="28" s="1"/>
  <c r="S17" i="28"/>
  <c r="G17" i="28" s="1"/>
  <c r="N17" i="28"/>
  <c r="M17" i="28"/>
  <c r="L17" i="28"/>
  <c r="F17" i="28" s="1"/>
  <c r="K17" i="28"/>
  <c r="K18" i="28" s="1"/>
  <c r="L18" i="28" s="1"/>
  <c r="M18" i="28" s="1"/>
  <c r="N18" i="28" s="1"/>
  <c r="O18" i="28" s="1"/>
  <c r="P18" i="28" s="1"/>
  <c r="Q18" i="28" s="1"/>
  <c r="R18" i="28" s="1"/>
  <c r="S18" i="28" s="1"/>
  <c r="T18" i="28" s="1"/>
  <c r="U18" i="28" s="1"/>
  <c r="V18" i="28" s="1"/>
  <c r="W18" i="28" s="1"/>
  <c r="AB16" i="28"/>
  <c r="AA16" i="28"/>
  <c r="Z16" i="28"/>
  <c r="H16" i="28"/>
  <c r="G16" i="28"/>
  <c r="F16" i="28"/>
  <c r="AH14" i="28"/>
  <c r="AI14" i="28" s="1"/>
  <c r="AJ14" i="28" s="1"/>
  <c r="AK14" i="28" s="1"/>
  <c r="AG14" i="28"/>
  <c r="AF14" i="28"/>
  <c r="AE14" i="28"/>
  <c r="AB13" i="28"/>
  <c r="AA13" i="28"/>
  <c r="Z13" i="28"/>
  <c r="W13" i="28"/>
  <c r="H13" i="28" s="1"/>
  <c r="V13" i="28"/>
  <c r="U13" i="28"/>
  <c r="T13" i="28"/>
  <c r="S13" i="28"/>
  <c r="R13" i="28"/>
  <c r="Q13" i="28"/>
  <c r="P13" i="28"/>
  <c r="O13" i="28"/>
  <c r="N13" i="28"/>
  <c r="M13" i="28"/>
  <c r="L13" i="28"/>
  <c r="K13" i="28"/>
  <c r="F13" i="28" s="1"/>
  <c r="F14" i="28" s="1"/>
  <c r="AB12" i="28"/>
  <c r="AA12" i="28"/>
  <c r="AA14" i="28" s="1"/>
  <c r="AB14" i="28" s="1"/>
  <c r="Z12" i="28"/>
  <c r="Z14" i="28" s="1"/>
  <c r="H12" i="28"/>
  <c r="G12" i="28"/>
  <c r="F12" i="28"/>
  <c r="AG10" i="28"/>
  <c r="AH10" i="28" s="1"/>
  <c r="AI10" i="28" s="1"/>
  <c r="AJ10" i="28" s="1"/>
  <c r="AF10" i="28"/>
  <c r="AE10" i="28"/>
  <c r="L10" i="28"/>
  <c r="M10" i="28" s="1"/>
  <c r="N10" i="28" s="1"/>
  <c r="O10" i="28" s="1"/>
  <c r="P10" i="28" s="1"/>
  <c r="Q10" i="28" s="1"/>
  <c r="R10" i="28" s="1"/>
  <c r="S10" i="28" s="1"/>
  <c r="T10" i="28" s="1"/>
  <c r="U10" i="28" s="1"/>
  <c r="V10" i="28" s="1"/>
  <c r="W10" i="28" s="1"/>
  <c r="AB9" i="28"/>
  <c r="AA9" i="28"/>
  <c r="Z9" i="28"/>
  <c r="Z10" i="28" s="1"/>
  <c r="AA10" i="28" s="1"/>
  <c r="W9" i="28"/>
  <c r="V9" i="28"/>
  <c r="U9" i="28"/>
  <c r="T9" i="28"/>
  <c r="H9" i="28" s="1"/>
  <c r="S9" i="28"/>
  <c r="R9" i="28"/>
  <c r="Q9" i="28"/>
  <c r="P9" i="28"/>
  <c r="G9" i="28" s="1"/>
  <c r="O9" i="28"/>
  <c r="N9" i="28"/>
  <c r="M9" i="28"/>
  <c r="L9" i="28"/>
  <c r="K9" i="28"/>
  <c r="K10" i="28" s="1"/>
  <c r="AB8" i="28"/>
  <c r="AA8" i="28"/>
  <c r="Z8" i="28"/>
  <c r="H8" i="28"/>
  <c r="G8" i="28"/>
  <c r="F8" i="28"/>
  <c r="AI6" i="28"/>
  <c r="AH6" i="28"/>
  <c r="AH26" i="28" s="1"/>
  <c r="AG6" i="28"/>
  <c r="AG26" i="28" s="1"/>
  <c r="AF6" i="28"/>
  <c r="AF26" i="28" s="1"/>
  <c r="AL10" i="28" l="1"/>
  <c r="AM10" i="28" s="1"/>
  <c r="AN10" i="28" s="1"/>
  <c r="AO10" i="28" s="1"/>
  <c r="AP10" i="28" s="1"/>
  <c r="AQ10" i="28" s="1"/>
  <c r="AK10" i="28"/>
  <c r="H14" i="28"/>
  <c r="AS18" i="28"/>
  <c r="AT18" i="28" s="1"/>
  <c r="AU18" i="28" s="1"/>
  <c r="AV18" i="28" s="1"/>
  <c r="AW18" i="28" s="1"/>
  <c r="AX18" i="28" s="1"/>
  <c r="AZ18" i="28" s="1"/>
  <c r="BA18" i="28" s="1"/>
  <c r="BB18" i="28" s="1"/>
  <c r="BC18" i="28" s="1"/>
  <c r="BD18" i="28" s="1"/>
  <c r="BE18" i="28" s="1"/>
  <c r="BG18" i="28" s="1"/>
  <c r="BH18" i="28" s="1"/>
  <c r="BI18" i="28" s="1"/>
  <c r="BJ18" i="28" s="1"/>
  <c r="BK18" i="28" s="1"/>
  <c r="BL18" i="28" s="1"/>
  <c r="BN18" i="28" s="1"/>
  <c r="BO18" i="28" s="1"/>
  <c r="BP18" i="28" s="1"/>
  <c r="BQ18" i="28" s="1"/>
  <c r="BR18" i="28" s="1"/>
  <c r="BS18" i="28" s="1"/>
  <c r="BU18" i="28" s="1"/>
  <c r="BV18" i="28" s="1"/>
  <c r="BW18" i="28" s="1"/>
  <c r="BX18" i="28" s="1"/>
  <c r="BY18" i="28" s="1"/>
  <c r="BZ18" i="28" s="1"/>
  <c r="CB18" i="28" s="1"/>
  <c r="CC18" i="28" s="1"/>
  <c r="CD18" i="28" s="1"/>
  <c r="CE18" i="28" s="1"/>
  <c r="CF18" i="28" s="1"/>
  <c r="CG18" i="28" s="1"/>
  <c r="CI18" i="28" s="1"/>
  <c r="CJ18" i="28" s="1"/>
  <c r="CK18" i="28" s="1"/>
  <c r="CL18" i="28" s="1"/>
  <c r="CM18" i="28" s="1"/>
  <c r="CN18" i="28" s="1"/>
  <c r="CP18" i="28" s="1"/>
  <c r="CQ18" i="28" s="1"/>
  <c r="CR18" i="28" s="1"/>
  <c r="CS18" i="28" s="1"/>
  <c r="CT18" i="28" s="1"/>
  <c r="CU18" i="28" s="1"/>
  <c r="CW18" i="28" s="1"/>
  <c r="CX18" i="28" s="1"/>
  <c r="CY18" i="28" s="1"/>
  <c r="CZ18" i="28" s="1"/>
  <c r="DA18" i="28" s="1"/>
  <c r="DB18" i="28" s="1"/>
  <c r="DD18" i="28" s="1"/>
  <c r="DE18" i="28" s="1"/>
  <c r="DF18" i="28" s="1"/>
  <c r="DG18" i="28" s="1"/>
  <c r="DH18" i="28" s="1"/>
  <c r="DI18" i="28" s="1"/>
  <c r="DK18" i="28" s="1"/>
  <c r="DL18" i="28" s="1"/>
  <c r="DM18" i="28" s="1"/>
  <c r="DN18" i="28" s="1"/>
  <c r="DO18" i="28" s="1"/>
  <c r="DP18" i="28" s="1"/>
  <c r="AR18" i="28"/>
  <c r="AL22" i="28"/>
  <c r="AM22" i="28" s="1"/>
  <c r="AN22" i="28" s="1"/>
  <c r="AO22" i="28" s="1"/>
  <c r="AP22" i="28" s="1"/>
  <c r="AQ22" i="28" s="1"/>
  <c r="AK22" i="28"/>
  <c r="AI26" i="28"/>
  <c r="AJ6" i="28"/>
  <c r="G13" i="28"/>
  <c r="G14" i="28" s="1"/>
  <c r="N28" i="28"/>
  <c r="O28" i="28"/>
  <c r="F9" i="28"/>
  <c r="F10" i="28" s="1"/>
  <c r="G10" i="28" s="1"/>
  <c r="H10" i="28" s="1"/>
  <c r="AB10" i="28"/>
  <c r="K14" i="28"/>
  <c r="L14" i="28" s="1"/>
  <c r="M14" i="28" s="1"/>
  <c r="N14" i="28" s="1"/>
  <c r="O14" i="28" s="1"/>
  <c r="P14" i="28" s="1"/>
  <c r="Q14" i="28" s="1"/>
  <c r="R14" i="28" s="1"/>
  <c r="S14" i="28" s="1"/>
  <c r="T14" i="28" s="1"/>
  <c r="U14" i="28" s="1"/>
  <c r="V14" i="28" s="1"/>
  <c r="W14" i="28" s="1"/>
  <c r="AL14" i="28"/>
  <c r="AM14" i="28" s="1"/>
  <c r="AN14" i="28" s="1"/>
  <c r="AO14" i="28" s="1"/>
  <c r="AP14" i="28" s="1"/>
  <c r="AQ14" i="28" s="1"/>
  <c r="AK18" i="28"/>
  <c r="G27" i="28"/>
  <c r="AA27" i="28"/>
  <c r="AB27" i="28"/>
  <c r="H27" i="28"/>
  <c r="Z27" i="28"/>
  <c r="DG29" i="28"/>
  <c r="DH29" i="28" s="1"/>
  <c r="DI29" i="28" s="1"/>
  <c r="DK29" i="28" s="1"/>
  <c r="DL29" i="28" s="1"/>
  <c r="DM29" i="28" s="1"/>
  <c r="DN29" i="28" s="1"/>
  <c r="DO29" i="28" s="1"/>
  <c r="DP29" i="28" s="1"/>
  <c r="L28" i="28"/>
  <c r="P28" i="28"/>
  <c r="G28" i="28" s="1"/>
  <c r="T28" i="28"/>
  <c r="H28" i="28" s="1"/>
  <c r="CX29" i="28"/>
  <c r="CY29" i="28" s="1"/>
  <c r="CZ29" i="28" s="1"/>
  <c r="DA29" i="28" s="1"/>
  <c r="DB29" i="28" s="1"/>
  <c r="K28" i="28"/>
  <c r="S28" i="28"/>
  <c r="AE29" i="28"/>
  <c r="AF29" i="28" s="1"/>
  <c r="AG29" i="28" s="1"/>
  <c r="AH29" i="28" s="1"/>
  <c r="AI29" i="28" s="1"/>
  <c r="AJ29" i="28" s="1"/>
  <c r="AA28" i="28"/>
  <c r="Z28" i="28"/>
  <c r="Z29" i="28" s="1"/>
  <c r="AR22" i="28" l="1"/>
  <c r="AS22" i="28"/>
  <c r="AT22" i="28" s="1"/>
  <c r="AU22" i="28" s="1"/>
  <c r="AV22" i="28" s="1"/>
  <c r="AW22" i="28" s="1"/>
  <c r="AX22" i="28" s="1"/>
  <c r="AZ22" i="28" s="1"/>
  <c r="BA22" i="28" s="1"/>
  <c r="BB22" i="28" s="1"/>
  <c r="BC22" i="28" s="1"/>
  <c r="BD22" i="28" s="1"/>
  <c r="BE22" i="28" s="1"/>
  <c r="BG22" i="28" s="1"/>
  <c r="BH22" i="28" s="1"/>
  <c r="BI22" i="28" s="1"/>
  <c r="BJ22" i="28" s="1"/>
  <c r="BK22" i="28" s="1"/>
  <c r="BL22" i="28" s="1"/>
  <c r="BN22" i="28" s="1"/>
  <c r="BO22" i="28" s="1"/>
  <c r="BP22" i="28" s="1"/>
  <c r="BQ22" i="28" s="1"/>
  <c r="BR22" i="28" s="1"/>
  <c r="BS22" i="28" s="1"/>
  <c r="BU22" i="28" s="1"/>
  <c r="BV22" i="28" s="1"/>
  <c r="BW22" i="28" s="1"/>
  <c r="BX22" i="28" s="1"/>
  <c r="BY22" i="28" s="1"/>
  <c r="BZ22" i="28" s="1"/>
  <c r="CB22" i="28" s="1"/>
  <c r="CC22" i="28" s="1"/>
  <c r="CD22" i="28" s="1"/>
  <c r="CE22" i="28" s="1"/>
  <c r="CF22" i="28" s="1"/>
  <c r="CG22" i="28" s="1"/>
  <c r="CI22" i="28" s="1"/>
  <c r="CJ22" i="28" s="1"/>
  <c r="CK22" i="28" s="1"/>
  <c r="CL22" i="28" s="1"/>
  <c r="CM22" i="28" s="1"/>
  <c r="CN22" i="28" s="1"/>
  <c r="CP22" i="28" s="1"/>
  <c r="CQ22" i="28" s="1"/>
  <c r="CR22" i="28" s="1"/>
  <c r="CS22" i="28" s="1"/>
  <c r="CT22" i="28" s="1"/>
  <c r="CU22" i="28" s="1"/>
  <c r="CW22" i="28" s="1"/>
  <c r="CX22" i="28" s="1"/>
  <c r="CY22" i="28" s="1"/>
  <c r="CZ22" i="28" s="1"/>
  <c r="DA22" i="28" s="1"/>
  <c r="DB22" i="28" s="1"/>
  <c r="DD22" i="28" s="1"/>
  <c r="DE22" i="28" s="1"/>
  <c r="DF22" i="28" s="1"/>
  <c r="DG22" i="28" s="1"/>
  <c r="DH22" i="28" s="1"/>
  <c r="DI22" i="28" s="1"/>
  <c r="DK22" i="28" s="1"/>
  <c r="DL22" i="28" s="1"/>
  <c r="DM22" i="28" s="1"/>
  <c r="DN22" i="28" s="1"/>
  <c r="DO22" i="28" s="1"/>
  <c r="DP22" i="28" s="1"/>
  <c r="AA29" i="28"/>
  <c r="AB29" i="28" s="1"/>
  <c r="K29" i="28"/>
  <c r="L29" i="28" s="1"/>
  <c r="M29" i="28" s="1"/>
  <c r="N29" i="28" s="1"/>
  <c r="O29" i="28" s="1"/>
  <c r="P29" i="28" s="1"/>
  <c r="Q29" i="28" s="1"/>
  <c r="R29" i="28" s="1"/>
  <c r="S29" i="28" s="1"/>
  <c r="T29" i="28" s="1"/>
  <c r="U29" i="28" s="1"/>
  <c r="V29" i="28" s="1"/>
  <c r="W29" i="28" s="1"/>
  <c r="F28" i="28"/>
  <c r="F29" i="28" s="1"/>
  <c r="G29" i="28" s="1"/>
  <c r="H29" i="28" s="1"/>
  <c r="AS14" i="28"/>
  <c r="AT14" i="28" s="1"/>
  <c r="AU14" i="28" s="1"/>
  <c r="AV14" i="28" s="1"/>
  <c r="AW14" i="28" s="1"/>
  <c r="AX14" i="28" s="1"/>
  <c r="AR14" i="28"/>
  <c r="AJ26" i="28"/>
  <c r="AK6" i="28"/>
  <c r="AL6" i="28" s="1"/>
  <c r="AL29" i="28"/>
  <c r="AM29" i="28" s="1"/>
  <c r="AN29" i="28" s="1"/>
  <c r="AO29" i="28" s="1"/>
  <c r="AP29" i="28" s="1"/>
  <c r="AQ29" i="28" s="1"/>
  <c r="AK29" i="28"/>
  <c r="AR10" i="28"/>
  <c r="AS10" i="28"/>
  <c r="AT10" i="28" s="1"/>
  <c r="AU10" i="28" s="1"/>
  <c r="AV10" i="28" s="1"/>
  <c r="AW10" i="28" s="1"/>
  <c r="AX10" i="28" s="1"/>
  <c r="AS29" i="28" l="1"/>
  <c r="AT29" i="28" s="1"/>
  <c r="AU29" i="28" s="1"/>
  <c r="AV29" i="28" s="1"/>
  <c r="AW29" i="28" s="1"/>
  <c r="AX29" i="28" s="1"/>
  <c r="AR29" i="28"/>
  <c r="AY14" i="28"/>
  <c r="AZ14" i="28"/>
  <c r="BA14" i="28" s="1"/>
  <c r="BB14" i="28" s="1"/>
  <c r="BC14" i="28" s="1"/>
  <c r="BD14" i="28" s="1"/>
  <c r="BE14" i="28" s="1"/>
  <c r="BG14" i="28" s="1"/>
  <c r="BH14" i="28" s="1"/>
  <c r="BI14" i="28" s="1"/>
  <c r="BJ14" i="28" s="1"/>
  <c r="BK14" i="28" s="1"/>
  <c r="BL14" i="28" s="1"/>
  <c r="BN14" i="28" s="1"/>
  <c r="BO14" i="28" s="1"/>
  <c r="BP14" i="28" s="1"/>
  <c r="BQ14" i="28" s="1"/>
  <c r="BR14" i="28" s="1"/>
  <c r="BS14" i="28" s="1"/>
  <c r="BU14" i="28" s="1"/>
  <c r="BV14" i="28" s="1"/>
  <c r="BW14" i="28" s="1"/>
  <c r="BX14" i="28" s="1"/>
  <c r="BY14" i="28" s="1"/>
  <c r="BZ14" i="28" s="1"/>
  <c r="CB14" i="28" s="1"/>
  <c r="CC14" i="28" s="1"/>
  <c r="CD14" i="28" s="1"/>
  <c r="CE14" i="28" s="1"/>
  <c r="CF14" i="28" s="1"/>
  <c r="CG14" i="28" s="1"/>
  <c r="CI14" i="28" s="1"/>
  <c r="CJ14" i="28" s="1"/>
  <c r="CK14" i="28" s="1"/>
  <c r="CL14" i="28" s="1"/>
  <c r="CM14" i="28" s="1"/>
  <c r="CN14" i="28" s="1"/>
  <c r="CP14" i="28" s="1"/>
  <c r="CQ14" i="28" s="1"/>
  <c r="CR14" i="28" s="1"/>
  <c r="CS14" i="28" s="1"/>
  <c r="CT14" i="28" s="1"/>
  <c r="CU14" i="28" s="1"/>
  <c r="CW14" i="28" s="1"/>
  <c r="CX14" i="28" s="1"/>
  <c r="CY14" i="28" s="1"/>
  <c r="CZ14" i="28" s="1"/>
  <c r="DA14" i="28" s="1"/>
  <c r="DB14" i="28" s="1"/>
  <c r="DD14" i="28" s="1"/>
  <c r="DE14" i="28" s="1"/>
  <c r="DF14" i="28" s="1"/>
  <c r="DG14" i="28" s="1"/>
  <c r="DH14" i="28" s="1"/>
  <c r="DI14" i="28" s="1"/>
  <c r="DK14" i="28" s="1"/>
  <c r="DL14" i="28" s="1"/>
  <c r="DM14" i="28" s="1"/>
  <c r="DN14" i="28" s="1"/>
  <c r="DO14" i="28" s="1"/>
  <c r="DP14" i="28" s="1"/>
  <c r="AY10" i="28"/>
  <c r="AZ10" i="28"/>
  <c r="BA10" i="28" s="1"/>
  <c r="BB10" i="28" s="1"/>
  <c r="BC10" i="28" s="1"/>
  <c r="BD10" i="28" s="1"/>
  <c r="BE10" i="28" s="1"/>
  <c r="BG10" i="28" s="1"/>
  <c r="BH10" i="28" s="1"/>
  <c r="BI10" i="28" s="1"/>
  <c r="BJ10" i="28" s="1"/>
  <c r="BK10" i="28" s="1"/>
  <c r="BL10" i="28" s="1"/>
  <c r="BN10" i="28" s="1"/>
  <c r="BO10" i="28" s="1"/>
  <c r="BP10" i="28" s="1"/>
  <c r="BQ10" i="28" s="1"/>
  <c r="BR10" i="28" s="1"/>
  <c r="BS10" i="28" s="1"/>
  <c r="BU10" i="28" s="1"/>
  <c r="BV10" i="28" s="1"/>
  <c r="BW10" i="28" s="1"/>
  <c r="BX10" i="28" s="1"/>
  <c r="BY10" i="28" s="1"/>
  <c r="BZ10" i="28" s="1"/>
  <c r="CB10" i="28" s="1"/>
  <c r="CC10" i="28" s="1"/>
  <c r="CD10" i="28" s="1"/>
  <c r="CE10" i="28" s="1"/>
  <c r="CF10" i="28" s="1"/>
  <c r="CG10" i="28" s="1"/>
  <c r="CI10" i="28" s="1"/>
  <c r="CJ10" i="28" s="1"/>
  <c r="CK10" i="28" s="1"/>
  <c r="CL10" i="28" s="1"/>
  <c r="CM10" i="28" s="1"/>
  <c r="CN10" i="28" s="1"/>
  <c r="CP10" i="28" s="1"/>
  <c r="CQ10" i="28" s="1"/>
  <c r="CR10" i="28" s="1"/>
  <c r="CS10" i="28" s="1"/>
  <c r="CT10" i="28" s="1"/>
  <c r="CU10" i="28" s="1"/>
  <c r="CW10" i="28" s="1"/>
  <c r="CX10" i="28" s="1"/>
  <c r="CY10" i="28" s="1"/>
  <c r="CZ10" i="28" s="1"/>
  <c r="DA10" i="28" s="1"/>
  <c r="DB10" i="28" s="1"/>
  <c r="DD10" i="28" s="1"/>
  <c r="DE10" i="28" s="1"/>
  <c r="DF10" i="28" s="1"/>
  <c r="DG10" i="28" s="1"/>
  <c r="DH10" i="28" s="1"/>
  <c r="DI10" i="28" s="1"/>
  <c r="DK10" i="28" s="1"/>
  <c r="DL10" i="28" s="1"/>
  <c r="DM10" i="28" s="1"/>
  <c r="DN10" i="28" s="1"/>
  <c r="DO10" i="28" s="1"/>
  <c r="DP10" i="28" s="1"/>
  <c r="AL26" i="28"/>
  <c r="AM6" i="28"/>
  <c r="AM26" i="28" l="1"/>
  <c r="AN6" i="28"/>
  <c r="AY29" i="28"/>
  <c r="AZ29" i="28"/>
  <c r="BA29" i="28" s="1"/>
  <c r="BB29" i="28" s="1"/>
  <c r="BC29" i="28" s="1"/>
  <c r="BD29" i="28" s="1"/>
  <c r="BE29" i="28" s="1"/>
  <c r="BG29" i="28" s="1"/>
  <c r="BH29" i="28" s="1"/>
  <c r="BI29" i="28" s="1"/>
  <c r="BJ29" i="28" s="1"/>
  <c r="BK29" i="28" s="1"/>
  <c r="BL29" i="28" s="1"/>
  <c r="BN29" i="28" s="1"/>
  <c r="BO29" i="28" s="1"/>
  <c r="BP29" i="28" s="1"/>
  <c r="BQ29" i="28" s="1"/>
  <c r="BR29" i="28" s="1"/>
  <c r="BS29" i="28" s="1"/>
  <c r="BU29" i="28" s="1"/>
  <c r="BV29" i="28" s="1"/>
  <c r="BW29" i="28" s="1"/>
  <c r="BX29" i="28" s="1"/>
  <c r="BY29" i="28" s="1"/>
  <c r="BZ29" i="28" s="1"/>
  <c r="CB29" i="28" s="1"/>
  <c r="CC29" i="28" s="1"/>
  <c r="CD29" i="28" s="1"/>
  <c r="CE29" i="28" s="1"/>
  <c r="CF29" i="28" s="1"/>
  <c r="CG29" i="28" s="1"/>
  <c r="CI29" i="28" s="1"/>
  <c r="CJ29" i="28" s="1"/>
  <c r="CK29" i="28" s="1"/>
  <c r="CL29" i="28" s="1"/>
  <c r="CM29" i="28" s="1"/>
  <c r="CN29" i="28" s="1"/>
  <c r="CP29" i="28" s="1"/>
  <c r="CQ29" i="28" s="1"/>
  <c r="CR29" i="28" s="1"/>
  <c r="CS29" i="28" s="1"/>
  <c r="CT29" i="28" s="1"/>
  <c r="CU29" i="28" s="1"/>
  <c r="AN26" i="28" l="1"/>
  <c r="AO6" i="28"/>
  <c r="AO26" i="28" l="1"/>
  <c r="AP6" i="28"/>
  <c r="AP26" i="28" l="1"/>
  <c r="AQ6" i="28"/>
  <c r="AR6" i="28" l="1"/>
  <c r="AS6" i="28" s="1"/>
  <c r="AQ26" i="28"/>
  <c r="AS26" i="28" l="1"/>
  <c r="AT6" i="28"/>
  <c r="AT26" i="28" l="1"/>
  <c r="AU6" i="28"/>
  <c r="AU26" i="28" l="1"/>
  <c r="AV6" i="28"/>
  <c r="AV26" i="28" l="1"/>
  <c r="AW6" i="28"/>
  <c r="AW26" i="28" l="1"/>
  <c r="AX6" i="28"/>
  <c r="AX26" i="28" l="1"/>
  <c r="AY6" i="28"/>
  <c r="AZ6" i="28" s="1"/>
  <c r="AZ26" i="28" l="1"/>
  <c r="BA6" i="28"/>
  <c r="BA26" i="28" l="1"/>
  <c r="BB6" i="28"/>
  <c r="BB26" i="28" l="1"/>
  <c r="BC6" i="28"/>
  <c r="BC26" i="28" l="1"/>
  <c r="BD6" i="28"/>
  <c r="BE6" i="28" l="1"/>
  <c r="BD26" i="28"/>
  <c r="BE26" i="28" l="1"/>
  <c r="BF6" i="28"/>
  <c r="BG6" i="28" s="1"/>
  <c r="BG26" i="28" l="1"/>
  <c r="BH6" i="28"/>
  <c r="BH26" i="28" l="1"/>
  <c r="BI6" i="28"/>
  <c r="BI26" i="28" l="1"/>
  <c r="BJ6" i="28"/>
  <c r="BJ26" i="28" l="1"/>
  <c r="BK6" i="28"/>
  <c r="BK26" i="28" l="1"/>
  <c r="BL6" i="28"/>
  <c r="BL26" i="28" l="1"/>
  <c r="BM6" i="28"/>
  <c r="BN6" i="28" s="1"/>
  <c r="BO6" i="28" l="1"/>
  <c r="BN26" i="28"/>
  <c r="BO26" i="28" l="1"/>
  <c r="BP6" i="28"/>
  <c r="BP26" i="28" l="1"/>
  <c r="BQ6" i="28"/>
  <c r="BQ26" i="28" l="1"/>
  <c r="BR6" i="28"/>
  <c r="BR26" i="28" l="1"/>
  <c r="BS6" i="28"/>
  <c r="BS26" i="28" l="1"/>
  <c r="BT6" i="28"/>
  <c r="BU6" i="28" s="1"/>
  <c r="BU26" i="28" l="1"/>
  <c r="BV6" i="28"/>
  <c r="BV26" i="28" l="1"/>
  <c r="BW6" i="28"/>
  <c r="BW26" i="28" l="1"/>
  <c r="BX6" i="28"/>
  <c r="BX26" i="28" l="1"/>
  <c r="BY6" i="28"/>
  <c r="BY26" i="28" l="1"/>
  <c r="BZ6" i="28"/>
  <c r="BZ26" i="28" l="1"/>
  <c r="CA6" i="28"/>
  <c r="CB6" i="28" s="1"/>
  <c r="CC6" i="28" l="1"/>
  <c r="CB26" i="28"/>
  <c r="CC26" i="28" l="1"/>
  <c r="CD6" i="28"/>
  <c r="CD26" i="28" l="1"/>
  <c r="CE6" i="28"/>
  <c r="CE26" i="28" l="1"/>
  <c r="CF6" i="28"/>
  <c r="CG6" i="28" l="1"/>
  <c r="CF26" i="28"/>
  <c r="CG26" i="28" l="1"/>
  <c r="CH6" i="28"/>
  <c r="CI6" i="28" s="1"/>
  <c r="CI26" i="28" l="1"/>
  <c r="CJ6" i="28"/>
  <c r="CJ26" i="28" l="1"/>
  <c r="CK6" i="28"/>
  <c r="CK26" i="28" l="1"/>
  <c r="CL6" i="28"/>
  <c r="CL26" i="28" l="1"/>
  <c r="CM6" i="28"/>
  <c r="CM26" i="28" l="1"/>
  <c r="CN6" i="28"/>
  <c r="CN26" i="28" l="1"/>
  <c r="CO6" i="28"/>
  <c r="CP6" i="28" s="1"/>
  <c r="CP26" i="28" l="1"/>
  <c r="CQ6" i="28"/>
  <c r="CQ26" i="28" l="1"/>
  <c r="CR6" i="28"/>
  <c r="CR26" i="28" l="1"/>
  <c r="CS6" i="28"/>
  <c r="CS26" i="28" l="1"/>
  <c r="CT6" i="28"/>
  <c r="CT26" i="28" l="1"/>
  <c r="CU6" i="28"/>
  <c r="CU26" i="28" l="1"/>
  <c r="CV6" i="28"/>
  <c r="CW6" i="28" s="1"/>
  <c r="CW26" i="28" l="1"/>
  <c r="CX6" i="28"/>
  <c r="CX26" i="28" l="1"/>
  <c r="CY6" i="28"/>
  <c r="CZ6" i="28" l="1"/>
  <c r="CY26" i="28"/>
  <c r="CZ26" i="28" l="1"/>
  <c r="DA6" i="28"/>
  <c r="DA26" i="28" l="1"/>
  <c r="DB6" i="28"/>
  <c r="DB26" i="28" l="1"/>
  <c r="DC6" i="28"/>
  <c r="DD6" i="28" s="1"/>
  <c r="DE6" i="28" l="1"/>
  <c r="DD26" i="28"/>
  <c r="DE26" i="28" l="1"/>
  <c r="DF6" i="28"/>
  <c r="DF26" i="28" l="1"/>
  <c r="DG6" i="28"/>
  <c r="DG26" i="28" l="1"/>
  <c r="DH6" i="28"/>
  <c r="DH26" i="28" l="1"/>
  <c r="DI6" i="28"/>
  <c r="DI26" i="28" l="1"/>
  <c r="DJ6" i="28"/>
  <c r="DK6" i="28" s="1"/>
  <c r="DK26" i="28" l="1"/>
  <c r="DL6" i="28"/>
  <c r="DL26" i="28" l="1"/>
  <c r="DM6" i="28"/>
  <c r="DN6" i="28" l="1"/>
  <c r="DM26" i="28"/>
  <c r="DN26" i="28" l="1"/>
  <c r="DO6" i="28"/>
  <c r="DO26" i="28" l="1"/>
  <c r="DP6" i="28"/>
  <c r="DP26" i="28" s="1"/>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 ref="I13" authorId="1" shapeId="0" xr:uid="{4E0B8333-88AA-42D0-8DC3-9329B3C84998}">
      <text>
        <r>
          <rPr>
            <b/>
            <sz val="9"/>
            <color indexed="81"/>
            <rFont val="Tahoma"/>
            <family val="2"/>
          </rPr>
          <t>Jie Hui Ng:</t>
        </r>
        <r>
          <rPr>
            <sz val="9"/>
            <color indexed="81"/>
            <rFont val="Tahoma"/>
            <family val="2"/>
          </rPr>
          <t xml:space="preserve">
1u lent to TE for software IQ. Due to ECR changing chassis artwork, the 1u will be part of 3-Jul PO quantity. IQ process is estimated to complete in end of Aug'19.</t>
        </r>
      </text>
    </comment>
    <comment ref="J18" authorId="1" shapeId="0" xr:uid="{401D1AE1-30A7-4DF4-B855-B4F4322E8E56}">
      <text>
        <r>
          <rPr>
            <b/>
            <sz val="9"/>
            <color indexed="81"/>
            <rFont val="Tahoma"/>
            <family val="2"/>
          </rPr>
          <t>Jie Hui Ng:</t>
        </r>
        <r>
          <rPr>
            <sz val="9"/>
            <color indexed="81"/>
            <rFont val="Tahoma"/>
            <family val="2"/>
          </rPr>
          <t xml:space="preserve">
ACHB
ETD 27 Sep
</t>
        </r>
      </text>
    </comment>
    <comment ref="I19" authorId="1" shapeId="0" xr:uid="{3AC24255-61D2-4CE8-BCE3-97C12790C949}">
      <text>
        <r>
          <rPr>
            <b/>
            <sz val="9"/>
            <color indexed="81"/>
            <rFont val="Tahoma"/>
            <family val="2"/>
          </rPr>
          <t>Jie Hui Ng:</t>
        </r>
        <r>
          <rPr>
            <sz val="9"/>
            <color indexed="81"/>
            <rFont val="Tahoma"/>
            <family val="2"/>
          </rPr>
          <t xml:space="preserve">
ACHB
4u ETD 18 Sep</t>
        </r>
      </text>
    </comment>
    <comment ref="J19" authorId="1" shapeId="0" xr:uid="{4612C124-DACC-4FB4-8D77-ED4416296722}">
      <text>
        <r>
          <rPr>
            <b/>
            <sz val="9"/>
            <color indexed="81"/>
            <rFont val="Tahoma"/>
            <family val="2"/>
          </rPr>
          <t>Jie Hui Ng:</t>
        </r>
        <r>
          <rPr>
            <sz val="9"/>
            <color indexed="81"/>
            <rFont val="Tahoma"/>
            <family val="2"/>
          </rPr>
          <t xml:space="preserve">
10u ETD 18 Sep
14u ETD 25 Sep</t>
        </r>
      </text>
    </comment>
    <comment ref="K19" authorId="1" shapeId="0" xr:uid="{632928BA-68BD-4C33-B51B-5C3E627AE3D6}">
      <text>
        <r>
          <rPr>
            <b/>
            <sz val="9"/>
            <color indexed="81"/>
            <rFont val="Tahoma"/>
            <family val="2"/>
          </rPr>
          <t>Jie Hui Ng:</t>
        </r>
        <r>
          <rPr>
            <sz val="9"/>
            <color indexed="81"/>
            <rFont val="Tahoma"/>
            <family val="2"/>
          </rPr>
          <t xml:space="preserve">
ETD 25 Sep</t>
        </r>
      </text>
    </comment>
    <comment ref="L19" authorId="1" shapeId="0" xr:uid="{705AE8E2-F448-48E8-AF31-763C654D5108}">
      <text>
        <r>
          <rPr>
            <b/>
            <sz val="9"/>
            <color indexed="81"/>
            <rFont val="Tahoma"/>
            <family val="2"/>
          </rPr>
          <t>Jie Hui Ng:</t>
        </r>
        <r>
          <rPr>
            <sz val="9"/>
            <color indexed="81"/>
            <rFont val="Tahoma"/>
            <family val="2"/>
          </rPr>
          <t xml:space="preserve">
22u ETD 25 Sep
2u ETD 27 Sep</t>
        </r>
      </text>
    </comment>
    <comment ref="M19" authorId="1" shapeId="0" xr:uid="{66F5492A-8E6F-4006-AD34-0C1627038400}">
      <text>
        <r>
          <rPr>
            <b/>
            <sz val="9"/>
            <color indexed="81"/>
            <rFont val="Tahoma"/>
            <family val="2"/>
          </rPr>
          <t>Jie Hui Ng:</t>
        </r>
        <r>
          <rPr>
            <sz val="9"/>
            <color indexed="81"/>
            <rFont val="Tahoma"/>
            <family val="2"/>
          </rPr>
          <t xml:space="preserve">
ETD 27 Sep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C14" authorId="0" shapeId="0" xr:uid="{00000000-0006-0000-0100-000002000000}">
      <text>
        <r>
          <rPr>
            <b/>
            <sz val="9"/>
            <color indexed="81"/>
            <rFont val="Tahoma"/>
            <family val="2"/>
          </rPr>
          <t>sgblim:</t>
        </r>
        <r>
          <rPr>
            <sz val="9"/>
            <color indexed="81"/>
            <rFont val="Tahoma"/>
            <family val="2"/>
          </rPr>
          <t xml:space="preserve">
CH = Column Heater</t>
        </r>
      </text>
    </comment>
    <comment ref="C15" authorId="0" shapeId="0" xr:uid="{00000000-0006-0000-0100-000003000000}">
      <text>
        <r>
          <rPr>
            <b/>
            <sz val="9"/>
            <color indexed="81"/>
            <rFont val="Tahoma"/>
            <family val="2"/>
          </rPr>
          <t>sgblim:</t>
        </r>
        <r>
          <rPr>
            <sz val="9"/>
            <color indexed="81"/>
            <rFont val="Tahoma"/>
            <family val="2"/>
          </rPr>
          <t xml:space="preserve">
CH/C = 
Column Heater/Cooler</t>
        </r>
      </text>
    </comment>
    <comment ref="C16" authorId="0" shapeId="0" xr:uid="{00000000-0006-0000-0100-000004000000}">
      <text>
        <r>
          <rPr>
            <b/>
            <sz val="9"/>
            <color indexed="81"/>
            <rFont val="Tahoma"/>
            <family val="2"/>
          </rPr>
          <t>sgblim:</t>
        </r>
        <r>
          <rPr>
            <sz val="9"/>
            <color indexed="81"/>
            <rFont val="Tahoma"/>
            <family val="2"/>
          </rPr>
          <t xml:space="preserve">
ACQUITY Arc Bio 30cm Column Heater</t>
        </r>
      </text>
    </comment>
    <comment ref="C17" authorId="0" shapeId="0" xr:uid="{00000000-0006-0000-0100-000005000000}">
      <text>
        <r>
          <rPr>
            <b/>
            <sz val="9"/>
            <color indexed="81"/>
            <rFont val="Tahoma"/>
            <family val="2"/>
          </rPr>
          <t>sgblim:</t>
        </r>
        <r>
          <rPr>
            <sz val="9"/>
            <color indexed="81"/>
            <rFont val="Tahoma"/>
            <family val="2"/>
          </rPr>
          <t xml:space="preserve">
ACQUITY Arc Bio 30cm Col. Heater / Cooler</t>
        </r>
      </text>
    </comment>
    <comment ref="I29" authorId="1" shapeId="0" xr:uid="{5B55787E-F251-4A2A-BF48-DE4601F838C8}">
      <text>
        <r>
          <rPr>
            <b/>
            <sz val="9"/>
            <color indexed="81"/>
            <rFont val="Tahoma"/>
            <family val="2"/>
          </rPr>
          <t>Jie Hui Ng:</t>
        </r>
        <r>
          <rPr>
            <sz val="9"/>
            <color indexed="81"/>
            <rFont val="Tahoma"/>
            <family val="2"/>
          </rPr>
          <t xml:space="preserve">
Push out to 04 Sep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Niu Niu</author>
  </authors>
  <commentList>
    <comment ref="Q26" authorId="0" shapeId="0" xr:uid="{1D928D97-89A1-4759-9358-B89F16272A36}">
      <text>
        <r>
          <rPr>
            <b/>
            <sz val="9"/>
            <color indexed="81"/>
            <rFont val="Tahoma"/>
            <family val="2"/>
          </rPr>
          <t>2 PH</t>
        </r>
        <r>
          <rPr>
            <sz val="9"/>
            <color indexed="81"/>
            <rFont val="Tahoma"/>
            <family val="2"/>
          </rPr>
          <t xml:space="preserve">
</t>
        </r>
      </text>
    </comment>
  </commentList>
</comments>
</file>

<file path=xl/sharedStrings.xml><?xml version="1.0" encoding="utf-8"?>
<sst xmlns="http://schemas.openxmlformats.org/spreadsheetml/2006/main" count="1527" uniqueCount="599">
  <si>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</si>
  <si>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</si>
  <si>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</si>
  <si>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</si>
  <si>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</si>
  <si>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</si>
  <si>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</si>
  <si>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</si>
  <si>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</si>
  <si>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</si>
  <si>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</si>
  <si>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</si>
  <si>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</si>
  <si>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</si>
  <si>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</si>
  <si>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</si>
  <si>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</si>
  <si>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</si>
  <si>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</si>
  <si>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</si>
  <si>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</si>
  <si>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</si>
  <si>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</si>
  <si>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</si>
  <si>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</si>
  <si>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5031 Detector</t>
  </si>
  <si>
    <t>5032 Detector</t>
  </si>
  <si>
    <t>5033 Detector</t>
  </si>
  <si>
    <t>Potential delay, need to monitor</t>
  </si>
  <si>
    <t>Delay, need immediate action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</si>
  <si>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</si>
  <si>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</si>
  <si>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</si>
  <si>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</si>
  <si>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</si>
  <si>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</si>
  <si>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</si>
  <si>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</si>
  <si>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</si>
  <si>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</si>
  <si>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</si>
  <si>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</si>
  <si>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</si>
  <si>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</si>
  <si>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</si>
  <si>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</si>
  <si>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</si>
  <si>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</si>
  <si>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</si>
  <si>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</si>
  <si>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</si>
  <si>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</si>
  <si>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</si>
  <si>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</si>
  <si>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</si>
  <si>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</si>
  <si>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</si>
  <si>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</si>
  <si>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</si>
  <si>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</si>
  <si>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</si>
  <si>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</si>
  <si>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</si>
  <si>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</si>
  <si>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</si>
  <si>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</si>
  <si>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</si>
  <si>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</si>
  <si>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</si>
  <si>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</si>
  <si>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</si>
  <si>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</si>
  <si>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</si>
  <si>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</si>
  <si>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</si>
  <si>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</si>
  <si>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</si>
  <si>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</si>
  <si>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</si>
  <si>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</si>
  <si>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</si>
  <si>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</si>
  <si>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</si>
  <si>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</si>
  <si>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</si>
  <si>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</si>
  <si>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</si>
  <si>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</si>
  <si>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</si>
  <si>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</si>
  <si>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</si>
  <si>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</si>
  <si>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</si>
  <si>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</si>
  <si>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</si>
  <si>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</si>
  <si>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</si>
  <si>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</si>
  <si>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</si>
  <si>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</si>
  <si>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</si>
  <si>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</si>
  <si>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</si>
  <si>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</si>
  <si>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</si>
  <si>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</si>
  <si>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</si>
  <si>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</si>
  <si>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</si>
  <si>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</si>
  <si>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</si>
  <si>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</si>
  <si>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</si>
  <si>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</si>
  <si>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</si>
  <si>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</si>
  <si>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</si>
  <si>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</si>
  <si>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</si>
  <si>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</si>
  <si>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</si>
  <si>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</si>
  <si>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</si>
  <si>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</si>
  <si>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</si>
  <si>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</si>
  <si>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</si>
  <si>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</si>
  <si>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</si>
  <si>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</si>
  <si>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</si>
  <si>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</si>
  <si>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</si>
  <si>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</si>
  <si>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</si>
  <si>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</si>
  <si>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</si>
  <si>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</si>
  <si>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</si>
  <si>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</si>
  <si>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</si>
  <si>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</si>
  <si>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</si>
  <si>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</si>
  <si>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</si>
  <si>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</si>
  <si>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</si>
  <si>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</si>
  <si>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</si>
  <si>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</si>
  <si>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</si>
  <si>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</si>
  <si>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</si>
  <si>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</si>
  <si>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</si>
  <si>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</si>
  <si>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</si>
  <si>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</si>
  <si>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</si>
  <si>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</si>
  <si>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</si>
  <si>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</si>
  <si>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</si>
  <si>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</si>
  <si>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</si>
  <si>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</si>
  <si>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</si>
  <si>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</si>
  <si>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</si>
  <si>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</si>
  <si>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</si>
  <si>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</si>
  <si>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</si>
  <si>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</si>
  <si>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</si>
  <si>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</si>
  <si>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</si>
  <si>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</si>
  <si>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</si>
  <si>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</si>
  <si>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</si>
  <si>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</si>
  <si>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</si>
  <si>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</si>
  <si>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</si>
  <si>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</si>
  <si>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</si>
  <si>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</si>
  <si>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</si>
  <si>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</si>
  <si>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</si>
  <si>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</si>
  <si>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</si>
  <si>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</si>
  <si>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</si>
  <si>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</si>
  <si>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</si>
  <si>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</si>
  <si>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</si>
  <si>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</si>
  <si>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</si>
  <si>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</si>
  <si>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</si>
  <si>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</si>
  <si>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</si>
  <si>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</si>
  <si>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</si>
  <si>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</si>
  <si>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</si>
  <si>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</si>
  <si>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</si>
  <si>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</si>
  <si>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</si>
  <si>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</si>
  <si>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</si>
  <si>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</si>
  <si>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</si>
  <si>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</si>
  <si>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</si>
  <si>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</si>
  <si>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</si>
  <si>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</si>
  <si>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</si>
  <si>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</si>
  <si>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</si>
  <si>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</si>
  <si>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</si>
  <si>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</si>
  <si>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</si>
  <si>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</si>
  <si>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</si>
  <si>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</si>
  <si>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</si>
  <si>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</si>
  <si>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</si>
  <si>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</si>
  <si>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</si>
  <si>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</si>
  <si>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</si>
  <si>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</si>
  <si>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</si>
  <si>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</si>
  <si>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</si>
  <si>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</si>
  <si>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</si>
  <si>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</si>
  <si>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</si>
  <si>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</si>
  <si>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</si>
  <si>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</si>
  <si>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</si>
  <si>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</si>
  <si>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</si>
  <si>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</si>
  <si>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</si>
  <si>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</si>
  <si>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</si>
  <si>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</si>
  <si>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</si>
  <si>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</si>
  <si>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</si>
  <si>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</si>
  <si>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</si>
  <si>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</si>
  <si>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</si>
  <si>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</si>
  <si>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</si>
  <si>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</si>
  <si>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</si>
  <si>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</si>
  <si>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</si>
  <si>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</si>
  <si>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</si>
  <si>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</si>
  <si>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</si>
  <si>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</si>
  <si>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</si>
  <si>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</si>
  <si>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</si>
  <si>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</si>
  <si>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</si>
  <si>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</si>
  <si>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</si>
  <si>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</si>
  <si>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</si>
  <si>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</si>
  <si>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</si>
  <si>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</si>
  <si>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</si>
  <si>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</si>
  <si>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</si>
  <si>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</si>
  <si>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</si>
  <si>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</si>
  <si>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</si>
  <si>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</si>
  <si>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</si>
  <si>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</si>
  <si>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</si>
  <si>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</si>
  <si>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</si>
  <si>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</si>
  <si>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</si>
  <si>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</si>
  <si>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</si>
  <si>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</si>
  <si>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</si>
  <si>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</si>
  <si>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</si>
  <si>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</si>
  <si>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</si>
  <si>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</si>
  <si>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</si>
  <si>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</si>
  <si>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</si>
  <si>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</si>
  <si>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</si>
  <si>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</si>
  <si>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</si>
  <si>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</si>
  <si>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</si>
  <si>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</si>
  <si>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</si>
  <si>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</si>
  <si>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</si>
  <si>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</si>
  <si>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</si>
  <si>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</si>
  <si>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</si>
  <si>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</si>
  <si>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</si>
  <si>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</si>
  <si>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</si>
  <si>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</si>
  <si>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</si>
  <si>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</si>
  <si>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</si>
  <si>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</si>
  <si>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</si>
  <si>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</si>
  <si>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</si>
  <si>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</si>
  <si>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</si>
  <si>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</si>
  <si>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</si>
  <si>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</si>
  <si>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</si>
  <si>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</si>
  <si>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</si>
  <si>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</si>
  <si>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</si>
  <si>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</si>
  <si>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</si>
  <si>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</si>
  <si>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</si>
  <si>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</si>
  <si>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</si>
  <si>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</si>
  <si>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</si>
  <si>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</si>
  <si>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</si>
  <si>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</si>
  <si>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</si>
  <si>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</si>
  <si>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</si>
  <si>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</si>
  <si>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</si>
  <si>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</si>
  <si>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</si>
  <si>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</si>
  <si>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</si>
  <si>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</si>
  <si>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</si>
  <si>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</si>
  <si>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</si>
  <si>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</si>
  <si>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</si>
  <si>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</si>
  <si>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</si>
  <si>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</si>
  <si>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</si>
  <si>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</si>
  <si>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</si>
  <si>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</si>
  <si>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</si>
  <si>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</si>
  <si>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</si>
  <si>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</si>
  <si>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</si>
  <si>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</si>
  <si>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</si>
  <si>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</si>
  <si>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</si>
  <si>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</si>
  <si>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</si>
  <si>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</si>
  <si>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</si>
  <si>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</si>
  <si>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</si>
  <si>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</si>
  <si>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</si>
  <si>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</si>
  <si>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</si>
  <si>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</si>
  <si>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</si>
  <si>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</si>
  <si>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</si>
  <si>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</si>
  <si>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</si>
  <si>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</si>
  <si>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</si>
  <si>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</si>
  <si>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</si>
  <si>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</si>
  <si>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</si>
  <si>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</si>
  <si>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</si>
  <si>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</si>
  <si>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</si>
  <si>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</si>
  <si>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</si>
  <si>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</si>
  <si>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</si>
  <si>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</si>
  <si>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</si>
  <si>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</si>
  <si>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</si>
  <si>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</si>
  <si>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</si>
  <si>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</si>
  <si>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</si>
  <si>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</si>
  <si>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</si>
  <si>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</si>
  <si>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</si>
  <si>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</si>
  <si>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</si>
  <si>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</si>
  <si>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</si>
  <si>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</si>
  <si>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</si>
  <si>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</si>
  <si>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</si>
  <si>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</si>
  <si>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</si>
  <si>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</si>
  <si>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</si>
  <si>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</si>
  <si>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</si>
  <si>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</si>
  <si>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</si>
  <si>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</si>
  <si>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</si>
  <si>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</si>
  <si>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</si>
  <si>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</si>
  <si>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</si>
  <si>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</si>
  <si>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</si>
  <si>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</si>
  <si>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</si>
  <si>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</si>
  <si>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</si>
  <si>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</si>
  <si>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</si>
  <si>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</si>
  <si>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</si>
  <si>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</si>
  <si>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</si>
  <si>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</si>
  <si>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</si>
  <si>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</si>
  <si>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</si>
  <si>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</si>
  <si>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</si>
  <si>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</si>
  <si>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</si>
  <si>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</si>
  <si>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</si>
  <si>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</si>
  <si>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</si>
  <si>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</si>
  <si>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</si>
  <si>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</si>
  <si>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</si>
  <si>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</si>
  <si>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</si>
  <si>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</si>
  <si>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</si>
  <si>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</si>
  <si>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</si>
  <si>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</si>
  <si>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</si>
  <si>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</si>
  <si>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</si>
  <si>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</si>
  <si>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</si>
  <si>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</si>
  <si>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</si>
  <si>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</si>
  <si>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</si>
  <si>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</si>
  <si>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</si>
  <si>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</si>
  <si>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</si>
  <si>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</si>
  <si>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</si>
  <si>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Q2 2019 CTB Status</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</si>
  <si>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</si>
  <si>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</si>
  <si>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</si>
  <si>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</si>
  <si>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</si>
  <si>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</si>
  <si>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</si>
  <si>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</si>
  <si>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</si>
  <si>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</si>
  <si>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</si>
  <si>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</si>
  <si>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</si>
  <si>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</si>
  <si>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</si>
  <si>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</si>
  <si>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</si>
  <si>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</si>
  <si>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t>c</t>
  </si>
  <si>
    <t>2998/PDA/eLambda Detectors Recovery Plan</t>
  </si>
  <si>
    <t>Monthly - Total Reqmt Vs Planned Recovery</t>
  </si>
  <si>
    <t>Weekly - Total Reqmt Vs Planned Recovery</t>
  </si>
  <si>
    <t>Monthly - Total Reqmt Vs Actual</t>
  </si>
  <si>
    <t>Daily Recovery Plan Vs Actual =&gt;</t>
  </si>
  <si>
    <t>Models</t>
  </si>
  <si>
    <t>Monthly</t>
  </si>
  <si>
    <t>Weekly</t>
  </si>
  <si>
    <t>M</t>
  </si>
  <si>
    <t>T</t>
  </si>
  <si>
    <t>W</t>
  </si>
  <si>
    <t>F</t>
  </si>
  <si>
    <t>S</t>
  </si>
  <si>
    <t>Delta</t>
  </si>
  <si>
    <t>Total Reqmt</t>
  </si>
  <si>
    <t>Weekly Reqmt</t>
  </si>
  <si>
    <t>Plan</t>
  </si>
  <si>
    <t>Total Plan</t>
  </si>
  <si>
    <t>Total Act Till Date</t>
  </si>
  <si>
    <t>Actual</t>
  </si>
  <si>
    <t>Balance to go</t>
  </si>
  <si>
    <t>Total Reqmt Vs Actual</t>
  </si>
  <si>
    <t>Daily Recovery Plan Vs Actual ==&gt;</t>
  </si>
  <si>
    <t>Recovery Plan</t>
  </si>
  <si>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</si>
  <si>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</si>
  <si>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WW32</t>
  </si>
  <si>
    <t>WW33</t>
  </si>
  <si>
    <t>WW34</t>
  </si>
  <si>
    <t>Q2 Forecast</t>
  </si>
  <si>
    <t>WW35</t>
  </si>
  <si>
    <t>WW36</t>
  </si>
  <si>
    <t>WW37</t>
  </si>
  <si>
    <t>WW38</t>
  </si>
  <si>
    <t>WW39</t>
  </si>
  <si>
    <t>2 PH</t>
  </si>
  <si>
    <t>9-Aug - National Day</t>
  </si>
  <si>
    <t>12-Aug - PH</t>
  </si>
  <si>
    <t>Jul</t>
  </si>
  <si>
    <t>Aug</t>
  </si>
  <si>
    <t>Sep</t>
  </si>
  <si>
    <t>ANALYSER HOUSING</t>
  </si>
  <si>
    <t>LCD MODULE, PASSIVE COLOR DISPLAY</t>
  </si>
  <si>
    <t>HANTRONIX</t>
  </si>
  <si>
    <t xml:space="preserve">PCBA affected by Senai GTS tester </t>
  </si>
  <si>
    <t>Flextronics production CTB for Q3 2019 :</t>
  </si>
  <si>
    <t>Venture production CTB for Q3 2019 :</t>
  </si>
  <si>
    <t>CEI production CTB for Q3 2019 :</t>
  </si>
  <si>
    <t>Fu Yu production CTB for Q3 2019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</si>
  <si>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</si>
  <si>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</si>
  <si>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</si>
  <si>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</si>
  <si>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WW40</t>
  </si>
  <si>
    <t>WW41</t>
  </si>
  <si>
    <t>WW42</t>
  </si>
  <si>
    <t>WW43</t>
  </si>
  <si>
    <t>20+4</t>
  </si>
  <si>
    <t>HOLDER, BEAMSPLITTER</t>
  </si>
  <si>
    <t>ACHB</t>
  </si>
  <si>
    <t>405003511 HOLDER, BEAMSPLITTER</t>
  </si>
  <si>
    <t>Tony</t>
  </si>
  <si>
    <t>186015032
186015033
700002777
700004035
700005427
700012245</t>
  </si>
  <si>
    <t>700004035 OB Assy</t>
  </si>
  <si>
    <t>700005427 OB Assy</t>
  </si>
  <si>
    <t>All with assy &amp; testing</t>
  </si>
  <si>
    <t>700002777 Beamsplitter Assy ==&gt;</t>
  </si>
  <si>
    <t>WW44</t>
  </si>
  <si>
    <t>4+26</t>
  </si>
  <si>
    <r>
      <t xml:space="preserve">30 Aug update: ACBH current commit 06 Sep, 56pcs. Flex to continue to work with supplier for improvement.  
</t>
    </r>
    <r>
      <rPr>
        <sz val="8"/>
        <rFont val="Arial"/>
        <family val="2"/>
      </rPr>
      <t>23 Aug update: Angularity out of spec. First recovery from ACHB ETD 10 pcs → 8/30 ; 15pcs →9/6. Refer to recovery plan.</t>
    </r>
    <r>
      <rPr>
        <sz val="8"/>
        <color rgb="FF0000FF"/>
        <rFont val="Arial"/>
        <family val="2"/>
      </rPr>
      <t xml:space="preserve"> </t>
    </r>
  </si>
  <si>
    <t>Update as of WW35 2019:</t>
  </si>
  <si>
    <t xml:space="preserve">ACBH current commit 06 Sep, 56pcs. Flex to continue to work with supplier for improvement.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</si>
</sst>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30">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b/>
      <u/>
      <sz val="16"/>
      <color theme="1"/>
      <name val="Calibri"/>
      <family val="2"/>
      <scheme val="minor"/>
    </font>
    <font>
      <sz val="11"/>
      <color rgb="FF0000FF"/>
      <name val="Calibri"/>
      <family val="2"/>
      <scheme val="minor"/>
    </font>
    <font>
      <b/>
      <sz val="14"/>
      <color theme="1"/>
      <name val="Calibri"/>
      <family val="2"/>
      <scheme val="minor"/>
    </font>
    <font>
      <b/>
      <sz val="11"/>
      <color rgb="FFFF0000"/>
      <name val="Calibri"/>
      <family val="2"/>
      <scheme val="minor"/>
    </font>
    <font>
      <b/>
      <sz val="11"/>
      <color rgb="FFC00000"/>
      <name val="Calibri"/>
      <family val="2"/>
      <scheme val="minor"/>
    </font>
    <font>
      <b/>
      <sz val="11"/>
      <name val="Calibri"/>
      <family val="2"/>
      <scheme val="minor"/>
    </font>
    <font>
      <b/>
      <sz val="10"/>
      <name val="Calibri"/>
      <family val="2"/>
      <scheme val="minor"/>
    </font>
    <font>
      <b/>
      <sz val="8"/>
      <color theme="1"/>
      <name val="Calibri"/>
      <family val="2"/>
      <scheme val="minor"/>
    </font>
    <font>
      <b/>
      <sz val="11"/>
      <color rgb="FF0000FF"/>
      <name val="Calibri"/>
      <family val="2"/>
      <scheme val="minor"/>
    </font>
    <font>
      <b/>
      <sz val="10"/>
      <color theme="1"/>
      <name val="Calibri"/>
      <family val="2"/>
      <scheme val="minor"/>
    </font>
    <font>
      <b/>
      <sz val="10"/>
      <color theme="0"/>
      <name val="Calibri"/>
      <family val="2"/>
      <scheme val="minor"/>
    </font>
    <font>
      <b/>
      <sz val="10"/>
      <color rgb="FFFF0000"/>
      <name val="Calibri"/>
      <family val="2"/>
      <scheme val="minor"/>
    </font>
    <font>
      <sz val="10"/>
      <name val="Calibri"/>
      <family val="2"/>
      <scheme val="minor"/>
    </font>
    <font>
      <b/>
      <sz val="12"/>
      <name val="Calibri"/>
      <family val="2"/>
      <scheme val="minor"/>
    </font>
    <font>
      <b/>
      <sz val="12"/>
      <color theme="1"/>
      <name val="Calibri"/>
      <family val="2"/>
      <scheme val="minor"/>
    </font>
    <font>
      <b/>
      <sz val="12"/>
      <color rgb="FFC00000"/>
      <name val="Calibri"/>
      <family val="2"/>
      <scheme val="minor"/>
    </font>
    <font>
      <sz val="11"/>
      <color rgb="FFC00000"/>
      <name val="Calibri"/>
      <family val="2"/>
      <scheme val="minor"/>
    </font>
    <font>
      <u/>
      <sz val="8"/>
      <name val="Arial"/>
      <family val="2"/>
    </font>
    <font>
      <sz val="12"/>
      <color rgb="FFC00000"/>
      <name val="Calibri"/>
      <family val="2"/>
      <scheme val="minor"/>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theme="0"/>
        <bgColor indexed="64"/>
      </patternFill>
    </fill>
    <fill>
      <gradientFill>
        <stop position="0">
          <color theme="0" tint="-0.1490218817712943"/>
        </stop>
        <stop position="1">
          <color rgb="FFFF99CC"/>
        </stop>
      </gradientFill>
    </fill>
  </fills>
  <borders count="11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indexed="64"/>
      </right>
      <top style="thin">
        <color theme="0" tint="-0.24994659260841701"/>
      </top>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theme="0" tint="-0.24994659260841701"/>
      </top>
      <bottom/>
      <diagonal/>
    </border>
    <border>
      <left style="thin">
        <color theme="0" tint="-0.34998626667073579"/>
      </left>
      <right style="thin">
        <color indexed="64"/>
      </right>
      <top style="thin">
        <color indexed="64"/>
      </top>
      <bottom style="thin">
        <color theme="0" tint="-0.24994659260841701"/>
      </bottom>
      <diagonal/>
    </border>
    <border>
      <left style="thin">
        <color theme="0" tint="-0.24994659260841701"/>
      </left>
      <right style="thin">
        <color theme="1"/>
      </right>
      <top style="thin">
        <color theme="0" tint="-0.24994659260841701"/>
      </top>
      <bottom/>
      <diagonal/>
    </border>
  </borders>
  <cellStyleXfs count="52752">
    <xf numFmtId="0" fontId="0" fillId="0" borderId="0"/>
    <xf numFmtId="164" fontId="127" fillId="0" borderId="0"/>
    <xf numFmtId="164" fontId="127" fillId="0" borderId="0"/>
    <xf numFmtId="164" fontId="127" fillId="0" borderId="0"/>
    <xf numFmtId="164" fontId="127" fillId="0" borderId="0"/>
    <xf numFmtId="0" fontId="134" fillId="0" borderId="0"/>
    <xf numFmtId="0" fontId="117"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5" fillId="22" borderId="0" applyNumberFormat="0" applyBorder="0" applyAlignment="0" applyProtection="0"/>
    <xf numFmtId="0" fontId="115"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53" fillId="44"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6" fillId="0" borderId="0"/>
    <xf numFmtId="0" fontId="114" fillId="22" borderId="0" applyNumberFormat="0" applyBorder="0" applyAlignment="0" applyProtection="0"/>
    <xf numFmtId="0" fontId="114" fillId="23" borderId="0" applyNumberFormat="0" applyBorder="0" applyAlignment="0" applyProtection="0"/>
    <xf numFmtId="0" fontId="114" fillId="26" borderId="0" applyNumberFormat="0" applyBorder="0" applyAlignment="0" applyProtection="0"/>
    <xf numFmtId="0" fontId="114" fillId="27" borderId="0" applyNumberFormat="0" applyBorder="0" applyAlignment="0" applyProtection="0"/>
    <xf numFmtId="0" fontId="114" fillId="30" borderId="0" applyNumberFormat="0" applyBorder="0" applyAlignment="0" applyProtection="0"/>
    <xf numFmtId="0" fontId="114" fillId="31" borderId="0" applyNumberFormat="0" applyBorder="0" applyAlignment="0" applyProtection="0"/>
    <xf numFmtId="0" fontId="114" fillId="34" borderId="0" applyNumberFormat="0" applyBorder="0" applyAlignment="0" applyProtection="0"/>
    <xf numFmtId="0" fontId="114" fillId="35" borderId="0" applyNumberFormat="0" applyBorder="0" applyAlignment="0" applyProtection="0"/>
    <xf numFmtId="0" fontId="114" fillId="38" borderId="0" applyNumberFormat="0" applyBorder="0" applyAlignment="0" applyProtection="0"/>
    <xf numFmtId="0" fontId="114" fillId="39" borderId="0" applyNumberFormat="0" applyBorder="0" applyAlignment="0" applyProtection="0"/>
    <xf numFmtId="0" fontId="114" fillId="42" borderId="0" applyNumberFormat="0" applyBorder="0" applyAlignment="0" applyProtection="0"/>
    <xf numFmtId="0" fontId="114" fillId="43" borderId="0" applyNumberFormat="0" applyBorder="0" applyAlignment="0" applyProtection="0"/>
    <xf numFmtId="0" fontId="114" fillId="0" borderId="0"/>
    <xf numFmtId="0" fontId="114" fillId="20" borderId="33" applyNumberFormat="0" applyFont="0" applyAlignment="0" applyProtection="0"/>
    <xf numFmtId="0" fontId="113" fillId="0" borderId="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3"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3"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6" fillId="0" borderId="0"/>
    <xf numFmtId="0" fontId="105" fillId="0" borderId="0"/>
    <xf numFmtId="0" fontId="127" fillId="0" borderId="0"/>
    <xf numFmtId="0" fontId="127" fillId="0" borderId="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5" fillId="0" borderId="0" applyFont="0" applyFill="0" applyBorder="0" applyAlignment="0" applyProtection="0"/>
    <xf numFmtId="43" fontId="105" fillId="0" borderId="0" applyFont="0" applyFill="0" applyBorder="0" applyAlignment="0" applyProtection="0"/>
    <xf numFmtId="166" fontId="105" fillId="0" borderId="0" applyFont="0" applyFill="0" applyBorder="0" applyAlignment="0" applyProtection="0"/>
    <xf numFmtId="44" fontId="127" fillId="0" borderId="0" applyFont="0" applyFill="0" applyBorder="0" applyAlignment="0" applyProtection="0"/>
    <xf numFmtId="165" fontId="105"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5" fillId="0" borderId="0"/>
    <xf numFmtId="164" fontId="105"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05" fillId="0" borderId="0"/>
    <xf numFmtId="0" fontId="105" fillId="0" borderId="0"/>
    <xf numFmtId="0" fontId="105" fillId="0" borderId="0"/>
    <xf numFmtId="164" fontId="105" fillId="0" borderId="0"/>
    <xf numFmtId="164" fontId="127" fillId="0" borderId="0"/>
    <xf numFmtId="164" fontId="105" fillId="0" borderId="0"/>
    <xf numFmtId="164" fontId="105" fillId="0" borderId="0"/>
    <xf numFmtId="164" fontId="105" fillId="0" borderId="0"/>
    <xf numFmtId="164" fontId="105" fillId="0" borderId="0"/>
    <xf numFmtId="0" fontId="127" fillId="0" borderId="0"/>
    <xf numFmtId="0"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27" fillId="0" borderId="0"/>
    <xf numFmtId="0" fontId="105" fillId="0" borderId="0"/>
    <xf numFmtId="0" fontId="127" fillId="0" borderId="0"/>
    <xf numFmtId="164" fontId="127" fillId="0" borderId="0"/>
    <xf numFmtId="164" fontId="127" fillId="0" borderId="0"/>
    <xf numFmtId="167" fontId="127" fillId="0" borderId="0"/>
    <xf numFmtId="164" fontId="127" fillId="0" borderId="0"/>
    <xf numFmtId="0" fontId="105" fillId="0" borderId="0"/>
    <xf numFmtId="167" fontId="127" fillId="0" borderId="0"/>
    <xf numFmtId="164" fontId="127" fillId="0" borderId="0"/>
    <xf numFmtId="0" fontId="127" fillId="0" borderId="0"/>
    <xf numFmtId="164" fontId="127" fillId="0" borderId="0"/>
    <xf numFmtId="164" fontId="127"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0" fontId="127"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27" fillId="0" borderId="0"/>
    <xf numFmtId="0" fontId="127"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27"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27" fillId="0" borderId="0"/>
    <xf numFmtId="0" fontId="105" fillId="0" borderId="0"/>
    <xf numFmtId="0" fontId="105" fillId="0" borderId="0"/>
    <xf numFmtId="0" fontId="105" fillId="0" borderId="0"/>
    <xf numFmtId="167"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164" fontId="127" fillId="0" borderId="0"/>
    <xf numFmtId="0"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164" fontId="105" fillId="0" borderId="0"/>
    <xf numFmtId="167" fontId="105" fillId="0" borderId="0"/>
    <xf numFmtId="164" fontId="127"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05"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27"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27" fillId="0" borderId="0"/>
    <xf numFmtId="0" fontId="105" fillId="0" borderId="0"/>
    <xf numFmtId="0" fontId="105"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5" fillId="0" borderId="0"/>
    <xf numFmtId="164" fontId="105" fillId="0" borderId="0"/>
    <xf numFmtId="164" fontId="105" fillId="0" borderId="0"/>
    <xf numFmtId="164"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27" fillId="0" borderId="0"/>
    <xf numFmtId="164" fontId="127" fillId="0" borderId="0"/>
    <xf numFmtId="164" fontId="105" fillId="0" borderId="0"/>
    <xf numFmtId="168" fontId="127" fillId="0" borderId="0"/>
    <xf numFmtId="167" fontId="127" fillId="0" borderId="0"/>
    <xf numFmtId="164" fontId="127" fillId="0" borderId="0"/>
    <xf numFmtId="164" fontId="127"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5" fillId="0" borderId="0"/>
    <xf numFmtId="169" fontId="127" fillId="0" borderId="0"/>
    <xf numFmtId="169" fontId="127" fillId="0" borderId="0"/>
    <xf numFmtId="169" fontId="105" fillId="0" borderId="0"/>
    <xf numFmtId="169" fontId="127" fillId="0" borderId="0"/>
    <xf numFmtId="169" fontId="127" fillId="0" borderId="0"/>
    <xf numFmtId="169" fontId="105" fillId="0" borderId="0"/>
    <xf numFmtId="169" fontId="105" fillId="0" borderId="0"/>
    <xf numFmtId="169" fontId="127" fillId="0" borderId="0"/>
    <xf numFmtId="0" fontId="103" fillId="0" borderId="0"/>
    <xf numFmtId="0" fontId="102" fillId="0" borderId="0"/>
    <xf numFmtId="0" fontId="101" fillId="0" borderId="0"/>
    <xf numFmtId="0" fontId="101" fillId="20" borderId="33" applyNumberFormat="0" applyFont="0" applyAlignment="0" applyProtection="0"/>
    <xf numFmtId="0" fontId="101" fillId="22" borderId="0" applyNumberFormat="0" applyBorder="0" applyAlignment="0" applyProtection="0"/>
    <xf numFmtId="0" fontId="101" fillId="23" borderId="0" applyNumberFormat="0" applyBorder="0" applyAlignment="0" applyProtection="0"/>
    <xf numFmtId="0" fontId="101" fillId="26" borderId="0" applyNumberFormat="0" applyBorder="0" applyAlignment="0" applyProtection="0"/>
    <xf numFmtId="0" fontId="101" fillId="27" borderId="0" applyNumberFormat="0" applyBorder="0" applyAlignment="0" applyProtection="0"/>
    <xf numFmtId="0" fontId="101" fillId="30" borderId="0" applyNumberFormat="0" applyBorder="0" applyAlignment="0" applyProtection="0"/>
    <xf numFmtId="0" fontId="101" fillId="31" borderId="0" applyNumberFormat="0" applyBorder="0" applyAlignment="0" applyProtection="0"/>
    <xf numFmtId="0" fontId="101" fillId="34" borderId="0" applyNumberFormat="0" applyBorder="0" applyAlignment="0" applyProtection="0"/>
    <xf numFmtId="0" fontId="101" fillId="35" borderId="0" applyNumberFormat="0" applyBorder="0" applyAlignment="0" applyProtection="0"/>
    <xf numFmtId="0" fontId="101" fillId="38" borderId="0" applyNumberFormat="0" applyBorder="0" applyAlignment="0" applyProtection="0"/>
    <xf numFmtId="0" fontId="101" fillId="39" borderId="0" applyNumberFormat="0" applyBorder="0" applyAlignment="0" applyProtection="0"/>
    <xf numFmtId="0" fontId="101" fillId="42" borderId="0" applyNumberFormat="0" applyBorder="0" applyAlignment="0" applyProtection="0"/>
    <xf numFmtId="0" fontId="101" fillId="43" borderId="0" applyNumberFormat="0" applyBorder="0" applyAlignment="0" applyProtection="0"/>
    <xf numFmtId="0" fontId="100" fillId="0" borderId="0"/>
    <xf numFmtId="0" fontId="99" fillId="0" borderId="0"/>
    <xf numFmtId="0" fontId="99" fillId="22" borderId="0" applyNumberFormat="0" applyBorder="0" applyAlignment="0" applyProtection="0"/>
    <xf numFmtId="0" fontId="99" fillId="26" borderId="0" applyNumberFormat="0" applyBorder="0" applyAlignment="0" applyProtection="0"/>
    <xf numFmtId="0" fontId="99" fillId="30" borderId="0" applyNumberFormat="0" applyBorder="0" applyAlignment="0" applyProtection="0"/>
    <xf numFmtId="0" fontId="99" fillId="34" borderId="0" applyNumberFormat="0" applyBorder="0" applyAlignment="0" applyProtection="0"/>
    <xf numFmtId="0" fontId="99" fillId="38" borderId="0" applyNumberFormat="0" applyBorder="0" applyAlignment="0" applyProtection="0"/>
    <xf numFmtId="0" fontId="99" fillId="42" borderId="0" applyNumberFormat="0" applyBorder="0" applyAlignment="0" applyProtection="0"/>
    <xf numFmtId="0" fontId="99" fillId="23" borderId="0" applyNumberFormat="0" applyBorder="0" applyAlignment="0" applyProtection="0"/>
    <xf numFmtId="0" fontId="99" fillId="27" borderId="0" applyNumberFormat="0" applyBorder="0" applyAlignment="0" applyProtection="0"/>
    <xf numFmtId="0" fontId="99" fillId="31" borderId="0" applyNumberFormat="0" applyBorder="0" applyAlignment="0" applyProtection="0"/>
    <xf numFmtId="0" fontId="99" fillId="35" borderId="0" applyNumberFormat="0" applyBorder="0" applyAlignment="0" applyProtection="0"/>
    <xf numFmtId="0" fontId="99" fillId="39" borderId="0" applyNumberFormat="0" applyBorder="0" applyAlignment="0" applyProtection="0"/>
    <xf numFmtId="0" fontId="99" fillId="43" borderId="0" applyNumberFormat="0" applyBorder="0" applyAlignment="0" applyProtection="0"/>
    <xf numFmtId="0" fontId="99" fillId="20" borderId="33" applyNumberFormat="0" applyFont="0" applyAlignment="0" applyProtection="0"/>
    <xf numFmtId="0" fontId="98" fillId="0" borderId="0"/>
    <xf numFmtId="43" fontId="98" fillId="0" borderId="0" applyFont="0" applyFill="0" applyBorder="0" applyAlignment="0" applyProtection="0"/>
    <xf numFmtId="0" fontId="97" fillId="0" borderId="0"/>
    <xf numFmtId="43" fontId="97" fillId="0" borderId="0" applyFont="0" applyFill="0" applyBorder="0" applyAlignment="0" applyProtection="0"/>
    <xf numFmtId="0" fontId="104" fillId="0" borderId="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43" fontId="94" fillId="0" borderId="0" applyFont="0" applyFill="0" applyBorder="0" applyAlignment="0" applyProtection="0"/>
    <xf numFmtId="0" fontId="93" fillId="0" borderId="0"/>
    <xf numFmtId="170" fontId="93" fillId="0" borderId="0"/>
    <xf numFmtId="9" fontId="127" fillId="0" borderId="0" applyNumberFormat="0" applyFont="0" applyFill="0" applyBorder="0" applyAlignment="0" applyProtection="0"/>
    <xf numFmtId="0" fontId="91" fillId="0" borderId="0"/>
    <xf numFmtId="0" fontId="159"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81" fillId="0" borderId="0"/>
    <xf numFmtId="0" fontId="161" fillId="0" borderId="0">
      <alignment vertical="center"/>
    </xf>
    <xf numFmtId="0" fontId="80" fillId="0" borderId="0"/>
    <xf numFmtId="9" fontId="80" fillId="0" borderId="0" applyFont="0" applyFill="0" applyBorder="0" applyAlignment="0" applyProtection="0"/>
    <xf numFmtId="43" fontId="80" fillId="0" borderId="0" applyFont="0" applyFill="0" applyBorder="0" applyAlignment="0" applyProtection="0"/>
    <xf numFmtId="0" fontId="79" fillId="0" borderId="0"/>
    <xf numFmtId="0" fontId="79" fillId="0" borderId="0"/>
    <xf numFmtId="0" fontId="78" fillId="0" borderId="0"/>
    <xf numFmtId="0" fontId="77" fillId="0" borderId="0"/>
    <xf numFmtId="0" fontId="76" fillId="0" borderId="0"/>
    <xf numFmtId="0" fontId="74" fillId="0" borderId="0"/>
    <xf numFmtId="0" fontId="71"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5" fillId="0" borderId="0"/>
    <xf numFmtId="0" fontId="64" fillId="0" borderId="0"/>
    <xf numFmtId="0" fontId="127" fillId="0" borderId="0"/>
    <xf numFmtId="0" fontId="63" fillId="0" borderId="0"/>
    <xf numFmtId="0" fontId="62" fillId="0" borderId="0"/>
    <xf numFmtId="0" fontId="61" fillId="0" borderId="0"/>
    <xf numFmtId="0" fontId="60" fillId="0" borderId="0"/>
    <xf numFmtId="0" fontId="59" fillId="0" borderId="0"/>
    <xf numFmtId="0" fontId="58"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8" fillId="22" borderId="0" applyNumberFormat="0" applyBorder="0" applyAlignment="0" applyProtection="0"/>
    <xf numFmtId="0" fontId="58" fillId="22"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8" fillId="0" borderId="0"/>
    <xf numFmtId="185" fontId="58"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8" fillId="0" borderId="0"/>
    <xf numFmtId="185" fontId="58"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8" fillId="20" borderId="33" applyNumberFormat="0" applyFont="0" applyAlignment="0" applyProtection="0"/>
    <xf numFmtId="0" fontId="58"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7" fillId="0" borderId="0"/>
    <xf numFmtId="0" fontId="56" fillId="0" borderId="0"/>
    <xf numFmtId="0" fontId="56" fillId="0" borderId="0"/>
    <xf numFmtId="0" fontId="55" fillId="0" borderId="0"/>
    <xf numFmtId="166" fontId="55" fillId="0" borderId="0" applyFont="0" applyFill="0" applyBorder="0" applyAlignment="0" applyProtection="0"/>
    <xf numFmtId="0" fontId="55" fillId="0" borderId="0"/>
    <xf numFmtId="0" fontId="54" fillId="0" borderId="0"/>
    <xf numFmtId="0" fontId="53" fillId="0" borderId="0"/>
    <xf numFmtId="0" fontId="52" fillId="0" borderId="0"/>
    <xf numFmtId="0" fontId="51" fillId="0" borderId="0"/>
    <xf numFmtId="0" fontId="50" fillId="0" borderId="0"/>
    <xf numFmtId="43" fontId="50" fillId="0" borderId="0" applyFont="0" applyFill="0" applyBorder="0" applyAlignment="0" applyProtection="0"/>
    <xf numFmtId="0" fontId="49" fillId="0" borderId="0"/>
    <xf numFmtId="43" fontId="49" fillId="0" borderId="0" applyFont="0" applyFill="0" applyBorder="0" applyAlignment="0" applyProtection="0"/>
    <xf numFmtId="0" fontId="48" fillId="0" borderId="0"/>
    <xf numFmtId="185" fontId="127" fillId="0" borderId="0"/>
    <xf numFmtId="186" fontId="48" fillId="0" borderId="0"/>
    <xf numFmtId="186" fontId="48" fillId="0" borderId="0"/>
    <xf numFmtId="186" fontId="48" fillId="0" borderId="0"/>
    <xf numFmtId="0" fontId="47" fillId="0" borderId="0"/>
    <xf numFmtId="43"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44" fontId="38" fillId="0" borderId="0" applyFont="0" applyFill="0" applyBorder="0" applyAlignment="0" applyProtection="0"/>
    <xf numFmtId="0" fontId="37" fillId="0" borderId="0"/>
    <xf numFmtId="0" fontId="36" fillId="0" borderId="0"/>
    <xf numFmtId="44" fontId="36" fillId="0" borderId="0" applyFont="0" applyFill="0" applyBorder="0" applyAlignment="0" applyProtection="0"/>
    <xf numFmtId="0" fontId="35" fillId="0" borderId="0"/>
    <xf numFmtId="44" fontId="35" fillId="0" borderId="0" applyFont="0" applyFill="0" applyBorder="0" applyAlignment="0" applyProtection="0"/>
    <xf numFmtId="0" fontId="34" fillId="0" borderId="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43" fontId="26" fillId="0" borderId="0" applyFont="0" applyFill="0" applyBorder="0" applyAlignment="0" applyProtection="0"/>
    <xf numFmtId="0" fontId="25" fillId="0" borderId="0"/>
    <xf numFmtId="0" fontId="24"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 fillId="0" borderId="0"/>
    <xf numFmtId="166"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166" fontId="13"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166" fontId="11" fillId="0" borderId="0" applyFont="0" applyFill="0" applyBorder="0" applyAlignment="0" applyProtection="0"/>
    <xf numFmtId="0" fontId="10" fillId="0" borderId="0"/>
    <xf numFmtId="0" fontId="210" fillId="0" borderId="0"/>
    <xf numFmtId="0" fontId="9" fillId="0" borderId="0"/>
    <xf numFmtId="0" fontId="9" fillId="0" borderId="0"/>
    <xf numFmtId="186" fontId="9" fillId="0" borderId="0"/>
    <xf numFmtId="185" fontId="127"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1">
    <xf numFmtId="0" fontId="0" fillId="0" borderId="0" xfId="0"/>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0" fillId="0" borderId="0" xfId="0" applyFont="1" applyAlignment="1">
      <alignment horizontal="left"/>
    </xf>
    <xf numFmtId="0" fontId="120" fillId="0" borderId="0" xfId="0" applyFont="1"/>
    <xf numFmtId="0" fontId="120"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8"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7" xfId="0" applyFont="1" applyFill="1" applyBorder="1" applyAlignment="1">
      <alignment horizontal="center" vertical="center"/>
    </xf>
    <xf numFmtId="0" fontId="128" fillId="2" borderId="1" xfId="0" applyFont="1" applyFill="1" applyBorder="1" applyAlignment="1">
      <alignment horizontal="center" vertical="center"/>
    </xf>
    <xf numFmtId="0" fontId="128" fillId="2" borderId="8"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8" fillId="2" borderId="6"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3"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8"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7"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4" fillId="0" borderId="1" xfId="0" applyFont="1" applyFill="1" applyBorder="1" applyAlignment="1">
      <alignment horizontal="center" vertical="top" wrapText="1"/>
    </xf>
    <xf numFmtId="0" fontId="104" fillId="2" borderId="1" xfId="0" applyFont="1" applyFill="1" applyBorder="1" applyAlignment="1">
      <alignment horizontal="center" vertical="top"/>
    </xf>
    <xf numFmtId="0" fontId="104" fillId="2" borderId="1" xfId="0" applyFont="1" applyFill="1" applyBorder="1" applyAlignment="1">
      <alignment horizontal="center" vertical="top" wrapText="1"/>
    </xf>
    <xf numFmtId="0" fontId="104" fillId="2" borderId="3" xfId="0" applyFont="1" applyFill="1" applyBorder="1" applyAlignment="1">
      <alignment vertical="top" wrapText="1"/>
    </xf>
    <xf numFmtId="0" fontId="104"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4"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4" fillId="9" borderId="1" xfId="0" applyFont="1" applyFill="1" applyBorder="1" applyAlignment="1">
      <alignment horizontal="center"/>
    </xf>
    <xf numFmtId="0" fontId="104" fillId="2" borderId="1" xfId="0" applyFont="1" applyFill="1" applyBorder="1" applyAlignment="1">
      <alignment horizontal="center"/>
    </xf>
    <xf numFmtId="0" fontId="104" fillId="4" borderId="1" xfId="0" applyFont="1" applyFill="1" applyBorder="1" applyAlignment="1">
      <alignment horizontal="center"/>
    </xf>
    <xf numFmtId="0" fontId="104" fillId="0" borderId="0" xfId="0" applyFont="1"/>
    <xf numFmtId="0" fontId="104" fillId="3" borderId="1" xfId="0" applyFont="1" applyFill="1" applyBorder="1" applyAlignment="1">
      <alignment horizontal="center"/>
    </xf>
    <xf numFmtId="0" fontId="104" fillId="0" borderId="21" xfId="0" applyFont="1" applyFill="1" applyBorder="1" applyAlignment="1">
      <alignment horizontal="center"/>
    </xf>
    <xf numFmtId="0" fontId="104" fillId="0" borderId="7" xfId="0" applyFont="1" applyFill="1" applyBorder="1" applyAlignment="1">
      <alignment horizontal="center"/>
    </xf>
    <xf numFmtId="0" fontId="104" fillId="9" borderId="0" xfId="0" applyFont="1" applyFill="1" applyAlignment="1">
      <alignment horizontal="center"/>
    </xf>
    <xf numFmtId="0" fontId="104" fillId="0" borderId="3" xfId="0" applyFont="1" applyFill="1" applyBorder="1" applyAlignment="1">
      <alignment horizontal="center" vertical="top" wrapText="1"/>
    </xf>
    <xf numFmtId="0" fontId="104" fillId="0" borderId="13" xfId="0" applyFont="1" applyFill="1" applyBorder="1" applyAlignment="1">
      <alignment horizontal="center"/>
    </xf>
    <xf numFmtId="0" fontId="104" fillId="0" borderId="17" xfId="0" applyFont="1" applyFill="1" applyBorder="1" applyAlignment="1">
      <alignment horizontal="center"/>
    </xf>
    <xf numFmtId="0" fontId="104"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2" fillId="2" borderId="1" xfId="0" applyFont="1" applyFill="1" applyBorder="1" applyAlignment="1">
      <alignment horizontal="center" vertical="top" wrapText="1"/>
    </xf>
    <xf numFmtId="0" fontId="0" fillId="0" borderId="0" xfId="0" applyFont="1" applyFill="1" applyAlignment="1">
      <alignment wrapText="1"/>
    </xf>
    <xf numFmtId="0" fontId="90" fillId="2" borderId="1" xfId="0" applyFont="1" applyFill="1" applyBorder="1" applyAlignment="1">
      <alignment horizontal="center" vertical="top" wrapText="1"/>
    </xf>
    <xf numFmtId="0" fontId="90" fillId="2" borderId="3" xfId="0" applyFont="1" applyFill="1" applyBorder="1" applyAlignment="1">
      <alignment horizontal="center" vertical="top" wrapText="1"/>
    </xf>
    <xf numFmtId="0" fontId="90" fillId="0" borderId="0" xfId="0" applyFont="1" applyAlignment="1">
      <alignment horizontal="center"/>
    </xf>
    <xf numFmtId="0" fontId="90" fillId="2" borderId="3" xfId="0" applyFont="1" applyFill="1" applyBorder="1" applyAlignment="1">
      <alignment vertical="top" wrapText="1"/>
    </xf>
    <xf numFmtId="0" fontId="123" fillId="0" borderId="42" xfId="0" applyFont="1" applyFill="1" applyBorder="1" applyAlignment="1">
      <alignment horizontal="center" vertical="center"/>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1" fillId="0" borderId="3" xfId="0" applyFont="1" applyFill="1" applyBorder="1" applyAlignment="1">
      <alignment horizontal="center" vertical="center"/>
    </xf>
    <xf numFmtId="0" fontId="119"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6" fillId="0" borderId="3" xfId="0" applyFont="1" applyFill="1" applyBorder="1" applyAlignment="1">
      <alignment horizontal="center" vertical="center"/>
    </xf>
    <xf numFmtId="0" fontId="90"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104" fillId="0" borderId="42" xfId="0" applyFont="1" applyFill="1" applyBorder="1" applyAlignment="1">
      <alignment horizontal="center"/>
    </xf>
    <xf numFmtId="0" fontId="104" fillId="0" borderId="3" xfId="0" applyFont="1" applyFill="1" applyBorder="1" applyAlignment="1">
      <alignment horizontal="center"/>
    </xf>
    <xf numFmtId="0" fontId="90" fillId="0" borderId="1" xfId="0" applyFont="1" applyFill="1" applyBorder="1" applyAlignment="1">
      <alignment horizontal="center" vertical="top" wrapText="1"/>
    </xf>
    <xf numFmtId="0" fontId="104" fillId="0" borderId="0" xfId="0" applyFont="1" applyFill="1"/>
    <xf numFmtId="0" fontId="104" fillId="0" borderId="0" xfId="0" applyFont="1" applyFill="1" applyAlignment="1">
      <alignment horizontal="center"/>
    </xf>
    <xf numFmtId="0" fontId="124" fillId="0" borderId="6" xfId="0" applyFont="1" applyBorder="1" applyAlignment="1">
      <alignment horizontal="center"/>
    </xf>
    <xf numFmtId="0" fontId="90" fillId="0" borderId="0" xfId="0" applyFont="1" applyAlignment="1">
      <alignment horizontal="left"/>
    </xf>
    <xf numFmtId="0" fontId="90" fillId="0" borderId="0" xfId="0" applyFont="1"/>
    <xf numFmtId="0" fontId="90" fillId="9" borderId="0" xfId="0" applyFont="1" applyFill="1" applyAlignment="1">
      <alignment horizontal="center"/>
    </xf>
    <xf numFmtId="0" fontId="90"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0" fillId="0" borderId="14" xfId="0" applyFont="1" applyFill="1" applyBorder="1" applyAlignment="1">
      <alignment horizontal="center"/>
    </xf>
    <xf numFmtId="0" fontId="90"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0"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0"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0"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0" fontId="128" fillId="2" borderId="8" xfId="0" applyFont="1" applyFill="1" applyBorder="1" applyAlignment="1">
      <alignment horizont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5"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5" fillId="0" borderId="24" xfId="0" applyFont="1" applyFill="1" applyBorder="1" applyAlignment="1">
      <alignment horizontal="left"/>
    </xf>
    <xf numFmtId="0" fontId="75" fillId="0" borderId="52" xfId="0" applyFont="1" applyFill="1" applyBorder="1" applyAlignment="1">
      <alignment horizontal="left"/>
    </xf>
    <xf numFmtId="0" fontId="75" fillId="0" borderId="24" xfId="0" applyFont="1" applyBorder="1" applyAlignment="1">
      <alignment horizontal="center"/>
    </xf>
    <xf numFmtId="0" fontId="75" fillId="0" borderId="2" xfId="0" applyFont="1" applyBorder="1" applyAlignment="1">
      <alignment horizontal="center"/>
    </xf>
    <xf numFmtId="0" fontId="75" fillId="0" borderId="53" xfId="0" applyFont="1" applyBorder="1" applyAlignment="1">
      <alignment horizontal="center"/>
    </xf>
    <xf numFmtId="0" fontId="75" fillId="47" borderId="54" xfId="0" applyFont="1" applyFill="1" applyBorder="1" applyAlignment="1">
      <alignment horizontal="center"/>
    </xf>
    <xf numFmtId="0" fontId="75" fillId="47" borderId="55" xfId="0" applyFont="1" applyFill="1" applyBorder="1" applyAlignment="1">
      <alignment horizontal="center"/>
    </xf>
    <xf numFmtId="0" fontId="75" fillId="0" borderId="56" xfId="0" applyFont="1" applyFill="1" applyBorder="1"/>
    <xf numFmtId="0" fontId="75" fillId="0" borderId="54" xfId="0" applyFont="1" applyFill="1" applyBorder="1"/>
    <xf numFmtId="0" fontId="75" fillId="0" borderId="57" xfId="0" applyFont="1" applyFill="1" applyBorder="1"/>
    <xf numFmtId="0" fontId="75" fillId="48" borderId="56" xfId="0" applyFont="1" applyFill="1" applyBorder="1" applyAlignment="1">
      <alignment horizontal="center"/>
    </xf>
    <xf numFmtId="0" fontId="75" fillId="48" borderId="54" xfId="0" applyFont="1" applyFill="1" applyBorder="1" applyAlignment="1">
      <alignment horizontal="center"/>
    </xf>
    <xf numFmtId="0" fontId="75" fillId="0" borderId="57" xfId="0" applyFont="1" applyBorder="1"/>
    <xf numFmtId="0" fontId="75" fillId="0" borderId="61" xfId="0" applyFont="1" applyBorder="1" applyAlignment="1">
      <alignment horizontal="center"/>
    </xf>
    <xf numFmtId="0" fontId="75" fillId="5" borderId="56" xfId="0" applyFont="1" applyFill="1" applyBorder="1" applyAlignment="1">
      <alignment horizontal="center"/>
    </xf>
    <xf numFmtId="0" fontId="75" fillId="0" borderId="54" xfId="0" applyFont="1" applyBorder="1"/>
    <xf numFmtId="0" fontId="75" fillId="0" borderId="63" xfId="0" applyFont="1" applyFill="1" applyBorder="1" applyAlignment="1">
      <alignment horizontal="left"/>
    </xf>
    <xf numFmtId="0" fontId="75" fillId="0" borderId="0" xfId="0" applyFont="1" applyFill="1" applyBorder="1"/>
    <xf numFmtId="16" fontId="167" fillId="0" borderId="2" xfId="0" applyNumberFormat="1" applyFont="1" applyFill="1" applyBorder="1" applyAlignment="1">
      <alignment horizontal="left"/>
    </xf>
    <xf numFmtId="0" fontId="73"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3" fillId="47" borderId="24" xfId="0" applyFont="1" applyFill="1" applyBorder="1" applyAlignment="1">
      <alignment horizontal="left" wrapText="1"/>
    </xf>
    <xf numFmtId="0" fontId="75"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2"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0"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0"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0"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0"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90" fillId="0" borderId="80" xfId="0" applyFont="1" applyFill="1" applyBorder="1" applyAlignment="1">
      <alignment horizontal="center" vertical="center"/>
    </xf>
    <xf numFmtId="0" fontId="123" fillId="0" borderId="81" xfId="0" applyFont="1" applyFill="1" applyBorder="1" applyAlignment="1">
      <alignment horizontal="center" vertical="center"/>
    </xf>
    <xf numFmtId="0" fontId="90"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06" fillId="0" borderId="43" xfId="0" applyFont="1" applyFill="1" applyBorder="1" applyAlignment="1">
      <alignment horizontal="center" vertical="center"/>
    </xf>
    <xf numFmtId="0" fontId="129" fillId="9" borderId="9" xfId="0" applyFont="1" applyFill="1" applyBorder="1" applyAlignment="1">
      <alignment horizontal="center" vertical="center"/>
    </xf>
    <xf numFmtId="0" fontId="128" fillId="0" borderId="9" xfId="0" applyFont="1" applyFill="1" applyBorder="1" applyAlignment="1">
      <alignment horizontal="center"/>
    </xf>
    <xf numFmtId="0" fontId="128" fillId="0" borderId="43" xfId="0" applyFont="1" applyFill="1" applyBorder="1" applyAlignment="1">
      <alignment horizontal="center"/>
    </xf>
    <xf numFmtId="0" fontId="128" fillId="2" borderId="7" xfId="0" applyFont="1" applyFill="1" applyBorder="1" applyAlignment="1">
      <alignment horizontal="center"/>
    </xf>
    <xf numFmtId="0" fontId="129" fillId="9" borderId="11" xfId="0" applyFont="1" applyFill="1" applyBorder="1" applyAlignment="1">
      <alignment horizontal="center" vertical="center"/>
    </xf>
    <xf numFmtId="0" fontId="90" fillId="0" borderId="42" xfId="0" applyFont="1" applyFill="1" applyBorder="1" applyAlignment="1">
      <alignment horizontal="center" vertical="center"/>
    </xf>
    <xf numFmtId="0" fontId="129" fillId="75" borderId="83"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9" fillId="9" borderId="10" xfId="0" applyFont="1" applyFill="1" applyBorder="1" applyAlignment="1">
      <alignment horizontal="center" vertical="center"/>
    </xf>
    <xf numFmtId="0" fontId="129" fillId="75" borderId="87" xfId="0" applyFont="1" applyFill="1" applyBorder="1" applyAlignment="1">
      <alignment horizontal="center" vertical="center"/>
    </xf>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8" fillId="2" borderId="4" xfId="0" applyFont="1" applyFill="1" applyBorder="1" applyAlignment="1">
      <alignment horizontal="center" vertical="center"/>
    </xf>
    <xf numFmtId="0" fontId="128" fillId="2" borderId="84"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29" fillId="9" borderId="5" xfId="0" applyFont="1" applyFill="1" applyBorder="1" applyAlignment="1">
      <alignment horizontal="center"/>
    </xf>
    <xf numFmtId="0" fontId="130" fillId="0" borderId="0" xfId="0" applyNumberFormat="1" applyFont="1" applyFill="1" applyAlignment="1">
      <alignment wrapText="1"/>
    </xf>
    <xf numFmtId="0" fontId="1" fillId="0" borderId="0" xfId="52751" applyBorder="1"/>
    <xf numFmtId="0" fontId="1" fillId="0" borderId="0" xfId="52751"/>
    <xf numFmtId="0" fontId="0" fillId="0" borderId="0" xfId="52751" applyFont="1"/>
    <xf numFmtId="0" fontId="211" fillId="0" borderId="0" xfId="52751" applyFont="1"/>
    <xf numFmtId="0" fontId="212" fillId="0" borderId="0" xfId="52751" applyFont="1"/>
    <xf numFmtId="0" fontId="213" fillId="0" borderId="0" xfId="52751" applyFont="1" applyBorder="1"/>
    <xf numFmtId="16" fontId="0" fillId="0" borderId="0" xfId="52751" applyNumberFormat="1" applyFont="1"/>
    <xf numFmtId="0" fontId="150" fillId="0" borderId="0" xfId="52751" applyFont="1"/>
    <xf numFmtId="0" fontId="1" fillId="0" borderId="0" xfId="52751" applyBorder="1" applyAlignment="1">
      <alignment vertical="center"/>
    </xf>
    <xf numFmtId="0" fontId="152" fillId="76" borderId="91" xfId="52751" applyFont="1" applyFill="1" applyBorder="1" applyAlignment="1">
      <alignment vertical="center"/>
    </xf>
    <xf numFmtId="0" fontId="152" fillId="76" borderId="69" xfId="52751" applyFont="1" applyFill="1" applyBorder="1" applyAlignment="1">
      <alignment vertical="center"/>
    </xf>
    <xf numFmtId="0" fontId="152" fillId="76" borderId="92" xfId="52751" applyFont="1" applyFill="1" applyBorder="1" applyAlignment="1">
      <alignment vertical="center"/>
    </xf>
    <xf numFmtId="0" fontId="214" fillId="76" borderId="69" xfId="52751" applyFont="1" applyFill="1" applyBorder="1" applyAlignment="1">
      <alignment vertical="center"/>
    </xf>
    <xf numFmtId="0" fontId="152" fillId="76" borderId="0" xfId="52751" applyFont="1" applyFill="1" applyBorder="1" applyAlignment="1">
      <alignment vertical="center"/>
    </xf>
    <xf numFmtId="0" fontId="152" fillId="0" borderId="90" xfId="52751" applyFont="1" applyBorder="1" applyAlignment="1"/>
    <xf numFmtId="0" fontId="214" fillId="0" borderId="90" xfId="52751" applyFont="1" applyBorder="1" applyAlignment="1"/>
    <xf numFmtId="0" fontId="152" fillId="0" borderId="0" xfId="52751" applyFont="1" applyBorder="1" applyAlignment="1"/>
    <xf numFmtId="0" fontId="215" fillId="0" borderId="0" xfId="52751" applyFont="1" applyFill="1" applyBorder="1" applyAlignment="1"/>
    <xf numFmtId="0" fontId="215" fillId="0" borderId="0" xfId="52751" applyFont="1" applyBorder="1" applyAlignment="1"/>
    <xf numFmtId="0" fontId="215" fillId="0" borderId="0" xfId="52751" applyFont="1"/>
    <xf numFmtId="0" fontId="214" fillId="0" borderId="90" xfId="52751" applyFont="1" applyFill="1" applyBorder="1" applyAlignment="1"/>
    <xf numFmtId="0" fontId="214" fillId="0" borderId="0" xfId="52751" applyFont="1"/>
    <xf numFmtId="0" fontId="150" fillId="0" borderId="90" xfId="52751" applyFont="1" applyBorder="1"/>
    <xf numFmtId="0" fontId="1" fillId="0" borderId="90" xfId="52751" applyBorder="1"/>
    <xf numFmtId="0" fontId="0" fillId="0" borderId="90" xfId="52751" applyFont="1" applyBorder="1"/>
    <xf numFmtId="0" fontId="214" fillId="0" borderId="90" xfId="52751" applyFont="1" applyBorder="1"/>
    <xf numFmtId="0" fontId="215" fillId="0" borderId="90" xfId="52751" applyFont="1" applyBorder="1"/>
    <xf numFmtId="0" fontId="0" fillId="0" borderId="0" xfId="52751" applyFont="1" applyBorder="1"/>
    <xf numFmtId="0" fontId="216" fillId="76" borderId="94" xfId="52751" applyFont="1" applyFill="1" applyBorder="1" applyAlignment="1">
      <alignment horizontal="center"/>
    </xf>
    <xf numFmtId="0" fontId="216" fillId="76" borderId="93" xfId="52751" applyFont="1" applyFill="1" applyBorder="1" applyAlignment="1">
      <alignment horizontal="center" vertical="center"/>
    </xf>
    <xf numFmtId="0" fontId="217" fillId="76" borderId="93" xfId="52751" applyFont="1" applyFill="1" applyBorder="1" applyAlignment="1">
      <alignment horizontal="center" vertical="center" wrapText="1"/>
    </xf>
    <xf numFmtId="16" fontId="218" fillId="76" borderId="93" xfId="52751" applyNumberFormat="1" applyFont="1" applyFill="1" applyBorder="1" applyAlignment="1">
      <alignment horizontal="center"/>
    </xf>
    <xf numFmtId="0" fontId="218" fillId="76" borderId="95" xfId="52751" applyFont="1" applyFill="1" applyBorder="1" applyAlignment="1">
      <alignment horizontal="center"/>
    </xf>
    <xf numFmtId="0" fontId="216" fillId="76" borderId="96" xfId="52751" applyFont="1" applyFill="1" applyBorder="1" applyAlignment="1">
      <alignment horizontal="center"/>
    </xf>
    <xf numFmtId="0" fontId="216" fillId="76" borderId="95" xfId="52751" applyFont="1" applyFill="1" applyBorder="1" applyAlignment="1">
      <alignment vertical="center"/>
    </xf>
    <xf numFmtId="0" fontId="152" fillId="0" borderId="65" xfId="52751" applyFont="1" applyBorder="1" applyAlignment="1">
      <alignment horizontal="center"/>
    </xf>
    <xf numFmtId="0" fontId="214" fillId="0" borderId="65" xfId="52751" applyFont="1" applyBorder="1" applyAlignment="1">
      <alignment horizontal="center"/>
    </xf>
    <xf numFmtId="0" fontId="152" fillId="0" borderId="65" xfId="52751" applyFont="1" applyFill="1" applyBorder="1" applyAlignment="1">
      <alignment horizontal="center"/>
    </xf>
    <xf numFmtId="0" fontId="216" fillId="76" borderId="0" xfId="52751" applyFont="1" applyFill="1" applyBorder="1" applyAlignment="1">
      <alignment vertical="center"/>
    </xf>
    <xf numFmtId="0" fontId="219" fillId="0" borderId="94" xfId="52751" applyFont="1" applyBorder="1" applyAlignment="1">
      <alignment horizontal="center" vertical="center"/>
    </xf>
    <xf numFmtId="0" fontId="216" fillId="76" borderId="97" xfId="52751" applyFont="1" applyFill="1" applyBorder="1" applyAlignment="1">
      <alignment vertical="center"/>
    </xf>
    <xf numFmtId="16" fontId="217" fillId="76" borderId="97" xfId="52751" applyNumberFormat="1" applyFont="1" applyFill="1" applyBorder="1" applyAlignment="1">
      <alignment horizontal="center" vertical="center" wrapText="1"/>
    </xf>
    <xf numFmtId="16" fontId="220" fillId="0" borderId="97" xfId="52751" applyNumberFormat="1" applyFont="1" applyBorder="1" applyAlignment="1">
      <alignment horizontal="center" vertical="center"/>
    </xf>
    <xf numFmtId="16" fontId="220" fillId="0" borderId="98" xfId="52751" applyNumberFormat="1" applyFont="1" applyBorder="1" applyAlignment="1">
      <alignment horizontal="center" vertical="center"/>
    </xf>
    <xf numFmtId="16" fontId="222" fillId="0" borderId="98" xfId="52751" applyNumberFormat="1" applyFont="1" applyBorder="1" applyAlignment="1">
      <alignment horizontal="center" vertical="center"/>
    </xf>
    <xf numFmtId="16" fontId="220" fillId="76" borderId="98" xfId="52751" applyNumberFormat="1" applyFont="1" applyFill="1" applyBorder="1" applyAlignment="1">
      <alignment horizontal="center" vertical="center"/>
    </xf>
    <xf numFmtId="0" fontId="219" fillId="0" borderId="96" xfId="52751" applyFont="1" applyBorder="1" applyAlignment="1">
      <alignment horizontal="center" vertical="center"/>
    </xf>
    <xf numFmtId="0" fontId="216" fillId="76" borderId="98" xfId="52751" applyFont="1" applyFill="1" applyBorder="1" applyAlignment="1">
      <alignment vertical="center"/>
    </xf>
    <xf numFmtId="16" fontId="216" fillId="0" borderId="65" xfId="52751" applyNumberFormat="1" applyFont="1" applyFill="1" applyBorder="1"/>
    <xf numFmtId="16" fontId="149" fillId="76" borderId="65" xfId="52751" applyNumberFormat="1" applyFont="1" applyFill="1" applyBorder="1"/>
    <xf numFmtId="16" fontId="152" fillId="0" borderId="65" xfId="52751" applyNumberFormat="1" applyFont="1" applyFill="1" applyBorder="1"/>
    <xf numFmtId="16" fontId="217" fillId="0" borderId="65" xfId="52751" applyNumberFormat="1" applyFont="1" applyFill="1" applyBorder="1"/>
    <xf numFmtId="16" fontId="222" fillId="0" borderId="65" xfId="52751" applyNumberFormat="1" applyFont="1" applyFill="1" applyBorder="1"/>
    <xf numFmtId="16" fontId="221" fillId="76" borderId="65" xfId="52751" applyNumberFormat="1" applyFont="1" applyFill="1" applyBorder="1"/>
    <xf numFmtId="16" fontId="217" fillId="76" borderId="99" xfId="52751" applyNumberFormat="1" applyFont="1" applyFill="1" applyBorder="1"/>
    <xf numFmtId="16" fontId="221" fillId="76" borderId="99" xfId="52751" applyNumberFormat="1" applyFont="1" applyFill="1" applyBorder="1"/>
    <xf numFmtId="0" fontId="223" fillId="76" borderId="0" xfId="52751" applyFont="1" applyFill="1"/>
    <xf numFmtId="0" fontId="167" fillId="76" borderId="0" xfId="52751" applyFont="1" applyFill="1"/>
    <xf numFmtId="0" fontId="216" fillId="76" borderId="0" xfId="52751" applyFont="1" applyFill="1" applyBorder="1" applyAlignment="1">
      <alignment horizontal="center" vertical="center"/>
    </xf>
    <xf numFmtId="0" fontId="216" fillId="76" borderId="96" xfId="52751" applyFont="1" applyFill="1" applyBorder="1" applyAlignment="1">
      <alignment horizontal="center" vertical="center"/>
    </xf>
    <xf numFmtId="0" fontId="216" fillId="76" borderId="94" xfId="52751" applyFont="1" applyFill="1" applyBorder="1" applyAlignment="1">
      <alignment horizontal="center" vertical="center" wrapText="1"/>
    </xf>
    <xf numFmtId="0" fontId="216" fillId="76" borderId="97" xfId="52751" applyFont="1" applyFill="1" applyBorder="1" applyAlignment="1">
      <alignment horizontal="center" vertical="center"/>
    </xf>
    <xf numFmtId="0" fontId="219" fillId="0" borderId="97" xfId="52751" applyFont="1" applyBorder="1" applyAlignment="1">
      <alignment horizontal="center" vertical="center"/>
    </xf>
    <xf numFmtId="0" fontId="216" fillId="76" borderId="97" xfId="52751" applyFont="1" applyFill="1" applyBorder="1" applyAlignment="1">
      <alignment horizontal="center" vertical="center" wrapText="1"/>
    </xf>
    <xf numFmtId="0" fontId="216" fillId="76" borderId="65" xfId="52751" applyFont="1" applyFill="1" applyBorder="1" applyAlignment="1">
      <alignment horizontal="center" vertical="center" wrapText="1"/>
    </xf>
    <xf numFmtId="0" fontId="152" fillId="0" borderId="96" xfId="52751" applyFont="1" applyBorder="1" applyAlignment="1">
      <alignment horizontal="center" vertical="center"/>
    </xf>
    <xf numFmtId="0" fontId="216" fillId="76" borderId="65" xfId="52751" applyFont="1" applyFill="1" applyBorder="1" applyAlignment="1">
      <alignment horizontal="center" vertical="center"/>
    </xf>
    <xf numFmtId="0" fontId="216" fillId="76" borderId="96" xfId="52751" applyFont="1" applyFill="1" applyBorder="1" applyAlignment="1">
      <alignment vertical="center"/>
    </xf>
    <xf numFmtId="16" fontId="216" fillId="0" borderId="93" xfId="52751" applyNumberFormat="1" applyFont="1" applyFill="1" applyBorder="1"/>
    <xf numFmtId="16" fontId="216" fillId="76" borderId="99" xfId="52751" applyNumberFormat="1" applyFont="1" applyFill="1" applyBorder="1"/>
    <xf numFmtId="0" fontId="224" fillId="76" borderId="96" xfId="52751" applyFont="1" applyFill="1" applyBorder="1" applyAlignment="1">
      <alignment vertical="center"/>
    </xf>
    <xf numFmtId="0" fontId="216" fillId="76" borderId="99" xfId="52751" applyFont="1" applyFill="1" applyBorder="1"/>
    <xf numFmtId="0" fontId="216" fillId="76" borderId="100" xfId="52751" applyFont="1" applyFill="1" applyBorder="1" applyAlignment="1">
      <alignment horizontal="center"/>
    </xf>
    <xf numFmtId="0" fontId="216" fillId="76" borderId="100" xfId="52751" applyFont="1" applyFill="1" applyBorder="1"/>
    <xf numFmtId="0" fontId="152" fillId="76" borderId="99" xfId="52751" applyFont="1" applyFill="1" applyBorder="1" applyAlignment="1">
      <alignment horizontal="center"/>
    </xf>
    <xf numFmtId="0" fontId="152" fillId="76" borderId="93" xfId="52751" applyFont="1" applyFill="1" applyBorder="1" applyAlignment="1">
      <alignment horizontal="center"/>
    </xf>
    <xf numFmtId="0" fontId="152" fillId="0" borderId="93" xfId="52751" applyFont="1" applyFill="1" applyBorder="1" applyAlignment="1">
      <alignment horizontal="center"/>
    </xf>
    <xf numFmtId="0" fontId="216" fillId="76" borderId="93" xfId="52751" applyFont="1" applyFill="1" applyBorder="1" applyAlignment="1">
      <alignment horizontal="center"/>
    </xf>
    <xf numFmtId="0" fontId="167" fillId="76" borderId="99" xfId="52751" applyFont="1" applyFill="1" applyBorder="1" applyAlignment="1">
      <alignment horizontal="center"/>
    </xf>
    <xf numFmtId="0" fontId="153" fillId="76" borderId="93" xfId="52751" applyFont="1" applyFill="1" applyBorder="1" applyAlignment="1">
      <alignment horizontal="center"/>
    </xf>
    <xf numFmtId="0" fontId="167" fillId="0" borderId="99" xfId="52751" applyFont="1" applyFill="1" applyBorder="1" applyAlignment="1">
      <alignment horizontal="center"/>
    </xf>
    <xf numFmtId="0" fontId="153" fillId="0" borderId="93" xfId="52751" applyFont="1" applyFill="1" applyBorder="1" applyAlignment="1">
      <alignment horizontal="center"/>
    </xf>
    <xf numFmtId="0" fontId="167" fillId="76" borderId="0" xfId="52751" applyFont="1" applyFill="1" applyBorder="1" applyAlignment="1">
      <alignment horizontal="center"/>
    </xf>
    <xf numFmtId="0" fontId="152" fillId="0" borderId="101" xfId="52751" applyFont="1" applyBorder="1" applyAlignment="1">
      <alignment horizontal="left" vertical="center"/>
    </xf>
    <xf numFmtId="0" fontId="216" fillId="76" borderId="101" xfId="52751" applyFont="1" applyFill="1" applyBorder="1" applyAlignment="1">
      <alignment horizontal="center"/>
    </xf>
    <xf numFmtId="0" fontId="152" fillId="0" borderId="101" xfId="52751" applyFont="1" applyBorder="1" applyAlignment="1">
      <alignment horizontal="center" vertical="center"/>
    </xf>
    <xf numFmtId="0" fontId="216" fillId="0" borderId="101" xfId="52751" applyFont="1" applyBorder="1" applyAlignment="1">
      <alignment horizontal="center" vertical="center"/>
    </xf>
    <xf numFmtId="0" fontId="216" fillId="76" borderId="101" xfId="52751" applyFont="1" applyFill="1" applyBorder="1" applyAlignment="1">
      <alignment horizontal="center" vertical="center"/>
    </xf>
    <xf numFmtId="0" fontId="219" fillId="0" borderId="101" xfId="52751" applyFont="1" applyBorder="1" applyAlignment="1">
      <alignment horizontal="left" vertical="center"/>
    </xf>
    <xf numFmtId="0" fontId="212" fillId="0" borderId="101" xfId="52751" applyFont="1" applyBorder="1" applyAlignment="1">
      <alignment horizontal="center"/>
    </xf>
    <xf numFmtId="0" fontId="153" fillId="76" borderId="94" xfId="52751" applyFont="1" applyFill="1" applyBorder="1" applyAlignment="1">
      <alignment horizontal="center"/>
    </xf>
    <xf numFmtId="0" fontId="212" fillId="76" borderId="101" xfId="52751" applyFont="1" applyFill="1" applyBorder="1" applyAlignment="1">
      <alignment horizontal="center"/>
    </xf>
    <xf numFmtId="0" fontId="212" fillId="0" borderId="0" xfId="52751" applyFont="1" applyBorder="1" applyAlignment="1">
      <alignment horizontal="center"/>
    </xf>
    <xf numFmtId="0" fontId="216" fillId="74" borderId="102" xfId="52751" applyFont="1" applyFill="1" applyBorder="1"/>
    <xf numFmtId="0" fontId="216" fillId="74" borderId="102" xfId="52751" applyFont="1" applyFill="1" applyBorder="1" applyAlignment="1">
      <alignment horizontal="center"/>
    </xf>
    <xf numFmtId="0" fontId="216" fillId="47" borderId="102" xfId="52751" applyFont="1" applyFill="1" applyBorder="1"/>
    <xf numFmtId="0" fontId="216" fillId="47" borderId="102" xfId="52751" applyFont="1" applyFill="1" applyBorder="1" applyAlignment="1">
      <alignment horizontal="center"/>
    </xf>
    <xf numFmtId="0" fontId="216" fillId="8" borderId="102" xfId="52751" applyFont="1" applyFill="1" applyBorder="1"/>
    <xf numFmtId="0" fontId="216" fillId="8" borderId="102" xfId="52751" applyFont="1" applyFill="1" applyBorder="1" applyAlignment="1">
      <alignment horizontal="center"/>
    </xf>
    <xf numFmtId="0" fontId="153" fillId="76" borderId="97" xfId="52751" applyFont="1" applyFill="1" applyBorder="1" applyAlignment="1">
      <alignment horizontal="center"/>
    </xf>
    <xf numFmtId="0" fontId="167" fillId="0" borderId="0" xfId="52751" applyFont="1"/>
    <xf numFmtId="0" fontId="224" fillId="76" borderId="0" xfId="52751" applyFont="1" applyFill="1" applyBorder="1" applyAlignment="1">
      <alignment vertical="center"/>
    </xf>
    <xf numFmtId="0" fontId="225" fillId="0" borderId="69" xfId="52751" applyFont="1" applyFill="1" applyBorder="1" applyAlignment="1">
      <alignment horizontal="center" vertical="center"/>
    </xf>
    <xf numFmtId="0" fontId="167" fillId="76" borderId="0" xfId="52751" applyFont="1" applyFill="1" applyBorder="1"/>
    <xf numFmtId="0" fontId="167" fillId="76" borderId="69" xfId="52751" applyFont="1" applyFill="1" applyBorder="1"/>
    <xf numFmtId="0" fontId="167" fillId="76" borderId="69" xfId="52751" applyFont="1" applyFill="1" applyBorder="1" applyAlignment="1">
      <alignment horizontal="center"/>
    </xf>
    <xf numFmtId="0" fontId="153" fillId="76" borderId="69" xfId="52751" applyFont="1" applyFill="1" applyBorder="1" applyAlignment="1">
      <alignment horizontal="center"/>
    </xf>
    <xf numFmtId="0" fontId="1" fillId="0" borderId="0" xfId="52751" applyNumberFormat="1"/>
    <xf numFmtId="0" fontId="212" fillId="0" borderId="101" xfId="52751" applyFont="1" applyFill="1" applyBorder="1" applyAlignment="1">
      <alignment horizontal="center"/>
    </xf>
    <xf numFmtId="0" fontId="212" fillId="76" borderId="0" xfId="52751" applyFont="1" applyFill="1" applyBorder="1" applyAlignment="1">
      <alignment horizontal="center"/>
    </xf>
    <xf numFmtId="16" fontId="216" fillId="76" borderId="69" xfId="52751" applyNumberFormat="1" applyFont="1" applyFill="1" applyBorder="1"/>
    <xf numFmtId="0" fontId="226" fillId="76" borderId="96" xfId="52751" applyFont="1" applyFill="1" applyBorder="1" applyAlignment="1">
      <alignment vertical="center"/>
    </xf>
    <xf numFmtId="0" fontId="215" fillId="76" borderId="94" xfId="52751" applyFont="1" applyFill="1" applyBorder="1" applyAlignment="1">
      <alignment horizontal="center"/>
    </xf>
    <xf numFmtId="0" fontId="215" fillId="76" borderId="99" xfId="52751" applyFont="1" applyFill="1" applyBorder="1"/>
    <xf numFmtId="0" fontId="215" fillId="76" borderId="93" xfId="52751" applyFont="1" applyFill="1" applyBorder="1" applyAlignment="1">
      <alignment horizontal="center"/>
    </xf>
    <xf numFmtId="0" fontId="227" fillId="0" borderId="0" xfId="52751" applyNumberFormat="1" applyFont="1"/>
    <xf numFmtId="0" fontId="215" fillId="76" borderId="96" xfId="52751" applyFont="1" applyFill="1" applyBorder="1" applyAlignment="1">
      <alignment horizontal="center"/>
    </xf>
    <xf numFmtId="0" fontId="227" fillId="76" borderId="99" xfId="52751" applyFont="1" applyFill="1" applyBorder="1" applyAlignment="1">
      <alignment horizontal="center"/>
    </xf>
    <xf numFmtId="0" fontId="227" fillId="76" borderId="93" xfId="52751" applyFont="1" applyFill="1" applyBorder="1" applyAlignment="1">
      <alignment horizontal="center"/>
    </xf>
    <xf numFmtId="0" fontId="227" fillId="0" borderId="99" xfId="52751" applyFont="1" applyFill="1" applyBorder="1" applyAlignment="1">
      <alignment horizontal="center"/>
    </xf>
    <xf numFmtId="0" fontId="227" fillId="0" borderId="93" xfId="52751" applyFont="1" applyFill="1" applyBorder="1" applyAlignment="1">
      <alignment horizontal="center"/>
    </xf>
    <xf numFmtId="0" fontId="227" fillId="76" borderId="0" xfId="52751" applyFont="1" applyFill="1" applyBorder="1" applyAlignment="1">
      <alignment horizontal="center"/>
    </xf>
    <xf numFmtId="0" fontId="227" fillId="76" borderId="0" xfId="52751" applyFont="1" applyFill="1"/>
    <xf numFmtId="0" fontId="216" fillId="0" borderId="94" xfId="52751" applyFont="1" applyBorder="1" applyAlignment="1">
      <alignment horizontal="center" vertical="center"/>
    </xf>
    <xf numFmtId="0" fontId="216" fillId="0" borderId="101" xfId="52751" applyFont="1" applyBorder="1" applyAlignment="1">
      <alignment horizontal="left" vertical="center"/>
    </xf>
    <xf numFmtId="0" fontId="216" fillId="0" borderId="96" xfId="52751" applyFont="1" applyBorder="1" applyAlignment="1">
      <alignment horizontal="center" vertical="center"/>
    </xf>
    <xf numFmtId="0" fontId="212" fillId="76" borderId="94" xfId="52751" applyFont="1" applyFill="1" applyBorder="1" applyAlignment="1">
      <alignment horizontal="center"/>
    </xf>
    <xf numFmtId="0" fontId="167" fillId="76" borderId="97" xfId="52751" applyFont="1" applyFill="1" applyBorder="1" applyAlignment="1">
      <alignment horizontal="center"/>
    </xf>
    <xf numFmtId="0" fontId="167" fillId="8" borderId="0" xfId="52751" applyFont="1" applyFill="1" applyBorder="1" applyAlignment="1">
      <alignment horizontal="center"/>
    </xf>
    <xf numFmtId="0" fontId="226" fillId="76" borderId="0" xfId="52751" applyFont="1" applyFill="1" applyBorder="1" applyAlignment="1">
      <alignment vertical="center"/>
    </xf>
    <xf numFmtId="0" fontId="226" fillId="0" borderId="69" xfId="52751" applyFont="1" applyFill="1" applyBorder="1" applyAlignment="1">
      <alignment horizontal="center" vertical="center"/>
    </xf>
    <xf numFmtId="0" fontId="227" fillId="76" borderId="0" xfId="52751" applyFont="1" applyFill="1" applyBorder="1"/>
    <xf numFmtId="0" fontId="227" fillId="76" borderId="69" xfId="52751" applyFont="1" applyFill="1" applyBorder="1"/>
    <xf numFmtId="0" fontId="227" fillId="76" borderId="62" xfId="52751" applyFont="1" applyFill="1" applyBorder="1"/>
    <xf numFmtId="0" fontId="227" fillId="76" borderId="62" xfId="52751" applyFont="1" applyFill="1" applyBorder="1" applyAlignment="1">
      <alignment horizontal="center"/>
    </xf>
    <xf numFmtId="0" fontId="215" fillId="0" borderId="94" xfId="52751" applyFont="1" applyBorder="1" applyAlignment="1">
      <alignment horizontal="center" vertical="center"/>
    </xf>
    <xf numFmtId="0" fontId="215" fillId="0" borderId="101" xfId="52751" applyFont="1" applyBorder="1" applyAlignment="1">
      <alignment horizontal="left" vertical="center"/>
    </xf>
    <xf numFmtId="0" fontId="215" fillId="0" borderId="101" xfId="52751" applyFont="1" applyBorder="1" applyAlignment="1">
      <alignment horizontal="center" vertical="center"/>
    </xf>
    <xf numFmtId="0" fontId="215" fillId="0" borderId="96" xfId="52751" applyFont="1" applyBorder="1" applyAlignment="1">
      <alignment horizontal="center" vertical="center"/>
    </xf>
    <xf numFmtId="0" fontId="227" fillId="0" borderId="0" xfId="52751" applyFont="1"/>
    <xf numFmtId="0" fontId="215" fillId="74" borderId="102" xfId="52751" applyFont="1" applyFill="1" applyBorder="1"/>
    <xf numFmtId="0" fontId="215" fillId="74" borderId="102" xfId="52751" applyFont="1" applyFill="1" applyBorder="1" applyAlignment="1">
      <alignment horizontal="center"/>
    </xf>
    <xf numFmtId="0" fontId="215" fillId="47" borderId="102" xfId="52751" applyFont="1" applyFill="1" applyBorder="1" applyAlignment="1">
      <alignment horizontal="center"/>
    </xf>
    <xf numFmtId="0" fontId="215" fillId="8" borderId="102" xfId="52751" applyFont="1" applyFill="1" applyBorder="1" applyAlignment="1">
      <alignment horizontal="center"/>
    </xf>
    <xf numFmtId="0" fontId="227" fillId="76" borderId="97" xfId="52751" applyFont="1" applyFill="1" applyBorder="1" applyAlignment="1">
      <alignment horizontal="center"/>
    </xf>
    <xf numFmtId="0" fontId="227" fillId="8" borderId="0" xfId="52751" applyFont="1" applyFill="1" applyBorder="1" applyAlignment="1">
      <alignment horizontal="center"/>
    </xf>
    <xf numFmtId="0" fontId="152" fillId="0" borderId="69" xfId="52751" applyFont="1" applyBorder="1" applyAlignment="1"/>
    <xf numFmtId="0" fontId="152" fillId="0" borderId="92" xfId="52751" applyFont="1" applyBorder="1" applyAlignment="1"/>
    <xf numFmtId="0" fontId="216" fillId="76" borderId="95" xfId="52751" applyFont="1" applyFill="1" applyBorder="1" applyAlignment="1">
      <alignment horizontal="center" vertical="center" wrapText="1"/>
    </xf>
    <xf numFmtId="16" fontId="152" fillId="76" borderId="95" xfId="52751" applyNumberFormat="1" applyFont="1" applyFill="1" applyBorder="1" applyAlignment="1">
      <alignment horizontal="center"/>
    </xf>
    <xf numFmtId="0" fontId="152" fillId="76" borderId="95" xfId="52751" applyFont="1" applyFill="1" applyBorder="1" applyAlignment="1">
      <alignment horizontal="center"/>
    </xf>
    <xf numFmtId="0" fontId="1" fillId="0" borderId="65" xfId="52751" applyBorder="1" applyAlignment="1">
      <alignment horizontal="center"/>
    </xf>
    <xf numFmtId="16" fontId="152" fillId="0" borderId="96" xfId="52751" applyNumberFormat="1" applyFont="1" applyBorder="1" applyAlignment="1">
      <alignment horizontal="center" vertical="center"/>
    </xf>
    <xf numFmtId="16" fontId="214" fillId="0" borderId="96" xfId="52751" applyNumberFormat="1" applyFont="1" applyBorder="1" applyAlignment="1">
      <alignment horizontal="center" vertical="center"/>
    </xf>
    <xf numFmtId="16" fontId="216" fillId="0" borderId="96" xfId="52751" applyNumberFormat="1" applyFont="1" applyBorder="1" applyAlignment="1">
      <alignment horizontal="center" vertical="center"/>
    </xf>
    <xf numFmtId="16" fontId="216" fillId="76" borderId="65" xfId="52751" applyNumberFormat="1" applyFont="1" applyFill="1" applyBorder="1"/>
    <xf numFmtId="16" fontId="216" fillId="76" borderId="0" xfId="52751" applyNumberFormat="1" applyFont="1" applyFill="1" applyBorder="1"/>
    <xf numFmtId="0" fontId="216" fillId="76" borderId="99" xfId="52751" applyFont="1" applyFill="1" applyBorder="1" applyAlignment="1">
      <alignment horizontal="center"/>
    </xf>
    <xf numFmtId="0" fontId="216" fillId="76" borderId="0" xfId="52751" applyFont="1" applyFill="1" applyBorder="1" applyAlignment="1">
      <alignment horizontal="center"/>
    </xf>
    <xf numFmtId="0" fontId="219" fillId="0" borderId="101" xfId="52751" applyFont="1" applyBorder="1" applyAlignment="1">
      <alignment horizontal="center" vertical="center"/>
    </xf>
    <xf numFmtId="0" fontId="219" fillId="0" borderId="0" xfId="52751" applyFont="1" applyBorder="1" applyAlignment="1">
      <alignment horizontal="center" vertical="center"/>
    </xf>
    <xf numFmtId="0" fontId="224" fillId="76" borderId="96" xfId="52751" applyFont="1" applyFill="1" applyBorder="1" applyAlignment="1">
      <alignment vertical="center" wrapText="1"/>
    </xf>
    <xf numFmtId="0" fontId="224" fillId="76" borderId="0" xfId="52751" applyFont="1" applyFill="1" applyBorder="1" applyAlignment="1">
      <alignment horizontal="center" vertical="center" wrapText="1"/>
    </xf>
    <xf numFmtId="0" fontId="224" fillId="76" borderId="0" xfId="52751" applyFont="1" applyFill="1" applyBorder="1" applyAlignment="1">
      <alignment horizontal="center" vertical="center"/>
    </xf>
    <xf numFmtId="0" fontId="167" fillId="76" borderId="62" xfId="52751" applyFont="1" applyFill="1" applyBorder="1"/>
    <xf numFmtId="0" fontId="167" fillId="76" borderId="0" xfId="52751" applyFont="1" applyFill="1" applyBorder="1" applyAlignment="1">
      <alignment horizontal="right"/>
    </xf>
    <xf numFmtId="0" fontId="167" fillId="76" borderId="62" xfId="52751" applyFont="1" applyFill="1" applyBorder="1" applyAlignment="1">
      <alignment horizontal="center"/>
    </xf>
    <xf numFmtId="0" fontId="153" fillId="76" borderId="0" xfId="52751" applyFont="1" applyFill="1" applyBorder="1" applyAlignment="1">
      <alignment horizontal="center"/>
    </xf>
    <xf numFmtId="0" fontId="229" fillId="76" borderId="0" xfId="52751" applyFont="1" applyFill="1" applyBorder="1" applyAlignment="1">
      <alignment horizontal="left" vertical="center"/>
    </xf>
    <xf numFmtId="16" fontId="1" fillId="0" borderId="0" xfId="52751" applyNumberFormat="1"/>
    <xf numFmtId="0" fontId="1" fillId="76" borderId="0" xfId="52751" applyFill="1"/>
    <xf numFmtId="0" fontId="128" fillId="3" borderId="83" xfId="0" applyFont="1" applyFill="1" applyBorder="1" applyAlignment="1">
      <alignment horizontal="center" vertical="center"/>
    </xf>
    <xf numFmtId="0" fontId="128" fillId="4" borderId="85" xfId="0" applyFont="1" applyFill="1" applyBorder="1" applyAlignment="1">
      <alignment horizontal="center" vertical="center"/>
    </xf>
    <xf numFmtId="0" fontId="129" fillId="9" borderId="104" xfId="0" applyFont="1" applyFill="1" applyBorder="1" applyAlignment="1">
      <alignment horizontal="center" vertical="center"/>
    </xf>
    <xf numFmtId="0" fontId="128" fillId="2" borderId="104" xfId="0" applyFont="1" applyFill="1" applyBorder="1" applyAlignment="1">
      <alignment horizontal="center" vertical="center"/>
    </xf>
    <xf numFmtId="0" fontId="129" fillId="9" borderId="105" xfId="0" applyFont="1" applyFill="1" applyBorder="1" applyAlignment="1">
      <alignment horizontal="center" vertical="center"/>
    </xf>
    <xf numFmtId="0" fontId="128" fillId="3" borderId="4" xfId="0" applyFont="1" applyFill="1" applyBorder="1" applyAlignment="1">
      <alignment horizontal="center" vertical="center"/>
    </xf>
    <xf numFmtId="0" fontId="129" fillId="9" borderId="84" xfId="0" applyFont="1" applyFill="1" applyBorder="1" applyAlignment="1">
      <alignment horizontal="center" vertical="center"/>
    </xf>
    <xf numFmtId="0" fontId="128" fillId="2" borderId="106" xfId="0" applyFont="1" applyFill="1" applyBorder="1" applyAlignment="1">
      <alignment horizontal="center" vertical="center"/>
    </xf>
    <xf numFmtId="0" fontId="129" fillId="75" borderId="106" xfId="0" applyFont="1" applyFill="1" applyBorder="1" applyAlignment="1">
      <alignment horizontal="center" vertical="center"/>
    </xf>
    <xf numFmtId="0" fontId="129" fillId="9" borderId="106" xfId="0" applyFont="1" applyFill="1" applyBorder="1" applyAlignment="1">
      <alignment horizontal="center" vertical="center"/>
    </xf>
    <xf numFmtId="0" fontId="129" fillId="75" borderId="103"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9" fillId="9" borderId="43" xfId="0" applyFont="1" applyFill="1" applyBorder="1" applyAlignment="1">
      <alignment horizontal="center" vertical="center"/>
    </xf>
    <xf numFmtId="0" fontId="128" fillId="2" borderId="86"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8" fillId="2" borderId="85"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16" fontId="124" fillId="0" borderId="80" xfId="0" applyNumberFormat="1" applyFont="1" applyFill="1" applyBorder="1" applyAlignment="1">
      <alignment horizontal="center"/>
    </xf>
    <xf numFmtId="16" fontId="124" fillId="0" borderId="107" xfId="0" applyNumberFormat="1" applyFont="1" applyFill="1" applyBorder="1" applyAlignment="1">
      <alignment horizontal="center"/>
    </xf>
    <xf numFmtId="0" fontId="128" fillId="2" borderId="108" xfId="0" applyFont="1" applyFill="1" applyBorder="1" applyAlignment="1">
      <alignment horizontal="center"/>
    </xf>
    <xf numFmtId="16" fontId="124" fillId="0" borderId="109" xfId="0" applyNumberFormat="1" applyFont="1" applyFill="1" applyBorder="1" applyAlignment="1">
      <alignment horizontal="center"/>
    </xf>
    <xf numFmtId="0" fontId="128" fillId="2" borderId="42" xfId="0" applyFont="1" applyFill="1" applyBorder="1" applyAlignment="1">
      <alignment horizontal="center"/>
    </xf>
    <xf numFmtId="16" fontId="124" fillId="0" borderId="111" xfId="0" applyNumberFormat="1" applyFont="1" applyFill="1" applyBorder="1" applyAlignment="1">
      <alignment horizontal="center"/>
    </xf>
    <xf numFmtId="0" fontId="128" fillId="77" borderId="106" xfId="0" applyFont="1" applyFill="1" applyBorder="1" applyAlignment="1">
      <alignment horizontal="center" vertical="center"/>
    </xf>
    <xf numFmtId="0" fontId="129" fillId="9" borderId="110" xfId="0" applyFont="1" applyFill="1" applyBorder="1" applyAlignment="1">
      <alignment horizontal="center"/>
    </xf>
    <xf numFmtId="0" fontId="128" fillId="9" borderId="85" xfId="0" applyFont="1" applyFill="1" applyBorder="1" applyAlignment="1">
      <alignment horizontal="center" vertical="center"/>
    </xf>
    <xf numFmtId="0" fontId="90" fillId="2" borderId="3" xfId="0" applyFont="1" applyFill="1" applyBorder="1" applyAlignment="1">
      <alignment horizontal="left" vertical="top" wrapText="1"/>
    </xf>
    <xf numFmtId="0" fontId="90" fillId="2" borderId="20" xfId="0" applyFont="1" applyFill="1" applyBorder="1" applyAlignment="1">
      <alignment horizontal="left" vertical="top" wrapText="1"/>
    </xf>
    <xf numFmtId="0" fontId="90"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0" fontId="125" fillId="10" borderId="0" xfId="0" applyFont="1" applyFill="1" applyAlignment="1">
      <alignment horizontal="center"/>
    </xf>
    <xf numFmtId="15" fontId="128" fillId="2" borderId="3" xfId="0" applyNumberFormat="1" applyFont="1" applyFill="1" applyBorder="1" applyAlignment="1">
      <alignment horizontal="left" vertical="top" wrapText="1"/>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0" fontId="90" fillId="0" borderId="3" xfId="0" applyFont="1" applyFill="1" applyBorder="1" applyAlignment="1">
      <alignment horizontal="left" vertical="top" wrapText="1"/>
    </xf>
    <xf numFmtId="0" fontId="90" fillId="0" borderId="20" xfId="0" applyFont="1" applyFill="1" applyBorder="1" applyAlignment="1">
      <alignment horizontal="left" vertical="top" wrapText="1"/>
    </xf>
    <xf numFmtId="0" fontId="90"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04" fillId="2" borderId="3" xfId="0" applyFont="1" applyFill="1" applyBorder="1" applyAlignment="1">
      <alignment horizontal="left" vertical="top" wrapText="1"/>
    </xf>
    <xf numFmtId="0" fontId="104" fillId="2" borderId="20" xfId="0" applyFont="1" applyFill="1" applyBorder="1" applyAlignment="1">
      <alignment horizontal="left" vertical="top" wrapText="1"/>
    </xf>
    <xf numFmtId="0" fontId="154" fillId="2" borderId="3"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4" fillId="0" borderId="3" xfId="0" applyFont="1" applyFill="1" applyBorder="1" applyAlignment="1">
      <alignment horizontal="left" vertical="top" wrapText="1"/>
    </xf>
    <xf numFmtId="0" fontId="104"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13"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13" fillId="2" borderId="20" xfId="0" applyFont="1" applyFill="1" applyBorder="1" applyAlignment="1">
      <alignment horizontal="left" vertical="top"/>
    </xf>
    <xf numFmtId="0" fontId="113" fillId="2" borderId="4" xfId="0" applyFont="1" applyFill="1" applyBorder="1" applyAlignment="1">
      <alignment horizontal="left" vertical="top"/>
    </xf>
    <xf numFmtId="0" fontId="104" fillId="2" borderId="20" xfId="0" applyFont="1" applyFill="1" applyBorder="1" applyAlignment="1">
      <alignment horizontal="left" vertical="top"/>
    </xf>
    <xf numFmtId="0" fontId="104" fillId="2" borderId="4" xfId="0" applyFont="1" applyFill="1" applyBorder="1" applyAlignment="1">
      <alignment horizontal="left" vertical="top"/>
    </xf>
    <xf numFmtId="0" fontId="104" fillId="2" borderId="3"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216" fillId="76" borderId="93" xfId="52751" applyFont="1" applyFill="1" applyBorder="1" applyAlignment="1">
      <alignment horizontal="center" vertical="center" wrapText="1"/>
    </xf>
    <xf numFmtId="0" fontId="216" fillId="76" borderId="97" xfId="52751" applyFont="1" applyFill="1" applyBorder="1" applyAlignment="1">
      <alignment horizontal="center" vertical="center" wrapText="1"/>
    </xf>
    <xf numFmtId="0" fontId="225" fillId="0" borderId="93" xfId="52751" applyFont="1" applyFill="1" applyBorder="1" applyAlignment="1">
      <alignment horizontal="center" vertical="center" wrapText="1"/>
    </xf>
    <xf numFmtId="0" fontId="225" fillId="0" borderId="94" xfId="52751" applyFont="1" applyFill="1" applyBorder="1" applyAlignment="1">
      <alignment horizontal="center" vertical="center" wrapText="1"/>
    </xf>
    <xf numFmtId="0" fontId="225" fillId="0" borderId="97" xfId="52751" applyFont="1" applyFill="1" applyBorder="1" applyAlignment="1">
      <alignment horizontal="center" vertical="center" wrapText="1"/>
    </xf>
    <xf numFmtId="0" fontId="216" fillId="76" borderId="93" xfId="52751" applyFont="1" applyFill="1" applyBorder="1" applyAlignment="1">
      <alignment horizontal="center" vertical="center"/>
    </xf>
    <xf numFmtId="0" fontId="216" fillId="76" borderId="97" xfId="52751" applyFont="1" applyFill="1" applyBorder="1" applyAlignment="1">
      <alignment horizontal="center" vertical="center"/>
    </xf>
    <xf numFmtId="0" fontId="217" fillId="76" borderId="93" xfId="52751" applyFont="1" applyFill="1" applyBorder="1" applyAlignment="1">
      <alignment horizontal="center" vertical="center" wrapText="1"/>
    </xf>
    <xf numFmtId="0" fontId="217" fillId="76" borderId="97" xfId="52751" applyFont="1" applyFill="1" applyBorder="1" applyAlignment="1">
      <alignment horizontal="center" vertical="center" wrapText="1"/>
    </xf>
    <xf numFmtId="0" fontId="224" fillId="76" borderId="93" xfId="52751" applyFont="1" applyFill="1" applyBorder="1" applyAlignment="1">
      <alignment horizontal="center" vertical="center"/>
    </xf>
    <xf numFmtId="0" fontId="224" fillId="76" borderId="94" xfId="52751" applyFont="1" applyFill="1" applyBorder="1" applyAlignment="1">
      <alignment horizontal="center" vertical="center"/>
    </xf>
    <xf numFmtId="0" fontId="224" fillId="76" borderId="97" xfId="52751" applyFont="1" applyFill="1" applyBorder="1" applyAlignment="1">
      <alignment horizontal="center" vertical="center"/>
    </xf>
    <xf numFmtId="0" fontId="226" fillId="0" borderId="93" xfId="52751" applyFont="1" applyFill="1" applyBorder="1" applyAlignment="1">
      <alignment horizontal="center" vertical="center" wrapText="1"/>
    </xf>
    <xf numFmtId="0" fontId="226" fillId="0" borderId="94" xfId="52751" applyFont="1" applyFill="1" applyBorder="1" applyAlignment="1">
      <alignment horizontal="center" vertical="center" wrapText="1"/>
    </xf>
    <xf numFmtId="0" fontId="226" fillId="0" borderId="97" xfId="52751" applyFont="1" applyFill="1" applyBorder="1" applyAlignment="1">
      <alignment horizontal="center" vertical="center" wrapText="1"/>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5" fillId="5" borderId="50" xfId="0" applyFont="1" applyFill="1" applyBorder="1" applyAlignment="1">
      <alignment horizontal="center"/>
    </xf>
    <xf numFmtId="0" fontId="75" fillId="5" borderId="58" xfId="0" applyFont="1" applyFill="1" applyBorder="1" applyAlignment="1">
      <alignment horizontal="center"/>
    </xf>
    <xf numFmtId="0" fontId="75" fillId="0" borderId="59" xfId="0" applyFont="1" applyFill="1" applyBorder="1" applyAlignment="1">
      <alignment horizontal="left"/>
    </xf>
    <xf numFmtId="0" fontId="75" fillId="0" borderId="47" xfId="0" applyFont="1" applyFill="1" applyBorder="1" applyAlignment="1">
      <alignment horizontal="left"/>
    </xf>
    <xf numFmtId="0" fontId="75" fillId="0" borderId="60" xfId="0" applyFont="1" applyFill="1" applyBorder="1" applyAlignment="1">
      <alignment horizontal="left"/>
    </xf>
    <xf numFmtId="0" fontId="75" fillId="47" borderId="66" xfId="0" applyFont="1" applyFill="1" applyBorder="1" applyAlignment="1">
      <alignment horizontal="center"/>
    </xf>
    <xf numFmtId="0" fontId="75" fillId="47" borderId="47" xfId="0" applyFont="1" applyFill="1" applyBorder="1" applyAlignment="1">
      <alignment horizontal="center"/>
    </xf>
    <xf numFmtId="0" fontId="75" fillId="47" borderId="48" xfId="0" applyFont="1" applyFill="1" applyBorder="1" applyAlignment="1">
      <alignment horizontal="center"/>
    </xf>
    <xf numFmtId="0" fontId="75" fillId="0" borderId="49" xfId="0" applyFont="1" applyFill="1" applyBorder="1" applyAlignment="1">
      <alignment horizontal="left"/>
    </xf>
    <xf numFmtId="0" fontId="75" fillId="0" borderId="50" xfId="0" applyFont="1" applyFill="1" applyBorder="1" applyAlignment="1">
      <alignment horizontal="left"/>
    </xf>
    <xf numFmtId="0" fontId="75" fillId="0" borderId="51" xfId="0" applyFont="1" applyFill="1" applyBorder="1" applyAlignment="1">
      <alignment horizontal="left"/>
    </xf>
    <xf numFmtId="0" fontId="75" fillId="48" borderId="66" xfId="0" applyFont="1" applyFill="1" applyBorder="1" applyAlignment="1">
      <alignment horizontal="center"/>
    </xf>
    <xf numFmtId="0" fontId="75" fillId="48" borderId="47" xfId="0" applyFont="1" applyFill="1" applyBorder="1" applyAlignment="1">
      <alignment horizontal="center"/>
    </xf>
    <xf numFmtId="0" fontId="75"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cellXfs>
  <cellStyles count="52752">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229">
    <dxf>
      <font>
        <condense val="0"/>
        <extend val="0"/>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99"/>
      <color rgb="FFFF99CC"/>
      <color rgb="FFCCFF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3"/>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14" sqref="F14"/>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3" customWidth="1"/>
    <col min="20" max="20" width="11.7109375" style="9" bestFit="1" customWidth="1"/>
    <col min="21" max="21" width="6" style="9" bestFit="1" customWidth="1"/>
    <col min="22" max="16384" width="9.140625" style="1"/>
  </cols>
  <sheetData>
    <row r="1" spans="1:21">
      <c r="B1" s="262"/>
      <c r="C1" s="17"/>
    </row>
    <row r="2" spans="1:21">
      <c r="B2" s="72"/>
      <c r="C2" s="17"/>
      <c r="D2" s="135"/>
      <c r="F2" s="8"/>
      <c r="G2" s="4" t="s">
        <v>13</v>
      </c>
      <c r="H2" s="5"/>
      <c r="I2" s="3" t="s">
        <v>1</v>
      </c>
      <c r="J2" s="6"/>
      <c r="K2" s="3" t="s">
        <v>28</v>
      </c>
      <c r="M2" s="1"/>
      <c r="N2" s="7"/>
      <c r="O2" s="3" t="s">
        <v>29</v>
      </c>
      <c r="P2" s="1"/>
      <c r="Q2" s="1"/>
    </row>
    <row r="3" spans="1:21">
      <c r="B3" s="72"/>
      <c r="C3" s="17"/>
      <c r="G3" s="17"/>
      <c r="H3" s="17"/>
      <c r="K3" s="17"/>
      <c r="P3" s="17"/>
    </row>
    <row r="4" spans="1:21">
      <c r="B4" s="13" t="s">
        <v>10</v>
      </c>
      <c r="C4" s="20">
        <f ca="1">NOW()</f>
        <v>43944.497241550926</v>
      </c>
      <c r="E4" s="12"/>
      <c r="F4" s="517">
        <v>43678</v>
      </c>
      <c r="G4" s="518"/>
      <c r="H4" s="518"/>
      <c r="I4" s="519"/>
      <c r="J4" s="525">
        <v>43709</v>
      </c>
      <c r="K4" s="526"/>
      <c r="L4" s="526"/>
      <c r="M4" s="527"/>
      <c r="N4" s="528">
        <v>43739</v>
      </c>
      <c r="O4" s="529"/>
      <c r="P4" s="529"/>
      <c r="Q4" s="529"/>
      <c r="R4" s="530"/>
      <c r="S4" s="244"/>
      <c r="T4" s="512" t="s">
        <v>17</v>
      </c>
      <c r="U4" s="512"/>
    </row>
    <row r="5" spans="1:21">
      <c r="B5" s="514" t="s">
        <v>19</v>
      </c>
      <c r="C5" s="514"/>
      <c r="D5" s="515" t="s">
        <v>556</v>
      </c>
      <c r="E5" s="516"/>
      <c r="F5" s="151" t="s">
        <v>553</v>
      </c>
      <c r="G5" s="151" t="s">
        <v>554</v>
      </c>
      <c r="H5" s="151" t="s">
        <v>555</v>
      </c>
      <c r="I5" s="151" t="s">
        <v>557</v>
      </c>
      <c r="J5" s="151" t="s">
        <v>558</v>
      </c>
      <c r="K5" s="151" t="s">
        <v>559</v>
      </c>
      <c r="L5" s="151" t="s">
        <v>560</v>
      </c>
      <c r="M5" s="151" t="s">
        <v>561</v>
      </c>
      <c r="N5" s="151" t="s">
        <v>580</v>
      </c>
      <c r="O5" s="151" t="s">
        <v>581</v>
      </c>
      <c r="P5" s="151" t="s">
        <v>582</v>
      </c>
      <c r="Q5" s="151" t="s">
        <v>583</v>
      </c>
      <c r="R5" s="151" t="s">
        <v>594</v>
      </c>
      <c r="S5" s="245"/>
      <c r="T5" s="251"/>
      <c r="U5" s="251"/>
    </row>
    <row r="6" spans="1:21" s="4" customFormat="1" ht="11.25" customHeight="1">
      <c r="A6" s="3"/>
      <c r="B6" s="97" t="s">
        <v>2</v>
      </c>
      <c r="C6" s="98" t="s">
        <v>22</v>
      </c>
      <c r="D6" s="100" t="s">
        <v>43</v>
      </c>
      <c r="E6" s="128" t="s">
        <v>45</v>
      </c>
      <c r="F6" s="99">
        <v>43682</v>
      </c>
      <c r="G6" s="99">
        <v>43689</v>
      </c>
      <c r="H6" s="99">
        <v>43696</v>
      </c>
      <c r="I6" s="99">
        <v>43703</v>
      </c>
      <c r="J6" s="99">
        <v>43710</v>
      </c>
      <c r="K6" s="99">
        <v>43717</v>
      </c>
      <c r="L6" s="99">
        <v>43724</v>
      </c>
      <c r="M6" s="99">
        <v>43731</v>
      </c>
      <c r="N6" s="99">
        <v>43738</v>
      </c>
      <c r="O6" s="99">
        <v>43745</v>
      </c>
      <c r="P6" s="99">
        <v>43752</v>
      </c>
      <c r="Q6" s="99">
        <v>43759</v>
      </c>
      <c r="R6" s="99">
        <v>43766</v>
      </c>
      <c r="S6" s="241"/>
      <c r="T6" s="250" t="s">
        <v>7</v>
      </c>
      <c r="U6" s="250" t="s">
        <v>9</v>
      </c>
    </row>
    <row r="7" spans="1:21" s="47" customFormat="1">
      <c r="A7" s="46"/>
      <c r="B7" s="56">
        <v>186269505</v>
      </c>
      <c r="C7" s="137" t="s">
        <v>46</v>
      </c>
      <c r="D7" s="164">
        <v>256</v>
      </c>
      <c r="E7" s="94">
        <v>186</v>
      </c>
      <c r="F7" s="270">
        <v>6</v>
      </c>
      <c r="G7" s="270">
        <v>6</v>
      </c>
      <c r="H7" s="476">
        <v>27</v>
      </c>
      <c r="I7" s="483">
        <v>27</v>
      </c>
      <c r="J7" s="297">
        <v>27</v>
      </c>
      <c r="K7" s="268">
        <v>27</v>
      </c>
      <c r="L7" s="268">
        <v>16</v>
      </c>
      <c r="M7" s="296">
        <v>0</v>
      </c>
      <c r="N7" s="58">
        <v>20</v>
      </c>
      <c r="O7" s="268">
        <v>20</v>
      </c>
      <c r="P7" s="268">
        <v>20</v>
      </c>
      <c r="Q7" s="477">
        <v>20</v>
      </c>
      <c r="R7" s="269">
        <v>20</v>
      </c>
      <c r="S7" s="246"/>
      <c r="T7" s="48" t="s">
        <v>15</v>
      </c>
      <c r="U7" s="84" t="s">
        <v>14</v>
      </c>
    </row>
    <row r="8" spans="1:21" s="47" customFormat="1">
      <c r="A8" s="46"/>
      <c r="B8" s="50">
        <v>186269506</v>
      </c>
      <c r="C8" s="139" t="s">
        <v>46</v>
      </c>
      <c r="D8" s="164">
        <v>935</v>
      </c>
      <c r="E8" s="52">
        <v>843</v>
      </c>
      <c r="F8" s="270">
        <v>90</v>
      </c>
      <c r="G8" s="270">
        <v>90</v>
      </c>
      <c r="H8" s="476">
        <v>47</v>
      </c>
      <c r="I8" s="483">
        <v>46</v>
      </c>
      <c r="J8" s="297">
        <v>46</v>
      </c>
      <c r="K8" s="268">
        <v>46</v>
      </c>
      <c r="L8" s="270">
        <v>0</v>
      </c>
      <c r="M8" s="296">
        <v>0</v>
      </c>
      <c r="N8" s="58">
        <v>100</v>
      </c>
      <c r="O8" s="268">
        <v>100</v>
      </c>
      <c r="P8" s="268">
        <v>100</v>
      </c>
      <c r="Q8" s="477">
        <v>100</v>
      </c>
      <c r="R8" s="269">
        <v>60</v>
      </c>
      <c r="S8" s="246"/>
      <c r="T8" s="174" t="s">
        <v>18</v>
      </c>
      <c r="U8" s="174" t="s">
        <v>16</v>
      </c>
    </row>
    <row r="9" spans="1:21" s="47" customFormat="1">
      <c r="A9" s="46"/>
      <c r="B9" s="50">
        <v>186001515</v>
      </c>
      <c r="C9" s="140" t="s">
        <v>23</v>
      </c>
      <c r="D9" s="164">
        <v>23</v>
      </c>
      <c r="E9" s="52">
        <v>23</v>
      </c>
      <c r="F9" s="270">
        <v>2</v>
      </c>
      <c r="G9" s="270">
        <v>2</v>
      </c>
      <c r="H9" s="476">
        <v>5</v>
      </c>
      <c r="I9" s="483">
        <v>4</v>
      </c>
      <c r="J9" s="267">
        <v>0</v>
      </c>
      <c r="K9" s="270">
        <v>0</v>
      </c>
      <c r="L9" s="270">
        <v>0</v>
      </c>
      <c r="M9" s="296">
        <v>0</v>
      </c>
      <c r="N9" s="58">
        <v>4</v>
      </c>
      <c r="O9" s="268">
        <v>4</v>
      </c>
      <c r="P9" s="268">
        <v>4</v>
      </c>
      <c r="Q9" s="477">
        <v>4</v>
      </c>
      <c r="R9" s="269">
        <v>2</v>
      </c>
      <c r="S9" s="246"/>
      <c r="T9" s="174" t="s">
        <v>67</v>
      </c>
      <c r="U9" s="49"/>
    </row>
    <row r="10" spans="1:21" s="47" customFormat="1">
      <c r="A10" s="46"/>
      <c r="B10" s="50">
        <v>186001525</v>
      </c>
      <c r="C10" s="139" t="s">
        <v>23</v>
      </c>
      <c r="D10" s="164">
        <v>34</v>
      </c>
      <c r="E10" s="52">
        <v>34</v>
      </c>
      <c r="F10" s="270">
        <v>4</v>
      </c>
      <c r="G10" s="270">
        <v>4</v>
      </c>
      <c r="H10" s="476">
        <v>4</v>
      </c>
      <c r="I10" s="483">
        <v>2</v>
      </c>
      <c r="J10" s="267">
        <v>0</v>
      </c>
      <c r="K10" s="270">
        <v>0</v>
      </c>
      <c r="L10" s="270">
        <v>0</v>
      </c>
      <c r="M10" s="296">
        <v>0</v>
      </c>
      <c r="N10" s="58">
        <v>4</v>
      </c>
      <c r="O10" s="268">
        <v>4</v>
      </c>
      <c r="P10" s="268">
        <v>4</v>
      </c>
      <c r="Q10" s="477">
        <v>4</v>
      </c>
      <c r="R10" s="269">
        <v>4</v>
      </c>
      <c r="S10" s="246"/>
      <c r="T10" s="174" t="s">
        <v>149</v>
      </c>
      <c r="U10" s="49"/>
    </row>
    <row r="11" spans="1:21" s="47" customFormat="1">
      <c r="A11" s="46"/>
      <c r="B11" s="83">
        <v>186001825</v>
      </c>
      <c r="C11" s="142" t="s">
        <v>23</v>
      </c>
      <c r="D11" s="129">
        <v>0</v>
      </c>
      <c r="E11" s="130">
        <v>0</v>
      </c>
      <c r="F11" s="270">
        <v>0</v>
      </c>
      <c r="G11" s="286">
        <v>0</v>
      </c>
      <c r="H11" s="476">
        <v>0</v>
      </c>
      <c r="I11" s="482">
        <v>0</v>
      </c>
      <c r="J11" s="267">
        <v>0</v>
      </c>
      <c r="K11" s="270">
        <v>0</v>
      </c>
      <c r="L11" s="270">
        <v>0</v>
      </c>
      <c r="M11" s="296">
        <v>0</v>
      </c>
      <c r="N11" s="83">
        <v>0</v>
      </c>
      <c r="O11" s="270">
        <v>0</v>
      </c>
      <c r="P11" s="270">
        <v>0</v>
      </c>
      <c r="Q11" s="476">
        <v>0</v>
      </c>
      <c r="R11" s="271">
        <v>0</v>
      </c>
      <c r="S11" s="247"/>
      <c r="T11" s="174" t="s">
        <v>191</v>
      </c>
      <c r="U11" s="49"/>
    </row>
    <row r="12" spans="1:21" s="47" customFormat="1">
      <c r="A12" s="46"/>
      <c r="B12" s="159" t="s">
        <v>0</v>
      </c>
      <c r="C12" s="139" t="s">
        <v>53</v>
      </c>
      <c r="D12" s="164">
        <v>40</v>
      </c>
      <c r="E12" s="52">
        <v>40</v>
      </c>
      <c r="F12" s="270">
        <v>6</v>
      </c>
      <c r="G12" s="270">
        <v>4</v>
      </c>
      <c r="H12" s="476">
        <v>0</v>
      </c>
      <c r="I12" s="483">
        <v>0</v>
      </c>
      <c r="J12" s="267">
        <v>0</v>
      </c>
      <c r="K12" s="270">
        <v>0</v>
      </c>
      <c r="L12" s="270">
        <v>0</v>
      </c>
      <c r="M12" s="296">
        <v>0</v>
      </c>
      <c r="N12" s="58">
        <v>6</v>
      </c>
      <c r="O12" s="268">
        <v>6</v>
      </c>
      <c r="P12" s="268">
        <v>6</v>
      </c>
      <c r="Q12" s="477">
        <v>6</v>
      </c>
      <c r="R12" s="269">
        <v>6</v>
      </c>
      <c r="S12" s="246"/>
      <c r="T12" s="49"/>
      <c r="U12" s="49"/>
    </row>
    <row r="13" spans="1:21" s="47" customFormat="1">
      <c r="A13" s="46"/>
      <c r="B13" s="50">
        <v>186015001</v>
      </c>
      <c r="C13" s="139" t="s">
        <v>24</v>
      </c>
      <c r="D13" s="164">
        <v>41</v>
      </c>
      <c r="E13" s="52">
        <v>11</v>
      </c>
      <c r="F13" s="270">
        <v>0</v>
      </c>
      <c r="G13" s="286">
        <v>0</v>
      </c>
      <c r="H13" s="476">
        <v>0</v>
      </c>
      <c r="I13" s="481">
        <v>1</v>
      </c>
      <c r="J13" s="297">
        <v>10</v>
      </c>
      <c r="K13" s="268">
        <v>10</v>
      </c>
      <c r="L13" s="268">
        <v>9</v>
      </c>
      <c r="M13" s="296">
        <v>0</v>
      </c>
      <c r="N13" s="58">
        <v>15</v>
      </c>
      <c r="O13" s="268">
        <v>10</v>
      </c>
      <c r="P13" s="268">
        <v>6</v>
      </c>
      <c r="Q13" s="477">
        <v>6</v>
      </c>
      <c r="R13" s="269">
        <v>6</v>
      </c>
      <c r="S13" s="246"/>
      <c r="T13" s="49"/>
      <c r="U13" s="49"/>
    </row>
    <row r="14" spans="1:21" s="47" customFormat="1">
      <c r="A14" s="46"/>
      <c r="B14" s="50">
        <v>186015080</v>
      </c>
      <c r="C14" s="161" t="s">
        <v>258</v>
      </c>
      <c r="D14" s="164">
        <v>388</v>
      </c>
      <c r="E14" s="52">
        <v>292</v>
      </c>
      <c r="F14" s="270">
        <v>32</v>
      </c>
      <c r="G14" s="270">
        <v>32</v>
      </c>
      <c r="H14" s="476">
        <v>32</v>
      </c>
      <c r="I14" s="483">
        <v>32</v>
      </c>
      <c r="J14" s="297">
        <v>32</v>
      </c>
      <c r="K14" s="268">
        <v>32</v>
      </c>
      <c r="L14" s="268">
        <v>32</v>
      </c>
      <c r="M14" s="296">
        <v>0</v>
      </c>
      <c r="N14" s="58">
        <v>36</v>
      </c>
      <c r="O14" s="268">
        <v>36</v>
      </c>
      <c r="P14" s="268">
        <v>36</v>
      </c>
      <c r="Q14" s="477">
        <v>36</v>
      </c>
      <c r="R14" s="269">
        <v>32</v>
      </c>
      <c r="S14" s="246"/>
      <c r="T14" s="49"/>
      <c r="U14" s="49"/>
    </row>
    <row r="15" spans="1:21" s="47" customFormat="1">
      <c r="A15" s="46"/>
      <c r="B15" s="50">
        <v>186002487</v>
      </c>
      <c r="C15" s="139" t="s">
        <v>20</v>
      </c>
      <c r="D15" s="164">
        <v>150</v>
      </c>
      <c r="E15" s="52">
        <v>108</v>
      </c>
      <c r="F15" s="270">
        <v>12</v>
      </c>
      <c r="G15" s="270">
        <v>12</v>
      </c>
      <c r="H15" s="476">
        <v>12</v>
      </c>
      <c r="I15" s="483">
        <v>12</v>
      </c>
      <c r="J15" s="297">
        <v>12</v>
      </c>
      <c r="K15" s="268">
        <v>12</v>
      </c>
      <c r="L15" s="268">
        <v>12</v>
      </c>
      <c r="M15" s="269">
        <v>6</v>
      </c>
      <c r="N15" s="58">
        <v>12</v>
      </c>
      <c r="O15" s="268">
        <v>12</v>
      </c>
      <c r="P15" s="268">
        <v>12</v>
      </c>
      <c r="Q15" s="477">
        <v>12</v>
      </c>
      <c r="R15" s="269">
        <v>12</v>
      </c>
      <c r="S15" s="246"/>
      <c r="T15" s="49"/>
      <c r="U15" s="49"/>
    </row>
    <row r="16" spans="1:21" s="47" customFormat="1">
      <c r="A16" s="46"/>
      <c r="B16" s="50">
        <v>186248900</v>
      </c>
      <c r="C16" s="139" t="s">
        <v>47</v>
      </c>
      <c r="D16" s="164">
        <v>664</v>
      </c>
      <c r="E16" s="52">
        <v>520</v>
      </c>
      <c r="F16" s="270">
        <v>56</v>
      </c>
      <c r="G16" s="270">
        <v>56</v>
      </c>
      <c r="H16" s="476">
        <v>64</v>
      </c>
      <c r="I16" s="483">
        <v>64</v>
      </c>
      <c r="J16" s="297">
        <v>64</v>
      </c>
      <c r="K16" s="268">
        <v>80</v>
      </c>
      <c r="L16" s="270">
        <v>0</v>
      </c>
      <c r="M16" s="296">
        <v>0</v>
      </c>
      <c r="N16" s="58">
        <v>56</v>
      </c>
      <c r="O16" s="268">
        <v>56</v>
      </c>
      <c r="P16" s="268">
        <v>56</v>
      </c>
      <c r="Q16" s="477">
        <v>48</v>
      </c>
      <c r="R16" s="269">
        <v>56</v>
      </c>
      <c r="S16" s="246"/>
      <c r="T16" s="49"/>
      <c r="U16" s="49"/>
    </row>
    <row r="17" spans="1:21" s="47" customFormat="1">
      <c r="A17" s="46"/>
      <c r="B17" s="50">
        <v>186015031</v>
      </c>
      <c r="C17" s="139" t="s">
        <v>25</v>
      </c>
      <c r="D17" s="164">
        <v>212</v>
      </c>
      <c r="E17" s="52">
        <v>200208</v>
      </c>
      <c r="F17" s="270">
        <v>24</v>
      </c>
      <c r="G17" s="270">
        <v>24</v>
      </c>
      <c r="H17" s="476">
        <v>8</v>
      </c>
      <c r="I17" s="483">
        <v>8</v>
      </c>
      <c r="J17" s="297">
        <v>4</v>
      </c>
      <c r="K17" s="270">
        <v>0</v>
      </c>
      <c r="L17" s="270">
        <v>0</v>
      </c>
      <c r="M17" s="296">
        <v>0</v>
      </c>
      <c r="N17" s="58">
        <v>32</v>
      </c>
      <c r="O17" s="268">
        <v>32</v>
      </c>
      <c r="P17" s="268">
        <v>32</v>
      </c>
      <c r="Q17" s="477">
        <v>32</v>
      </c>
      <c r="R17" s="269">
        <v>24</v>
      </c>
      <c r="S17" s="246"/>
      <c r="T17" s="49"/>
      <c r="U17" s="49"/>
    </row>
    <row r="18" spans="1:21" s="47" customFormat="1">
      <c r="A18" s="46"/>
      <c r="B18" s="61">
        <v>186015032</v>
      </c>
      <c r="C18" s="161" t="s">
        <v>26</v>
      </c>
      <c r="D18" s="164">
        <v>225</v>
      </c>
      <c r="E18" s="52">
        <v>216</v>
      </c>
      <c r="F18" s="270">
        <v>24</v>
      </c>
      <c r="G18" s="270">
        <v>24</v>
      </c>
      <c r="H18" s="476">
        <v>24</v>
      </c>
      <c r="I18" s="483">
        <v>24</v>
      </c>
      <c r="J18" s="479">
        <v>9</v>
      </c>
      <c r="K18" s="270">
        <v>0</v>
      </c>
      <c r="L18" s="270">
        <v>0</v>
      </c>
      <c r="M18" s="296">
        <v>0</v>
      </c>
      <c r="N18" s="58">
        <v>16</v>
      </c>
      <c r="O18" s="268">
        <v>16</v>
      </c>
      <c r="P18" s="268">
        <v>16</v>
      </c>
      <c r="Q18" s="477">
        <v>20</v>
      </c>
      <c r="R18" s="269">
        <v>16</v>
      </c>
      <c r="S18" s="246"/>
      <c r="T18" s="49"/>
      <c r="U18" s="49"/>
    </row>
    <row r="19" spans="1:21" s="47" customFormat="1">
      <c r="A19" s="46"/>
      <c r="B19" s="61">
        <v>186015033</v>
      </c>
      <c r="C19" s="141" t="s">
        <v>27</v>
      </c>
      <c r="D19" s="164">
        <v>240</v>
      </c>
      <c r="E19" s="52">
        <v>128</v>
      </c>
      <c r="F19" s="270">
        <v>8</v>
      </c>
      <c r="G19" s="270">
        <v>24</v>
      </c>
      <c r="H19" s="476">
        <v>24</v>
      </c>
      <c r="I19" s="501" t="s">
        <v>584</v>
      </c>
      <c r="J19" s="479">
        <v>24</v>
      </c>
      <c r="K19" s="474">
        <v>24</v>
      </c>
      <c r="L19" s="474">
        <v>24</v>
      </c>
      <c r="M19" s="475">
        <v>16</v>
      </c>
      <c r="N19" s="58">
        <v>24</v>
      </c>
      <c r="O19" s="268">
        <v>16</v>
      </c>
      <c r="P19" s="268">
        <v>16</v>
      </c>
      <c r="Q19" s="477">
        <v>8</v>
      </c>
      <c r="R19" s="271">
        <v>0</v>
      </c>
      <c r="S19" s="246"/>
      <c r="T19" s="49"/>
      <c r="U19" s="49"/>
    </row>
    <row r="20" spans="1:21" s="47" customFormat="1">
      <c r="A20" s="46"/>
      <c r="B20" s="50">
        <v>186015034</v>
      </c>
      <c r="C20" s="141" t="s">
        <v>54</v>
      </c>
      <c r="D20" s="164">
        <v>20</v>
      </c>
      <c r="E20" s="52">
        <v>20</v>
      </c>
      <c r="F20" s="270">
        <v>0</v>
      </c>
      <c r="G20" s="270">
        <v>4</v>
      </c>
      <c r="H20" s="476">
        <v>0</v>
      </c>
      <c r="I20" s="482">
        <v>0</v>
      </c>
      <c r="J20" s="267">
        <v>0</v>
      </c>
      <c r="K20" s="270">
        <v>0</v>
      </c>
      <c r="L20" s="270">
        <v>0</v>
      </c>
      <c r="M20" s="296">
        <v>0</v>
      </c>
      <c r="N20" s="58">
        <v>8</v>
      </c>
      <c r="O20" s="268">
        <v>8</v>
      </c>
      <c r="P20" s="270">
        <v>0</v>
      </c>
      <c r="Q20" s="477">
        <v>8</v>
      </c>
      <c r="R20" s="269">
        <v>7</v>
      </c>
      <c r="S20" s="247"/>
      <c r="T20" s="49"/>
      <c r="U20" s="49"/>
    </row>
    <row r="21" spans="1:21" s="47" customFormat="1">
      <c r="A21" s="46"/>
      <c r="B21" s="50">
        <v>186015053</v>
      </c>
      <c r="C21" s="161" t="s">
        <v>278</v>
      </c>
      <c r="D21" s="164">
        <v>9</v>
      </c>
      <c r="E21" s="52">
        <v>9</v>
      </c>
      <c r="F21" s="270">
        <v>0</v>
      </c>
      <c r="G21" s="270">
        <v>8</v>
      </c>
      <c r="H21" s="476">
        <v>1</v>
      </c>
      <c r="I21" s="482">
        <v>0</v>
      </c>
      <c r="J21" s="267">
        <v>0</v>
      </c>
      <c r="K21" s="270">
        <v>0</v>
      </c>
      <c r="L21" s="270">
        <v>0</v>
      </c>
      <c r="M21" s="296">
        <v>0</v>
      </c>
      <c r="N21" s="58">
        <v>8</v>
      </c>
      <c r="O21" s="268">
        <v>7</v>
      </c>
      <c r="P21" s="270">
        <v>0</v>
      </c>
      <c r="Q21" s="476">
        <v>0</v>
      </c>
      <c r="R21" s="271">
        <v>0</v>
      </c>
      <c r="S21" s="247"/>
      <c r="T21" s="49"/>
      <c r="U21" s="49"/>
    </row>
    <row r="22" spans="1:21" s="47" customFormat="1">
      <c r="A22" s="46"/>
      <c r="B22" s="50">
        <v>186002998</v>
      </c>
      <c r="C22" s="139" t="s">
        <v>21</v>
      </c>
      <c r="D22" s="164">
        <v>70</v>
      </c>
      <c r="E22" s="52">
        <v>70</v>
      </c>
      <c r="F22" s="270">
        <v>10</v>
      </c>
      <c r="G22" s="286">
        <v>0</v>
      </c>
      <c r="H22" s="476">
        <v>0</v>
      </c>
      <c r="I22" s="482">
        <v>0</v>
      </c>
      <c r="J22" s="267">
        <v>0</v>
      </c>
      <c r="K22" s="270">
        <v>0</v>
      </c>
      <c r="L22" s="270">
        <v>0</v>
      </c>
      <c r="M22" s="296">
        <v>0</v>
      </c>
      <c r="N22" s="58">
        <v>15</v>
      </c>
      <c r="O22" s="268">
        <v>12</v>
      </c>
      <c r="P22" s="268">
        <v>12</v>
      </c>
      <c r="Q22" s="477">
        <v>12</v>
      </c>
      <c r="R22" s="269">
        <v>12</v>
      </c>
      <c r="S22" s="246"/>
      <c r="T22" s="49"/>
      <c r="U22" s="49"/>
    </row>
    <row r="23" spans="1:21" s="47" customFormat="1">
      <c r="A23" s="46"/>
      <c r="B23" s="50">
        <v>186299800</v>
      </c>
      <c r="C23" s="139" t="s">
        <v>47</v>
      </c>
      <c r="D23" s="164">
        <v>435</v>
      </c>
      <c r="E23" s="52">
        <v>296</v>
      </c>
      <c r="F23" s="270">
        <v>24</v>
      </c>
      <c r="G23" s="270">
        <v>8</v>
      </c>
      <c r="H23" s="476">
        <v>40</v>
      </c>
      <c r="I23" s="483">
        <v>40</v>
      </c>
      <c r="J23" s="297">
        <v>32</v>
      </c>
      <c r="K23" s="268">
        <v>48</v>
      </c>
      <c r="L23" s="268">
        <v>48</v>
      </c>
      <c r="M23" s="269">
        <v>11</v>
      </c>
      <c r="N23" s="58">
        <v>40</v>
      </c>
      <c r="O23" s="268">
        <v>40</v>
      </c>
      <c r="P23" s="268">
        <v>48</v>
      </c>
      <c r="Q23" s="477">
        <v>48</v>
      </c>
      <c r="R23" s="269">
        <v>40</v>
      </c>
      <c r="S23" s="246"/>
      <c r="T23" s="49"/>
      <c r="U23" s="49"/>
    </row>
    <row r="24" spans="1:21" s="47" customFormat="1">
      <c r="A24" s="46"/>
      <c r="B24" s="50">
        <v>186017002</v>
      </c>
      <c r="C24" s="143" t="s">
        <v>69</v>
      </c>
      <c r="D24" s="164">
        <v>131</v>
      </c>
      <c r="E24" s="52">
        <v>112</v>
      </c>
      <c r="F24" s="270">
        <v>0</v>
      </c>
      <c r="G24" s="286">
        <v>0</v>
      </c>
      <c r="H24" s="476">
        <v>16</v>
      </c>
      <c r="I24" s="483">
        <v>16</v>
      </c>
      <c r="J24" s="297">
        <v>19</v>
      </c>
      <c r="K24" s="270">
        <v>0</v>
      </c>
      <c r="L24" s="270">
        <v>0</v>
      </c>
      <c r="M24" s="296">
        <v>0</v>
      </c>
      <c r="N24" s="58">
        <v>16</v>
      </c>
      <c r="O24" s="268">
        <v>16</v>
      </c>
      <c r="P24" s="268">
        <v>16</v>
      </c>
      <c r="Q24" s="477">
        <v>20</v>
      </c>
      <c r="R24" s="271">
        <v>0</v>
      </c>
      <c r="S24" s="246"/>
      <c r="T24" s="49"/>
      <c r="U24" s="49"/>
    </row>
    <row r="25" spans="1:21" s="47" customFormat="1">
      <c r="A25" s="46"/>
      <c r="B25" s="50">
        <v>186017003</v>
      </c>
      <c r="C25" s="143" t="s">
        <v>70</v>
      </c>
      <c r="D25" s="164">
        <v>175</v>
      </c>
      <c r="E25" s="52">
        <v>136</v>
      </c>
      <c r="F25" s="270">
        <v>16</v>
      </c>
      <c r="G25" s="270">
        <v>16</v>
      </c>
      <c r="H25" s="476">
        <v>16</v>
      </c>
      <c r="I25" s="483">
        <v>16</v>
      </c>
      <c r="J25" s="297">
        <v>24</v>
      </c>
      <c r="K25" s="268">
        <v>15</v>
      </c>
      <c r="L25" s="270">
        <v>0</v>
      </c>
      <c r="M25" s="296">
        <v>0</v>
      </c>
      <c r="N25" s="83">
        <v>0</v>
      </c>
      <c r="O25" s="268">
        <v>16</v>
      </c>
      <c r="P25" s="268">
        <v>16</v>
      </c>
      <c r="Q25" s="477">
        <v>8</v>
      </c>
      <c r="R25" s="269">
        <v>16</v>
      </c>
      <c r="S25" s="246"/>
      <c r="T25" s="49"/>
      <c r="U25" s="49"/>
    </row>
    <row r="26" spans="1:21" s="47" customFormat="1">
      <c r="A26" s="46"/>
      <c r="B26" s="50">
        <v>186017012</v>
      </c>
      <c r="C26" s="161" t="s">
        <v>214</v>
      </c>
      <c r="D26" s="164">
        <v>7</v>
      </c>
      <c r="E26" s="52">
        <v>5</v>
      </c>
      <c r="F26" s="270">
        <v>0</v>
      </c>
      <c r="G26" s="286">
        <v>0</v>
      </c>
      <c r="H26" s="476">
        <v>0</v>
      </c>
      <c r="I26" s="482">
        <v>0</v>
      </c>
      <c r="J26" s="267">
        <v>0</v>
      </c>
      <c r="K26" s="270">
        <v>0</v>
      </c>
      <c r="L26" s="268">
        <v>2</v>
      </c>
      <c r="M26" s="296">
        <v>0</v>
      </c>
      <c r="N26" s="58">
        <v>8</v>
      </c>
      <c r="O26" s="270">
        <v>0</v>
      </c>
      <c r="P26" s="270">
        <v>0</v>
      </c>
      <c r="Q26" s="476">
        <v>0</v>
      </c>
      <c r="R26" s="271">
        <v>0</v>
      </c>
      <c r="S26" s="246"/>
      <c r="T26" s="49"/>
      <c r="U26" s="49"/>
    </row>
    <row r="27" spans="1:21" s="47" customFormat="1">
      <c r="A27" s="46"/>
      <c r="B27" s="57">
        <v>186017013</v>
      </c>
      <c r="C27" s="239" t="s">
        <v>213</v>
      </c>
      <c r="D27" s="263">
        <v>9</v>
      </c>
      <c r="E27" s="264">
        <v>9</v>
      </c>
      <c r="F27" s="272">
        <v>0</v>
      </c>
      <c r="G27" s="294">
        <v>0</v>
      </c>
      <c r="H27" s="478">
        <v>1</v>
      </c>
      <c r="I27" s="484">
        <v>0</v>
      </c>
      <c r="J27" s="480">
        <v>0</v>
      </c>
      <c r="K27" s="272">
        <v>0</v>
      </c>
      <c r="L27" s="272">
        <v>0</v>
      </c>
      <c r="M27" s="299">
        <v>0</v>
      </c>
      <c r="N27" s="280">
        <v>0</v>
      </c>
      <c r="O27" s="272">
        <v>0</v>
      </c>
      <c r="P27" s="272">
        <v>0</v>
      </c>
      <c r="Q27" s="478">
        <v>0</v>
      </c>
      <c r="R27" s="273">
        <v>0</v>
      </c>
      <c r="S27" s="246"/>
      <c r="T27" s="49"/>
      <c r="U27" s="49"/>
    </row>
    <row r="28" spans="1:21">
      <c r="B28" s="17"/>
      <c r="C28" s="17"/>
      <c r="D28" s="17"/>
      <c r="E28" s="17"/>
      <c r="F28" s="34"/>
      <c r="G28" s="35"/>
      <c r="H28" s="34"/>
      <c r="I28" s="274"/>
      <c r="J28" s="34"/>
      <c r="K28" s="34"/>
      <c r="L28" s="34"/>
      <c r="M28" s="34"/>
      <c r="N28" s="34"/>
      <c r="O28" s="34"/>
      <c r="P28" s="34"/>
      <c r="Q28" s="34"/>
    </row>
    <row r="29" spans="1:21" s="38" customFormat="1" ht="33.75">
      <c r="A29" s="37"/>
      <c r="B29" s="85" t="s">
        <v>6</v>
      </c>
      <c r="C29" s="520" t="s">
        <v>3</v>
      </c>
      <c r="D29" s="520"/>
      <c r="E29" s="520"/>
      <c r="F29" s="86" t="s">
        <v>4</v>
      </c>
      <c r="G29" s="85" t="s">
        <v>12</v>
      </c>
      <c r="H29" s="165" t="s">
        <v>58</v>
      </c>
      <c r="I29" s="85" t="s">
        <v>42</v>
      </c>
      <c r="J29" s="85" t="s">
        <v>7</v>
      </c>
      <c r="K29" s="521" t="s">
        <v>8</v>
      </c>
      <c r="L29" s="521"/>
      <c r="M29" s="521"/>
      <c r="N29" s="521"/>
      <c r="O29" s="521"/>
      <c r="P29" s="521"/>
      <c r="Q29" s="85" t="s">
        <v>11</v>
      </c>
      <c r="R29" s="85" t="s">
        <v>9</v>
      </c>
      <c r="S29" s="248"/>
      <c r="T29" s="39"/>
      <c r="U29" s="39"/>
    </row>
    <row r="30" spans="1:21" s="18" customFormat="1" ht="33.75" hidden="1" customHeight="1">
      <c r="A30" s="33"/>
      <c r="B30" s="144"/>
      <c r="C30" s="504" t="s">
        <v>203</v>
      </c>
      <c r="D30" s="505"/>
      <c r="E30" s="506"/>
      <c r="F30" s="133" t="s">
        <v>147</v>
      </c>
      <c r="G30" s="133" t="s">
        <v>204</v>
      </c>
      <c r="H30" s="133" t="s">
        <v>104</v>
      </c>
      <c r="I30" s="131"/>
      <c r="J30" s="133" t="s">
        <v>67</v>
      </c>
      <c r="K30" s="507" t="s">
        <v>210</v>
      </c>
      <c r="L30" s="508"/>
      <c r="M30" s="508"/>
      <c r="N30" s="508"/>
      <c r="O30" s="508"/>
      <c r="P30" s="509"/>
      <c r="Q30" s="93" t="s">
        <v>91</v>
      </c>
      <c r="R30" s="133" t="s">
        <v>16</v>
      </c>
      <c r="S30" s="242"/>
      <c r="T30" s="19"/>
      <c r="U30" s="19"/>
    </row>
    <row r="31" spans="1:21" s="18" customFormat="1" ht="56.25" hidden="1" customHeight="1">
      <c r="A31" s="33"/>
      <c r="B31" s="144" t="s">
        <v>215</v>
      </c>
      <c r="C31" s="504" t="s">
        <v>128</v>
      </c>
      <c r="D31" s="505"/>
      <c r="E31" s="506"/>
      <c r="F31" s="133" t="s">
        <v>129</v>
      </c>
      <c r="G31" s="133" t="s">
        <v>242</v>
      </c>
      <c r="H31" s="133" t="s">
        <v>271</v>
      </c>
      <c r="I31" s="131"/>
      <c r="J31" s="133" t="s">
        <v>15</v>
      </c>
      <c r="K31" s="513" t="s">
        <v>296</v>
      </c>
      <c r="L31" s="510"/>
      <c r="M31" s="510"/>
      <c r="N31" s="510"/>
      <c r="O31" s="510"/>
      <c r="P31" s="511"/>
      <c r="Q31" s="93" t="s">
        <v>91</v>
      </c>
      <c r="R31" s="133" t="s">
        <v>16</v>
      </c>
      <c r="S31" s="242"/>
      <c r="T31" s="19"/>
      <c r="U31" s="19"/>
    </row>
    <row r="32" spans="1:21" s="153" customFormat="1" ht="35.25" hidden="1" customHeight="1">
      <c r="A32" s="152"/>
      <c r="B32" s="144" t="s">
        <v>145</v>
      </c>
      <c r="C32" s="504" t="s">
        <v>146</v>
      </c>
      <c r="D32" s="505"/>
      <c r="E32" s="506"/>
      <c r="F32" s="133" t="s">
        <v>147</v>
      </c>
      <c r="G32" s="133" t="s">
        <v>148</v>
      </c>
      <c r="H32" s="133" t="s">
        <v>104</v>
      </c>
      <c r="I32" s="133" t="s">
        <v>150</v>
      </c>
      <c r="J32" s="155" t="s">
        <v>149</v>
      </c>
      <c r="K32" s="507" t="s">
        <v>208</v>
      </c>
      <c r="L32" s="508"/>
      <c r="M32" s="508"/>
      <c r="N32" s="508"/>
      <c r="O32" s="508"/>
      <c r="P32" s="509"/>
      <c r="Q32" s="93" t="s">
        <v>91</v>
      </c>
      <c r="R32" s="155" t="s">
        <v>16</v>
      </c>
      <c r="S32" s="249"/>
      <c r="T32" s="154"/>
      <c r="U32" s="154"/>
    </row>
    <row r="33" spans="1:21" ht="23.25" hidden="1" customHeight="1">
      <c r="B33" s="144" t="s">
        <v>98</v>
      </c>
      <c r="C33" s="504" t="s">
        <v>226</v>
      </c>
      <c r="D33" s="505"/>
      <c r="E33" s="506"/>
      <c r="F33" s="133" t="s">
        <v>98</v>
      </c>
      <c r="G33" s="133" t="s">
        <v>160</v>
      </c>
      <c r="H33" s="133" t="s">
        <v>211</v>
      </c>
      <c r="I33" s="131"/>
      <c r="J33" s="133" t="s">
        <v>67</v>
      </c>
      <c r="K33" s="507" t="s">
        <v>225</v>
      </c>
      <c r="L33" s="508"/>
      <c r="M33" s="508"/>
      <c r="N33" s="508"/>
      <c r="O33" s="508"/>
      <c r="P33" s="509"/>
      <c r="Q33" s="93" t="s">
        <v>91</v>
      </c>
      <c r="R33" s="133" t="s">
        <v>16</v>
      </c>
      <c r="S33" s="242"/>
    </row>
    <row r="34" spans="1:21" ht="55.5" hidden="1" customHeight="1">
      <c r="B34" s="144">
        <v>425000540</v>
      </c>
      <c r="C34" s="504" t="s">
        <v>212</v>
      </c>
      <c r="D34" s="505"/>
      <c r="E34" s="506"/>
      <c r="F34" s="133" t="s">
        <v>118</v>
      </c>
      <c r="G34" s="133" t="s">
        <v>216</v>
      </c>
      <c r="H34" s="133" t="s">
        <v>78</v>
      </c>
      <c r="I34" s="133" t="s">
        <v>189</v>
      </c>
      <c r="J34" s="133" t="s">
        <v>15</v>
      </c>
      <c r="K34" s="507" t="s">
        <v>223</v>
      </c>
      <c r="L34" s="508"/>
      <c r="M34" s="508"/>
      <c r="N34" s="508"/>
      <c r="O34" s="508"/>
      <c r="P34" s="509"/>
      <c r="Q34" s="91" t="s">
        <v>64</v>
      </c>
      <c r="R34" s="133" t="s">
        <v>16</v>
      </c>
      <c r="S34" s="242"/>
    </row>
    <row r="35" spans="1:21" ht="21.75" hidden="1" customHeight="1">
      <c r="B35" s="144" t="s">
        <v>217</v>
      </c>
      <c r="C35" s="504" t="s">
        <v>218</v>
      </c>
      <c r="D35" s="505"/>
      <c r="E35" s="506"/>
      <c r="F35" s="133" t="s">
        <v>129</v>
      </c>
      <c r="G35" s="133" t="s">
        <v>160</v>
      </c>
      <c r="H35" s="133" t="s">
        <v>90</v>
      </c>
      <c r="I35" s="133"/>
      <c r="J35" s="133" t="s">
        <v>18</v>
      </c>
      <c r="K35" s="507" t="s">
        <v>222</v>
      </c>
      <c r="L35" s="508"/>
      <c r="M35" s="508"/>
      <c r="N35" s="508"/>
      <c r="O35" s="508"/>
      <c r="P35" s="509"/>
      <c r="Q35" s="93" t="s">
        <v>91</v>
      </c>
      <c r="R35" s="133" t="s">
        <v>16</v>
      </c>
      <c r="S35" s="242"/>
    </row>
    <row r="36" spans="1:21" s="18" customFormat="1" ht="21.75" hidden="1" customHeight="1">
      <c r="A36" s="33"/>
      <c r="B36" s="156">
        <v>999042549</v>
      </c>
      <c r="C36" s="522" t="s">
        <v>313</v>
      </c>
      <c r="D36" s="523"/>
      <c r="E36" s="524"/>
      <c r="F36" s="157" t="s">
        <v>147</v>
      </c>
      <c r="G36" s="157" t="s">
        <v>247</v>
      </c>
      <c r="H36" s="157" t="s">
        <v>280</v>
      </c>
      <c r="I36" s="157"/>
      <c r="J36" s="157" t="s">
        <v>67</v>
      </c>
      <c r="K36" s="507" t="s">
        <v>315</v>
      </c>
      <c r="L36" s="510"/>
      <c r="M36" s="510"/>
      <c r="N36" s="510"/>
      <c r="O36" s="510"/>
      <c r="P36" s="511"/>
      <c r="Q36" s="93" t="s">
        <v>91</v>
      </c>
      <c r="R36" s="157" t="s">
        <v>16</v>
      </c>
      <c r="S36" s="242"/>
      <c r="T36" s="19"/>
      <c r="U36" s="19"/>
    </row>
    <row r="37" spans="1:21" ht="33" hidden="1" customHeight="1">
      <c r="B37" s="156" t="s">
        <v>239</v>
      </c>
      <c r="C37" s="522" t="s">
        <v>240</v>
      </c>
      <c r="D37" s="523"/>
      <c r="E37" s="524"/>
      <c r="F37" s="157" t="s">
        <v>105</v>
      </c>
      <c r="G37" s="157" t="s">
        <v>241</v>
      </c>
      <c r="H37" s="157" t="s">
        <v>78</v>
      </c>
      <c r="I37" s="157" t="s">
        <v>189</v>
      </c>
      <c r="J37" s="157" t="s">
        <v>15</v>
      </c>
      <c r="K37" s="513" t="s">
        <v>310</v>
      </c>
      <c r="L37" s="510"/>
      <c r="M37" s="510"/>
      <c r="N37" s="510"/>
      <c r="O37" s="510"/>
      <c r="P37" s="511"/>
      <c r="Q37" s="93" t="s">
        <v>91</v>
      </c>
      <c r="R37" s="157" t="s">
        <v>16</v>
      </c>
    </row>
    <row r="38" spans="1:21" ht="57" hidden="1" customHeight="1">
      <c r="B38" s="144" t="s">
        <v>98</v>
      </c>
      <c r="C38" s="504" t="s">
        <v>228</v>
      </c>
      <c r="D38" s="505"/>
      <c r="E38" s="506"/>
      <c r="F38" s="133" t="s">
        <v>98</v>
      </c>
      <c r="G38" s="133" t="s">
        <v>227</v>
      </c>
      <c r="H38" s="133" t="s">
        <v>104</v>
      </c>
      <c r="I38" s="133" t="s">
        <v>224</v>
      </c>
      <c r="J38" s="133" t="s">
        <v>67</v>
      </c>
      <c r="K38" s="513" t="s">
        <v>237</v>
      </c>
      <c r="L38" s="510"/>
      <c r="M38" s="510"/>
      <c r="N38" s="510"/>
      <c r="O38" s="510"/>
      <c r="P38" s="511"/>
      <c r="Q38" s="93" t="s">
        <v>64</v>
      </c>
      <c r="R38" s="133" t="s">
        <v>16</v>
      </c>
    </row>
    <row r="39" spans="1:21" s="18" customFormat="1" ht="25.5" hidden="1" customHeight="1">
      <c r="A39" s="33"/>
      <c r="B39" s="144">
        <v>210000444</v>
      </c>
      <c r="C39" s="504" t="s">
        <v>230</v>
      </c>
      <c r="D39" s="505"/>
      <c r="E39" s="506"/>
      <c r="F39" s="133" t="s">
        <v>112</v>
      </c>
      <c r="G39" s="133">
        <v>186269506</v>
      </c>
      <c r="H39" s="133" t="s">
        <v>249</v>
      </c>
      <c r="I39" s="133"/>
      <c r="J39" s="133" t="s">
        <v>18</v>
      </c>
      <c r="K39" s="507" t="s">
        <v>254</v>
      </c>
      <c r="L39" s="510"/>
      <c r="M39" s="510"/>
      <c r="N39" s="510"/>
      <c r="O39" s="510"/>
      <c r="P39" s="511"/>
      <c r="Q39" s="93" t="s">
        <v>91</v>
      </c>
      <c r="R39" s="133" t="s">
        <v>16</v>
      </c>
      <c r="S39" s="243"/>
      <c r="T39" s="19"/>
      <c r="U39" s="19"/>
    </row>
    <row r="40" spans="1:21" s="18" customFormat="1" ht="34.5" hidden="1" customHeight="1">
      <c r="A40" s="33"/>
      <c r="B40" s="144">
        <v>279003850</v>
      </c>
      <c r="C40" s="504" t="s">
        <v>259</v>
      </c>
      <c r="D40" s="505"/>
      <c r="E40" s="506"/>
      <c r="F40" s="133" t="s">
        <v>260</v>
      </c>
      <c r="G40" s="133" t="s">
        <v>247</v>
      </c>
      <c r="H40" s="133" t="s">
        <v>271</v>
      </c>
      <c r="I40" s="133"/>
      <c r="J40" s="133" t="s">
        <v>15</v>
      </c>
      <c r="K40" s="507" t="s">
        <v>285</v>
      </c>
      <c r="L40" s="510"/>
      <c r="M40" s="510"/>
      <c r="N40" s="510"/>
      <c r="O40" s="510"/>
      <c r="P40" s="511"/>
      <c r="Q40" s="91" t="s">
        <v>64</v>
      </c>
      <c r="R40" s="157" t="s">
        <v>16</v>
      </c>
      <c r="S40" s="243"/>
      <c r="T40" s="19"/>
      <c r="U40" s="19"/>
    </row>
    <row r="41" spans="1:21" s="18" customFormat="1" ht="45.75" hidden="1" customHeight="1">
      <c r="A41" s="33"/>
      <c r="B41" s="144" t="s">
        <v>261</v>
      </c>
      <c r="C41" s="504" t="s">
        <v>262</v>
      </c>
      <c r="D41" s="505"/>
      <c r="E41" s="506"/>
      <c r="F41" s="133" t="s">
        <v>263</v>
      </c>
      <c r="G41" s="133" t="s">
        <v>272</v>
      </c>
      <c r="H41" s="133" t="s">
        <v>78</v>
      </c>
      <c r="I41" s="133"/>
      <c r="J41" s="133" t="s">
        <v>15</v>
      </c>
      <c r="K41" s="507" t="s">
        <v>276</v>
      </c>
      <c r="L41" s="510"/>
      <c r="M41" s="510"/>
      <c r="N41" s="510"/>
      <c r="O41" s="510"/>
      <c r="P41" s="511"/>
      <c r="Q41" s="93" t="s">
        <v>91</v>
      </c>
      <c r="R41" s="157" t="s">
        <v>16</v>
      </c>
      <c r="S41" s="243"/>
      <c r="T41" s="19"/>
      <c r="U41" s="19"/>
    </row>
    <row r="42" spans="1:21" s="18" customFormat="1" ht="36" hidden="1" customHeight="1">
      <c r="A42" s="33"/>
      <c r="B42" s="144">
        <v>279002660</v>
      </c>
      <c r="C42" s="504" t="s">
        <v>264</v>
      </c>
      <c r="D42" s="505"/>
      <c r="E42" s="506"/>
      <c r="F42" s="133" t="s">
        <v>112</v>
      </c>
      <c r="G42" s="133" t="s">
        <v>265</v>
      </c>
      <c r="H42" s="133" t="s">
        <v>266</v>
      </c>
      <c r="I42" s="133"/>
      <c r="J42" s="133" t="s">
        <v>67</v>
      </c>
      <c r="K42" s="507" t="s">
        <v>270</v>
      </c>
      <c r="L42" s="510"/>
      <c r="M42" s="510"/>
      <c r="N42" s="510"/>
      <c r="O42" s="510"/>
      <c r="P42" s="511"/>
      <c r="Q42" s="91" t="s">
        <v>64</v>
      </c>
      <c r="R42" s="157" t="s">
        <v>14</v>
      </c>
      <c r="S42" s="243"/>
      <c r="T42" s="19"/>
      <c r="U42" s="19"/>
    </row>
    <row r="43" spans="1:21" s="18" customFormat="1" ht="36" hidden="1" customHeight="1">
      <c r="A43" s="33"/>
      <c r="B43" s="144">
        <v>210000444</v>
      </c>
      <c r="C43" s="504" t="s">
        <v>275</v>
      </c>
      <c r="D43" s="505"/>
      <c r="E43" s="506"/>
      <c r="F43" s="133" t="s">
        <v>112</v>
      </c>
      <c r="G43" s="133" t="s">
        <v>274</v>
      </c>
      <c r="H43" s="133" t="s">
        <v>248</v>
      </c>
      <c r="I43" s="133"/>
      <c r="J43" s="133"/>
      <c r="K43" s="513" t="s">
        <v>273</v>
      </c>
      <c r="L43" s="510"/>
      <c r="M43" s="510"/>
      <c r="N43" s="510"/>
      <c r="O43" s="510"/>
      <c r="P43" s="511"/>
      <c r="Q43" s="91" t="s">
        <v>64</v>
      </c>
      <c r="R43" s="157" t="s">
        <v>16</v>
      </c>
      <c r="S43" s="243"/>
      <c r="T43" s="19"/>
      <c r="U43" s="19"/>
    </row>
    <row r="44" spans="1:21" s="18" customFormat="1" ht="21.75" hidden="1" customHeight="1">
      <c r="A44" s="33"/>
      <c r="B44" s="144">
        <v>210000411</v>
      </c>
      <c r="C44" s="504" t="s">
        <v>279</v>
      </c>
      <c r="D44" s="505"/>
      <c r="E44" s="506"/>
      <c r="F44" s="133" t="s">
        <v>112</v>
      </c>
      <c r="G44" s="133" t="s">
        <v>247</v>
      </c>
      <c r="H44" s="157" t="s">
        <v>78</v>
      </c>
      <c r="I44" s="133"/>
      <c r="J44" s="157" t="s">
        <v>15</v>
      </c>
      <c r="K44" s="513" t="s">
        <v>291</v>
      </c>
      <c r="L44" s="510"/>
      <c r="M44" s="510"/>
      <c r="N44" s="510"/>
      <c r="O44" s="510"/>
      <c r="P44" s="511"/>
      <c r="Q44" s="93" t="s">
        <v>91</v>
      </c>
      <c r="R44" s="157" t="s">
        <v>16</v>
      </c>
      <c r="S44" s="243"/>
      <c r="T44" s="19"/>
      <c r="U44" s="19"/>
    </row>
    <row r="45" spans="1:21" s="18" customFormat="1" ht="34.5" hidden="1" customHeight="1">
      <c r="A45" s="33"/>
      <c r="B45" s="144" t="s">
        <v>98</v>
      </c>
      <c r="C45" s="504" t="s">
        <v>98</v>
      </c>
      <c r="D45" s="505"/>
      <c r="E45" s="506"/>
      <c r="F45" s="133" t="s">
        <v>98</v>
      </c>
      <c r="G45" s="133" t="s">
        <v>247</v>
      </c>
      <c r="H45" s="157" t="s">
        <v>280</v>
      </c>
      <c r="I45" s="133" t="s">
        <v>281</v>
      </c>
      <c r="J45" s="157" t="s">
        <v>67</v>
      </c>
      <c r="K45" s="507" t="s">
        <v>282</v>
      </c>
      <c r="L45" s="510"/>
      <c r="M45" s="510"/>
      <c r="N45" s="510"/>
      <c r="O45" s="510"/>
      <c r="P45" s="511"/>
      <c r="Q45" s="91" t="s">
        <v>64</v>
      </c>
      <c r="R45" s="157" t="s">
        <v>16</v>
      </c>
      <c r="S45" s="243"/>
      <c r="T45" s="19"/>
      <c r="U45" s="19"/>
    </row>
    <row r="46" spans="1:21" s="18" customFormat="1" ht="24" hidden="1" customHeight="1">
      <c r="A46" s="33"/>
      <c r="B46" s="144" t="s">
        <v>98</v>
      </c>
      <c r="C46" s="504" t="s">
        <v>98</v>
      </c>
      <c r="D46" s="505"/>
      <c r="E46" s="506"/>
      <c r="F46" s="133" t="s">
        <v>98</v>
      </c>
      <c r="G46" s="133" t="s">
        <v>247</v>
      </c>
      <c r="H46" s="157" t="s">
        <v>266</v>
      </c>
      <c r="I46" s="133" t="s">
        <v>281</v>
      </c>
      <c r="J46" s="157" t="s">
        <v>67</v>
      </c>
      <c r="K46" s="507" t="s">
        <v>290</v>
      </c>
      <c r="L46" s="510"/>
      <c r="M46" s="510"/>
      <c r="N46" s="510"/>
      <c r="O46" s="510"/>
      <c r="P46" s="511"/>
      <c r="Q46" s="91" t="s">
        <v>64</v>
      </c>
      <c r="R46" s="157" t="s">
        <v>16</v>
      </c>
      <c r="S46" s="243"/>
      <c r="T46" s="19"/>
      <c r="U46" s="19"/>
    </row>
    <row r="47" spans="1:21" s="18" customFormat="1" ht="48" hidden="1" customHeight="1">
      <c r="A47" s="33"/>
      <c r="B47" s="144">
        <v>279001055</v>
      </c>
      <c r="C47" s="504" t="s">
        <v>283</v>
      </c>
      <c r="D47" s="505"/>
      <c r="E47" s="506"/>
      <c r="F47" s="133" t="s">
        <v>89</v>
      </c>
      <c r="G47" s="133" t="s">
        <v>247</v>
      </c>
      <c r="H47" s="157" t="s">
        <v>90</v>
      </c>
      <c r="I47" s="133"/>
      <c r="J47" s="157" t="s">
        <v>18</v>
      </c>
      <c r="K47" s="507" t="s">
        <v>284</v>
      </c>
      <c r="L47" s="510"/>
      <c r="M47" s="510"/>
      <c r="N47" s="510"/>
      <c r="O47" s="510"/>
      <c r="P47" s="511"/>
      <c r="Q47" s="91" t="s">
        <v>64</v>
      </c>
      <c r="R47" s="157" t="s">
        <v>16</v>
      </c>
      <c r="S47" s="243"/>
      <c r="T47" s="19"/>
      <c r="U47" s="19"/>
    </row>
    <row r="48" spans="1:21" s="18" customFormat="1" ht="44.25" hidden="1" customHeight="1">
      <c r="A48" s="33"/>
      <c r="B48" s="144" t="s">
        <v>286</v>
      </c>
      <c r="C48" s="504" t="s">
        <v>287</v>
      </c>
      <c r="D48" s="505"/>
      <c r="E48" s="506"/>
      <c r="F48" s="133" t="s">
        <v>202</v>
      </c>
      <c r="G48" s="133" t="s">
        <v>341</v>
      </c>
      <c r="H48" s="157" t="s">
        <v>360</v>
      </c>
      <c r="I48" s="133" t="s">
        <v>189</v>
      </c>
      <c r="J48" s="157" t="s">
        <v>15</v>
      </c>
      <c r="K48" s="507" t="s">
        <v>380</v>
      </c>
      <c r="L48" s="510"/>
      <c r="M48" s="510"/>
      <c r="N48" s="510"/>
      <c r="O48" s="510"/>
      <c r="P48" s="511"/>
      <c r="Q48" s="91" t="s">
        <v>91</v>
      </c>
      <c r="R48" s="157" t="s">
        <v>16</v>
      </c>
      <c r="S48" s="243"/>
      <c r="T48" s="19"/>
      <c r="U48" s="19"/>
    </row>
    <row r="49" spans="1:21" s="18" customFormat="1" ht="35.25" hidden="1" customHeight="1">
      <c r="A49" s="33"/>
      <c r="B49" s="144">
        <v>289001324</v>
      </c>
      <c r="C49" s="504" t="s">
        <v>297</v>
      </c>
      <c r="D49" s="505"/>
      <c r="E49" s="506"/>
      <c r="F49" s="133" t="s">
        <v>202</v>
      </c>
      <c r="G49" s="133" t="s">
        <v>342</v>
      </c>
      <c r="H49" s="157" t="s">
        <v>360</v>
      </c>
      <c r="I49" s="133" t="s">
        <v>189</v>
      </c>
      <c r="J49" s="157" t="s">
        <v>15</v>
      </c>
      <c r="K49" s="507" t="s">
        <v>381</v>
      </c>
      <c r="L49" s="510"/>
      <c r="M49" s="510"/>
      <c r="N49" s="510"/>
      <c r="O49" s="510"/>
      <c r="P49" s="511"/>
      <c r="Q49" s="91" t="s">
        <v>91</v>
      </c>
      <c r="R49" s="157" t="s">
        <v>16</v>
      </c>
      <c r="S49" s="243"/>
      <c r="T49" s="19"/>
      <c r="U49" s="19"/>
    </row>
    <row r="50" spans="1:21" s="18" customFormat="1" ht="67.5" hidden="1">
      <c r="A50" s="33"/>
      <c r="B50" s="144" t="s">
        <v>322</v>
      </c>
      <c r="C50" s="504" t="s">
        <v>323</v>
      </c>
      <c r="D50" s="505"/>
      <c r="E50" s="506"/>
      <c r="F50" s="133" t="s">
        <v>324</v>
      </c>
      <c r="G50" s="133" t="s">
        <v>325</v>
      </c>
      <c r="H50" s="157" t="s">
        <v>168</v>
      </c>
      <c r="I50" s="133" t="s">
        <v>326</v>
      </c>
      <c r="J50" s="261" t="s">
        <v>15</v>
      </c>
      <c r="K50" s="507" t="s">
        <v>327</v>
      </c>
      <c r="L50" s="510"/>
      <c r="M50" s="510"/>
      <c r="N50" s="510"/>
      <c r="O50" s="510"/>
      <c r="P50" s="511"/>
      <c r="Q50" s="91" t="s">
        <v>64</v>
      </c>
      <c r="R50" s="261" t="s">
        <v>14</v>
      </c>
      <c r="S50" s="243"/>
      <c r="T50" s="19"/>
      <c r="U50" s="19"/>
    </row>
    <row r="51" spans="1:21" s="18" customFormat="1" ht="61.5" hidden="1" customHeight="1">
      <c r="A51" s="33"/>
      <c r="B51" s="144">
        <v>415002438</v>
      </c>
      <c r="C51" s="504" t="s">
        <v>329</v>
      </c>
      <c r="D51" s="505"/>
      <c r="E51" s="506"/>
      <c r="F51" s="133" t="s">
        <v>335</v>
      </c>
      <c r="G51" s="133" t="s">
        <v>330</v>
      </c>
      <c r="H51" s="157" t="s">
        <v>168</v>
      </c>
      <c r="I51" s="133" t="s">
        <v>316</v>
      </c>
      <c r="J51" s="157" t="s">
        <v>18</v>
      </c>
      <c r="K51" s="507" t="s">
        <v>334</v>
      </c>
      <c r="L51" s="510"/>
      <c r="M51" s="510"/>
      <c r="N51" s="510"/>
      <c r="O51" s="510"/>
      <c r="P51" s="511"/>
      <c r="Q51" s="91" t="s">
        <v>64</v>
      </c>
      <c r="R51" s="261" t="s">
        <v>14</v>
      </c>
      <c r="S51" s="243"/>
      <c r="T51" s="19"/>
      <c r="U51" s="19"/>
    </row>
    <row r="52" spans="1:21" s="18" customFormat="1" ht="67.5" hidden="1" customHeight="1">
      <c r="A52" s="33"/>
      <c r="B52" s="144">
        <v>400007515</v>
      </c>
      <c r="C52" s="504" t="s">
        <v>331</v>
      </c>
      <c r="D52" s="505"/>
      <c r="E52" s="506"/>
      <c r="F52" s="133" t="s">
        <v>97</v>
      </c>
      <c r="G52" s="133" t="s">
        <v>332</v>
      </c>
      <c r="H52" s="157"/>
      <c r="I52" s="133"/>
      <c r="J52" s="157" t="s">
        <v>18</v>
      </c>
      <c r="K52" s="507" t="s">
        <v>333</v>
      </c>
      <c r="L52" s="510"/>
      <c r="M52" s="510"/>
      <c r="N52" s="510"/>
      <c r="O52" s="510"/>
      <c r="P52" s="511"/>
      <c r="Q52" s="91" t="s">
        <v>64</v>
      </c>
      <c r="R52" s="261" t="s">
        <v>14</v>
      </c>
      <c r="S52" s="243"/>
      <c r="T52" s="19"/>
      <c r="U52" s="19"/>
    </row>
    <row r="53" spans="1:21" s="18" customFormat="1" ht="35.25" hidden="1" customHeight="1">
      <c r="A53" s="33"/>
      <c r="B53" s="144" t="s">
        <v>336</v>
      </c>
      <c r="C53" s="504" t="s">
        <v>337</v>
      </c>
      <c r="D53" s="505"/>
      <c r="E53" s="506"/>
      <c r="F53" s="133" t="s">
        <v>339</v>
      </c>
      <c r="G53" s="133">
        <v>186015001</v>
      </c>
      <c r="H53" s="157"/>
      <c r="I53" s="133" t="s">
        <v>338</v>
      </c>
      <c r="J53" s="157" t="s">
        <v>18</v>
      </c>
      <c r="K53" s="507" t="s">
        <v>343</v>
      </c>
      <c r="L53" s="510"/>
      <c r="M53" s="510"/>
      <c r="N53" s="510"/>
      <c r="O53" s="510"/>
      <c r="P53" s="511"/>
      <c r="Q53" s="91" t="s">
        <v>64</v>
      </c>
      <c r="R53" s="261" t="s">
        <v>14</v>
      </c>
      <c r="S53" s="243"/>
      <c r="T53" s="19"/>
      <c r="U53" s="19"/>
    </row>
    <row r="54" spans="1:21" s="18" customFormat="1" ht="33.75" hidden="1">
      <c r="A54" s="33"/>
      <c r="B54" s="144">
        <v>279000881</v>
      </c>
      <c r="C54" s="504" t="s">
        <v>350</v>
      </c>
      <c r="D54" s="505"/>
      <c r="E54" s="506"/>
      <c r="F54" s="133" t="s">
        <v>359</v>
      </c>
      <c r="G54" s="133" t="s">
        <v>351</v>
      </c>
      <c r="H54" s="157" t="s">
        <v>352</v>
      </c>
      <c r="I54" s="133"/>
      <c r="J54" s="157" t="s">
        <v>15</v>
      </c>
      <c r="K54" s="507" t="s">
        <v>370</v>
      </c>
      <c r="L54" s="510"/>
      <c r="M54" s="510"/>
      <c r="N54" s="510"/>
      <c r="O54" s="510"/>
      <c r="P54" s="511"/>
      <c r="Q54" s="91" t="s">
        <v>64</v>
      </c>
      <c r="R54" s="261" t="s">
        <v>14</v>
      </c>
      <c r="S54" s="243"/>
      <c r="T54" s="19"/>
      <c r="U54" s="19"/>
    </row>
    <row r="55" spans="1:21" s="18" customFormat="1" ht="33.75" hidden="1">
      <c r="A55" s="33"/>
      <c r="B55" s="144" t="s">
        <v>432</v>
      </c>
      <c r="C55" s="504" t="s">
        <v>434</v>
      </c>
      <c r="D55" s="505"/>
      <c r="E55" s="506"/>
      <c r="F55" s="133" t="s">
        <v>112</v>
      </c>
      <c r="G55" s="133" t="s">
        <v>433</v>
      </c>
      <c r="H55" s="157" t="s">
        <v>266</v>
      </c>
      <c r="I55" s="133"/>
      <c r="J55" s="157" t="s">
        <v>67</v>
      </c>
      <c r="K55" s="507" t="s">
        <v>436</v>
      </c>
      <c r="L55" s="510"/>
      <c r="M55" s="510"/>
      <c r="N55" s="510"/>
      <c r="O55" s="510"/>
      <c r="P55" s="511"/>
      <c r="Q55" s="91" t="s">
        <v>64</v>
      </c>
      <c r="R55" s="157" t="s">
        <v>16</v>
      </c>
      <c r="S55" s="243"/>
      <c r="T55" s="19"/>
      <c r="U55" s="19"/>
    </row>
    <row r="56" spans="1:21" s="18" customFormat="1" ht="22.5" hidden="1">
      <c r="A56" s="33"/>
      <c r="B56" s="144">
        <v>279003850</v>
      </c>
      <c r="C56" s="504" t="s">
        <v>428</v>
      </c>
      <c r="D56" s="505"/>
      <c r="E56" s="506"/>
      <c r="F56" s="133" t="s">
        <v>429</v>
      </c>
      <c r="G56" s="133" t="s">
        <v>247</v>
      </c>
      <c r="H56" s="157" t="s">
        <v>90</v>
      </c>
      <c r="I56" s="133"/>
      <c r="J56" s="157" t="s">
        <v>18</v>
      </c>
      <c r="K56" s="507" t="s">
        <v>435</v>
      </c>
      <c r="L56" s="510"/>
      <c r="M56" s="510"/>
      <c r="N56" s="510"/>
      <c r="O56" s="510"/>
      <c r="P56" s="511"/>
      <c r="Q56" s="91" t="s">
        <v>64</v>
      </c>
      <c r="R56" s="157" t="s">
        <v>16</v>
      </c>
      <c r="S56" s="243"/>
      <c r="T56" s="19"/>
      <c r="U56" s="19"/>
    </row>
    <row r="57" spans="1:21" s="18" customFormat="1" ht="34.5" hidden="1" customHeight="1">
      <c r="A57" s="33"/>
      <c r="B57" s="144">
        <v>210000411</v>
      </c>
      <c r="C57" s="504" t="s">
        <v>439</v>
      </c>
      <c r="D57" s="505"/>
      <c r="E57" s="506"/>
      <c r="F57" s="133" t="s">
        <v>112</v>
      </c>
      <c r="G57" s="133" t="s">
        <v>247</v>
      </c>
      <c r="H57" s="157" t="s">
        <v>94</v>
      </c>
      <c r="I57" s="133"/>
      <c r="J57" s="157" t="s">
        <v>67</v>
      </c>
      <c r="K57" s="507" t="s">
        <v>450</v>
      </c>
      <c r="L57" s="510"/>
      <c r="M57" s="510"/>
      <c r="N57" s="510"/>
      <c r="O57" s="510"/>
      <c r="P57" s="511"/>
      <c r="Q57" s="91" t="s">
        <v>91</v>
      </c>
      <c r="R57" s="157" t="s">
        <v>16</v>
      </c>
      <c r="S57" s="243"/>
      <c r="T57" s="19"/>
      <c r="U57" s="19"/>
    </row>
    <row r="58" spans="1:21" s="18" customFormat="1" ht="22.5" hidden="1">
      <c r="A58" s="33"/>
      <c r="B58" s="144">
        <v>210000422</v>
      </c>
      <c r="C58" s="504" t="s">
        <v>437</v>
      </c>
      <c r="D58" s="505"/>
      <c r="E58" s="506"/>
      <c r="F58" s="133" t="s">
        <v>96</v>
      </c>
      <c r="G58" s="133">
        <v>186015001</v>
      </c>
      <c r="H58" s="157" t="s">
        <v>360</v>
      </c>
      <c r="I58" s="133"/>
      <c r="J58" s="157" t="s">
        <v>15</v>
      </c>
      <c r="K58" s="507" t="s">
        <v>440</v>
      </c>
      <c r="L58" s="510"/>
      <c r="M58" s="510"/>
      <c r="N58" s="510"/>
      <c r="O58" s="510"/>
      <c r="P58" s="511"/>
      <c r="Q58" s="91" t="s">
        <v>64</v>
      </c>
      <c r="R58" s="157" t="s">
        <v>16</v>
      </c>
      <c r="S58" s="243"/>
      <c r="T58" s="19"/>
      <c r="U58" s="19"/>
    </row>
    <row r="59" spans="1:21" s="292" customFormat="1" ht="33.75" hidden="1">
      <c r="A59" s="291"/>
      <c r="B59" s="144">
        <v>410001125</v>
      </c>
      <c r="C59" s="504" t="s">
        <v>462</v>
      </c>
      <c r="D59" s="505"/>
      <c r="E59" s="506"/>
      <c r="F59" s="133" t="s">
        <v>463</v>
      </c>
      <c r="G59" s="133" t="s">
        <v>247</v>
      </c>
      <c r="H59" s="157" t="s">
        <v>90</v>
      </c>
      <c r="I59" s="133"/>
      <c r="J59" s="157" t="s">
        <v>18</v>
      </c>
      <c r="K59" s="507" t="s">
        <v>482</v>
      </c>
      <c r="L59" s="510"/>
      <c r="M59" s="510"/>
      <c r="N59" s="510"/>
      <c r="O59" s="510"/>
      <c r="P59" s="511"/>
      <c r="Q59" s="91" t="s">
        <v>64</v>
      </c>
      <c r="R59" s="157" t="s">
        <v>16</v>
      </c>
      <c r="S59" s="243"/>
      <c r="T59" s="243"/>
      <c r="U59" s="243"/>
    </row>
    <row r="60" spans="1:21" s="292" customFormat="1" ht="33.75" hidden="1">
      <c r="A60" s="291"/>
      <c r="B60" s="144">
        <v>279001810</v>
      </c>
      <c r="C60" s="504" t="s">
        <v>363</v>
      </c>
      <c r="D60" s="505"/>
      <c r="E60" s="506"/>
      <c r="F60" s="133" t="s">
        <v>357</v>
      </c>
      <c r="G60" s="133" t="s">
        <v>364</v>
      </c>
      <c r="H60" s="157" t="s">
        <v>360</v>
      </c>
      <c r="I60" s="133" t="s">
        <v>189</v>
      </c>
      <c r="J60" s="157" t="s">
        <v>15</v>
      </c>
      <c r="K60" s="507" t="s">
        <v>460</v>
      </c>
      <c r="L60" s="510"/>
      <c r="M60" s="510"/>
      <c r="N60" s="510"/>
      <c r="O60" s="510"/>
      <c r="P60" s="511"/>
      <c r="Q60" s="91" t="s">
        <v>91</v>
      </c>
      <c r="R60" s="157" t="s">
        <v>14</v>
      </c>
      <c r="S60" s="243"/>
      <c r="T60" s="243"/>
      <c r="U60" s="243"/>
    </row>
    <row r="61" spans="1:21" s="18" customFormat="1" ht="33.75" hidden="1">
      <c r="A61" s="33"/>
      <c r="B61" s="144" t="s">
        <v>366</v>
      </c>
      <c r="C61" s="504" t="s">
        <v>367</v>
      </c>
      <c r="D61" s="505"/>
      <c r="E61" s="506"/>
      <c r="F61" s="133" t="s">
        <v>357</v>
      </c>
      <c r="G61" s="133" t="s">
        <v>247</v>
      </c>
      <c r="H61" s="157" t="s">
        <v>360</v>
      </c>
      <c r="I61" s="133" t="s">
        <v>189</v>
      </c>
      <c r="J61" s="157" t="s">
        <v>15</v>
      </c>
      <c r="K61" s="507" t="s">
        <v>461</v>
      </c>
      <c r="L61" s="510"/>
      <c r="M61" s="510"/>
      <c r="N61" s="510"/>
      <c r="O61" s="510"/>
      <c r="P61" s="511"/>
      <c r="Q61" s="91" t="s">
        <v>91</v>
      </c>
      <c r="R61" s="157" t="s">
        <v>14</v>
      </c>
      <c r="S61" s="243"/>
      <c r="T61" s="19"/>
      <c r="U61" s="19"/>
    </row>
    <row r="62" spans="1:21" s="18" customFormat="1" ht="57.75" hidden="1" customHeight="1">
      <c r="A62" s="33"/>
      <c r="B62" s="144">
        <v>210000520</v>
      </c>
      <c r="C62" s="504" t="s">
        <v>430</v>
      </c>
      <c r="D62" s="505"/>
      <c r="E62" s="506"/>
      <c r="F62" s="133" t="s">
        <v>96</v>
      </c>
      <c r="G62" s="133" t="s">
        <v>431</v>
      </c>
      <c r="H62" s="157" t="s">
        <v>360</v>
      </c>
      <c r="I62" s="133"/>
      <c r="J62" s="157" t="s">
        <v>15</v>
      </c>
      <c r="K62" s="507" t="s">
        <v>465</v>
      </c>
      <c r="L62" s="510"/>
      <c r="M62" s="510"/>
      <c r="N62" s="510"/>
      <c r="O62" s="510"/>
      <c r="P62" s="511"/>
      <c r="Q62" s="91" t="s">
        <v>91</v>
      </c>
      <c r="R62" s="157" t="s">
        <v>14</v>
      </c>
      <c r="S62" s="243"/>
      <c r="T62" s="19"/>
      <c r="U62" s="19"/>
    </row>
    <row r="63" spans="1:21" s="18" customFormat="1" ht="22.5" hidden="1">
      <c r="A63" s="33"/>
      <c r="B63" s="144" t="s">
        <v>373</v>
      </c>
      <c r="C63" s="504" t="s">
        <v>375</v>
      </c>
      <c r="D63" s="505"/>
      <c r="E63" s="506"/>
      <c r="F63" s="133" t="s">
        <v>374</v>
      </c>
      <c r="G63" s="133" t="s">
        <v>247</v>
      </c>
      <c r="H63" s="157" t="s">
        <v>352</v>
      </c>
      <c r="I63" s="133"/>
      <c r="J63" s="157" t="s">
        <v>15</v>
      </c>
      <c r="K63" s="513" t="s">
        <v>385</v>
      </c>
      <c r="L63" s="510"/>
      <c r="M63" s="510"/>
      <c r="N63" s="510"/>
      <c r="O63" s="510"/>
      <c r="P63" s="511"/>
      <c r="Q63" s="91" t="s">
        <v>64</v>
      </c>
      <c r="R63" s="157" t="s">
        <v>16</v>
      </c>
      <c r="S63" s="243"/>
      <c r="T63" s="19"/>
      <c r="U63" s="19"/>
    </row>
    <row r="64" spans="1:21" s="18" customFormat="1" ht="78.75" hidden="1">
      <c r="A64" s="33"/>
      <c r="B64" s="144">
        <v>352000115</v>
      </c>
      <c r="C64" s="504" t="s">
        <v>384</v>
      </c>
      <c r="D64" s="505"/>
      <c r="E64" s="506"/>
      <c r="F64" s="133" t="s">
        <v>382</v>
      </c>
      <c r="G64" s="133" t="s">
        <v>383</v>
      </c>
      <c r="H64" s="157" t="s">
        <v>360</v>
      </c>
      <c r="I64" s="133"/>
      <c r="J64" s="157" t="s">
        <v>15</v>
      </c>
      <c r="K64" s="507" t="s">
        <v>418</v>
      </c>
      <c r="L64" s="510"/>
      <c r="M64" s="510"/>
      <c r="N64" s="510"/>
      <c r="O64" s="510"/>
      <c r="P64" s="511"/>
      <c r="Q64" s="91" t="s">
        <v>64</v>
      </c>
      <c r="R64" s="157" t="s">
        <v>16</v>
      </c>
      <c r="S64" s="243"/>
      <c r="T64" s="19"/>
      <c r="U64" s="19"/>
    </row>
    <row r="65" spans="1:21" s="18" customFormat="1" ht="22.5" hidden="1">
      <c r="A65" s="33"/>
      <c r="B65" s="144">
        <v>289000237</v>
      </c>
      <c r="C65" s="504" t="s">
        <v>395</v>
      </c>
      <c r="D65" s="505"/>
      <c r="E65" s="506"/>
      <c r="F65" s="133" t="s">
        <v>136</v>
      </c>
      <c r="G65" s="133" t="s">
        <v>247</v>
      </c>
      <c r="H65" s="157" t="s">
        <v>360</v>
      </c>
      <c r="I65" s="133"/>
      <c r="J65" s="157" t="s">
        <v>15</v>
      </c>
      <c r="K65" s="507" t="s">
        <v>409</v>
      </c>
      <c r="L65" s="510"/>
      <c r="M65" s="510"/>
      <c r="N65" s="510"/>
      <c r="O65" s="510"/>
      <c r="P65" s="511"/>
      <c r="Q65" s="91" t="s">
        <v>64</v>
      </c>
      <c r="R65" s="157" t="s">
        <v>16</v>
      </c>
      <c r="S65" s="243"/>
      <c r="T65" s="19"/>
      <c r="U65" s="19"/>
    </row>
    <row r="66" spans="1:21" s="18" customFormat="1" ht="44.25" hidden="1" customHeight="1">
      <c r="A66" s="33"/>
      <c r="B66" s="144"/>
      <c r="C66" s="504" t="s">
        <v>403</v>
      </c>
      <c r="D66" s="505"/>
      <c r="E66" s="506"/>
      <c r="F66" s="133" t="s">
        <v>147</v>
      </c>
      <c r="G66" s="133"/>
      <c r="H66" s="157" t="s">
        <v>248</v>
      </c>
      <c r="I66" s="133" t="s">
        <v>408</v>
      </c>
      <c r="J66" s="157" t="s">
        <v>18</v>
      </c>
      <c r="K66" s="507" t="s">
        <v>407</v>
      </c>
      <c r="L66" s="510"/>
      <c r="M66" s="510"/>
      <c r="N66" s="510"/>
      <c r="O66" s="510"/>
      <c r="P66" s="511"/>
      <c r="Q66" s="91" t="s">
        <v>64</v>
      </c>
      <c r="R66" s="157" t="s">
        <v>16</v>
      </c>
      <c r="S66" s="243"/>
      <c r="T66" s="19"/>
      <c r="U66" s="19"/>
    </row>
    <row r="67" spans="1:21" s="18" customFormat="1" ht="50.25" hidden="1" customHeight="1">
      <c r="A67" s="33"/>
      <c r="B67" s="144">
        <v>410000760</v>
      </c>
      <c r="C67" s="504" t="s">
        <v>419</v>
      </c>
      <c r="D67" s="505"/>
      <c r="E67" s="506"/>
      <c r="F67" s="133" t="s">
        <v>89</v>
      </c>
      <c r="G67" s="133" t="s">
        <v>420</v>
      </c>
      <c r="H67" s="157" t="s">
        <v>360</v>
      </c>
      <c r="I67" s="133"/>
      <c r="J67" s="157" t="s">
        <v>15</v>
      </c>
      <c r="K67" s="507" t="s">
        <v>421</v>
      </c>
      <c r="L67" s="510"/>
      <c r="M67" s="510"/>
      <c r="N67" s="510"/>
      <c r="O67" s="510"/>
      <c r="P67" s="511"/>
      <c r="Q67" s="91" t="s">
        <v>64</v>
      </c>
      <c r="R67" s="157" t="s">
        <v>16</v>
      </c>
      <c r="S67" s="243"/>
      <c r="T67" s="19"/>
      <c r="U67" s="19"/>
    </row>
    <row r="68" spans="1:21" s="18" customFormat="1" ht="23.25" hidden="1" customHeight="1">
      <c r="B68" s="144">
        <v>210000422</v>
      </c>
      <c r="C68" s="504" t="s">
        <v>492</v>
      </c>
      <c r="D68" s="505"/>
      <c r="E68" s="506"/>
      <c r="F68" s="133" t="s">
        <v>96</v>
      </c>
      <c r="G68" s="133">
        <v>186015001</v>
      </c>
      <c r="H68" s="157" t="s">
        <v>453</v>
      </c>
      <c r="I68" s="133"/>
      <c r="J68" s="133" t="s">
        <v>15</v>
      </c>
      <c r="K68" s="507" t="s">
        <v>522</v>
      </c>
      <c r="L68" s="508"/>
      <c r="M68" s="508"/>
      <c r="N68" s="508"/>
      <c r="O68" s="508"/>
      <c r="P68" s="509"/>
      <c r="Q68" s="91" t="s">
        <v>64</v>
      </c>
      <c r="R68" s="133" t="s">
        <v>16</v>
      </c>
    </row>
    <row r="69" spans="1:21" s="18" customFormat="1" ht="34.5" hidden="1" customHeight="1">
      <c r="B69" s="144">
        <v>289003207</v>
      </c>
      <c r="C69" s="504" t="s">
        <v>515</v>
      </c>
      <c r="D69" s="505"/>
      <c r="E69" s="506"/>
      <c r="F69" s="133" t="s">
        <v>511</v>
      </c>
      <c r="G69" s="133" t="s">
        <v>524</v>
      </c>
      <c r="H69" s="157" t="s">
        <v>90</v>
      </c>
      <c r="I69" s="133"/>
      <c r="J69" s="133" t="s">
        <v>18</v>
      </c>
      <c r="K69" s="507" t="s">
        <v>552</v>
      </c>
      <c r="L69" s="508"/>
      <c r="M69" s="508"/>
      <c r="N69" s="508"/>
      <c r="O69" s="508"/>
      <c r="P69" s="509"/>
      <c r="Q69" s="91" t="s">
        <v>64</v>
      </c>
      <c r="R69" s="133" t="s">
        <v>16</v>
      </c>
    </row>
    <row r="70" spans="1:21" s="18" customFormat="1" ht="23.25" hidden="1" customHeight="1">
      <c r="B70" s="144" t="s">
        <v>497</v>
      </c>
      <c r="C70" s="504" t="s">
        <v>498</v>
      </c>
      <c r="D70" s="505"/>
      <c r="E70" s="506"/>
      <c r="F70" s="133" t="s">
        <v>499</v>
      </c>
      <c r="G70" s="133">
        <v>186015080</v>
      </c>
      <c r="H70" s="157" t="s">
        <v>453</v>
      </c>
      <c r="I70" s="133"/>
      <c r="J70" s="133" t="s">
        <v>15</v>
      </c>
      <c r="K70" s="507" t="s">
        <v>525</v>
      </c>
      <c r="L70" s="508"/>
      <c r="M70" s="508"/>
      <c r="N70" s="508"/>
      <c r="O70" s="508"/>
      <c r="P70" s="509"/>
      <c r="Q70" s="91" t="s">
        <v>91</v>
      </c>
      <c r="R70" s="133" t="s">
        <v>16</v>
      </c>
    </row>
    <row r="71" spans="1:21" s="18" customFormat="1" ht="45" hidden="1" customHeight="1">
      <c r="B71" s="144"/>
      <c r="C71" s="504" t="s">
        <v>571</v>
      </c>
      <c r="D71" s="505"/>
      <c r="E71" s="506"/>
      <c r="F71" s="133"/>
      <c r="G71" s="133"/>
      <c r="H71" s="157" t="s">
        <v>266</v>
      </c>
      <c r="I71" s="133" t="s">
        <v>578</v>
      </c>
      <c r="J71" s="133" t="s">
        <v>67</v>
      </c>
      <c r="K71" s="507" t="s">
        <v>579</v>
      </c>
      <c r="L71" s="508"/>
      <c r="M71" s="508"/>
      <c r="N71" s="508"/>
      <c r="O71" s="508"/>
      <c r="P71" s="509"/>
      <c r="Q71" s="91" t="s">
        <v>64</v>
      </c>
      <c r="R71" s="133" t="s">
        <v>16</v>
      </c>
    </row>
    <row r="72" spans="1:21" s="18" customFormat="1" ht="13.5" hidden="1" customHeight="1">
      <c r="B72" s="144">
        <v>279000139</v>
      </c>
      <c r="C72" s="504" t="s">
        <v>569</v>
      </c>
      <c r="D72" s="505"/>
      <c r="E72" s="506"/>
      <c r="F72" s="133" t="s">
        <v>570</v>
      </c>
      <c r="G72" s="133" t="s">
        <v>0</v>
      </c>
      <c r="H72" s="157" t="s">
        <v>90</v>
      </c>
      <c r="I72" s="133"/>
      <c r="J72" s="133" t="s">
        <v>18</v>
      </c>
      <c r="K72" s="507" t="s">
        <v>576</v>
      </c>
      <c r="L72" s="508"/>
      <c r="M72" s="508"/>
      <c r="N72" s="508"/>
      <c r="O72" s="508"/>
      <c r="P72" s="509"/>
      <c r="Q72" s="91" t="s">
        <v>64</v>
      </c>
      <c r="R72" s="133" t="s">
        <v>16</v>
      </c>
    </row>
    <row r="73" spans="1:21" s="18" customFormat="1" ht="67.5">
      <c r="B73" s="252">
        <v>405003511</v>
      </c>
      <c r="C73" s="531" t="s">
        <v>585</v>
      </c>
      <c r="D73" s="532"/>
      <c r="E73" s="533"/>
      <c r="F73" s="148" t="s">
        <v>586</v>
      </c>
      <c r="G73" s="148" t="s">
        <v>589</v>
      </c>
      <c r="H73" s="261" t="s">
        <v>588</v>
      </c>
      <c r="I73" s="148"/>
      <c r="J73" s="148" t="s">
        <v>18</v>
      </c>
      <c r="K73" s="534" t="s">
        <v>596</v>
      </c>
      <c r="L73" s="535"/>
      <c r="M73" s="535"/>
      <c r="N73" s="535"/>
      <c r="O73" s="535"/>
      <c r="P73" s="536"/>
      <c r="Q73" s="265" t="s">
        <v>64</v>
      </c>
      <c r="R73" s="148" t="s">
        <v>14</v>
      </c>
    </row>
  </sheetData>
  <autoFilter ref="B6:R27" xr:uid="{00000000-0009-0000-0000-000000000000}"/>
  <mergeCells count="96">
    <mergeCell ref="J4:M4"/>
    <mergeCell ref="N4:R4"/>
    <mergeCell ref="C73:E73"/>
    <mergeCell ref="K73:P73"/>
    <mergeCell ref="C39:E39"/>
    <mergeCell ref="K39:P39"/>
    <mergeCell ref="C42:E42"/>
    <mergeCell ref="K42:P42"/>
    <mergeCell ref="C72:E72"/>
    <mergeCell ref="K72:P72"/>
    <mergeCell ref="C46:E46"/>
    <mergeCell ref="K46:P46"/>
    <mergeCell ref="C54:E54"/>
    <mergeCell ref="K54:P54"/>
    <mergeCell ref="C63:E63"/>
    <mergeCell ref="K63:P63"/>
    <mergeCell ref="C53:E53"/>
    <mergeCell ref="K53:P53"/>
    <mergeCell ref="C55:E55"/>
    <mergeCell ref="K55:P55"/>
    <mergeCell ref="C58:E58"/>
    <mergeCell ref="K58:P58"/>
    <mergeCell ref="C49:E49"/>
    <mergeCell ref="K49:P49"/>
    <mergeCell ref="C52:E52"/>
    <mergeCell ref="K52:P52"/>
    <mergeCell ref="C50:E50"/>
    <mergeCell ref="K50:P50"/>
    <mergeCell ref="C44:E44"/>
    <mergeCell ref="K44:P44"/>
    <mergeCell ref="C48:E48"/>
    <mergeCell ref="K48:P48"/>
    <mergeCell ref="C45:E45"/>
    <mergeCell ref="K45:P45"/>
    <mergeCell ref="C47:E47"/>
    <mergeCell ref="K47:P47"/>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T4:U4"/>
    <mergeCell ref="C35:E35"/>
    <mergeCell ref="K35:P35"/>
    <mergeCell ref="C30:E30"/>
    <mergeCell ref="K30:P30"/>
    <mergeCell ref="C31:E31"/>
    <mergeCell ref="K31:P31"/>
    <mergeCell ref="C34:E34"/>
    <mergeCell ref="K34:P34"/>
    <mergeCell ref="B5:C5"/>
    <mergeCell ref="D5:E5"/>
    <mergeCell ref="F4:I4"/>
    <mergeCell ref="C32:E32"/>
    <mergeCell ref="K32:P32"/>
    <mergeCell ref="C29:E29"/>
    <mergeCell ref="K29:P29"/>
    <mergeCell ref="C66:E66"/>
    <mergeCell ref="K66:P66"/>
    <mergeCell ref="C57:E57"/>
    <mergeCell ref="K57:P57"/>
    <mergeCell ref="C56:E56"/>
    <mergeCell ref="K56:P56"/>
    <mergeCell ref="C59:E59"/>
    <mergeCell ref="K59:P59"/>
    <mergeCell ref="C61:E61"/>
    <mergeCell ref="K61:P61"/>
    <mergeCell ref="C60:E60"/>
    <mergeCell ref="K60:P60"/>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 ref="C67:E67"/>
    <mergeCell ref="K67:P67"/>
  </mergeCells>
  <dataValidations count="5">
    <dataValidation type="list" allowBlank="1" showInputMessage="1" showErrorMessage="1" sqref="J40:J43 J30:J32 J34:J35 J37 J72:J73"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3"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4"/>
  <sheetViews>
    <sheetView showGridLines="0" tabSelected="1"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H34" sqref="H34"/>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28</v>
      </c>
      <c r="M2" s="1"/>
      <c r="N2" s="7"/>
      <c r="O2" s="3" t="s">
        <v>29</v>
      </c>
      <c r="P2" s="1"/>
      <c r="Q2" s="1"/>
      <c r="R2" s="18"/>
    </row>
    <row r="3" spans="2:21">
      <c r="B3" s="14"/>
      <c r="F3" s="17"/>
      <c r="G3" s="17"/>
      <c r="H3" s="17"/>
      <c r="I3" s="17"/>
      <c r="K3" s="17"/>
      <c r="L3" s="17"/>
      <c r="M3" s="17"/>
      <c r="N3" s="17"/>
      <c r="O3" s="17"/>
      <c r="P3" s="17"/>
      <c r="Q3" s="17"/>
    </row>
    <row r="4" spans="2:21">
      <c r="B4" s="13" t="s">
        <v>10</v>
      </c>
      <c r="C4" s="70">
        <f ca="1">NOW()</f>
        <v>43944.497241550926</v>
      </c>
      <c r="D4" s="12"/>
      <c r="E4" s="12"/>
      <c r="F4" s="517">
        <v>43678</v>
      </c>
      <c r="G4" s="518"/>
      <c r="H4" s="518"/>
      <c r="I4" s="519"/>
      <c r="J4" s="525">
        <v>43709</v>
      </c>
      <c r="K4" s="526"/>
      <c r="L4" s="526"/>
      <c r="M4" s="527"/>
      <c r="N4" s="528">
        <v>43739</v>
      </c>
      <c r="O4" s="529"/>
      <c r="P4" s="529"/>
      <c r="Q4" s="529"/>
      <c r="R4" s="530"/>
      <c r="S4" s="18"/>
      <c r="T4" s="537" t="s">
        <v>17</v>
      </c>
      <c r="U4" s="538"/>
    </row>
    <row r="5" spans="2:21">
      <c r="B5" s="514" t="s">
        <v>19</v>
      </c>
      <c r="C5" s="514"/>
      <c r="D5" s="515" t="s">
        <v>556</v>
      </c>
      <c r="E5" s="516"/>
      <c r="F5" s="151" t="s">
        <v>553</v>
      </c>
      <c r="G5" s="151" t="s">
        <v>554</v>
      </c>
      <c r="H5" s="151" t="s">
        <v>555</v>
      </c>
      <c r="I5" s="151" t="s">
        <v>557</v>
      </c>
      <c r="J5" s="151" t="s">
        <v>558</v>
      </c>
      <c r="K5" s="151" t="s">
        <v>559</v>
      </c>
      <c r="L5" s="151" t="s">
        <v>560</v>
      </c>
      <c r="M5" s="151" t="s">
        <v>561</v>
      </c>
      <c r="N5" s="151" t="s">
        <v>580</v>
      </c>
      <c r="O5" s="151" t="s">
        <v>581</v>
      </c>
      <c r="P5" s="151" t="s">
        <v>582</v>
      </c>
      <c r="Q5" s="151" t="s">
        <v>583</v>
      </c>
      <c r="R5" s="151" t="s">
        <v>594</v>
      </c>
      <c r="T5" s="251"/>
      <c r="U5" s="251"/>
    </row>
    <row r="6" spans="2:21" s="4" customFormat="1" ht="13.5" customHeight="1">
      <c r="B6" s="10" t="s">
        <v>2</v>
      </c>
      <c r="C6" s="11" t="s">
        <v>22</v>
      </c>
      <c r="D6" s="100" t="s">
        <v>43</v>
      </c>
      <c r="E6" s="36" t="s">
        <v>45</v>
      </c>
      <c r="F6" s="99">
        <v>43682</v>
      </c>
      <c r="G6" s="99">
        <v>43689</v>
      </c>
      <c r="H6" s="99">
        <v>43696</v>
      </c>
      <c r="I6" s="500">
        <v>43703</v>
      </c>
      <c r="J6" s="496">
        <v>43710</v>
      </c>
      <c r="K6" s="99">
        <v>43717</v>
      </c>
      <c r="L6" s="99">
        <v>43724</v>
      </c>
      <c r="M6" s="99">
        <v>43731</v>
      </c>
      <c r="N6" s="99">
        <v>43738</v>
      </c>
      <c r="O6" s="99">
        <v>43745</v>
      </c>
      <c r="P6" s="99">
        <v>43752</v>
      </c>
      <c r="Q6" s="99">
        <v>43759</v>
      </c>
      <c r="R6" s="99">
        <v>43766</v>
      </c>
      <c r="T6" s="250" t="s">
        <v>7</v>
      </c>
      <c r="U6" s="250" t="s">
        <v>9</v>
      </c>
    </row>
    <row r="7" spans="2:21" s="51" customFormat="1">
      <c r="B7" s="56">
        <v>186001500</v>
      </c>
      <c r="C7" s="285" t="s">
        <v>30</v>
      </c>
      <c r="D7" s="164">
        <v>20</v>
      </c>
      <c r="E7" s="94">
        <v>20</v>
      </c>
      <c r="F7" s="129">
        <v>0</v>
      </c>
      <c r="G7" s="129">
        <v>0</v>
      </c>
      <c r="H7" s="142">
        <v>0</v>
      </c>
      <c r="I7" s="483">
        <v>0</v>
      </c>
      <c r="J7" s="267">
        <v>0</v>
      </c>
      <c r="K7" s="129">
        <v>0</v>
      </c>
      <c r="L7" s="129">
        <v>0</v>
      </c>
      <c r="M7" s="130">
        <v>0</v>
      </c>
      <c r="N7" s="129">
        <v>0</v>
      </c>
      <c r="O7" s="59">
        <v>9</v>
      </c>
      <c r="P7" s="129">
        <v>0</v>
      </c>
      <c r="Q7" s="142">
        <v>0</v>
      </c>
      <c r="R7" s="271">
        <v>0</v>
      </c>
      <c r="S7" s="53"/>
      <c r="T7" s="48" t="s">
        <v>15</v>
      </c>
      <c r="U7" s="84" t="s">
        <v>14</v>
      </c>
    </row>
    <row r="8" spans="2:21" s="51" customFormat="1">
      <c r="B8" s="50">
        <v>186002441</v>
      </c>
      <c r="C8" s="139" t="s">
        <v>32</v>
      </c>
      <c r="D8" s="164">
        <v>45</v>
      </c>
      <c r="E8" s="52">
        <v>45</v>
      </c>
      <c r="F8" s="129">
        <v>0</v>
      </c>
      <c r="G8" s="129">
        <v>13</v>
      </c>
      <c r="H8" s="142">
        <v>0</v>
      </c>
      <c r="I8" s="483">
        <v>0</v>
      </c>
      <c r="J8" s="267">
        <v>0</v>
      </c>
      <c r="K8" s="129">
        <v>0</v>
      </c>
      <c r="L8" s="129">
        <v>0</v>
      </c>
      <c r="M8" s="130">
        <v>0</v>
      </c>
      <c r="N8" s="59">
        <v>16</v>
      </c>
      <c r="O8" s="129">
        <v>0</v>
      </c>
      <c r="P8" s="129">
        <v>0</v>
      </c>
      <c r="Q8" s="485">
        <v>16</v>
      </c>
      <c r="R8" s="271">
        <v>0</v>
      </c>
      <c r="S8" s="53"/>
      <c r="T8" s="174" t="s">
        <v>18</v>
      </c>
      <c r="U8" s="174" t="s">
        <v>16</v>
      </c>
    </row>
    <row r="9" spans="2:21" s="47" customFormat="1">
      <c r="B9" s="50">
        <v>186002449</v>
      </c>
      <c r="C9" s="139" t="s">
        <v>31</v>
      </c>
      <c r="D9" s="164">
        <v>15</v>
      </c>
      <c r="E9" s="52">
        <v>15</v>
      </c>
      <c r="F9" s="129">
        <v>0</v>
      </c>
      <c r="G9" s="129">
        <v>7</v>
      </c>
      <c r="H9" s="142">
        <v>0</v>
      </c>
      <c r="I9" s="483">
        <v>0</v>
      </c>
      <c r="J9" s="267">
        <v>0</v>
      </c>
      <c r="K9" s="129">
        <v>0</v>
      </c>
      <c r="L9" s="129">
        <v>0</v>
      </c>
      <c r="M9" s="130">
        <v>0</v>
      </c>
      <c r="N9" s="59">
        <v>8</v>
      </c>
      <c r="O9" s="129">
        <v>0</v>
      </c>
      <c r="P9" s="129">
        <v>0</v>
      </c>
      <c r="Q9" s="142">
        <v>0</v>
      </c>
      <c r="R9" s="271">
        <v>0</v>
      </c>
      <c r="S9" s="53"/>
      <c r="T9" s="174" t="s">
        <v>67</v>
      </c>
      <c r="U9" s="49"/>
    </row>
    <row r="10" spans="2:21" s="47" customFormat="1">
      <c r="B10" s="50">
        <v>186001791</v>
      </c>
      <c r="C10" s="141" t="s">
        <v>61</v>
      </c>
      <c r="D10" s="164">
        <v>0</v>
      </c>
      <c r="E10" s="52">
        <v>0</v>
      </c>
      <c r="F10" s="129">
        <v>0</v>
      </c>
      <c r="G10" s="129">
        <v>0</v>
      </c>
      <c r="H10" s="142">
        <v>0</v>
      </c>
      <c r="I10" s="483">
        <v>0</v>
      </c>
      <c r="J10" s="267">
        <v>0</v>
      </c>
      <c r="K10" s="129">
        <v>0</v>
      </c>
      <c r="L10" s="129">
        <v>0</v>
      </c>
      <c r="M10" s="130">
        <v>0</v>
      </c>
      <c r="N10" s="59">
        <v>8</v>
      </c>
      <c r="O10" s="129">
        <v>0</v>
      </c>
      <c r="P10" s="129">
        <v>0</v>
      </c>
      <c r="Q10" s="142">
        <v>0</v>
      </c>
      <c r="R10" s="271">
        <v>0</v>
      </c>
      <c r="S10" s="53"/>
      <c r="T10" s="174" t="s">
        <v>149</v>
      </c>
      <c r="U10" s="49"/>
    </row>
    <row r="11" spans="2:21" s="47" customFormat="1">
      <c r="B11" s="61">
        <v>186001863</v>
      </c>
      <c r="C11" s="138" t="s">
        <v>33</v>
      </c>
      <c r="D11" s="164">
        <v>0</v>
      </c>
      <c r="E11" s="52">
        <v>0</v>
      </c>
      <c r="F11" s="129">
        <v>0</v>
      </c>
      <c r="G11" s="129">
        <v>0</v>
      </c>
      <c r="H11" s="142">
        <v>0</v>
      </c>
      <c r="I11" s="483">
        <v>0</v>
      </c>
      <c r="J11" s="267">
        <v>0</v>
      </c>
      <c r="K11" s="129">
        <v>0</v>
      </c>
      <c r="L11" s="129">
        <v>0</v>
      </c>
      <c r="M11" s="130">
        <v>0</v>
      </c>
      <c r="N11" s="59">
        <v>6</v>
      </c>
      <c r="O11" s="129">
        <v>0</v>
      </c>
      <c r="P11" s="129">
        <v>0</v>
      </c>
      <c r="Q11" s="142">
        <v>0</v>
      </c>
      <c r="R11" s="271">
        <v>0</v>
      </c>
      <c r="S11" s="53"/>
      <c r="T11" s="174" t="s">
        <v>191</v>
      </c>
      <c r="U11" s="49"/>
    </row>
    <row r="12" spans="2:21" s="47" customFormat="1">
      <c r="B12" s="50">
        <v>186179100</v>
      </c>
      <c r="C12" s="141" t="s">
        <v>60</v>
      </c>
      <c r="D12" s="164">
        <v>631</v>
      </c>
      <c r="E12" s="52">
        <v>464</v>
      </c>
      <c r="F12" s="129">
        <v>80</v>
      </c>
      <c r="G12" s="129">
        <v>80</v>
      </c>
      <c r="H12" s="142">
        <v>28</v>
      </c>
      <c r="I12" s="483">
        <v>40</v>
      </c>
      <c r="J12" s="297">
        <v>40</v>
      </c>
      <c r="K12" s="59">
        <v>32</v>
      </c>
      <c r="L12" s="59">
        <v>39</v>
      </c>
      <c r="M12" s="60">
        <v>56</v>
      </c>
      <c r="N12" s="59">
        <v>60</v>
      </c>
      <c r="O12" s="59">
        <v>60</v>
      </c>
      <c r="P12" s="59">
        <v>80</v>
      </c>
      <c r="Q12" s="485">
        <v>64</v>
      </c>
      <c r="R12" s="269">
        <v>64</v>
      </c>
      <c r="S12" s="53"/>
      <c r="T12" s="49"/>
      <c r="U12" s="49"/>
    </row>
    <row r="13" spans="2:21" s="47" customFormat="1">
      <c r="B13" s="50">
        <v>186186301</v>
      </c>
      <c r="C13" s="141" t="s">
        <v>48</v>
      </c>
      <c r="D13" s="164">
        <v>550</v>
      </c>
      <c r="E13" s="52">
        <v>432</v>
      </c>
      <c r="F13" s="129">
        <v>56</v>
      </c>
      <c r="G13" s="129">
        <v>56</v>
      </c>
      <c r="H13" s="142">
        <v>48</v>
      </c>
      <c r="I13" s="483">
        <v>48</v>
      </c>
      <c r="J13" s="297">
        <v>48</v>
      </c>
      <c r="K13" s="59">
        <v>48</v>
      </c>
      <c r="L13" s="59">
        <v>16</v>
      </c>
      <c r="M13" s="60">
        <v>6</v>
      </c>
      <c r="N13" s="59">
        <v>44</v>
      </c>
      <c r="O13" s="59">
        <v>44</v>
      </c>
      <c r="P13" s="59">
        <v>60</v>
      </c>
      <c r="Q13" s="485">
        <v>44</v>
      </c>
      <c r="R13" s="269">
        <v>48</v>
      </c>
      <c r="S13" s="53"/>
      <c r="T13" s="49"/>
      <c r="U13" s="49"/>
    </row>
    <row r="14" spans="2:21" s="47" customFormat="1">
      <c r="B14" s="50">
        <v>186017008</v>
      </c>
      <c r="C14" s="145" t="s">
        <v>73</v>
      </c>
      <c r="D14" s="164">
        <v>90</v>
      </c>
      <c r="E14" s="52">
        <v>90</v>
      </c>
      <c r="F14" s="129">
        <v>0</v>
      </c>
      <c r="G14" s="129">
        <v>0</v>
      </c>
      <c r="H14" s="142">
        <v>0</v>
      </c>
      <c r="I14" s="483">
        <v>0</v>
      </c>
      <c r="J14" s="267">
        <v>0</v>
      </c>
      <c r="K14" s="129">
        <v>0</v>
      </c>
      <c r="L14" s="129">
        <v>0</v>
      </c>
      <c r="M14" s="130">
        <v>0</v>
      </c>
      <c r="N14" s="129">
        <v>0</v>
      </c>
      <c r="O14" s="59">
        <v>12</v>
      </c>
      <c r="P14" s="59">
        <v>8</v>
      </c>
      <c r="Q14" s="485">
        <v>8</v>
      </c>
      <c r="R14" s="271">
        <v>0</v>
      </c>
      <c r="S14" s="53"/>
      <c r="T14" s="49"/>
      <c r="U14" s="49"/>
    </row>
    <row r="15" spans="2:21" s="47" customFormat="1">
      <c r="B15" s="50">
        <v>186017009</v>
      </c>
      <c r="C15" s="145" t="s">
        <v>72</v>
      </c>
      <c r="D15" s="164">
        <v>180</v>
      </c>
      <c r="E15" s="52">
        <v>180</v>
      </c>
      <c r="F15" s="129">
        <v>0</v>
      </c>
      <c r="G15" s="129">
        <v>0</v>
      </c>
      <c r="H15" s="142">
        <v>40</v>
      </c>
      <c r="I15" s="483">
        <v>20</v>
      </c>
      <c r="J15" s="267">
        <v>0</v>
      </c>
      <c r="K15" s="129">
        <v>0</v>
      </c>
      <c r="L15" s="129">
        <v>0</v>
      </c>
      <c r="M15" s="130">
        <v>0</v>
      </c>
      <c r="N15" s="59">
        <v>40</v>
      </c>
      <c r="O15" s="59">
        <v>20</v>
      </c>
      <c r="P15" s="129">
        <v>0</v>
      </c>
      <c r="Q15" s="485">
        <v>32</v>
      </c>
      <c r="R15" s="271">
        <v>0</v>
      </c>
      <c r="S15" s="53"/>
      <c r="T15" s="49"/>
      <c r="U15" s="49"/>
    </row>
    <row r="16" spans="2:21" s="47" customFormat="1">
      <c r="B16" s="50">
        <v>186017014</v>
      </c>
      <c r="C16" s="161" t="s">
        <v>220</v>
      </c>
      <c r="D16" s="164">
        <v>17</v>
      </c>
      <c r="E16" s="52">
        <v>7</v>
      </c>
      <c r="F16" s="129">
        <v>0</v>
      </c>
      <c r="G16" s="129">
        <v>0</v>
      </c>
      <c r="H16" s="142">
        <v>0</v>
      </c>
      <c r="I16" s="483">
        <v>0</v>
      </c>
      <c r="J16" s="267">
        <v>0</v>
      </c>
      <c r="K16" s="129">
        <v>0</v>
      </c>
      <c r="L16" s="59">
        <v>10</v>
      </c>
      <c r="M16" s="130">
        <v>0</v>
      </c>
      <c r="N16" s="129">
        <v>0</v>
      </c>
      <c r="O16" s="59">
        <v>11</v>
      </c>
      <c r="P16" s="129">
        <v>0</v>
      </c>
      <c r="Q16" s="142">
        <v>0</v>
      </c>
      <c r="R16" s="271">
        <v>0</v>
      </c>
      <c r="S16" s="53"/>
      <c r="T16" s="49"/>
      <c r="U16" s="49"/>
    </row>
    <row r="17" spans="1:21" s="47" customFormat="1">
      <c r="B17" s="256">
        <v>186017015</v>
      </c>
      <c r="C17" s="257" t="s">
        <v>221</v>
      </c>
      <c r="D17" s="164">
        <v>10</v>
      </c>
      <c r="E17" s="52">
        <v>10</v>
      </c>
      <c r="F17" s="129">
        <v>0</v>
      </c>
      <c r="G17" s="129">
        <v>0</v>
      </c>
      <c r="H17" s="142">
        <v>0</v>
      </c>
      <c r="I17" s="483">
        <v>0</v>
      </c>
      <c r="J17" s="267">
        <v>0</v>
      </c>
      <c r="K17" s="129">
        <v>0</v>
      </c>
      <c r="L17" s="129">
        <v>0</v>
      </c>
      <c r="M17" s="130">
        <v>0</v>
      </c>
      <c r="N17" s="129">
        <v>0</v>
      </c>
      <c r="O17" s="129">
        <v>0</v>
      </c>
      <c r="P17" s="129">
        <v>0</v>
      </c>
      <c r="Q17" s="142">
        <v>0</v>
      </c>
      <c r="R17" s="271">
        <v>0</v>
      </c>
      <c r="S17" s="53"/>
      <c r="T17" s="49"/>
      <c r="U17" s="49"/>
    </row>
    <row r="18" spans="1:21" s="47" customFormat="1">
      <c r="B18" s="61">
        <v>186015007</v>
      </c>
      <c r="C18" s="139" t="s">
        <v>35</v>
      </c>
      <c r="D18" s="164">
        <v>7</v>
      </c>
      <c r="E18" s="52">
        <v>7</v>
      </c>
      <c r="F18" s="129">
        <v>0</v>
      </c>
      <c r="G18" s="129">
        <v>0</v>
      </c>
      <c r="H18" s="142">
        <v>0</v>
      </c>
      <c r="I18" s="483">
        <v>3</v>
      </c>
      <c r="J18" s="267">
        <v>0</v>
      </c>
      <c r="K18" s="129">
        <v>0</v>
      </c>
      <c r="L18" s="129">
        <v>0</v>
      </c>
      <c r="M18" s="130">
        <v>0</v>
      </c>
      <c r="N18" s="59">
        <v>4</v>
      </c>
      <c r="O18" s="59">
        <v>4</v>
      </c>
      <c r="P18" s="129">
        <v>0</v>
      </c>
      <c r="Q18" s="142">
        <v>0</v>
      </c>
      <c r="R18" s="271">
        <v>0</v>
      </c>
      <c r="S18" s="53"/>
      <c r="T18" s="49"/>
      <c r="U18" s="49"/>
    </row>
    <row r="19" spans="1:21" s="47" customFormat="1">
      <c r="B19" s="61">
        <v>186015008</v>
      </c>
      <c r="C19" s="138" t="s">
        <v>44</v>
      </c>
      <c r="D19" s="164">
        <v>0</v>
      </c>
      <c r="E19" s="52">
        <v>0</v>
      </c>
      <c r="F19" s="129">
        <v>0</v>
      </c>
      <c r="G19" s="129">
        <v>0</v>
      </c>
      <c r="H19" s="142">
        <v>0</v>
      </c>
      <c r="I19" s="483">
        <v>0</v>
      </c>
      <c r="J19" s="267">
        <v>0</v>
      </c>
      <c r="K19" s="129">
        <v>0</v>
      </c>
      <c r="L19" s="129">
        <v>0</v>
      </c>
      <c r="M19" s="130">
        <v>0</v>
      </c>
      <c r="N19" s="129">
        <v>0</v>
      </c>
      <c r="O19" s="129">
        <v>0</v>
      </c>
      <c r="P19" s="129">
        <v>0</v>
      </c>
      <c r="Q19" s="142">
        <v>0</v>
      </c>
      <c r="R19" s="271">
        <v>0</v>
      </c>
      <c r="S19" s="53"/>
      <c r="T19" s="49"/>
      <c r="U19" s="49"/>
    </row>
    <row r="20" spans="1:21" s="47" customFormat="1">
      <c r="B20" s="61">
        <v>186015009</v>
      </c>
      <c r="C20" s="138" t="s">
        <v>36</v>
      </c>
      <c r="D20" s="164">
        <v>0</v>
      </c>
      <c r="E20" s="52">
        <v>0</v>
      </c>
      <c r="F20" s="129">
        <v>0</v>
      </c>
      <c r="G20" s="129">
        <v>0</v>
      </c>
      <c r="H20" s="142">
        <v>0</v>
      </c>
      <c r="I20" s="483">
        <v>0</v>
      </c>
      <c r="J20" s="267">
        <v>0</v>
      </c>
      <c r="K20" s="129">
        <v>0</v>
      </c>
      <c r="L20" s="129">
        <v>0</v>
      </c>
      <c r="M20" s="130">
        <v>0</v>
      </c>
      <c r="N20" s="129">
        <v>0</v>
      </c>
      <c r="O20" s="129">
        <v>0</v>
      </c>
      <c r="P20" s="129">
        <v>0</v>
      </c>
      <c r="Q20" s="142">
        <v>0</v>
      </c>
      <c r="R20" s="271">
        <v>0</v>
      </c>
      <c r="S20" s="53"/>
      <c r="T20" s="49"/>
      <c r="U20" s="49"/>
    </row>
    <row r="21" spans="1:21" s="47" customFormat="1">
      <c r="B21" s="50">
        <v>186015010</v>
      </c>
      <c r="C21" s="139" t="s">
        <v>34</v>
      </c>
      <c r="D21" s="164">
        <v>18</v>
      </c>
      <c r="E21" s="52">
        <v>6</v>
      </c>
      <c r="F21" s="129">
        <v>0</v>
      </c>
      <c r="G21" s="129">
        <v>7</v>
      </c>
      <c r="H21" s="142">
        <v>0</v>
      </c>
      <c r="I21" s="483">
        <v>6</v>
      </c>
      <c r="J21" s="297">
        <v>6</v>
      </c>
      <c r="K21" s="59">
        <v>6</v>
      </c>
      <c r="L21" s="129">
        <v>0</v>
      </c>
      <c r="M21" s="130">
        <v>0</v>
      </c>
      <c r="N21" s="59">
        <v>6</v>
      </c>
      <c r="O21" s="59">
        <v>6</v>
      </c>
      <c r="P21" s="59">
        <v>6</v>
      </c>
      <c r="Q21" s="485">
        <v>6</v>
      </c>
      <c r="R21" s="269">
        <v>8</v>
      </c>
      <c r="S21" s="53"/>
      <c r="T21" s="49"/>
      <c r="U21" s="49"/>
    </row>
    <row r="22" spans="1:21" s="47" customFormat="1">
      <c r="B22" s="50">
        <v>186015011</v>
      </c>
      <c r="C22" s="139" t="s">
        <v>37</v>
      </c>
      <c r="D22" s="164">
        <v>140</v>
      </c>
      <c r="E22" s="52">
        <v>140</v>
      </c>
      <c r="F22" s="129">
        <v>0</v>
      </c>
      <c r="G22" s="129">
        <v>0</v>
      </c>
      <c r="H22" s="142">
        <v>0</v>
      </c>
      <c r="I22" s="483">
        <v>0</v>
      </c>
      <c r="J22" s="267">
        <v>0</v>
      </c>
      <c r="K22" s="129">
        <v>0</v>
      </c>
      <c r="L22" s="129">
        <v>0</v>
      </c>
      <c r="M22" s="130">
        <v>0</v>
      </c>
      <c r="N22" s="59">
        <v>12</v>
      </c>
      <c r="O22" s="129">
        <v>0</v>
      </c>
      <c r="P22" s="59">
        <v>12</v>
      </c>
      <c r="Q22" s="142">
        <v>0</v>
      </c>
      <c r="R22" s="269">
        <v>12</v>
      </c>
      <c r="S22" s="53"/>
      <c r="T22" s="49"/>
      <c r="U22" s="49"/>
    </row>
    <row r="23" spans="1:21" s="47" customFormat="1">
      <c r="B23" s="50">
        <v>186015042</v>
      </c>
      <c r="C23" s="139" t="s">
        <v>38</v>
      </c>
      <c r="D23" s="164">
        <v>516</v>
      </c>
      <c r="E23" s="52">
        <v>360</v>
      </c>
      <c r="F23" s="129">
        <v>42</v>
      </c>
      <c r="G23" s="129">
        <v>42</v>
      </c>
      <c r="H23" s="142">
        <v>42</v>
      </c>
      <c r="I23" s="271">
        <v>42</v>
      </c>
      <c r="J23" s="297">
        <v>42</v>
      </c>
      <c r="K23" s="59">
        <v>42</v>
      </c>
      <c r="L23" s="59">
        <v>42</v>
      </c>
      <c r="M23" s="60">
        <v>30</v>
      </c>
      <c r="N23" s="59">
        <v>42</v>
      </c>
      <c r="O23" s="59">
        <v>42</v>
      </c>
      <c r="P23" s="59">
        <v>42</v>
      </c>
      <c r="Q23" s="485">
        <v>42</v>
      </c>
      <c r="R23" s="269">
        <v>21</v>
      </c>
      <c r="S23" s="53"/>
      <c r="T23" s="49"/>
      <c r="U23" s="49"/>
    </row>
    <row r="24" spans="1:21" s="47" customFormat="1">
      <c r="B24" s="50">
        <v>186015043</v>
      </c>
      <c r="C24" s="139" t="s">
        <v>39</v>
      </c>
      <c r="D24" s="164">
        <v>400</v>
      </c>
      <c r="E24" s="52">
        <v>296</v>
      </c>
      <c r="F24" s="129">
        <v>32</v>
      </c>
      <c r="G24" s="129">
        <v>32</v>
      </c>
      <c r="H24" s="142">
        <v>16</v>
      </c>
      <c r="I24" s="271">
        <v>40</v>
      </c>
      <c r="J24" s="297">
        <v>32</v>
      </c>
      <c r="K24" s="59">
        <v>24</v>
      </c>
      <c r="L24" s="59">
        <v>24</v>
      </c>
      <c r="M24" s="60">
        <v>24</v>
      </c>
      <c r="N24" s="59">
        <v>32</v>
      </c>
      <c r="O24" s="59">
        <v>44</v>
      </c>
      <c r="P24" s="59">
        <v>40</v>
      </c>
      <c r="Q24" s="485">
        <v>40</v>
      </c>
      <c r="R24" s="269">
        <v>24</v>
      </c>
      <c r="S24" s="53"/>
      <c r="T24" s="49"/>
      <c r="U24" s="49"/>
    </row>
    <row r="25" spans="1:21" s="47" customFormat="1">
      <c r="B25" s="50">
        <v>186015045</v>
      </c>
      <c r="C25" s="143" t="s">
        <v>40</v>
      </c>
      <c r="D25" s="164">
        <v>92</v>
      </c>
      <c r="E25" s="52">
        <v>75</v>
      </c>
      <c r="F25" s="129">
        <v>0</v>
      </c>
      <c r="G25" s="129">
        <v>0</v>
      </c>
      <c r="H25" s="142">
        <v>6</v>
      </c>
      <c r="I25" s="271">
        <v>6</v>
      </c>
      <c r="J25" s="297">
        <v>6</v>
      </c>
      <c r="K25" s="59">
        <v>6</v>
      </c>
      <c r="L25" s="59">
        <v>5</v>
      </c>
      <c r="M25" s="130">
        <v>0</v>
      </c>
      <c r="N25" s="59">
        <v>12</v>
      </c>
      <c r="O25" s="59">
        <v>12</v>
      </c>
      <c r="P25" s="59">
        <v>12</v>
      </c>
      <c r="Q25" s="485">
        <v>12</v>
      </c>
      <c r="R25" s="269">
        <v>15</v>
      </c>
      <c r="S25" s="53"/>
      <c r="T25" s="49"/>
      <c r="U25" s="49"/>
    </row>
    <row r="26" spans="1:21" s="47" customFormat="1">
      <c r="B26" s="50">
        <v>186015049</v>
      </c>
      <c r="C26" s="139" t="s">
        <v>41</v>
      </c>
      <c r="D26" s="164">
        <v>80</v>
      </c>
      <c r="E26" s="52">
        <v>80</v>
      </c>
      <c r="F26" s="129">
        <v>0</v>
      </c>
      <c r="G26" s="129">
        <v>0</v>
      </c>
      <c r="H26" s="142">
        <v>24</v>
      </c>
      <c r="I26" s="271">
        <v>0</v>
      </c>
      <c r="J26" s="267">
        <v>0</v>
      </c>
      <c r="K26" s="129">
        <v>0</v>
      </c>
      <c r="L26" s="129">
        <v>0</v>
      </c>
      <c r="M26" s="130">
        <v>0</v>
      </c>
      <c r="N26" s="59">
        <v>16</v>
      </c>
      <c r="O26" s="129">
        <v>0</v>
      </c>
      <c r="P26" s="59">
        <v>20</v>
      </c>
      <c r="Q26" s="485">
        <v>12</v>
      </c>
      <c r="R26" s="269">
        <v>24</v>
      </c>
      <c r="S26" s="53"/>
      <c r="T26" s="49"/>
      <c r="U26" s="49"/>
    </row>
    <row r="27" spans="1:21" s="47" customFormat="1">
      <c r="B27" s="50">
        <v>186015038</v>
      </c>
      <c r="C27" s="139" t="s">
        <v>49</v>
      </c>
      <c r="D27" s="164">
        <v>7</v>
      </c>
      <c r="E27" s="52">
        <v>7</v>
      </c>
      <c r="F27" s="129">
        <v>0</v>
      </c>
      <c r="G27" s="129">
        <v>0</v>
      </c>
      <c r="H27" s="142">
        <v>0</v>
      </c>
      <c r="I27" s="271">
        <v>0</v>
      </c>
      <c r="J27" s="267">
        <v>0</v>
      </c>
      <c r="K27" s="129">
        <v>0</v>
      </c>
      <c r="L27" s="129">
        <v>0</v>
      </c>
      <c r="M27" s="130">
        <v>0</v>
      </c>
      <c r="N27" s="59">
        <v>4</v>
      </c>
      <c r="O27" s="59">
        <v>4</v>
      </c>
      <c r="P27" s="129">
        <v>0</v>
      </c>
      <c r="Q27" s="142">
        <v>0</v>
      </c>
      <c r="R27" s="271">
        <v>0</v>
      </c>
      <c r="S27" s="53"/>
      <c r="T27" s="49"/>
      <c r="U27" s="49"/>
    </row>
    <row r="28" spans="1:21" s="254" customFormat="1">
      <c r="A28" s="47"/>
      <c r="B28" s="61">
        <v>186015039</v>
      </c>
      <c r="C28" s="138" t="s">
        <v>50</v>
      </c>
      <c r="D28" s="164">
        <v>5</v>
      </c>
      <c r="E28" s="52">
        <v>5</v>
      </c>
      <c r="F28" s="129">
        <v>0</v>
      </c>
      <c r="G28" s="129">
        <v>0</v>
      </c>
      <c r="H28" s="142">
        <v>0</v>
      </c>
      <c r="I28" s="271">
        <v>0</v>
      </c>
      <c r="J28" s="267">
        <v>0</v>
      </c>
      <c r="K28" s="129">
        <v>0</v>
      </c>
      <c r="L28" s="129">
        <v>0</v>
      </c>
      <c r="M28" s="130">
        <v>0</v>
      </c>
      <c r="N28" s="129">
        <v>0</v>
      </c>
      <c r="O28" s="59">
        <v>4</v>
      </c>
      <c r="P28" s="129">
        <v>0</v>
      </c>
      <c r="Q28" s="142">
        <v>0</v>
      </c>
      <c r="R28" s="271">
        <v>0</v>
      </c>
      <c r="S28" s="266"/>
      <c r="T28" s="253"/>
      <c r="U28" s="253"/>
    </row>
    <row r="29" spans="1:21" s="47" customFormat="1">
      <c r="A29" s="259"/>
      <c r="B29" s="256">
        <v>186015085</v>
      </c>
      <c r="C29" s="255" t="s">
        <v>256</v>
      </c>
      <c r="D29" s="164">
        <v>310</v>
      </c>
      <c r="E29" s="52">
        <v>228</v>
      </c>
      <c r="F29" s="129">
        <v>30</v>
      </c>
      <c r="G29" s="129">
        <v>30</v>
      </c>
      <c r="H29" s="142">
        <v>30</v>
      </c>
      <c r="I29" s="269" t="s">
        <v>595</v>
      </c>
      <c r="J29" s="297">
        <v>22</v>
      </c>
      <c r="K29" s="129">
        <v>0</v>
      </c>
      <c r="L29" s="129">
        <v>0</v>
      </c>
      <c r="M29" s="130">
        <v>0</v>
      </c>
      <c r="N29" s="59">
        <v>39</v>
      </c>
      <c r="O29" s="59">
        <v>39</v>
      </c>
      <c r="P29" s="59">
        <v>36</v>
      </c>
      <c r="Q29" s="485">
        <v>36</v>
      </c>
      <c r="R29" s="269">
        <v>30</v>
      </c>
      <c r="S29" s="53"/>
      <c r="T29" s="49"/>
      <c r="U29" s="49"/>
    </row>
    <row r="30" spans="1:21" s="47" customFormat="1">
      <c r="A30" s="260"/>
      <c r="B30" s="50">
        <v>186015088</v>
      </c>
      <c r="C30" s="139" t="s">
        <v>257</v>
      </c>
      <c r="D30" s="164">
        <v>200</v>
      </c>
      <c r="E30" s="52">
        <v>188</v>
      </c>
      <c r="F30" s="129">
        <v>20</v>
      </c>
      <c r="G30" s="129">
        <v>20</v>
      </c>
      <c r="H30" s="142">
        <v>20</v>
      </c>
      <c r="I30" s="503">
        <v>20</v>
      </c>
      <c r="J30" s="297">
        <v>12</v>
      </c>
      <c r="K30" s="129">
        <v>0</v>
      </c>
      <c r="L30" s="129">
        <v>0</v>
      </c>
      <c r="M30" s="130">
        <v>0</v>
      </c>
      <c r="N30" s="59">
        <v>24</v>
      </c>
      <c r="O30" s="59">
        <v>24</v>
      </c>
      <c r="P30" s="59">
        <v>20</v>
      </c>
      <c r="Q30" s="485">
        <v>20</v>
      </c>
      <c r="R30" s="269">
        <v>20</v>
      </c>
      <c r="S30" s="53"/>
      <c r="T30" s="49"/>
      <c r="U30" s="49"/>
    </row>
    <row r="31" spans="1:21" s="47" customFormat="1">
      <c r="B31" s="50">
        <v>186015029</v>
      </c>
      <c r="C31" s="145" t="s">
        <v>52</v>
      </c>
      <c r="D31" s="164">
        <v>130</v>
      </c>
      <c r="E31" s="52">
        <v>90</v>
      </c>
      <c r="F31" s="129">
        <v>0</v>
      </c>
      <c r="G31" s="129">
        <v>24</v>
      </c>
      <c r="H31" s="142">
        <v>24</v>
      </c>
      <c r="I31" s="271">
        <v>0</v>
      </c>
      <c r="J31" s="297">
        <v>24</v>
      </c>
      <c r="K31" s="59">
        <v>16</v>
      </c>
      <c r="L31" s="129">
        <v>0</v>
      </c>
      <c r="M31" s="130">
        <v>0</v>
      </c>
      <c r="N31" s="59">
        <v>12</v>
      </c>
      <c r="O31" s="59">
        <v>12</v>
      </c>
      <c r="P31" s="59">
        <v>6</v>
      </c>
      <c r="Q31" s="485">
        <v>6</v>
      </c>
      <c r="R31" s="269">
        <v>6</v>
      </c>
      <c r="S31" s="53"/>
      <c r="T31" s="49"/>
      <c r="U31" s="49"/>
    </row>
    <row r="32" spans="1:21" s="47" customFormat="1">
      <c r="B32" s="50">
        <v>186002475</v>
      </c>
      <c r="C32" s="139" t="s">
        <v>51</v>
      </c>
      <c r="D32" s="164">
        <v>12</v>
      </c>
      <c r="E32" s="52">
        <v>12</v>
      </c>
      <c r="F32" s="129">
        <v>0</v>
      </c>
      <c r="G32" s="129">
        <v>0</v>
      </c>
      <c r="H32" s="142">
        <v>0</v>
      </c>
      <c r="I32" s="271">
        <v>0</v>
      </c>
      <c r="J32" s="267">
        <v>0</v>
      </c>
      <c r="K32" s="129">
        <v>0</v>
      </c>
      <c r="L32" s="129">
        <v>0</v>
      </c>
      <c r="M32" s="130">
        <v>0</v>
      </c>
      <c r="N32" s="129">
        <v>0</v>
      </c>
      <c r="O32" s="129">
        <v>0</v>
      </c>
      <c r="P32" s="129">
        <v>0</v>
      </c>
      <c r="Q32" s="142">
        <v>0</v>
      </c>
      <c r="R32" s="271">
        <v>0</v>
      </c>
      <c r="S32" s="53"/>
      <c r="T32" s="49"/>
      <c r="U32" s="49"/>
    </row>
    <row r="33" spans="1:21" s="47" customFormat="1">
      <c r="B33" s="50">
        <v>186247500</v>
      </c>
      <c r="C33" s="139" t="s">
        <v>51</v>
      </c>
      <c r="D33" s="164">
        <v>105</v>
      </c>
      <c r="E33" s="52">
        <v>102</v>
      </c>
      <c r="F33" s="129">
        <v>12</v>
      </c>
      <c r="G33" s="129">
        <v>0</v>
      </c>
      <c r="H33" s="142">
        <v>0</v>
      </c>
      <c r="I33" s="271">
        <v>24</v>
      </c>
      <c r="J33" s="267">
        <v>0</v>
      </c>
      <c r="K33" s="59">
        <v>3</v>
      </c>
      <c r="L33" s="129">
        <v>0</v>
      </c>
      <c r="M33" s="130">
        <v>0</v>
      </c>
      <c r="N33" s="59">
        <v>18</v>
      </c>
      <c r="O33" s="59">
        <v>12</v>
      </c>
      <c r="P33" s="59">
        <v>12</v>
      </c>
      <c r="Q33" s="485">
        <v>12</v>
      </c>
      <c r="R33" s="269">
        <v>12</v>
      </c>
      <c r="S33" s="53"/>
      <c r="T33" s="49"/>
      <c r="U33" s="49"/>
    </row>
    <row r="34" spans="1:21" s="47" customFormat="1">
      <c r="B34" s="50">
        <v>186017006</v>
      </c>
      <c r="C34" s="145" t="s">
        <v>71</v>
      </c>
      <c r="D34" s="164">
        <v>32</v>
      </c>
      <c r="E34" s="52">
        <v>32</v>
      </c>
      <c r="F34" s="129">
        <v>8</v>
      </c>
      <c r="G34" s="129">
        <v>0</v>
      </c>
      <c r="H34" s="142">
        <v>0</v>
      </c>
      <c r="I34" s="271">
        <v>0</v>
      </c>
      <c r="J34" s="267">
        <v>0</v>
      </c>
      <c r="K34" s="129">
        <v>0</v>
      </c>
      <c r="L34" s="129">
        <v>0</v>
      </c>
      <c r="M34" s="130">
        <v>0</v>
      </c>
      <c r="N34" s="129">
        <v>0</v>
      </c>
      <c r="O34" s="59">
        <v>6</v>
      </c>
      <c r="P34" s="59">
        <v>6</v>
      </c>
      <c r="Q34" s="485">
        <v>6</v>
      </c>
      <c r="R34" s="269">
        <v>6</v>
      </c>
      <c r="S34" s="53"/>
      <c r="T34" s="49"/>
      <c r="U34" s="49"/>
    </row>
    <row r="35" spans="1:21" s="47" customFormat="1">
      <c r="B35" s="50">
        <v>186017000</v>
      </c>
      <c r="C35" s="161" t="s">
        <v>82</v>
      </c>
      <c r="D35" s="164">
        <v>300</v>
      </c>
      <c r="E35" s="52">
        <v>228</v>
      </c>
      <c r="F35" s="129">
        <v>24</v>
      </c>
      <c r="G35" s="129">
        <v>24</v>
      </c>
      <c r="H35" s="142">
        <v>24</v>
      </c>
      <c r="I35" s="271">
        <v>24</v>
      </c>
      <c r="J35" s="297">
        <v>24</v>
      </c>
      <c r="K35" s="59">
        <v>24</v>
      </c>
      <c r="L35" s="59">
        <v>24</v>
      </c>
      <c r="M35" s="130">
        <v>0</v>
      </c>
      <c r="N35" s="59">
        <v>25</v>
      </c>
      <c r="O35" s="59">
        <v>24</v>
      </c>
      <c r="P35" s="59">
        <v>24</v>
      </c>
      <c r="Q35" s="485">
        <v>24</v>
      </c>
      <c r="R35" s="269">
        <v>24</v>
      </c>
      <c r="S35" s="53"/>
      <c r="T35" s="49"/>
      <c r="U35" s="49"/>
    </row>
    <row r="36" spans="1:21" s="47" customFormat="1">
      <c r="A36" s="258"/>
      <c r="B36" s="275">
        <v>186015082</v>
      </c>
      <c r="C36" s="255" t="s">
        <v>255</v>
      </c>
      <c r="D36" s="164">
        <v>298</v>
      </c>
      <c r="E36" s="52">
        <v>230</v>
      </c>
      <c r="F36" s="129">
        <v>24</v>
      </c>
      <c r="G36" s="129">
        <v>24</v>
      </c>
      <c r="H36" s="142">
        <v>26</v>
      </c>
      <c r="I36" s="271">
        <v>26</v>
      </c>
      <c r="J36" s="297">
        <v>26</v>
      </c>
      <c r="K36" s="59">
        <v>26</v>
      </c>
      <c r="L36" s="59">
        <v>16</v>
      </c>
      <c r="M36" s="130">
        <v>0</v>
      </c>
      <c r="N36" s="59">
        <v>29</v>
      </c>
      <c r="O36" s="59">
        <v>28</v>
      </c>
      <c r="P36" s="59">
        <v>28</v>
      </c>
      <c r="Q36" s="485">
        <v>24</v>
      </c>
      <c r="R36" s="269">
        <v>24</v>
      </c>
      <c r="S36" s="53"/>
      <c r="T36" s="49"/>
      <c r="U36" s="49"/>
    </row>
    <row r="37" spans="1:21" s="276" customFormat="1">
      <c r="B37" s="50">
        <v>289011842</v>
      </c>
      <c r="C37" s="143" t="s">
        <v>317</v>
      </c>
      <c r="D37" s="164">
        <v>10</v>
      </c>
      <c r="E37" s="52">
        <v>0</v>
      </c>
      <c r="F37" s="129">
        <v>0</v>
      </c>
      <c r="G37" s="129">
        <v>0</v>
      </c>
      <c r="H37" s="142">
        <v>0</v>
      </c>
      <c r="I37" s="271">
        <v>0</v>
      </c>
      <c r="J37" s="267">
        <v>0</v>
      </c>
      <c r="K37" s="59">
        <v>10</v>
      </c>
      <c r="L37" s="129">
        <v>0</v>
      </c>
      <c r="M37" s="130">
        <v>0</v>
      </c>
      <c r="N37" s="59">
        <v>8</v>
      </c>
      <c r="O37" s="129">
        <v>0</v>
      </c>
      <c r="P37" s="129">
        <v>0</v>
      </c>
      <c r="Q37" s="142">
        <v>0</v>
      </c>
      <c r="R37" s="271">
        <v>0</v>
      </c>
      <c r="S37" s="277"/>
      <c r="T37" s="278"/>
      <c r="U37" s="278"/>
    </row>
    <row r="38" spans="1:21" s="47" customFormat="1">
      <c r="B38" s="50">
        <v>289011912</v>
      </c>
      <c r="C38" s="143" t="s">
        <v>318</v>
      </c>
      <c r="D38" s="164">
        <v>10</v>
      </c>
      <c r="E38" s="52">
        <v>0</v>
      </c>
      <c r="F38" s="129">
        <v>0</v>
      </c>
      <c r="G38" s="129">
        <v>0</v>
      </c>
      <c r="H38" s="142">
        <v>0</v>
      </c>
      <c r="I38" s="271">
        <v>0</v>
      </c>
      <c r="J38" s="297">
        <v>10</v>
      </c>
      <c r="K38" s="129">
        <v>0</v>
      </c>
      <c r="L38" s="129">
        <v>0</v>
      </c>
      <c r="M38" s="130">
        <v>0</v>
      </c>
      <c r="N38" s="129">
        <v>0</v>
      </c>
      <c r="O38" s="59">
        <v>8</v>
      </c>
      <c r="P38" s="129">
        <v>0</v>
      </c>
      <c r="Q38" s="142">
        <v>0</v>
      </c>
      <c r="R38" s="271">
        <v>0</v>
      </c>
      <c r="S38" s="53"/>
      <c r="T38" s="49"/>
      <c r="U38" s="49"/>
    </row>
    <row r="39" spans="1:21" s="47" customFormat="1">
      <c r="B39" s="50">
        <v>289011915</v>
      </c>
      <c r="C39" s="143" t="s">
        <v>319</v>
      </c>
      <c r="D39" s="164">
        <v>17</v>
      </c>
      <c r="E39" s="52">
        <v>10</v>
      </c>
      <c r="F39" s="129">
        <v>0</v>
      </c>
      <c r="G39" s="129">
        <v>0</v>
      </c>
      <c r="H39" s="142">
        <v>0</v>
      </c>
      <c r="I39" s="271">
        <v>10</v>
      </c>
      <c r="J39" s="267">
        <v>0</v>
      </c>
      <c r="K39" s="129">
        <v>0</v>
      </c>
      <c r="L39" s="59">
        <v>7</v>
      </c>
      <c r="M39" s="130">
        <v>0</v>
      </c>
      <c r="N39" s="129">
        <v>0</v>
      </c>
      <c r="O39" s="129">
        <v>0</v>
      </c>
      <c r="P39" s="129">
        <v>0</v>
      </c>
      <c r="Q39" s="142">
        <v>0</v>
      </c>
      <c r="R39" s="271">
        <v>0</v>
      </c>
      <c r="S39" s="53"/>
      <c r="T39" s="49"/>
      <c r="U39" s="49"/>
    </row>
    <row r="40" spans="1:21" s="47" customFormat="1">
      <c r="B40" s="50">
        <v>289011937</v>
      </c>
      <c r="C40" s="143" t="s">
        <v>320</v>
      </c>
      <c r="D40" s="164">
        <v>20</v>
      </c>
      <c r="E40" s="52">
        <v>10</v>
      </c>
      <c r="F40" s="129">
        <v>0</v>
      </c>
      <c r="G40" s="129">
        <v>0</v>
      </c>
      <c r="H40" s="142">
        <v>0</v>
      </c>
      <c r="I40" s="271">
        <v>0</v>
      </c>
      <c r="J40" s="267">
        <v>0</v>
      </c>
      <c r="K40" s="129">
        <v>0</v>
      </c>
      <c r="L40" s="129">
        <v>0</v>
      </c>
      <c r="M40" s="60">
        <v>10</v>
      </c>
      <c r="N40" s="267">
        <v>0</v>
      </c>
      <c r="O40" s="129">
        <v>0</v>
      </c>
      <c r="P40" s="129">
        <v>0</v>
      </c>
      <c r="Q40" s="142">
        <v>0</v>
      </c>
      <c r="R40" s="271">
        <v>0</v>
      </c>
      <c r="S40" s="53"/>
      <c r="T40" s="49"/>
      <c r="U40" s="49"/>
    </row>
    <row r="41" spans="1:21" s="47" customFormat="1">
      <c r="B41" s="57">
        <v>186008511</v>
      </c>
      <c r="C41" s="279" t="s">
        <v>321</v>
      </c>
      <c r="D41" s="263">
        <v>100</v>
      </c>
      <c r="E41" s="264">
        <v>84</v>
      </c>
      <c r="F41" s="293">
        <v>6</v>
      </c>
      <c r="G41" s="293">
        <v>12</v>
      </c>
      <c r="H41" s="487">
        <v>6</v>
      </c>
      <c r="I41" s="273">
        <v>12</v>
      </c>
      <c r="J41" s="298">
        <v>6</v>
      </c>
      <c r="K41" s="295">
        <v>10</v>
      </c>
      <c r="L41" s="293">
        <v>0</v>
      </c>
      <c r="M41" s="284">
        <v>0</v>
      </c>
      <c r="N41" s="290">
        <v>12</v>
      </c>
      <c r="O41" s="295">
        <v>12</v>
      </c>
      <c r="P41" s="295">
        <v>12</v>
      </c>
      <c r="Q41" s="486">
        <v>12</v>
      </c>
      <c r="R41" s="488">
        <v>12</v>
      </c>
      <c r="S41" s="53"/>
      <c r="T41" s="49"/>
      <c r="U41" s="49"/>
    </row>
    <row r="42" spans="1:21" s="15" customFormat="1">
      <c r="B42" s="16"/>
      <c r="C42" s="16"/>
      <c r="D42" s="16"/>
      <c r="E42" s="16">
        <v>0</v>
      </c>
      <c r="F42" s="29"/>
      <c r="G42" s="29"/>
      <c r="H42" s="29"/>
      <c r="I42" s="29"/>
      <c r="J42" s="29"/>
      <c r="K42" s="29"/>
      <c r="L42" s="29"/>
      <c r="M42" s="29"/>
      <c r="N42" s="29"/>
      <c r="O42" s="29"/>
      <c r="P42" s="29"/>
      <c r="Q42" s="78"/>
      <c r="R42" s="78"/>
    </row>
    <row r="43" spans="1:21" ht="33.75">
      <c r="B43" s="186" t="s">
        <v>6</v>
      </c>
      <c r="C43" s="539" t="s">
        <v>3</v>
      </c>
      <c r="D43" s="540"/>
      <c r="E43" s="541"/>
      <c r="F43" s="187" t="s">
        <v>4</v>
      </c>
      <c r="G43" s="186" t="s">
        <v>12</v>
      </c>
      <c r="H43" s="300" t="s">
        <v>58</v>
      </c>
      <c r="I43" s="186" t="s">
        <v>42</v>
      </c>
      <c r="J43" s="234" t="s">
        <v>7</v>
      </c>
      <c r="K43" s="542" t="s">
        <v>8</v>
      </c>
      <c r="L43" s="543"/>
      <c r="M43" s="543"/>
      <c r="N43" s="543"/>
      <c r="O43" s="543"/>
      <c r="P43" s="544"/>
      <c r="Q43" s="186" t="s">
        <v>11</v>
      </c>
      <c r="R43" s="186" t="s">
        <v>9</v>
      </c>
      <c r="S43" s="18"/>
    </row>
    <row r="44" spans="1:21" s="18" customFormat="1" ht="22.5" hidden="1">
      <c r="B44" s="144" t="s">
        <v>477</v>
      </c>
      <c r="C44" s="504" t="s">
        <v>478</v>
      </c>
      <c r="D44" s="505"/>
      <c r="E44" s="506"/>
      <c r="F44" s="133" t="s">
        <v>451</v>
      </c>
      <c r="G44" s="133" t="s">
        <v>485</v>
      </c>
      <c r="H44" s="157" t="s">
        <v>360</v>
      </c>
      <c r="I44" s="133" t="s">
        <v>466</v>
      </c>
      <c r="J44" s="133" t="s">
        <v>15</v>
      </c>
      <c r="K44" s="507" t="s">
        <v>488</v>
      </c>
      <c r="L44" s="508"/>
      <c r="M44" s="508"/>
      <c r="N44" s="508"/>
      <c r="O44" s="508"/>
      <c r="P44" s="509"/>
      <c r="Q44" s="91" t="s">
        <v>64</v>
      </c>
      <c r="R44" s="133" t="s">
        <v>16</v>
      </c>
    </row>
    <row r="45" spans="1:21" s="18" customFormat="1" ht="57.75" hidden="1" customHeight="1">
      <c r="B45" s="144" t="s">
        <v>468</v>
      </c>
      <c r="C45" s="504" t="s">
        <v>469</v>
      </c>
      <c r="D45" s="505"/>
      <c r="E45" s="506"/>
      <c r="F45" s="133" t="s">
        <v>470</v>
      </c>
      <c r="G45" s="133">
        <v>186015049</v>
      </c>
      <c r="H45" s="157" t="s">
        <v>108</v>
      </c>
      <c r="I45" s="133"/>
      <c r="J45" s="133" t="s">
        <v>18</v>
      </c>
      <c r="K45" s="507" t="s">
        <v>487</v>
      </c>
      <c r="L45" s="508"/>
      <c r="M45" s="508"/>
      <c r="N45" s="508"/>
      <c r="O45" s="508"/>
      <c r="P45" s="509"/>
      <c r="Q45" s="91" t="s">
        <v>64</v>
      </c>
      <c r="R45" s="133" t="s">
        <v>16</v>
      </c>
    </row>
    <row r="46" spans="1:21" s="18" customFormat="1" ht="46.5" hidden="1" customHeight="1">
      <c r="B46" s="144">
        <v>441001095</v>
      </c>
      <c r="C46" s="504" t="s">
        <v>476</v>
      </c>
      <c r="D46" s="505"/>
      <c r="E46" s="506"/>
      <c r="F46" s="133" t="s">
        <v>377</v>
      </c>
      <c r="G46" s="133">
        <v>186015049</v>
      </c>
      <c r="H46" s="157" t="s">
        <v>360</v>
      </c>
      <c r="I46" s="133" t="s">
        <v>479</v>
      </c>
      <c r="J46" s="133" t="s">
        <v>15</v>
      </c>
      <c r="K46" s="507" t="s">
        <v>489</v>
      </c>
      <c r="L46" s="508"/>
      <c r="M46" s="508"/>
      <c r="N46" s="508"/>
      <c r="O46" s="508"/>
      <c r="P46" s="509"/>
      <c r="Q46" s="91" t="s">
        <v>64</v>
      </c>
      <c r="R46" s="133" t="s">
        <v>16</v>
      </c>
    </row>
    <row r="47" spans="1:21" s="18" customFormat="1" ht="22.5" hidden="1">
      <c r="B47" s="144">
        <v>279001865</v>
      </c>
      <c r="C47" s="504" t="s">
        <v>475</v>
      </c>
      <c r="D47" s="505"/>
      <c r="E47" s="506"/>
      <c r="F47" s="133" t="s">
        <v>474</v>
      </c>
      <c r="G47" s="133" t="s">
        <v>473</v>
      </c>
      <c r="H47" s="157" t="s">
        <v>360</v>
      </c>
      <c r="I47" s="133" t="s">
        <v>361</v>
      </c>
      <c r="J47" s="133" t="s">
        <v>15</v>
      </c>
      <c r="K47" s="507" t="s">
        <v>490</v>
      </c>
      <c r="L47" s="508"/>
      <c r="M47" s="508"/>
      <c r="N47" s="508"/>
      <c r="O47" s="508"/>
      <c r="P47" s="509"/>
      <c r="Q47" s="91" t="s">
        <v>64</v>
      </c>
      <c r="R47" s="133" t="s">
        <v>16</v>
      </c>
    </row>
    <row r="48" spans="1:21" ht="22.5" hidden="1">
      <c r="B48" s="144" t="s">
        <v>98</v>
      </c>
      <c r="C48" s="504" t="s">
        <v>98</v>
      </c>
      <c r="D48" s="505"/>
      <c r="E48" s="506"/>
      <c r="F48" s="133" t="s">
        <v>98</v>
      </c>
      <c r="G48" s="133">
        <v>186001500</v>
      </c>
      <c r="H48" s="133" t="s">
        <v>207</v>
      </c>
      <c r="I48" s="133"/>
      <c r="J48" s="133" t="s">
        <v>67</v>
      </c>
      <c r="K48" s="507" t="s">
        <v>219</v>
      </c>
      <c r="L48" s="508"/>
      <c r="M48" s="508"/>
      <c r="N48" s="508"/>
      <c r="O48" s="508"/>
      <c r="P48" s="509"/>
      <c r="Q48" s="93" t="s">
        <v>64</v>
      </c>
      <c r="R48" s="133" t="s">
        <v>16</v>
      </c>
      <c r="S48" s="18"/>
    </row>
    <row r="49" spans="2:19" s="18" customFormat="1" ht="103.5" hidden="1" customHeight="1">
      <c r="B49" s="144">
        <v>402000130</v>
      </c>
      <c r="C49" s="504" t="s">
        <v>229</v>
      </c>
      <c r="D49" s="505"/>
      <c r="E49" s="506"/>
      <c r="F49" s="133" t="s">
        <v>185</v>
      </c>
      <c r="G49" s="133" t="s">
        <v>267</v>
      </c>
      <c r="H49" s="133" t="s">
        <v>94</v>
      </c>
      <c r="I49" s="133"/>
      <c r="J49" s="133" t="s">
        <v>18</v>
      </c>
      <c r="K49" s="507" t="s">
        <v>251</v>
      </c>
      <c r="L49" s="508"/>
      <c r="M49" s="508"/>
      <c r="N49" s="508"/>
      <c r="O49" s="508"/>
      <c r="P49" s="509"/>
      <c r="Q49" s="93" t="s">
        <v>91</v>
      </c>
      <c r="R49" s="133" t="s">
        <v>16</v>
      </c>
    </row>
    <row r="50" spans="2:19" ht="58.5" hidden="1" customHeight="1">
      <c r="B50" s="144" t="s">
        <v>243</v>
      </c>
      <c r="C50" s="504" t="s">
        <v>244</v>
      </c>
      <c r="D50" s="505"/>
      <c r="E50" s="506"/>
      <c r="F50" s="133" t="s">
        <v>113</v>
      </c>
      <c r="G50" s="133" t="s">
        <v>93</v>
      </c>
      <c r="H50" s="133" t="s">
        <v>74</v>
      </c>
      <c r="I50" s="133" t="s">
        <v>245</v>
      </c>
      <c r="J50" s="133" t="s">
        <v>18</v>
      </c>
      <c r="K50" s="507" t="s">
        <v>252</v>
      </c>
      <c r="L50" s="508"/>
      <c r="M50" s="508"/>
      <c r="N50" s="508"/>
      <c r="O50" s="508"/>
      <c r="P50" s="509"/>
      <c r="Q50" s="93" t="s">
        <v>91</v>
      </c>
      <c r="R50" s="133" t="s">
        <v>16</v>
      </c>
      <c r="S50" s="18"/>
    </row>
    <row r="51" spans="2:19" s="18" customFormat="1" ht="24" hidden="1" customHeight="1">
      <c r="B51" s="144">
        <v>279003338</v>
      </c>
      <c r="C51" s="504" t="s">
        <v>268</v>
      </c>
      <c r="D51" s="505"/>
      <c r="E51" s="506"/>
      <c r="F51" s="133" t="s">
        <v>269</v>
      </c>
      <c r="G51" s="133">
        <v>186017000</v>
      </c>
      <c r="H51" s="133" t="s">
        <v>78</v>
      </c>
      <c r="I51" s="133" t="s">
        <v>189</v>
      </c>
      <c r="J51" s="133" t="s">
        <v>15</v>
      </c>
      <c r="K51" s="507" t="s">
        <v>277</v>
      </c>
      <c r="L51" s="508"/>
      <c r="M51" s="508"/>
      <c r="N51" s="508"/>
      <c r="O51" s="508"/>
      <c r="P51" s="509"/>
      <c r="Q51" s="93" t="s">
        <v>91</v>
      </c>
      <c r="R51" s="133" t="s">
        <v>16</v>
      </c>
    </row>
    <row r="52" spans="2:19" s="18" customFormat="1" ht="46.5" hidden="1" customHeight="1">
      <c r="B52" s="144">
        <v>279001352</v>
      </c>
      <c r="C52" s="504" t="s">
        <v>293</v>
      </c>
      <c r="D52" s="505"/>
      <c r="E52" s="506"/>
      <c r="F52" s="133" t="s">
        <v>294</v>
      </c>
      <c r="G52" s="133" t="s">
        <v>295</v>
      </c>
      <c r="H52" s="133" t="s">
        <v>292</v>
      </c>
      <c r="I52" s="133"/>
      <c r="J52" s="133" t="s">
        <v>15</v>
      </c>
      <c r="K52" s="507" t="s">
        <v>298</v>
      </c>
      <c r="L52" s="508"/>
      <c r="M52" s="508"/>
      <c r="N52" s="508"/>
      <c r="O52" s="508"/>
      <c r="P52" s="509"/>
      <c r="Q52" s="93" t="s">
        <v>64</v>
      </c>
      <c r="R52" s="133" t="s">
        <v>16</v>
      </c>
    </row>
    <row r="53" spans="2:19" s="18" customFormat="1" ht="33.75" hidden="1">
      <c r="B53" s="144"/>
      <c r="C53" s="504" t="s">
        <v>314</v>
      </c>
      <c r="D53" s="505"/>
      <c r="E53" s="506"/>
      <c r="F53" s="133"/>
      <c r="G53" s="133" t="s">
        <v>312</v>
      </c>
      <c r="H53" s="133"/>
      <c r="I53" s="133"/>
      <c r="J53" s="133"/>
      <c r="K53" s="507" t="s">
        <v>311</v>
      </c>
      <c r="L53" s="508"/>
      <c r="M53" s="508"/>
      <c r="N53" s="508"/>
      <c r="O53" s="508"/>
      <c r="P53" s="509"/>
      <c r="Q53" s="93" t="s">
        <v>91</v>
      </c>
      <c r="R53" s="133" t="s">
        <v>16</v>
      </c>
    </row>
    <row r="54" spans="2:19" s="18" customFormat="1" ht="22.5" hidden="1">
      <c r="B54" s="144">
        <v>615005084</v>
      </c>
      <c r="C54" s="504" t="s">
        <v>306</v>
      </c>
      <c r="D54" s="505"/>
      <c r="E54" s="506"/>
      <c r="F54" s="133" t="s">
        <v>307</v>
      </c>
      <c r="G54" s="133">
        <v>186015082</v>
      </c>
      <c r="H54" s="133" t="s">
        <v>292</v>
      </c>
      <c r="I54" s="133"/>
      <c r="J54" s="133" t="s">
        <v>15</v>
      </c>
      <c r="K54" s="507" t="s">
        <v>308</v>
      </c>
      <c r="L54" s="508"/>
      <c r="M54" s="508"/>
      <c r="N54" s="508"/>
      <c r="O54" s="508"/>
      <c r="P54" s="509"/>
      <c r="Q54" s="93" t="s">
        <v>91</v>
      </c>
      <c r="R54" s="133" t="s">
        <v>16</v>
      </c>
    </row>
    <row r="55" spans="2:19" s="18" customFormat="1" ht="56.25" hidden="1">
      <c r="B55" s="144" t="s">
        <v>304</v>
      </c>
      <c r="C55" s="504" t="s">
        <v>305</v>
      </c>
      <c r="D55" s="505"/>
      <c r="E55" s="506"/>
      <c r="F55" s="133" t="s">
        <v>202</v>
      </c>
      <c r="G55" s="133" t="s">
        <v>302</v>
      </c>
      <c r="H55" s="133" t="s">
        <v>292</v>
      </c>
      <c r="I55" s="133" t="s">
        <v>189</v>
      </c>
      <c r="J55" s="133" t="s">
        <v>15</v>
      </c>
      <c r="K55" s="513" t="s">
        <v>386</v>
      </c>
      <c r="L55" s="510"/>
      <c r="M55" s="510"/>
      <c r="N55" s="510"/>
      <c r="O55" s="510"/>
      <c r="P55" s="511"/>
      <c r="Q55" s="91" t="s">
        <v>64</v>
      </c>
      <c r="R55" s="133" t="s">
        <v>16</v>
      </c>
    </row>
    <row r="56" spans="2:19" s="18" customFormat="1" ht="33.75" hidden="1">
      <c r="B56" s="144">
        <v>289001324</v>
      </c>
      <c r="C56" s="504" t="s">
        <v>301</v>
      </c>
      <c r="D56" s="505"/>
      <c r="E56" s="506"/>
      <c r="F56" s="133" t="s">
        <v>202</v>
      </c>
      <c r="G56" s="133" t="s">
        <v>303</v>
      </c>
      <c r="H56" s="133" t="s">
        <v>292</v>
      </c>
      <c r="I56" s="133" t="s">
        <v>189</v>
      </c>
      <c r="J56" s="133" t="s">
        <v>15</v>
      </c>
      <c r="K56" s="507" t="s">
        <v>379</v>
      </c>
      <c r="L56" s="508"/>
      <c r="M56" s="508"/>
      <c r="N56" s="508"/>
      <c r="O56" s="508"/>
      <c r="P56" s="509"/>
      <c r="Q56" s="91" t="s">
        <v>91</v>
      </c>
      <c r="R56" s="133" t="s">
        <v>16</v>
      </c>
    </row>
    <row r="57" spans="2:19" s="18" customFormat="1" ht="24" hidden="1" customHeight="1">
      <c r="B57" s="144">
        <v>415001314</v>
      </c>
      <c r="C57" s="504" t="s">
        <v>299</v>
      </c>
      <c r="D57" s="505"/>
      <c r="E57" s="506"/>
      <c r="F57" s="133" t="s">
        <v>300</v>
      </c>
      <c r="G57" s="133" t="s">
        <v>93</v>
      </c>
      <c r="H57" s="133" t="s">
        <v>292</v>
      </c>
      <c r="I57" s="133" t="s">
        <v>316</v>
      </c>
      <c r="J57" s="133" t="s">
        <v>15</v>
      </c>
      <c r="K57" s="507" t="s">
        <v>309</v>
      </c>
      <c r="L57" s="508"/>
      <c r="M57" s="508"/>
      <c r="N57" s="508"/>
      <c r="O57" s="508"/>
      <c r="P57" s="509"/>
      <c r="Q57" s="93" t="s">
        <v>64</v>
      </c>
      <c r="R57" s="133" t="s">
        <v>16</v>
      </c>
    </row>
    <row r="58" spans="2:19" s="18" customFormat="1" ht="23.25" hidden="1" customHeight="1">
      <c r="B58" s="144">
        <v>289010629</v>
      </c>
      <c r="C58" s="504" t="s">
        <v>328</v>
      </c>
      <c r="D58" s="505"/>
      <c r="E58" s="506"/>
      <c r="F58" s="133" t="s">
        <v>97</v>
      </c>
      <c r="G58" s="133">
        <v>186017000</v>
      </c>
      <c r="H58" s="133" t="s">
        <v>108</v>
      </c>
      <c r="I58" s="133"/>
      <c r="J58" s="133" t="s">
        <v>18</v>
      </c>
      <c r="K58" s="507" t="s">
        <v>354</v>
      </c>
      <c r="L58" s="508"/>
      <c r="M58" s="508"/>
      <c r="N58" s="508"/>
      <c r="O58" s="508"/>
      <c r="P58" s="509"/>
      <c r="Q58" s="91" t="s">
        <v>91</v>
      </c>
      <c r="R58" s="133" t="s">
        <v>16</v>
      </c>
    </row>
    <row r="59" spans="2:19" s="18" customFormat="1" ht="23.25" hidden="1" customHeight="1">
      <c r="B59" s="144">
        <v>615004795</v>
      </c>
      <c r="C59" s="504" t="s">
        <v>340</v>
      </c>
      <c r="D59" s="505"/>
      <c r="E59" s="506"/>
      <c r="F59" s="133" t="s">
        <v>307</v>
      </c>
      <c r="G59" s="133">
        <v>186017000</v>
      </c>
      <c r="H59" s="133" t="s">
        <v>353</v>
      </c>
      <c r="I59" s="133"/>
      <c r="J59" s="133" t="s">
        <v>18</v>
      </c>
      <c r="K59" s="507" t="s">
        <v>362</v>
      </c>
      <c r="L59" s="508"/>
      <c r="M59" s="508"/>
      <c r="N59" s="508"/>
      <c r="O59" s="508"/>
      <c r="P59" s="509"/>
      <c r="Q59" s="91" t="s">
        <v>91</v>
      </c>
      <c r="R59" s="133" t="s">
        <v>16</v>
      </c>
    </row>
    <row r="60" spans="2:19" s="18" customFormat="1" ht="23.25" hidden="1" customHeight="1">
      <c r="B60" s="144">
        <v>410007145</v>
      </c>
      <c r="C60" s="504" t="s">
        <v>345</v>
      </c>
      <c r="D60" s="505"/>
      <c r="E60" s="506"/>
      <c r="F60" s="133" t="s">
        <v>344</v>
      </c>
      <c r="G60" s="133">
        <v>289011842</v>
      </c>
      <c r="H60" s="133"/>
      <c r="I60" s="133"/>
      <c r="J60" s="133" t="s">
        <v>18</v>
      </c>
      <c r="K60" s="513" t="s">
        <v>365</v>
      </c>
      <c r="L60" s="508"/>
      <c r="M60" s="508"/>
      <c r="N60" s="508"/>
      <c r="O60" s="508"/>
      <c r="P60" s="509"/>
      <c r="Q60" s="91" t="s">
        <v>64</v>
      </c>
      <c r="R60" s="133" t="s">
        <v>16</v>
      </c>
    </row>
    <row r="61" spans="2:19" s="18" customFormat="1" ht="33.75" hidden="1">
      <c r="B61" s="144">
        <v>405012136</v>
      </c>
      <c r="C61" s="504" t="s">
        <v>347</v>
      </c>
      <c r="D61" s="505"/>
      <c r="E61" s="506"/>
      <c r="F61" s="133" t="s">
        <v>346</v>
      </c>
      <c r="G61" s="133" t="s">
        <v>348</v>
      </c>
      <c r="H61" s="133" t="s">
        <v>349</v>
      </c>
      <c r="I61" s="133"/>
      <c r="J61" s="133" t="s">
        <v>18</v>
      </c>
      <c r="K61" s="507" t="s">
        <v>355</v>
      </c>
      <c r="L61" s="508"/>
      <c r="M61" s="508"/>
      <c r="N61" s="508"/>
      <c r="O61" s="508"/>
      <c r="P61" s="509"/>
      <c r="Q61" s="91" t="s">
        <v>91</v>
      </c>
      <c r="R61" s="133" t="s">
        <v>16</v>
      </c>
    </row>
    <row r="62" spans="2:19" s="18" customFormat="1" ht="33.75" hidden="1" customHeight="1">
      <c r="B62" s="144">
        <v>279003338</v>
      </c>
      <c r="C62" s="504" t="s">
        <v>356</v>
      </c>
      <c r="D62" s="505"/>
      <c r="E62" s="506"/>
      <c r="F62" s="133" t="s">
        <v>357</v>
      </c>
      <c r="G62" s="133">
        <v>186017000</v>
      </c>
      <c r="H62" s="133" t="s">
        <v>349</v>
      </c>
      <c r="I62" s="133" t="s">
        <v>189</v>
      </c>
      <c r="J62" s="133" t="s">
        <v>18</v>
      </c>
      <c r="K62" s="507" t="s">
        <v>414</v>
      </c>
      <c r="L62" s="508"/>
      <c r="M62" s="508"/>
      <c r="N62" s="508"/>
      <c r="O62" s="508"/>
      <c r="P62" s="509"/>
      <c r="Q62" s="91" t="s">
        <v>91</v>
      </c>
      <c r="R62" s="133" t="s">
        <v>16</v>
      </c>
    </row>
    <row r="63" spans="2:19" s="18" customFormat="1" ht="33.75" hidden="1">
      <c r="B63" s="144">
        <v>279001951</v>
      </c>
      <c r="C63" s="504" t="s">
        <v>368</v>
      </c>
      <c r="D63" s="505"/>
      <c r="E63" s="506"/>
      <c r="F63" s="133" t="s">
        <v>359</v>
      </c>
      <c r="G63" s="133" t="s">
        <v>369</v>
      </c>
      <c r="H63" s="133" t="s">
        <v>360</v>
      </c>
      <c r="I63" s="133" t="s">
        <v>361</v>
      </c>
      <c r="J63" s="133" t="s">
        <v>15</v>
      </c>
      <c r="K63" s="507" t="s">
        <v>371</v>
      </c>
      <c r="L63" s="508"/>
      <c r="M63" s="508"/>
      <c r="N63" s="508"/>
      <c r="O63" s="508"/>
      <c r="P63" s="509"/>
      <c r="Q63" s="91" t="s">
        <v>91</v>
      </c>
      <c r="R63" s="133" t="s">
        <v>16</v>
      </c>
    </row>
    <row r="64" spans="2:19" s="18" customFormat="1" ht="33.75" hidden="1">
      <c r="B64" s="144">
        <v>279003625</v>
      </c>
      <c r="C64" s="504" t="s">
        <v>358</v>
      </c>
      <c r="D64" s="505"/>
      <c r="E64" s="506"/>
      <c r="F64" s="133" t="s">
        <v>359</v>
      </c>
      <c r="G64" s="133">
        <v>186017000</v>
      </c>
      <c r="H64" s="133" t="s">
        <v>360</v>
      </c>
      <c r="I64" s="133" t="s">
        <v>361</v>
      </c>
      <c r="J64" s="133" t="s">
        <v>15</v>
      </c>
      <c r="K64" s="507" t="s">
        <v>372</v>
      </c>
      <c r="L64" s="508"/>
      <c r="M64" s="508"/>
      <c r="N64" s="508"/>
      <c r="O64" s="508"/>
      <c r="P64" s="509"/>
      <c r="Q64" s="91" t="s">
        <v>91</v>
      </c>
      <c r="R64" s="133" t="s">
        <v>16</v>
      </c>
    </row>
    <row r="65" spans="2:18" s="18" customFormat="1" ht="45" hidden="1">
      <c r="B65" s="144">
        <v>441000392</v>
      </c>
      <c r="C65" s="504" t="s">
        <v>376</v>
      </c>
      <c r="D65" s="505"/>
      <c r="E65" s="506"/>
      <c r="F65" s="133" t="s">
        <v>377</v>
      </c>
      <c r="G65" s="133" t="s">
        <v>378</v>
      </c>
      <c r="H65" s="133" t="s">
        <v>292</v>
      </c>
      <c r="I65" s="133"/>
      <c r="J65" s="133" t="s">
        <v>15</v>
      </c>
      <c r="K65" s="507" t="s">
        <v>396</v>
      </c>
      <c r="L65" s="508"/>
      <c r="M65" s="508"/>
      <c r="N65" s="508"/>
      <c r="O65" s="508"/>
      <c r="P65" s="509"/>
      <c r="Q65" s="91" t="s">
        <v>64</v>
      </c>
      <c r="R65" s="133" t="s">
        <v>16</v>
      </c>
    </row>
    <row r="66" spans="2:18" s="18" customFormat="1" ht="35.25" hidden="1" customHeight="1">
      <c r="B66" s="144" t="s">
        <v>387</v>
      </c>
      <c r="C66" s="504" t="s">
        <v>388</v>
      </c>
      <c r="D66" s="505"/>
      <c r="E66" s="506"/>
      <c r="F66" s="133" t="s">
        <v>389</v>
      </c>
      <c r="G66" s="133">
        <v>186017000</v>
      </c>
      <c r="H66" s="133" t="s">
        <v>349</v>
      </c>
      <c r="I66" s="133"/>
      <c r="J66" s="133" t="s">
        <v>18</v>
      </c>
      <c r="K66" s="507" t="s">
        <v>410</v>
      </c>
      <c r="L66" s="508"/>
      <c r="M66" s="508"/>
      <c r="N66" s="508"/>
      <c r="O66" s="508"/>
      <c r="P66" s="509"/>
      <c r="Q66" s="91" t="s">
        <v>64</v>
      </c>
      <c r="R66" s="133" t="s">
        <v>16</v>
      </c>
    </row>
    <row r="67" spans="2:18" s="18" customFormat="1" ht="45" hidden="1" customHeight="1">
      <c r="B67" s="144">
        <v>415000680</v>
      </c>
      <c r="C67" s="504" t="s">
        <v>390</v>
      </c>
      <c r="D67" s="505"/>
      <c r="E67" s="506"/>
      <c r="F67" s="133" t="s">
        <v>346</v>
      </c>
      <c r="G67" s="133" t="s">
        <v>391</v>
      </c>
      <c r="H67" s="133" t="s">
        <v>108</v>
      </c>
      <c r="I67" s="133"/>
      <c r="J67" s="133" t="s">
        <v>18</v>
      </c>
      <c r="K67" s="507" t="s">
        <v>398</v>
      </c>
      <c r="L67" s="508"/>
      <c r="M67" s="508"/>
      <c r="N67" s="508"/>
      <c r="O67" s="508"/>
      <c r="P67" s="509"/>
      <c r="Q67" s="91" t="s">
        <v>64</v>
      </c>
      <c r="R67" s="133" t="s">
        <v>16</v>
      </c>
    </row>
    <row r="68" spans="2:18" s="18" customFormat="1" ht="47.25" hidden="1" customHeight="1">
      <c r="B68" s="144">
        <v>425000888</v>
      </c>
      <c r="C68" s="504" t="s">
        <v>392</v>
      </c>
      <c r="D68" s="505"/>
      <c r="E68" s="506"/>
      <c r="F68" s="133" t="s">
        <v>393</v>
      </c>
      <c r="G68" s="133" t="s">
        <v>394</v>
      </c>
      <c r="H68" s="133" t="s">
        <v>108</v>
      </c>
      <c r="I68" s="133"/>
      <c r="J68" s="133" t="s">
        <v>18</v>
      </c>
      <c r="K68" s="507" t="s">
        <v>397</v>
      </c>
      <c r="L68" s="508"/>
      <c r="M68" s="508"/>
      <c r="N68" s="508"/>
      <c r="O68" s="508"/>
      <c r="P68" s="509"/>
      <c r="Q68" s="91" t="s">
        <v>64</v>
      </c>
      <c r="R68" s="133" t="s">
        <v>16</v>
      </c>
    </row>
    <row r="69" spans="2:18" s="18" customFormat="1" ht="45" hidden="1" customHeight="1">
      <c r="B69" s="144">
        <v>402000122</v>
      </c>
      <c r="C69" s="504" t="s">
        <v>399</v>
      </c>
      <c r="D69" s="505"/>
      <c r="E69" s="506"/>
      <c r="F69" s="133" t="s">
        <v>401</v>
      </c>
      <c r="G69" s="133" t="s">
        <v>378</v>
      </c>
      <c r="H69" s="133" t="s">
        <v>402</v>
      </c>
      <c r="I69" s="133" t="s">
        <v>400</v>
      </c>
      <c r="J69" s="133" t="s">
        <v>18</v>
      </c>
      <c r="K69" s="507" t="s">
        <v>411</v>
      </c>
      <c r="L69" s="508"/>
      <c r="M69" s="508"/>
      <c r="N69" s="508"/>
      <c r="O69" s="508"/>
      <c r="P69" s="509"/>
      <c r="Q69" s="91" t="s">
        <v>64</v>
      </c>
      <c r="R69" s="133" t="s">
        <v>16</v>
      </c>
    </row>
    <row r="70" spans="2:18" s="18" customFormat="1" ht="24.75" hidden="1" customHeight="1">
      <c r="B70" s="144">
        <v>410004033</v>
      </c>
      <c r="C70" s="504" t="s">
        <v>404</v>
      </c>
      <c r="D70" s="505"/>
      <c r="E70" s="506"/>
      <c r="F70" s="133" t="s">
        <v>405</v>
      </c>
      <c r="G70" s="133">
        <v>186015082</v>
      </c>
      <c r="H70" s="133" t="s">
        <v>402</v>
      </c>
      <c r="I70" s="133"/>
      <c r="J70" s="133" t="s">
        <v>15</v>
      </c>
      <c r="K70" s="507" t="s">
        <v>412</v>
      </c>
      <c r="L70" s="508"/>
      <c r="M70" s="508"/>
      <c r="N70" s="508"/>
      <c r="O70" s="508"/>
      <c r="P70" s="509"/>
      <c r="Q70" s="91" t="s">
        <v>91</v>
      </c>
      <c r="R70" s="133" t="s">
        <v>16</v>
      </c>
    </row>
    <row r="71" spans="2:18" s="18" customFormat="1" ht="24.75" hidden="1" customHeight="1">
      <c r="B71" s="144">
        <v>289010629</v>
      </c>
      <c r="C71" s="504" t="s">
        <v>406</v>
      </c>
      <c r="D71" s="505"/>
      <c r="E71" s="506"/>
      <c r="F71" s="133" t="s">
        <v>97</v>
      </c>
      <c r="G71" s="133">
        <v>186017000</v>
      </c>
      <c r="H71" s="133" t="s">
        <v>402</v>
      </c>
      <c r="I71" s="133"/>
      <c r="J71" s="133" t="s">
        <v>15</v>
      </c>
      <c r="K71" s="507" t="s">
        <v>413</v>
      </c>
      <c r="L71" s="508"/>
      <c r="M71" s="508"/>
      <c r="N71" s="508"/>
      <c r="O71" s="508"/>
      <c r="P71" s="509"/>
      <c r="Q71" s="91" t="s">
        <v>91</v>
      </c>
      <c r="R71" s="133" t="s">
        <v>16</v>
      </c>
    </row>
    <row r="72" spans="2:18" s="18" customFormat="1" ht="56.25" hidden="1" customHeight="1">
      <c r="B72" s="144">
        <v>410003141</v>
      </c>
      <c r="C72" s="504" t="s">
        <v>422</v>
      </c>
      <c r="D72" s="505"/>
      <c r="E72" s="506"/>
      <c r="F72" s="133" t="s">
        <v>423</v>
      </c>
      <c r="G72" s="133" t="s">
        <v>424</v>
      </c>
      <c r="H72" s="133" t="s">
        <v>349</v>
      </c>
      <c r="I72" s="133"/>
      <c r="J72" s="133" t="s">
        <v>18</v>
      </c>
      <c r="K72" s="507" t="s">
        <v>425</v>
      </c>
      <c r="L72" s="508"/>
      <c r="M72" s="508"/>
      <c r="N72" s="508"/>
      <c r="O72" s="508"/>
      <c r="P72" s="509"/>
      <c r="Q72" s="91" t="s">
        <v>64</v>
      </c>
      <c r="R72" s="133" t="s">
        <v>14</v>
      </c>
    </row>
    <row r="73" spans="2:18" s="18" customFormat="1" ht="48" hidden="1" customHeight="1">
      <c r="B73" s="144">
        <v>425000430</v>
      </c>
      <c r="C73" s="504" t="s">
        <v>426</v>
      </c>
      <c r="D73" s="505"/>
      <c r="E73" s="506"/>
      <c r="F73" s="133" t="s">
        <v>136</v>
      </c>
      <c r="G73" s="133">
        <v>186015000</v>
      </c>
      <c r="H73" s="133" t="s">
        <v>349</v>
      </c>
      <c r="I73" s="133"/>
      <c r="J73" s="133" t="s">
        <v>18</v>
      </c>
      <c r="K73" s="507" t="s">
        <v>427</v>
      </c>
      <c r="L73" s="508"/>
      <c r="M73" s="508"/>
      <c r="N73" s="508"/>
      <c r="O73" s="508"/>
      <c r="P73" s="509"/>
      <c r="Q73" s="91" t="s">
        <v>64</v>
      </c>
      <c r="R73" s="133" t="s">
        <v>16</v>
      </c>
    </row>
    <row r="74" spans="2:18" s="18" customFormat="1" ht="45" hidden="1">
      <c r="B74" s="144">
        <v>279001352</v>
      </c>
      <c r="C74" s="504" t="s">
        <v>445</v>
      </c>
      <c r="D74" s="505"/>
      <c r="E74" s="506"/>
      <c r="F74" s="133" t="s">
        <v>443</v>
      </c>
      <c r="G74" s="133" t="s">
        <v>444</v>
      </c>
      <c r="H74" s="157" t="s">
        <v>446</v>
      </c>
      <c r="I74" s="133"/>
      <c r="J74" s="133" t="s">
        <v>18</v>
      </c>
      <c r="K74" s="507" t="s">
        <v>448</v>
      </c>
      <c r="L74" s="508"/>
      <c r="M74" s="508"/>
      <c r="N74" s="508"/>
      <c r="O74" s="508"/>
      <c r="P74" s="509"/>
      <c r="Q74" s="91" t="s">
        <v>64</v>
      </c>
      <c r="R74" s="133" t="s">
        <v>16</v>
      </c>
    </row>
    <row r="75" spans="2:18" s="18" customFormat="1" ht="22.5" hidden="1" customHeight="1">
      <c r="B75" s="144">
        <v>405003086</v>
      </c>
      <c r="C75" s="504" t="s">
        <v>457</v>
      </c>
      <c r="D75" s="505"/>
      <c r="E75" s="506"/>
      <c r="F75" s="133" t="s">
        <v>456</v>
      </c>
      <c r="G75" s="133">
        <v>186015082</v>
      </c>
      <c r="H75" s="157" t="s">
        <v>453</v>
      </c>
      <c r="I75" s="133"/>
      <c r="J75" s="133" t="s">
        <v>18</v>
      </c>
      <c r="K75" s="507" t="s">
        <v>467</v>
      </c>
      <c r="L75" s="508"/>
      <c r="M75" s="508"/>
      <c r="N75" s="508"/>
      <c r="O75" s="508"/>
      <c r="P75" s="509"/>
      <c r="Q75" s="91" t="s">
        <v>64</v>
      </c>
      <c r="R75" s="133" t="s">
        <v>16</v>
      </c>
    </row>
    <row r="76" spans="2:18" s="18" customFormat="1" ht="22.5" hidden="1" customHeight="1">
      <c r="B76" s="144">
        <v>289007089</v>
      </c>
      <c r="C76" s="504" t="s">
        <v>454</v>
      </c>
      <c r="D76" s="505"/>
      <c r="E76" s="506"/>
      <c r="F76" s="133" t="s">
        <v>452</v>
      </c>
      <c r="G76" s="133">
        <v>186015045</v>
      </c>
      <c r="H76" s="157" t="s">
        <v>453</v>
      </c>
      <c r="I76" s="133"/>
      <c r="J76" s="133" t="s">
        <v>15</v>
      </c>
      <c r="K76" s="507" t="s">
        <v>455</v>
      </c>
      <c r="L76" s="508"/>
      <c r="M76" s="508"/>
      <c r="N76" s="508"/>
      <c r="O76" s="508"/>
      <c r="P76" s="509"/>
      <c r="Q76" s="91" t="s">
        <v>64</v>
      </c>
      <c r="R76" s="133" t="s">
        <v>16</v>
      </c>
    </row>
    <row r="77" spans="2:18" s="18" customFormat="1" ht="45" hidden="1">
      <c r="B77" s="144">
        <v>210000367</v>
      </c>
      <c r="C77" s="504" t="s">
        <v>441</v>
      </c>
      <c r="D77" s="505"/>
      <c r="E77" s="506"/>
      <c r="F77" s="133" t="s">
        <v>96</v>
      </c>
      <c r="G77" s="133" t="s">
        <v>442</v>
      </c>
      <c r="H77" s="157" t="s">
        <v>360</v>
      </c>
      <c r="I77" s="133"/>
      <c r="J77" s="133" t="s">
        <v>15</v>
      </c>
      <c r="K77" s="507" t="s">
        <v>449</v>
      </c>
      <c r="L77" s="508"/>
      <c r="M77" s="508"/>
      <c r="N77" s="508"/>
      <c r="O77" s="508"/>
      <c r="P77" s="509"/>
      <c r="Q77" s="91" t="s">
        <v>91</v>
      </c>
      <c r="R77" s="133" t="s">
        <v>16</v>
      </c>
    </row>
    <row r="78" spans="2:18" s="18" customFormat="1" ht="33" hidden="1" customHeight="1">
      <c r="B78" s="144">
        <v>210000422</v>
      </c>
      <c r="C78" s="504" t="s">
        <v>437</v>
      </c>
      <c r="D78" s="505"/>
      <c r="E78" s="506"/>
      <c r="F78" s="133" t="s">
        <v>96</v>
      </c>
      <c r="G78" s="133">
        <v>186015082</v>
      </c>
      <c r="H78" s="157" t="s">
        <v>360</v>
      </c>
      <c r="I78" s="133"/>
      <c r="J78" s="133" t="s">
        <v>15</v>
      </c>
      <c r="K78" s="513" t="s">
        <v>471</v>
      </c>
      <c r="L78" s="508"/>
      <c r="M78" s="508"/>
      <c r="N78" s="508"/>
      <c r="O78" s="508"/>
      <c r="P78" s="509"/>
      <c r="Q78" s="91" t="s">
        <v>91</v>
      </c>
      <c r="R78" s="133" t="s">
        <v>14</v>
      </c>
    </row>
    <row r="79" spans="2:18" s="18" customFormat="1" ht="35.25" hidden="1" customHeight="1">
      <c r="B79" s="144">
        <v>210000520</v>
      </c>
      <c r="C79" s="504" t="s">
        <v>430</v>
      </c>
      <c r="D79" s="505"/>
      <c r="E79" s="506"/>
      <c r="F79" s="133" t="s">
        <v>96</v>
      </c>
      <c r="G79" s="133" t="s">
        <v>438</v>
      </c>
      <c r="H79" s="157" t="s">
        <v>360</v>
      </c>
      <c r="I79" s="133"/>
      <c r="J79" s="133" t="s">
        <v>15</v>
      </c>
      <c r="K79" s="507" t="s">
        <v>472</v>
      </c>
      <c r="L79" s="508"/>
      <c r="M79" s="508"/>
      <c r="N79" s="508"/>
      <c r="O79" s="508"/>
      <c r="P79" s="509"/>
      <c r="Q79" s="91" t="s">
        <v>91</v>
      </c>
      <c r="R79" s="133" t="s">
        <v>14</v>
      </c>
    </row>
    <row r="80" spans="2:18" s="18" customFormat="1" ht="79.5" hidden="1" customHeight="1">
      <c r="B80" s="144">
        <v>405004811</v>
      </c>
      <c r="C80" s="504" t="s">
        <v>415</v>
      </c>
      <c r="D80" s="505"/>
      <c r="E80" s="506"/>
      <c r="F80" s="133" t="s">
        <v>416</v>
      </c>
      <c r="G80" s="133" t="s">
        <v>417</v>
      </c>
      <c r="H80" s="133" t="s">
        <v>349</v>
      </c>
      <c r="I80" s="133"/>
      <c r="J80" s="133" t="s">
        <v>18</v>
      </c>
      <c r="K80" s="507" t="s">
        <v>447</v>
      </c>
      <c r="L80" s="508"/>
      <c r="M80" s="508"/>
      <c r="N80" s="508"/>
      <c r="O80" s="508"/>
      <c r="P80" s="509"/>
      <c r="Q80" s="91" t="s">
        <v>64</v>
      </c>
      <c r="R80" s="133" t="s">
        <v>16</v>
      </c>
    </row>
    <row r="81" spans="2:18" s="18" customFormat="1" ht="22.5" hidden="1">
      <c r="B81" s="144">
        <v>279001786</v>
      </c>
      <c r="C81" s="504" t="s">
        <v>481</v>
      </c>
      <c r="D81" s="505"/>
      <c r="E81" s="506"/>
      <c r="F81" s="133" t="s">
        <v>480</v>
      </c>
      <c r="G81" s="133" t="s">
        <v>473</v>
      </c>
      <c r="H81" s="157" t="s">
        <v>108</v>
      </c>
      <c r="I81" s="133"/>
      <c r="J81" s="133" t="s">
        <v>18</v>
      </c>
      <c r="K81" s="507" t="s">
        <v>491</v>
      </c>
      <c r="L81" s="508"/>
      <c r="M81" s="508"/>
      <c r="N81" s="508"/>
      <c r="O81" s="508"/>
      <c r="P81" s="509"/>
      <c r="Q81" s="91" t="s">
        <v>64</v>
      </c>
      <c r="R81" s="133" t="s">
        <v>16</v>
      </c>
    </row>
    <row r="82" spans="2:18" s="18" customFormat="1" hidden="1">
      <c r="B82" s="144">
        <v>441000256</v>
      </c>
      <c r="C82" s="504" t="s">
        <v>494</v>
      </c>
      <c r="D82" s="505"/>
      <c r="E82" s="506"/>
      <c r="F82" s="133" t="s">
        <v>484</v>
      </c>
      <c r="G82" s="133">
        <v>186015082</v>
      </c>
      <c r="H82" s="157" t="s">
        <v>453</v>
      </c>
      <c r="I82" s="133"/>
      <c r="J82" s="133" t="s">
        <v>15</v>
      </c>
      <c r="K82" s="507" t="s">
        <v>496</v>
      </c>
      <c r="L82" s="508"/>
      <c r="M82" s="508"/>
      <c r="N82" s="508"/>
      <c r="O82" s="508"/>
      <c r="P82" s="509"/>
      <c r="Q82" s="91" t="s">
        <v>64</v>
      </c>
      <c r="R82" s="133" t="s">
        <v>16</v>
      </c>
    </row>
    <row r="83" spans="2:18" s="18" customFormat="1" hidden="1">
      <c r="B83" s="144">
        <v>441001435</v>
      </c>
      <c r="C83" s="504" t="s">
        <v>493</v>
      </c>
      <c r="D83" s="505"/>
      <c r="E83" s="506"/>
      <c r="F83" s="133" t="s">
        <v>484</v>
      </c>
      <c r="G83" s="133">
        <v>186247500</v>
      </c>
      <c r="H83" s="157" t="s">
        <v>453</v>
      </c>
      <c r="I83" s="133"/>
      <c r="J83" s="133" t="s">
        <v>15</v>
      </c>
      <c r="K83" s="507" t="s">
        <v>495</v>
      </c>
      <c r="L83" s="508"/>
      <c r="M83" s="508"/>
      <c r="N83" s="508"/>
      <c r="O83" s="508"/>
      <c r="P83" s="509"/>
      <c r="Q83" s="91" t="s">
        <v>64</v>
      </c>
      <c r="R83" s="133" t="s">
        <v>16</v>
      </c>
    </row>
    <row r="84" spans="2:18" s="18" customFormat="1" ht="22.5" hidden="1" customHeight="1">
      <c r="B84" s="144">
        <v>1087198</v>
      </c>
      <c r="C84" s="504" t="s">
        <v>510</v>
      </c>
      <c r="D84" s="505"/>
      <c r="E84" s="506"/>
      <c r="F84" s="133" t="s">
        <v>96</v>
      </c>
      <c r="G84" s="133">
        <v>186001500</v>
      </c>
      <c r="H84" s="157" t="s">
        <v>108</v>
      </c>
      <c r="I84" s="133"/>
      <c r="J84" s="133" t="s">
        <v>18</v>
      </c>
      <c r="K84" s="507" t="s">
        <v>516</v>
      </c>
      <c r="L84" s="508"/>
      <c r="M84" s="508"/>
      <c r="N84" s="508"/>
      <c r="O84" s="508"/>
      <c r="P84" s="509"/>
      <c r="Q84" s="91" t="s">
        <v>64</v>
      </c>
      <c r="R84" s="133" t="s">
        <v>16</v>
      </c>
    </row>
    <row r="85" spans="2:18" s="18" customFormat="1" ht="45" hidden="1">
      <c r="B85" s="252"/>
      <c r="C85" s="531" t="s">
        <v>519</v>
      </c>
      <c r="D85" s="532"/>
      <c r="E85" s="533"/>
      <c r="F85" s="148"/>
      <c r="G85" s="148" t="s">
        <v>512</v>
      </c>
      <c r="H85" s="261" t="s">
        <v>266</v>
      </c>
      <c r="I85" s="148"/>
      <c r="J85" s="148" t="s">
        <v>67</v>
      </c>
      <c r="K85" s="534" t="s">
        <v>521</v>
      </c>
      <c r="L85" s="535"/>
      <c r="M85" s="535"/>
      <c r="N85" s="535"/>
      <c r="O85" s="535"/>
      <c r="P85" s="536"/>
      <c r="Q85" s="265" t="s">
        <v>64</v>
      </c>
      <c r="R85" s="148" t="s">
        <v>14</v>
      </c>
    </row>
    <row r="86" spans="2:18" s="18" customFormat="1" ht="45" hidden="1">
      <c r="B86" s="144">
        <v>441001435</v>
      </c>
      <c r="C86" s="504" t="s">
        <v>493</v>
      </c>
      <c r="D86" s="505"/>
      <c r="E86" s="506"/>
      <c r="F86" s="133" t="s">
        <v>484</v>
      </c>
      <c r="G86" s="133" t="s">
        <v>512</v>
      </c>
      <c r="H86" s="157" t="s">
        <v>453</v>
      </c>
      <c r="I86" s="133"/>
      <c r="J86" s="133" t="s">
        <v>15</v>
      </c>
      <c r="K86" s="507" t="s">
        <v>513</v>
      </c>
      <c r="L86" s="508"/>
      <c r="M86" s="508"/>
      <c r="N86" s="508"/>
      <c r="O86" s="508"/>
      <c r="P86" s="509"/>
      <c r="Q86" s="91" t="s">
        <v>91</v>
      </c>
      <c r="R86" s="133" t="s">
        <v>16</v>
      </c>
    </row>
    <row r="87" spans="2:18" s="18" customFormat="1" ht="23.25" hidden="1" customHeight="1">
      <c r="B87" s="144">
        <v>441000249</v>
      </c>
      <c r="C87" s="504" t="s">
        <v>508</v>
      </c>
      <c r="D87" s="505"/>
      <c r="E87" s="506"/>
      <c r="F87" s="133" t="s">
        <v>484</v>
      </c>
      <c r="G87" s="133">
        <v>186247500</v>
      </c>
      <c r="H87" s="157" t="s">
        <v>453</v>
      </c>
      <c r="I87" s="133"/>
      <c r="J87" s="133" t="s">
        <v>15</v>
      </c>
      <c r="K87" s="507" t="s">
        <v>518</v>
      </c>
      <c r="L87" s="508"/>
      <c r="M87" s="508"/>
      <c r="N87" s="508"/>
      <c r="O87" s="508"/>
      <c r="P87" s="509"/>
      <c r="Q87" s="91" t="s">
        <v>91</v>
      </c>
      <c r="R87" s="133" t="s">
        <v>16</v>
      </c>
    </row>
    <row r="88" spans="2:18" s="18" customFormat="1" ht="35.25" hidden="1" customHeight="1">
      <c r="B88" s="144">
        <v>205001669</v>
      </c>
      <c r="C88" s="504" t="s">
        <v>523</v>
      </c>
      <c r="D88" s="505"/>
      <c r="E88" s="506"/>
      <c r="F88" s="133" t="s">
        <v>511</v>
      </c>
      <c r="G88" s="133">
        <v>186015082</v>
      </c>
      <c r="H88" s="157"/>
      <c r="I88" s="133"/>
      <c r="J88" s="133" t="s">
        <v>18</v>
      </c>
      <c r="K88" s="507" t="s">
        <v>551</v>
      </c>
      <c r="L88" s="508"/>
      <c r="M88" s="508"/>
      <c r="N88" s="508"/>
      <c r="O88" s="508"/>
      <c r="P88" s="509"/>
      <c r="Q88" s="91" t="s">
        <v>64</v>
      </c>
      <c r="R88" s="133" t="s">
        <v>16</v>
      </c>
    </row>
    <row r="89" spans="2:18" s="18" customFormat="1" ht="23.25" hidden="1" customHeight="1">
      <c r="B89" s="144">
        <v>210000422</v>
      </c>
      <c r="C89" s="504" t="s">
        <v>492</v>
      </c>
      <c r="D89" s="505"/>
      <c r="E89" s="506"/>
      <c r="F89" s="133" t="s">
        <v>96</v>
      </c>
      <c r="G89" s="133">
        <v>186015082</v>
      </c>
      <c r="H89" s="157" t="s">
        <v>453</v>
      </c>
      <c r="I89" s="133"/>
      <c r="J89" s="133" t="s">
        <v>15</v>
      </c>
      <c r="K89" s="507" t="s">
        <v>509</v>
      </c>
      <c r="L89" s="508"/>
      <c r="M89" s="508"/>
      <c r="N89" s="508"/>
      <c r="O89" s="508"/>
      <c r="P89" s="509"/>
      <c r="Q89" s="91" t="s">
        <v>91</v>
      </c>
      <c r="R89" s="133" t="s">
        <v>16</v>
      </c>
    </row>
    <row r="90" spans="2:18" s="18" customFormat="1" ht="23.25" hidden="1" customHeight="1">
      <c r="B90" s="144">
        <v>289012406</v>
      </c>
      <c r="C90" s="504" t="s">
        <v>483</v>
      </c>
      <c r="D90" s="505"/>
      <c r="E90" s="506"/>
      <c r="F90" s="133" t="s">
        <v>484</v>
      </c>
      <c r="G90" s="133">
        <v>289011915</v>
      </c>
      <c r="H90" s="157" t="s">
        <v>453</v>
      </c>
      <c r="I90" s="133"/>
      <c r="J90" s="133" t="s">
        <v>15</v>
      </c>
      <c r="K90" s="507" t="s">
        <v>486</v>
      </c>
      <c r="L90" s="508"/>
      <c r="M90" s="508"/>
      <c r="N90" s="508"/>
      <c r="O90" s="508"/>
      <c r="P90" s="509"/>
      <c r="Q90" s="91" t="s">
        <v>64</v>
      </c>
      <c r="R90" s="133" t="s">
        <v>16</v>
      </c>
    </row>
    <row r="91" spans="2:18" s="18" customFormat="1" hidden="1">
      <c r="B91" s="144">
        <v>289011928</v>
      </c>
      <c r="C91" s="504" t="s">
        <v>500</v>
      </c>
      <c r="D91" s="505"/>
      <c r="E91" s="506"/>
      <c r="F91" s="133" t="s">
        <v>501</v>
      </c>
      <c r="G91" s="133">
        <v>289011842</v>
      </c>
      <c r="H91" s="157" t="s">
        <v>453</v>
      </c>
      <c r="I91" s="133"/>
      <c r="J91" s="133" t="s">
        <v>15</v>
      </c>
      <c r="K91" s="507" t="s">
        <v>502</v>
      </c>
      <c r="L91" s="508"/>
      <c r="M91" s="508"/>
      <c r="N91" s="508"/>
      <c r="O91" s="508"/>
      <c r="P91" s="509"/>
      <c r="Q91" s="91" t="s">
        <v>64</v>
      </c>
      <c r="R91" s="133" t="s">
        <v>16</v>
      </c>
    </row>
    <row r="92" spans="2:18" s="18" customFormat="1" ht="12" hidden="1" customHeight="1">
      <c r="B92" s="144">
        <v>410006439</v>
      </c>
      <c r="C92" s="504" t="s">
        <v>505</v>
      </c>
      <c r="D92" s="505"/>
      <c r="E92" s="506"/>
      <c r="F92" s="133" t="s">
        <v>503</v>
      </c>
      <c r="G92" s="133" t="s">
        <v>504</v>
      </c>
      <c r="H92" s="157" t="s">
        <v>453</v>
      </c>
      <c r="I92" s="133"/>
      <c r="J92" s="133" t="s">
        <v>15</v>
      </c>
      <c r="K92" s="507" t="s">
        <v>506</v>
      </c>
      <c r="L92" s="508"/>
      <c r="M92" s="508"/>
      <c r="N92" s="508"/>
      <c r="O92" s="508"/>
      <c r="P92" s="509"/>
      <c r="Q92" s="91" t="s">
        <v>64</v>
      </c>
      <c r="R92" s="133" t="s">
        <v>16</v>
      </c>
    </row>
    <row r="93" spans="2:18" s="18" customFormat="1" ht="33.75" hidden="1">
      <c r="B93" s="144"/>
      <c r="C93" s="504" t="s">
        <v>517</v>
      </c>
      <c r="D93" s="505"/>
      <c r="E93" s="506"/>
      <c r="F93" s="133"/>
      <c r="G93" s="133" t="s">
        <v>514</v>
      </c>
      <c r="H93" s="157" t="s">
        <v>266</v>
      </c>
      <c r="I93" s="133"/>
      <c r="J93" s="133" t="s">
        <v>67</v>
      </c>
      <c r="K93" s="507" t="s">
        <v>520</v>
      </c>
      <c r="L93" s="508"/>
      <c r="M93" s="508"/>
      <c r="N93" s="508"/>
      <c r="O93" s="508"/>
      <c r="P93" s="509"/>
      <c r="Q93" s="91" t="s">
        <v>64</v>
      </c>
      <c r="R93" s="133" t="s">
        <v>16</v>
      </c>
    </row>
    <row r="94" spans="2:18" s="18" customFormat="1" ht="12" hidden="1" customHeight="1">
      <c r="B94" s="144">
        <v>289009350</v>
      </c>
      <c r="C94" s="504" t="s">
        <v>568</v>
      </c>
      <c r="D94" s="505"/>
      <c r="E94" s="506"/>
      <c r="F94" s="133" t="s">
        <v>501</v>
      </c>
      <c r="G94" s="133">
        <v>186008511</v>
      </c>
      <c r="H94" s="157" t="s">
        <v>108</v>
      </c>
      <c r="I94" s="133"/>
      <c r="J94" s="133" t="s">
        <v>18</v>
      </c>
      <c r="K94" s="507" t="s">
        <v>577</v>
      </c>
      <c r="L94" s="508"/>
      <c r="M94" s="508"/>
      <c r="N94" s="508"/>
      <c r="O94" s="508"/>
      <c r="P94" s="509"/>
      <c r="Q94" s="91" t="s">
        <v>64</v>
      </c>
      <c r="R94" s="133" t="s">
        <v>16</v>
      </c>
    </row>
  </sheetData>
  <autoFilter ref="B6:R80" xr:uid="{00000000-0009-0000-0000-000001000000}"/>
  <mergeCells count="110">
    <mergeCell ref="C81:E81"/>
    <mergeCell ref="K81:P81"/>
    <mergeCell ref="C90:E90"/>
    <mergeCell ref="K90:P90"/>
    <mergeCell ref="C75:E75"/>
    <mergeCell ref="K75:P75"/>
    <mergeCell ref="C89:E89"/>
    <mergeCell ref="K89:P89"/>
    <mergeCell ref="C83:E83"/>
    <mergeCell ref="K83:P83"/>
    <mergeCell ref="C82:E82"/>
    <mergeCell ref="K82:P82"/>
    <mergeCell ref="C87:E87"/>
    <mergeCell ref="K87:P87"/>
    <mergeCell ref="C84:E84"/>
    <mergeCell ref="K84:P84"/>
    <mergeCell ref="C88:E88"/>
    <mergeCell ref="K88:P88"/>
    <mergeCell ref="C79:E79"/>
    <mergeCell ref="K79:P79"/>
    <mergeCell ref="C78:E78"/>
    <mergeCell ref="K78:P78"/>
    <mergeCell ref="C77:E77"/>
    <mergeCell ref="K77:P77"/>
    <mergeCell ref="C57:E57"/>
    <mergeCell ref="K57:P57"/>
    <mergeCell ref="C44:E44"/>
    <mergeCell ref="K44:P44"/>
    <mergeCell ref="K66:P66"/>
    <mergeCell ref="C65:E65"/>
    <mergeCell ref="K65:P65"/>
    <mergeCell ref="K59:P59"/>
    <mergeCell ref="C49:E49"/>
    <mergeCell ref="K49:P49"/>
    <mergeCell ref="C50:E50"/>
    <mergeCell ref="K50:P50"/>
    <mergeCell ref="C52:E52"/>
    <mergeCell ref="K52:P52"/>
    <mergeCell ref="C51:E51"/>
    <mergeCell ref="K51:P51"/>
    <mergeCell ref="C53:E53"/>
    <mergeCell ref="K53:P53"/>
    <mergeCell ref="K55:P55"/>
    <mergeCell ref="C56:E56"/>
    <mergeCell ref="K56:P56"/>
    <mergeCell ref="C54:E54"/>
    <mergeCell ref="K54:P54"/>
    <mergeCell ref="C55:E55"/>
    <mergeCell ref="T4:U4"/>
    <mergeCell ref="C48:E48"/>
    <mergeCell ref="K48:P48"/>
    <mergeCell ref="B5:C5"/>
    <mergeCell ref="D5:E5"/>
    <mergeCell ref="F4:I4"/>
    <mergeCell ref="C43:E43"/>
    <mergeCell ref="K43:P43"/>
    <mergeCell ref="C45:E45"/>
    <mergeCell ref="K45:P45"/>
    <mergeCell ref="C47:E47"/>
    <mergeCell ref="K47:P47"/>
    <mergeCell ref="C46:E46"/>
    <mergeCell ref="K46:P46"/>
    <mergeCell ref="N4:R4"/>
    <mergeCell ref="J4:M4"/>
    <mergeCell ref="C80:E80"/>
    <mergeCell ref="K80:P80"/>
    <mergeCell ref="C70:E70"/>
    <mergeCell ref="K70:P70"/>
    <mergeCell ref="C71:E71"/>
    <mergeCell ref="K71:P71"/>
    <mergeCell ref="C58:E58"/>
    <mergeCell ref="K58:P58"/>
    <mergeCell ref="C59:E59"/>
    <mergeCell ref="C63:E63"/>
    <mergeCell ref="K63:P63"/>
    <mergeCell ref="C62:E62"/>
    <mergeCell ref="K62:P62"/>
    <mergeCell ref="C61:E61"/>
    <mergeCell ref="K61:P61"/>
    <mergeCell ref="C60:E60"/>
    <mergeCell ref="K60:P60"/>
    <mergeCell ref="K72:P72"/>
    <mergeCell ref="C73:E73"/>
    <mergeCell ref="K73:P73"/>
    <mergeCell ref="C64:E64"/>
    <mergeCell ref="K64:P64"/>
    <mergeCell ref="C67:E67"/>
    <mergeCell ref="K67:P67"/>
    <mergeCell ref="C66:E66"/>
    <mergeCell ref="C68:E68"/>
    <mergeCell ref="K68:P68"/>
    <mergeCell ref="C76:E76"/>
    <mergeCell ref="K76:P76"/>
    <mergeCell ref="C74:E74"/>
    <mergeCell ref="K74:P74"/>
    <mergeCell ref="C72:E72"/>
    <mergeCell ref="C69:E69"/>
    <mergeCell ref="K69:P69"/>
    <mergeCell ref="C94:E94"/>
    <mergeCell ref="K94:P94"/>
    <mergeCell ref="C85:E85"/>
    <mergeCell ref="K85:P85"/>
    <mergeCell ref="C86:E86"/>
    <mergeCell ref="K86:P86"/>
    <mergeCell ref="C93:E93"/>
    <mergeCell ref="K93:P93"/>
    <mergeCell ref="C91:E91"/>
    <mergeCell ref="K91:P91"/>
    <mergeCell ref="C92:E92"/>
    <mergeCell ref="K92:P92"/>
  </mergeCells>
  <dataValidations count="3">
    <dataValidation type="list" allowBlank="1" showInputMessage="1" showErrorMessage="1" sqref="J55:J56" xr:uid="{00000000-0002-0000-0100-000000000000}">
      <formula1>$T$7:$T$11</formula1>
    </dataValidation>
    <dataValidation type="list" allowBlank="1" showInputMessage="1" showErrorMessage="1" sqref="J44:J94" xr:uid="{00000000-0002-0000-0100-000001000000}">
      <formula1>$T$7:$T$9</formula1>
    </dataValidation>
    <dataValidation type="list" allowBlank="1" showInputMessage="1" showErrorMessage="1" sqref="R44:R94" xr:uid="{00000000-0002-0000-0100-00000200000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2"/>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I8" sqref="I8"/>
    </sheetView>
  </sheetViews>
  <sheetFormatPr defaultColWidth="9.140625" defaultRowHeight="11.25"/>
  <cols>
    <col min="1" max="1" width="1.7109375" style="116" customWidth="1"/>
    <col min="2" max="2" width="11.140625" style="107" bestFit="1" customWidth="1"/>
    <col min="3" max="3" width="11.140625" style="107" customWidth="1"/>
    <col min="4" max="5" width="9.7109375" style="107" customWidth="1"/>
    <col min="6" max="6" width="10.7109375" style="107" customWidth="1"/>
    <col min="7" max="18" width="9.7109375" style="107" customWidth="1"/>
    <col min="19" max="19" width="11.7109375" style="116" bestFit="1" customWidth="1"/>
    <col min="20" max="20" width="11.7109375" style="120" bestFit="1" customWidth="1"/>
    <col min="21" max="21" width="6" style="120" bestFit="1" customWidth="1"/>
    <col min="22" max="16384" width="9.140625" style="116"/>
  </cols>
  <sheetData>
    <row r="2" spans="1:21" ht="12.75">
      <c r="A2" s="67"/>
      <c r="B2" s="74"/>
      <c r="C2" s="72"/>
      <c r="D2" s="67"/>
      <c r="E2" s="67"/>
      <c r="F2" s="113"/>
      <c r="G2" s="69" t="s">
        <v>13</v>
      </c>
      <c r="H2" s="114"/>
      <c r="I2" s="68" t="s">
        <v>1</v>
      </c>
      <c r="J2" s="115"/>
      <c r="K2" s="68" t="s">
        <v>28</v>
      </c>
      <c r="L2" s="67"/>
      <c r="M2" s="116"/>
      <c r="N2" s="117"/>
      <c r="O2" s="68" t="s">
        <v>29</v>
      </c>
      <c r="P2" s="116"/>
      <c r="Q2" s="116"/>
      <c r="R2" s="67"/>
      <c r="S2" s="67"/>
    </row>
    <row r="3" spans="1:21" ht="12.75">
      <c r="A3" s="67"/>
      <c r="B3" s="72"/>
      <c r="C3" s="67"/>
      <c r="D3" s="67"/>
      <c r="E3" s="67"/>
      <c r="F3" s="67"/>
      <c r="G3" s="67"/>
      <c r="H3" s="67"/>
      <c r="I3" s="67"/>
      <c r="J3" s="67"/>
      <c r="K3" s="67"/>
      <c r="L3" s="67"/>
      <c r="M3" s="67"/>
      <c r="N3" s="67"/>
      <c r="O3" s="67"/>
      <c r="P3" s="67"/>
      <c r="Q3" s="67"/>
      <c r="R3" s="67"/>
      <c r="S3" s="67"/>
    </row>
    <row r="4" spans="1:21" ht="12.75">
      <c r="A4" s="67"/>
      <c r="B4" s="71" t="s">
        <v>10</v>
      </c>
      <c r="C4" s="70">
        <f ca="1">NOW()</f>
        <v>43944.497241550926</v>
      </c>
      <c r="D4" s="70"/>
      <c r="E4" s="70"/>
      <c r="F4" s="517">
        <v>43678</v>
      </c>
      <c r="G4" s="518"/>
      <c r="H4" s="518"/>
      <c r="I4" s="519"/>
      <c r="J4" s="525">
        <v>43709</v>
      </c>
      <c r="K4" s="526"/>
      <c r="L4" s="526"/>
      <c r="M4" s="527"/>
      <c r="N4" s="528">
        <v>43739</v>
      </c>
      <c r="O4" s="529"/>
      <c r="P4" s="529"/>
      <c r="Q4" s="529"/>
      <c r="R4" s="530"/>
      <c r="T4" s="537" t="s">
        <v>17</v>
      </c>
      <c r="U4" s="538"/>
    </row>
    <row r="5" spans="1:21" ht="12.75" customHeight="1">
      <c r="A5" s="67"/>
      <c r="B5" s="514"/>
      <c r="C5" s="514"/>
      <c r="D5" s="514" t="s">
        <v>556</v>
      </c>
      <c r="E5" s="514"/>
      <c r="F5" s="151" t="s">
        <v>553</v>
      </c>
      <c r="G5" s="151" t="s">
        <v>554</v>
      </c>
      <c r="H5" s="151" t="s">
        <v>555</v>
      </c>
      <c r="I5" s="151" t="s">
        <v>557</v>
      </c>
      <c r="J5" s="151" t="s">
        <v>558</v>
      </c>
      <c r="K5" s="151" t="s">
        <v>559</v>
      </c>
      <c r="L5" s="151" t="s">
        <v>560</v>
      </c>
      <c r="M5" s="151" t="s">
        <v>561</v>
      </c>
      <c r="N5" s="151" t="s">
        <v>580</v>
      </c>
      <c r="O5" s="151" t="s">
        <v>581</v>
      </c>
      <c r="P5" s="151" t="s">
        <v>582</v>
      </c>
      <c r="Q5" s="151" t="s">
        <v>583</v>
      </c>
      <c r="R5" s="151" t="s">
        <v>594</v>
      </c>
      <c r="T5" s="250" t="s">
        <v>7</v>
      </c>
      <c r="U5" s="250" t="s">
        <v>9</v>
      </c>
    </row>
    <row r="6" spans="1:21" s="69" customFormat="1" ht="13.5" customHeight="1">
      <c r="B6" s="95" t="s">
        <v>2</v>
      </c>
      <c r="C6" s="96" t="s">
        <v>22</v>
      </c>
      <c r="D6" s="97" t="s">
        <v>43</v>
      </c>
      <c r="E6" s="98" t="s">
        <v>45</v>
      </c>
      <c r="F6" s="99">
        <v>43682</v>
      </c>
      <c r="G6" s="99">
        <v>43689</v>
      </c>
      <c r="H6" s="99">
        <v>43696</v>
      </c>
      <c r="I6" s="99">
        <v>43703</v>
      </c>
      <c r="J6" s="99">
        <v>43710</v>
      </c>
      <c r="K6" s="99">
        <v>43717</v>
      </c>
      <c r="L6" s="99">
        <v>43724</v>
      </c>
      <c r="M6" s="99">
        <v>43731</v>
      </c>
      <c r="N6" s="99">
        <v>43738</v>
      </c>
      <c r="O6" s="99">
        <v>43745</v>
      </c>
      <c r="P6" s="99">
        <v>43752</v>
      </c>
      <c r="Q6" s="99">
        <v>43759</v>
      </c>
      <c r="R6" s="99">
        <v>43766</v>
      </c>
      <c r="T6" s="48" t="s">
        <v>15</v>
      </c>
      <c r="U6" s="84" t="s">
        <v>14</v>
      </c>
    </row>
    <row r="7" spans="1:21" s="69" customFormat="1">
      <c r="B7" s="118">
        <v>186015014</v>
      </c>
      <c r="C7" s="146" t="s">
        <v>55</v>
      </c>
      <c r="D7" s="164">
        <v>105</v>
      </c>
      <c r="E7" s="94">
        <v>70</v>
      </c>
      <c r="F7" s="81">
        <v>7</v>
      </c>
      <c r="G7" s="81">
        <v>7</v>
      </c>
      <c r="H7" s="489">
        <v>11</v>
      </c>
      <c r="I7" s="494">
        <v>14</v>
      </c>
      <c r="J7" s="289">
        <v>9</v>
      </c>
      <c r="K7" s="55">
        <v>9</v>
      </c>
      <c r="L7" s="55">
        <v>9</v>
      </c>
      <c r="M7" s="181">
        <v>8</v>
      </c>
      <c r="N7" s="283">
        <v>5</v>
      </c>
      <c r="O7" s="55">
        <v>7</v>
      </c>
      <c r="P7" s="55">
        <v>7</v>
      </c>
      <c r="Q7" s="493">
        <v>7</v>
      </c>
      <c r="R7" s="491">
        <v>9</v>
      </c>
      <c r="T7" s="174" t="s">
        <v>18</v>
      </c>
      <c r="U7" s="174" t="s">
        <v>16</v>
      </c>
    </row>
    <row r="8" spans="1:21" s="69" customFormat="1">
      <c r="B8" s="119">
        <v>186015020</v>
      </c>
      <c r="C8" s="147" t="s">
        <v>68</v>
      </c>
      <c r="D8" s="164">
        <v>18</v>
      </c>
      <c r="E8" s="52">
        <v>10</v>
      </c>
      <c r="F8" s="81">
        <v>0</v>
      </c>
      <c r="G8" s="81">
        <v>3</v>
      </c>
      <c r="H8" s="489">
        <v>3</v>
      </c>
      <c r="I8" s="494">
        <v>3</v>
      </c>
      <c r="J8" s="289">
        <v>3</v>
      </c>
      <c r="K8" s="55">
        <v>2</v>
      </c>
      <c r="L8" s="81">
        <v>0</v>
      </c>
      <c r="M8" s="82">
        <v>0</v>
      </c>
      <c r="N8" s="283">
        <v>5</v>
      </c>
      <c r="O8" s="55">
        <v>3</v>
      </c>
      <c r="P8" s="55">
        <v>3</v>
      </c>
      <c r="Q8" s="493">
        <v>3</v>
      </c>
      <c r="R8" s="494">
        <v>0</v>
      </c>
      <c r="T8" s="174" t="s">
        <v>67</v>
      </c>
      <c r="U8" s="49"/>
    </row>
    <row r="9" spans="1:21" s="69" customFormat="1">
      <c r="B9" s="281">
        <v>186015021</v>
      </c>
      <c r="C9" s="282" t="s">
        <v>68</v>
      </c>
      <c r="D9" s="263">
        <v>0</v>
      </c>
      <c r="E9" s="264">
        <v>0</v>
      </c>
      <c r="F9" s="77">
        <v>0</v>
      </c>
      <c r="G9" s="77">
        <v>0</v>
      </c>
      <c r="H9" s="490">
        <v>0</v>
      </c>
      <c r="I9" s="492">
        <v>0</v>
      </c>
      <c r="J9" s="288">
        <v>0</v>
      </c>
      <c r="K9" s="77">
        <v>0</v>
      </c>
      <c r="L9" s="77">
        <v>0</v>
      </c>
      <c r="M9" s="75">
        <v>0</v>
      </c>
      <c r="N9" s="77">
        <v>0</v>
      </c>
      <c r="O9" s="77">
        <v>0</v>
      </c>
      <c r="P9" s="77">
        <v>0</v>
      </c>
      <c r="Q9" s="490">
        <v>0</v>
      </c>
      <c r="R9" s="492">
        <v>0</v>
      </c>
      <c r="T9" s="174" t="s">
        <v>149</v>
      </c>
      <c r="U9" s="49"/>
    </row>
    <row r="10" spans="1:21" ht="12.75">
      <c r="A10" s="67"/>
      <c r="B10" s="73"/>
      <c r="C10" s="73"/>
      <c r="D10" s="73"/>
      <c r="E10" s="73"/>
      <c r="F10" s="78"/>
      <c r="G10" s="78"/>
      <c r="H10" s="78"/>
      <c r="I10" s="78"/>
      <c r="J10" s="78"/>
      <c r="K10" s="78"/>
      <c r="L10" s="78"/>
      <c r="M10" s="78"/>
      <c r="N10" s="78"/>
      <c r="O10" s="78"/>
      <c r="P10" s="78"/>
      <c r="Q10" s="78"/>
      <c r="R10" s="78"/>
      <c r="S10" s="67"/>
      <c r="T10" s="174" t="s">
        <v>191</v>
      </c>
    </row>
    <row r="11" spans="1:21" ht="33.75">
      <c r="A11" s="67"/>
      <c r="B11" s="111" t="s">
        <v>6</v>
      </c>
      <c r="C11" s="548" t="s">
        <v>3</v>
      </c>
      <c r="D11" s="548"/>
      <c r="E11" s="548"/>
      <c r="F11" s="112" t="s">
        <v>4</v>
      </c>
      <c r="G11" s="111" t="s">
        <v>12</v>
      </c>
      <c r="H11" s="231" t="s">
        <v>58</v>
      </c>
      <c r="I11" s="111" t="s">
        <v>42</v>
      </c>
      <c r="J11" s="111" t="s">
        <v>7</v>
      </c>
      <c r="K11" s="549" t="s">
        <v>8</v>
      </c>
      <c r="L11" s="549"/>
      <c r="M11" s="549"/>
      <c r="N11" s="549"/>
      <c r="O11" s="549"/>
      <c r="P11" s="549"/>
      <c r="Q11" s="111" t="s">
        <v>11</v>
      </c>
      <c r="R11" s="111" t="s">
        <v>9</v>
      </c>
      <c r="S11" s="67"/>
      <c r="U11" s="49"/>
    </row>
    <row r="12" spans="1:21" ht="36" hidden="1" customHeight="1">
      <c r="B12" s="103" t="s">
        <v>79</v>
      </c>
      <c r="C12" s="545" t="s">
        <v>80</v>
      </c>
      <c r="D12" s="546"/>
      <c r="E12" s="546"/>
      <c r="F12" s="104" t="s">
        <v>75</v>
      </c>
      <c r="G12" s="105">
        <v>186015014</v>
      </c>
      <c r="H12" s="103" t="s">
        <v>74</v>
      </c>
      <c r="I12" s="103"/>
      <c r="J12" s="103" t="s">
        <v>18</v>
      </c>
      <c r="K12" s="550" t="s">
        <v>88</v>
      </c>
      <c r="L12" s="551"/>
      <c r="M12" s="551"/>
      <c r="N12" s="551"/>
      <c r="O12" s="551"/>
      <c r="P12" s="552"/>
      <c r="Q12" s="88" t="s">
        <v>64</v>
      </c>
      <c r="R12" s="103" t="s">
        <v>16</v>
      </c>
      <c r="S12" s="67"/>
      <c r="T12" s="67"/>
      <c r="U12" s="67"/>
    </row>
    <row r="13" spans="1:21" ht="2.25" hidden="1" customHeight="1">
      <c r="B13" s="101">
        <v>290001063</v>
      </c>
      <c r="C13" s="553" t="s">
        <v>83</v>
      </c>
      <c r="D13" s="554"/>
      <c r="E13" s="554"/>
      <c r="F13" s="121" t="s">
        <v>84</v>
      </c>
      <c r="G13" s="121"/>
      <c r="H13" s="101" t="s">
        <v>85</v>
      </c>
      <c r="I13" s="101"/>
      <c r="J13" s="101" t="s">
        <v>15</v>
      </c>
      <c r="K13" s="555" t="s">
        <v>110</v>
      </c>
      <c r="L13" s="556"/>
      <c r="M13" s="556"/>
      <c r="N13" s="556"/>
      <c r="O13" s="556"/>
      <c r="P13" s="557"/>
      <c r="Q13" s="106" t="s">
        <v>109</v>
      </c>
      <c r="R13" s="101" t="s">
        <v>14</v>
      </c>
      <c r="S13" s="67"/>
      <c r="T13" s="67"/>
      <c r="U13" s="67"/>
    </row>
    <row r="14" spans="1:21" ht="46.5" hidden="1" customHeight="1">
      <c r="B14" s="103">
        <v>405002950</v>
      </c>
      <c r="C14" s="545" t="s">
        <v>100</v>
      </c>
      <c r="D14" s="546"/>
      <c r="E14" s="546"/>
      <c r="F14" s="105" t="s">
        <v>101</v>
      </c>
      <c r="G14" s="105">
        <v>186015020</v>
      </c>
      <c r="H14" s="103" t="s">
        <v>102</v>
      </c>
      <c r="I14" s="103"/>
      <c r="J14" s="103" t="s">
        <v>99</v>
      </c>
      <c r="K14" s="547" t="s">
        <v>103</v>
      </c>
      <c r="L14" s="523"/>
      <c r="M14" s="523"/>
      <c r="N14" s="523"/>
      <c r="O14" s="523"/>
      <c r="P14" s="524"/>
      <c r="Q14" s="126" t="s">
        <v>64</v>
      </c>
      <c r="R14" s="103" t="s">
        <v>16</v>
      </c>
    </row>
    <row r="15" spans="1:21" ht="35.25" hidden="1" customHeight="1">
      <c r="B15" s="103">
        <v>279001917</v>
      </c>
      <c r="C15" s="545" t="s">
        <v>107</v>
      </c>
      <c r="D15" s="546"/>
      <c r="E15" s="546"/>
      <c r="F15" s="105" t="s">
        <v>106</v>
      </c>
      <c r="G15" s="105">
        <v>186015014</v>
      </c>
      <c r="H15" s="103" t="s">
        <v>78</v>
      </c>
      <c r="I15" s="103"/>
      <c r="J15" s="103" t="s">
        <v>15</v>
      </c>
      <c r="K15" s="547" t="s">
        <v>111</v>
      </c>
      <c r="L15" s="523"/>
      <c r="M15" s="523"/>
      <c r="N15" s="523"/>
      <c r="O15" s="523"/>
      <c r="P15" s="524"/>
      <c r="Q15" s="126" t="s">
        <v>91</v>
      </c>
      <c r="R15" s="103" t="s">
        <v>16</v>
      </c>
    </row>
    <row r="16" spans="1:21" s="149" customFormat="1" ht="24" hidden="1" customHeight="1">
      <c r="B16" s="133" t="s">
        <v>98</v>
      </c>
      <c r="C16" s="504" t="s">
        <v>98</v>
      </c>
      <c r="D16" s="558"/>
      <c r="E16" s="558"/>
      <c r="F16" s="136" t="s">
        <v>98</v>
      </c>
      <c r="G16" s="134">
        <v>186015014</v>
      </c>
      <c r="H16" s="133" t="s">
        <v>116</v>
      </c>
      <c r="I16" s="133" t="s">
        <v>98</v>
      </c>
      <c r="J16" s="90" t="s">
        <v>67</v>
      </c>
      <c r="K16" s="559" t="s">
        <v>117</v>
      </c>
      <c r="L16" s="523"/>
      <c r="M16" s="523"/>
      <c r="N16" s="523"/>
      <c r="O16" s="523"/>
      <c r="P16" s="524"/>
      <c r="Q16" s="92"/>
      <c r="R16" s="87" t="s">
        <v>16</v>
      </c>
      <c r="T16" s="150"/>
      <c r="U16" s="150"/>
    </row>
    <row r="17" spans="2:21" s="149" customFormat="1" ht="34.5" hidden="1" customHeight="1">
      <c r="B17" s="133" t="s">
        <v>122</v>
      </c>
      <c r="C17" s="504" t="s">
        <v>119</v>
      </c>
      <c r="D17" s="558"/>
      <c r="E17" s="558"/>
      <c r="F17" s="136" t="s">
        <v>95</v>
      </c>
      <c r="G17" s="134" t="s">
        <v>120</v>
      </c>
      <c r="H17" s="133"/>
      <c r="I17" s="133" t="s">
        <v>121</v>
      </c>
      <c r="J17" s="90" t="s">
        <v>15</v>
      </c>
      <c r="K17" s="559" t="s">
        <v>123</v>
      </c>
      <c r="L17" s="523"/>
      <c r="M17" s="523"/>
      <c r="N17" s="523"/>
      <c r="O17" s="523"/>
      <c r="P17" s="524"/>
      <c r="Q17" s="92" t="s">
        <v>64</v>
      </c>
      <c r="R17" s="87" t="s">
        <v>16</v>
      </c>
      <c r="T17" s="150"/>
      <c r="U17" s="150"/>
    </row>
    <row r="18" spans="2:21" s="18" customFormat="1" ht="36.75" hidden="1" customHeight="1">
      <c r="B18" s="133" t="s">
        <v>124</v>
      </c>
      <c r="C18" s="504" t="s">
        <v>125</v>
      </c>
      <c r="D18" s="560"/>
      <c r="E18" s="561"/>
      <c r="F18" s="166" t="s">
        <v>96</v>
      </c>
      <c r="G18" s="134" t="s">
        <v>127</v>
      </c>
      <c r="H18" s="133" t="s">
        <v>108</v>
      </c>
      <c r="I18" s="133" t="s">
        <v>126</v>
      </c>
      <c r="J18" s="133" t="s">
        <v>18</v>
      </c>
      <c r="K18" s="559" t="s">
        <v>132</v>
      </c>
      <c r="L18" s="523"/>
      <c r="M18" s="523"/>
      <c r="N18" s="523"/>
      <c r="O18" s="523"/>
      <c r="P18" s="524"/>
      <c r="Q18" s="92" t="s">
        <v>64</v>
      </c>
      <c r="R18" s="87" t="s">
        <v>16</v>
      </c>
    </row>
    <row r="19" spans="2:21" s="18" customFormat="1" ht="23.25" hidden="1" customHeight="1">
      <c r="B19" s="156">
        <v>405002031</v>
      </c>
      <c r="C19" s="522" t="s">
        <v>194</v>
      </c>
      <c r="D19" s="523"/>
      <c r="E19" s="524"/>
      <c r="F19" s="156" t="s">
        <v>193</v>
      </c>
      <c r="G19" s="156">
        <v>186015020</v>
      </c>
      <c r="H19" s="157" t="s">
        <v>133</v>
      </c>
      <c r="I19" s="157"/>
      <c r="J19" s="157" t="s">
        <v>15</v>
      </c>
      <c r="K19" s="513" t="s">
        <v>196</v>
      </c>
      <c r="L19" s="510"/>
      <c r="M19" s="510"/>
      <c r="N19" s="510"/>
      <c r="O19" s="510"/>
      <c r="P19" s="511"/>
      <c r="Q19" s="93" t="s">
        <v>91</v>
      </c>
      <c r="R19" s="157" t="s">
        <v>16</v>
      </c>
    </row>
    <row r="20" spans="2:21" s="18" customFormat="1" ht="23.25" hidden="1" customHeight="1">
      <c r="B20" s="144">
        <v>400004470</v>
      </c>
      <c r="C20" s="504" t="s">
        <v>199</v>
      </c>
      <c r="D20" s="505"/>
      <c r="E20" s="506"/>
      <c r="F20" s="133" t="s">
        <v>200</v>
      </c>
      <c r="G20" s="133">
        <v>186015014</v>
      </c>
      <c r="H20" s="133" t="s">
        <v>133</v>
      </c>
      <c r="I20" s="133"/>
      <c r="J20" s="133" t="s">
        <v>15</v>
      </c>
      <c r="K20" s="507" t="s">
        <v>209</v>
      </c>
      <c r="L20" s="508"/>
      <c r="M20" s="508"/>
      <c r="N20" s="508"/>
      <c r="O20" s="508"/>
      <c r="P20" s="509"/>
      <c r="Q20" s="93" t="s">
        <v>91</v>
      </c>
      <c r="R20" s="133" t="s">
        <v>16</v>
      </c>
    </row>
    <row r="21" spans="2:21" s="18" customFormat="1" ht="23.25" hidden="1" customHeight="1">
      <c r="B21" s="144">
        <v>405002031</v>
      </c>
      <c r="C21" s="504" t="s">
        <v>194</v>
      </c>
      <c r="D21" s="505"/>
      <c r="E21" s="506"/>
      <c r="F21" s="133" t="s">
        <v>193</v>
      </c>
      <c r="G21" s="133">
        <v>186015020</v>
      </c>
      <c r="H21" s="133" t="s">
        <v>133</v>
      </c>
      <c r="I21" s="133"/>
      <c r="J21" s="133" t="s">
        <v>15</v>
      </c>
      <c r="K21" s="507" t="s">
        <v>201</v>
      </c>
      <c r="L21" s="508"/>
      <c r="M21" s="508"/>
      <c r="N21" s="508"/>
      <c r="O21" s="508"/>
      <c r="P21" s="509"/>
      <c r="Q21" s="93" t="s">
        <v>91</v>
      </c>
      <c r="R21" s="133" t="s">
        <v>16</v>
      </c>
    </row>
    <row r="22" spans="2:21" s="18" customFormat="1" ht="35.25" hidden="1" customHeight="1">
      <c r="B22" s="144">
        <v>279001402</v>
      </c>
      <c r="C22" s="504" t="s">
        <v>458</v>
      </c>
      <c r="D22" s="505"/>
      <c r="E22" s="506"/>
      <c r="F22" s="133" t="s">
        <v>459</v>
      </c>
      <c r="G22" s="133">
        <v>186015020</v>
      </c>
      <c r="H22" s="157" t="s">
        <v>453</v>
      </c>
      <c r="I22" s="133"/>
      <c r="J22" s="133" t="s">
        <v>15</v>
      </c>
      <c r="K22" s="507" t="s">
        <v>464</v>
      </c>
      <c r="L22" s="508"/>
      <c r="M22" s="508"/>
      <c r="N22" s="508"/>
      <c r="O22" s="508"/>
      <c r="P22" s="509"/>
      <c r="Q22" s="91" t="s">
        <v>64</v>
      </c>
      <c r="R22" s="133" t="s">
        <v>16</v>
      </c>
    </row>
  </sheetData>
  <mergeCells count="30">
    <mergeCell ref="T4:U4"/>
    <mergeCell ref="C21:E21"/>
    <mergeCell ref="K21:P21"/>
    <mergeCell ref="C20:E20"/>
    <mergeCell ref="K20:P20"/>
    <mergeCell ref="C16:E16"/>
    <mergeCell ref="K16:P16"/>
    <mergeCell ref="C19:E19"/>
    <mergeCell ref="K19:P19"/>
    <mergeCell ref="C15:E15"/>
    <mergeCell ref="C18:E18"/>
    <mergeCell ref="K18:P18"/>
    <mergeCell ref="C17:E17"/>
    <mergeCell ref="K17:P17"/>
    <mergeCell ref="K15:P15"/>
    <mergeCell ref="F4:I4"/>
    <mergeCell ref="N4:R4"/>
    <mergeCell ref="J4:M4"/>
    <mergeCell ref="C22:E22"/>
    <mergeCell ref="K22:P22"/>
    <mergeCell ref="B5:C5"/>
    <mergeCell ref="D5:E5"/>
    <mergeCell ref="C14:E14"/>
    <mergeCell ref="K14:P14"/>
    <mergeCell ref="C11:E11"/>
    <mergeCell ref="K11:P11"/>
    <mergeCell ref="C12:E12"/>
    <mergeCell ref="K12:P12"/>
    <mergeCell ref="C13:E13"/>
    <mergeCell ref="K13:P13"/>
  </mergeCells>
  <dataValidations count="4">
    <dataValidation type="list" allowBlank="1" showInputMessage="1" showErrorMessage="1" sqref="J12:J13 J15 J17:J21" xr:uid="{00000000-0002-0000-0200-000000000000}">
      <formula1>$T$9:$T$9</formula1>
    </dataValidation>
    <dataValidation type="list" allowBlank="1" showInputMessage="1" showErrorMessage="1" sqref="R12:R22" xr:uid="{00000000-0002-0000-0200-000001000000}">
      <formula1>$U$6:$U$7</formula1>
    </dataValidation>
    <dataValidation type="list" allowBlank="1" showInputMessage="1" showErrorMessage="1" sqref="J16" xr:uid="{00000000-0002-0000-0200-000002000000}">
      <formula1>$T$6:$T$8</formula1>
    </dataValidation>
    <dataValidation type="list" allowBlank="1" showInputMessage="1" showErrorMessage="1" sqref="J22" xr:uid="{DE91458A-FC9F-42D7-AEA4-0A62FC3A8F83}">
      <formula1>$T$10:$T$10</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H9" sqref="H9"/>
    </sheetView>
  </sheetViews>
  <sheetFormatPr defaultColWidth="9.140625" defaultRowHeight="11.25"/>
  <cols>
    <col min="1" max="1" width="1.7109375" style="116" customWidth="1"/>
    <col min="2" max="2" width="11.140625" style="107" bestFit="1" customWidth="1"/>
    <col min="3" max="3" width="11.140625" style="107" customWidth="1"/>
    <col min="4" max="4" width="9.7109375" style="107" customWidth="1"/>
    <col min="5" max="5" width="10.5703125" style="107" customWidth="1"/>
    <col min="6" max="13" width="9.7109375" style="107" customWidth="1"/>
    <col min="14" max="14" width="10.7109375" style="107" customWidth="1"/>
    <col min="15" max="18" width="9.7109375" style="107" customWidth="1"/>
    <col min="19" max="19" width="9.140625" style="116"/>
    <col min="20" max="20" width="11.7109375" style="120" bestFit="1" customWidth="1"/>
    <col min="21" max="21" width="6" style="120" bestFit="1" customWidth="1"/>
    <col min="22" max="16384" width="9.140625" style="116"/>
  </cols>
  <sheetData>
    <row r="2" spans="2:21">
      <c r="B2" s="74"/>
      <c r="C2" s="72"/>
      <c r="F2" s="68" t="s">
        <v>28</v>
      </c>
      <c r="H2" s="116"/>
      <c r="I2" s="117"/>
      <c r="J2" s="68" t="s">
        <v>29</v>
      </c>
      <c r="K2" s="116"/>
      <c r="L2" s="116"/>
      <c r="N2" s="113"/>
      <c r="O2" s="69" t="s">
        <v>13</v>
      </c>
      <c r="P2" s="114"/>
      <c r="Q2" s="68" t="s">
        <v>1</v>
      </c>
      <c r="R2" s="115"/>
    </row>
    <row r="3" spans="2:21">
      <c r="B3" s="72"/>
    </row>
    <row r="4" spans="2:21">
      <c r="B4" s="71" t="s">
        <v>10</v>
      </c>
      <c r="C4" s="70">
        <f ca="1">NOW()</f>
        <v>43944.497241550926</v>
      </c>
      <c r="D4" s="70"/>
      <c r="E4" s="70"/>
      <c r="F4" s="517">
        <v>43678</v>
      </c>
      <c r="G4" s="518"/>
      <c r="H4" s="518"/>
      <c r="I4" s="519"/>
      <c r="J4" s="525">
        <v>43709</v>
      </c>
      <c r="K4" s="526"/>
      <c r="L4" s="526"/>
      <c r="M4" s="527"/>
      <c r="N4" s="528">
        <v>43739</v>
      </c>
      <c r="O4" s="529"/>
      <c r="P4" s="529"/>
      <c r="Q4" s="529"/>
      <c r="R4" s="529"/>
      <c r="T4" s="537" t="s">
        <v>17</v>
      </c>
      <c r="U4" s="538"/>
    </row>
    <row r="5" spans="2:21">
      <c r="B5" s="514" t="s">
        <v>19</v>
      </c>
      <c r="C5" s="514"/>
      <c r="D5" s="565" t="s">
        <v>556</v>
      </c>
      <c r="E5" s="566"/>
      <c r="F5" s="151" t="s">
        <v>553</v>
      </c>
      <c r="G5" s="151" t="s">
        <v>554</v>
      </c>
      <c r="H5" s="151" t="s">
        <v>555</v>
      </c>
      <c r="I5" s="151" t="s">
        <v>557</v>
      </c>
      <c r="J5" s="151" t="s">
        <v>558</v>
      </c>
      <c r="K5" s="151" t="s">
        <v>559</v>
      </c>
      <c r="L5" s="151" t="s">
        <v>560</v>
      </c>
      <c r="M5" s="151" t="s">
        <v>561</v>
      </c>
      <c r="N5" s="151" t="s">
        <v>580</v>
      </c>
      <c r="O5" s="151" t="s">
        <v>581</v>
      </c>
      <c r="P5" s="151" t="s">
        <v>582</v>
      </c>
      <c r="Q5" s="151" t="s">
        <v>583</v>
      </c>
      <c r="R5" s="151" t="s">
        <v>594</v>
      </c>
    </row>
    <row r="6" spans="2:21" s="69" customFormat="1">
      <c r="B6" s="110" t="s">
        <v>2</v>
      </c>
      <c r="C6" s="11" t="s">
        <v>22</v>
      </c>
      <c r="D6" s="110" t="s">
        <v>43</v>
      </c>
      <c r="E6" s="11" t="s">
        <v>45</v>
      </c>
      <c r="F6" s="99">
        <v>43682</v>
      </c>
      <c r="G6" s="99">
        <v>43689</v>
      </c>
      <c r="H6" s="495">
        <v>43696</v>
      </c>
      <c r="I6" s="498">
        <v>43703</v>
      </c>
      <c r="J6" s="496">
        <v>43710</v>
      </c>
      <c r="K6" s="99">
        <v>43717</v>
      </c>
      <c r="L6" s="99">
        <v>43724</v>
      </c>
      <c r="M6" s="99">
        <v>43731</v>
      </c>
      <c r="N6" s="99">
        <v>43738</v>
      </c>
      <c r="O6" s="99">
        <v>43745</v>
      </c>
      <c r="P6" s="99">
        <v>43752</v>
      </c>
      <c r="Q6" s="99">
        <v>43759</v>
      </c>
      <c r="R6" s="99">
        <v>43766</v>
      </c>
      <c r="T6" s="250" t="s">
        <v>7</v>
      </c>
      <c r="U6" s="250" t="s">
        <v>9</v>
      </c>
    </row>
    <row r="7" spans="2:21" s="69" customFormat="1">
      <c r="B7" s="122">
        <v>205001247</v>
      </c>
      <c r="C7" s="123" t="s">
        <v>56</v>
      </c>
      <c r="D7" s="236">
        <v>979</v>
      </c>
      <c r="E7" s="235">
        <v>517</v>
      </c>
      <c r="F7" s="81">
        <v>0</v>
      </c>
      <c r="G7" s="301">
        <v>55</v>
      </c>
      <c r="H7" s="489">
        <v>143</v>
      </c>
      <c r="I7" s="502">
        <v>154</v>
      </c>
      <c r="J7" s="497">
        <v>132</v>
      </c>
      <c r="K7" s="79">
        <v>143</v>
      </c>
      <c r="L7" s="79">
        <v>121</v>
      </c>
      <c r="M7" s="80">
        <v>66</v>
      </c>
      <c r="N7" s="287">
        <v>0</v>
      </c>
      <c r="O7" s="79">
        <v>22</v>
      </c>
      <c r="P7" s="79">
        <v>66</v>
      </c>
      <c r="Q7" s="499">
        <v>77</v>
      </c>
      <c r="R7" s="80">
        <v>77</v>
      </c>
      <c r="T7" s="48" t="s">
        <v>15</v>
      </c>
      <c r="U7" s="84" t="s">
        <v>14</v>
      </c>
    </row>
    <row r="8" spans="2:21" s="69" customFormat="1">
      <c r="B8" s="158" t="s">
        <v>59</v>
      </c>
      <c r="C8" s="124" t="s">
        <v>56</v>
      </c>
      <c r="D8" s="237">
        <v>112</v>
      </c>
      <c r="E8" s="125">
        <v>28</v>
      </c>
      <c r="F8" s="81">
        <v>0</v>
      </c>
      <c r="G8" s="81">
        <v>28</v>
      </c>
      <c r="H8" s="489">
        <v>0</v>
      </c>
      <c r="I8" s="494">
        <v>0</v>
      </c>
      <c r="J8" s="289">
        <v>28</v>
      </c>
      <c r="K8" s="55">
        <v>28</v>
      </c>
      <c r="L8" s="81">
        <v>0</v>
      </c>
      <c r="M8" s="82">
        <v>0</v>
      </c>
      <c r="N8" s="287">
        <v>0</v>
      </c>
      <c r="O8" s="81">
        <v>0</v>
      </c>
      <c r="P8" s="55">
        <v>28</v>
      </c>
      <c r="Q8" s="489">
        <v>0</v>
      </c>
      <c r="R8" s="494">
        <v>0</v>
      </c>
      <c r="T8" s="174" t="s">
        <v>18</v>
      </c>
      <c r="U8" s="174" t="s">
        <v>16</v>
      </c>
    </row>
    <row r="9" spans="2:21" s="69" customFormat="1">
      <c r="B9" s="62">
        <v>205001139</v>
      </c>
      <c r="C9" s="63" t="s">
        <v>56</v>
      </c>
      <c r="D9" s="129">
        <v>0</v>
      </c>
      <c r="E9" s="130">
        <v>0</v>
      </c>
      <c r="F9" s="81">
        <v>0</v>
      </c>
      <c r="G9" s="81">
        <v>0</v>
      </c>
      <c r="H9" s="489">
        <v>0</v>
      </c>
      <c r="I9" s="494">
        <v>0</v>
      </c>
      <c r="J9" s="287">
        <v>0</v>
      </c>
      <c r="K9" s="81">
        <v>0</v>
      </c>
      <c r="L9" s="81">
        <v>0</v>
      </c>
      <c r="M9" s="82">
        <v>0</v>
      </c>
      <c r="N9" s="287">
        <v>0</v>
      </c>
      <c r="O9" s="81">
        <v>0</v>
      </c>
      <c r="P9" s="81">
        <v>0</v>
      </c>
      <c r="Q9" s="489">
        <v>0</v>
      </c>
      <c r="R9" s="494">
        <v>0</v>
      </c>
      <c r="T9" s="174" t="s">
        <v>67</v>
      </c>
      <c r="U9" s="49"/>
    </row>
    <row r="10" spans="2:21" s="69" customFormat="1">
      <c r="B10" s="62" t="s">
        <v>65</v>
      </c>
      <c r="C10" s="63" t="s">
        <v>62</v>
      </c>
      <c r="D10" s="43">
        <v>0</v>
      </c>
      <c r="E10" s="82">
        <v>0</v>
      </c>
      <c r="F10" s="81">
        <v>0</v>
      </c>
      <c r="G10" s="81">
        <v>0</v>
      </c>
      <c r="H10" s="489">
        <v>0</v>
      </c>
      <c r="I10" s="494">
        <v>0</v>
      </c>
      <c r="J10" s="287">
        <v>0</v>
      </c>
      <c r="K10" s="81">
        <v>0</v>
      </c>
      <c r="L10" s="81">
        <v>0</v>
      </c>
      <c r="M10" s="82">
        <v>0</v>
      </c>
      <c r="N10" s="287">
        <v>0</v>
      </c>
      <c r="O10" s="81">
        <v>0</v>
      </c>
      <c r="P10" s="81">
        <v>0</v>
      </c>
      <c r="Q10" s="489">
        <v>0</v>
      </c>
      <c r="R10" s="494">
        <v>0</v>
      </c>
      <c r="T10" s="174" t="s">
        <v>149</v>
      </c>
      <c r="U10" s="49"/>
    </row>
    <row r="11" spans="2:21">
      <c r="B11" s="162" t="s">
        <v>66</v>
      </c>
      <c r="C11" s="163" t="s">
        <v>63</v>
      </c>
      <c r="D11" s="76">
        <v>0</v>
      </c>
      <c r="E11" s="75">
        <v>0</v>
      </c>
      <c r="F11" s="77">
        <v>0</v>
      </c>
      <c r="G11" s="77">
        <v>0</v>
      </c>
      <c r="H11" s="490">
        <v>0</v>
      </c>
      <c r="I11" s="492">
        <v>0</v>
      </c>
      <c r="J11" s="288">
        <v>0</v>
      </c>
      <c r="K11" s="77">
        <v>0</v>
      </c>
      <c r="L11" s="77">
        <v>0</v>
      </c>
      <c r="M11" s="75">
        <v>0</v>
      </c>
      <c r="N11" s="288">
        <v>0</v>
      </c>
      <c r="O11" s="77">
        <v>0</v>
      </c>
      <c r="P11" s="77">
        <v>0</v>
      </c>
      <c r="Q11" s="490">
        <v>0</v>
      </c>
      <c r="R11" s="492">
        <v>0</v>
      </c>
      <c r="T11" s="174" t="s">
        <v>191</v>
      </c>
    </row>
    <row r="12" spans="2:21" s="15" customFormat="1">
      <c r="B12" s="73"/>
      <c r="C12" s="73"/>
      <c r="D12" s="73"/>
      <c r="E12" s="73"/>
      <c r="F12" s="78"/>
      <c r="G12" s="78"/>
      <c r="H12" s="78"/>
      <c r="I12" s="78"/>
      <c r="J12" s="78"/>
      <c r="K12" s="78"/>
      <c r="L12" s="78"/>
      <c r="M12" s="78"/>
      <c r="N12" s="78"/>
      <c r="O12" s="78"/>
      <c r="P12" s="78"/>
      <c r="Q12" s="78"/>
      <c r="R12" s="78"/>
      <c r="T12" s="120"/>
      <c r="U12" s="120"/>
    </row>
    <row r="13" spans="2:21" ht="33.75">
      <c r="B13" s="108" t="s">
        <v>6</v>
      </c>
      <c r="C13" s="520" t="s">
        <v>3</v>
      </c>
      <c r="D13" s="520"/>
      <c r="E13" s="520"/>
      <c r="F13" s="109" t="s">
        <v>4</v>
      </c>
      <c r="G13" s="108" t="s">
        <v>57</v>
      </c>
      <c r="H13" s="108" t="s">
        <v>5</v>
      </c>
      <c r="I13" s="108" t="s">
        <v>42</v>
      </c>
      <c r="J13" s="108" t="s">
        <v>7</v>
      </c>
      <c r="K13" s="521" t="s">
        <v>8</v>
      </c>
      <c r="L13" s="521"/>
      <c r="M13" s="521"/>
      <c r="N13" s="521"/>
      <c r="O13" s="521"/>
      <c r="P13" s="521"/>
      <c r="Q13" s="108" t="s">
        <v>11</v>
      </c>
      <c r="R13" s="108" t="s">
        <v>9</v>
      </c>
    </row>
    <row r="14" spans="2:21" ht="25.5" hidden="1" customHeight="1">
      <c r="B14" s="102">
        <v>405019835</v>
      </c>
      <c r="C14" s="564" t="s">
        <v>76</v>
      </c>
      <c r="D14" s="562"/>
      <c r="E14" s="563"/>
      <c r="F14" s="102" t="s">
        <v>77</v>
      </c>
      <c r="G14" s="102">
        <v>205001247</v>
      </c>
      <c r="H14" s="102" t="s">
        <v>78</v>
      </c>
      <c r="I14" s="102"/>
      <c r="J14" s="102" t="s">
        <v>15</v>
      </c>
      <c r="K14" s="522" t="s">
        <v>87</v>
      </c>
      <c r="L14" s="523"/>
      <c r="M14" s="523"/>
      <c r="N14" s="523"/>
      <c r="O14" s="523"/>
      <c r="P14" s="524"/>
      <c r="Q14" s="89" t="s">
        <v>64</v>
      </c>
      <c r="R14" s="102" t="s">
        <v>16</v>
      </c>
    </row>
    <row r="15" spans="2:21" ht="35.25" hidden="1" customHeight="1">
      <c r="B15" s="102">
        <v>205001139</v>
      </c>
      <c r="C15" s="564" t="s">
        <v>86</v>
      </c>
      <c r="D15" s="562"/>
      <c r="E15" s="563"/>
      <c r="F15" s="102" t="s">
        <v>77</v>
      </c>
      <c r="G15" s="102"/>
      <c r="H15" s="155" t="s">
        <v>115</v>
      </c>
      <c r="I15" s="102"/>
      <c r="J15" s="102" t="s">
        <v>15</v>
      </c>
      <c r="K15" s="522" t="s">
        <v>130</v>
      </c>
      <c r="L15" s="523"/>
      <c r="M15" s="523"/>
      <c r="N15" s="523"/>
      <c r="O15" s="523"/>
      <c r="P15" s="524"/>
      <c r="Q15" s="160" t="s">
        <v>114</v>
      </c>
      <c r="R15" s="102" t="s">
        <v>16</v>
      </c>
    </row>
    <row r="16" spans="2:21" ht="44.25" hidden="1" customHeight="1">
      <c r="B16" s="133" t="s">
        <v>233</v>
      </c>
      <c r="C16" s="504" t="s">
        <v>234</v>
      </c>
      <c r="D16" s="562"/>
      <c r="E16" s="563"/>
      <c r="F16" s="155" t="s">
        <v>232</v>
      </c>
      <c r="G16" s="102">
        <v>205001247</v>
      </c>
      <c r="H16" s="155" t="s">
        <v>74</v>
      </c>
      <c r="I16" s="102"/>
      <c r="J16" s="102" t="s">
        <v>18</v>
      </c>
      <c r="K16" s="507" t="s">
        <v>235</v>
      </c>
      <c r="L16" s="523"/>
      <c r="M16" s="523"/>
      <c r="N16" s="523"/>
      <c r="O16" s="523"/>
      <c r="P16" s="524"/>
      <c r="Q16" s="89" t="s">
        <v>64</v>
      </c>
      <c r="R16" s="102" t="s">
        <v>16</v>
      </c>
    </row>
    <row r="17" spans="2:18" ht="46.5" hidden="1" customHeight="1">
      <c r="B17" s="133">
        <v>400006520</v>
      </c>
      <c r="C17" s="504" t="s">
        <v>246</v>
      </c>
      <c r="D17" s="562"/>
      <c r="E17" s="563"/>
      <c r="F17" s="155" t="s">
        <v>232</v>
      </c>
      <c r="G17" s="102">
        <v>205001247</v>
      </c>
      <c r="H17" s="155" t="s">
        <v>78</v>
      </c>
      <c r="I17" s="102"/>
      <c r="J17" s="102"/>
      <c r="K17" s="507" t="s">
        <v>253</v>
      </c>
      <c r="L17" s="523"/>
      <c r="M17" s="523"/>
      <c r="N17" s="523"/>
      <c r="O17" s="523"/>
      <c r="P17" s="524"/>
      <c r="Q17" s="89" t="s">
        <v>64</v>
      </c>
      <c r="R17" s="102" t="s">
        <v>16</v>
      </c>
    </row>
  </sheetData>
  <mergeCells count="16">
    <mergeCell ref="J4:M4"/>
    <mergeCell ref="N4:R4"/>
    <mergeCell ref="T4:U4"/>
    <mergeCell ref="C17:E17"/>
    <mergeCell ref="K17:P17"/>
    <mergeCell ref="C16:E16"/>
    <mergeCell ref="K16:P16"/>
    <mergeCell ref="C13:E13"/>
    <mergeCell ref="K13:P13"/>
    <mergeCell ref="C14:E14"/>
    <mergeCell ref="K14:P14"/>
    <mergeCell ref="C15:E15"/>
    <mergeCell ref="K15:P15"/>
    <mergeCell ref="F4:I4"/>
    <mergeCell ref="B5:C5"/>
    <mergeCell ref="D5:E5"/>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7"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2"/>
  <sheetViews>
    <sheetView showGridLines="0" zoomScaleNormal="100" workbookViewId="0">
      <selection activeCell="H8" sqref="H8"/>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5" customFormat="1">
      <c r="A1" s="22"/>
      <c r="B1" s="26" t="s">
        <v>597</v>
      </c>
      <c r="C1" s="30"/>
    </row>
    <row r="2" spans="1:3" s="65" customFormat="1">
      <c r="A2" s="27"/>
      <c r="B2" s="27"/>
      <c r="C2" s="24"/>
    </row>
    <row r="3" spans="1:3" s="65" customFormat="1">
      <c r="A3" s="23"/>
      <c r="B3" s="28" t="s">
        <v>507</v>
      </c>
      <c r="C3" s="31"/>
    </row>
    <row r="4" spans="1:3">
      <c r="A4" s="27"/>
      <c r="C4" s="24"/>
    </row>
    <row r="5" spans="1:3">
      <c r="A5" s="40">
        <v>1</v>
      </c>
      <c r="B5" s="41" t="s">
        <v>572</v>
      </c>
      <c r="C5" s="42"/>
    </row>
    <row r="6" spans="1:3" s="65" customFormat="1">
      <c r="A6" s="21"/>
      <c r="B6" s="66" t="s">
        <v>81</v>
      </c>
      <c r="C6" s="64"/>
    </row>
    <row r="7" spans="1:3" s="65" customFormat="1">
      <c r="A7" s="21"/>
      <c r="B7" s="66"/>
      <c r="C7" s="132" t="s">
        <v>98</v>
      </c>
    </row>
    <row r="8" spans="1:3" s="65" customFormat="1">
      <c r="A8" s="21"/>
      <c r="B8" s="66"/>
      <c r="C8" s="132"/>
    </row>
    <row r="9" spans="1:3" s="65" customFormat="1">
      <c r="A9" s="45"/>
      <c r="B9" s="66" t="s">
        <v>18</v>
      </c>
      <c r="C9" s="240"/>
    </row>
    <row r="10" spans="1:3" s="65" customFormat="1">
      <c r="A10" s="45"/>
      <c r="B10" s="66"/>
      <c r="C10" s="302" t="s">
        <v>587</v>
      </c>
    </row>
    <row r="11" spans="1:3" s="65" customFormat="1">
      <c r="A11" s="45"/>
      <c r="B11" s="66"/>
      <c r="C11" s="240" t="s">
        <v>598</v>
      </c>
    </row>
    <row r="12" spans="1:3" s="65" customFormat="1">
      <c r="A12" s="45"/>
      <c r="B12" s="66"/>
      <c r="C12" s="132"/>
    </row>
    <row r="13" spans="1:3" ht="14.25" customHeight="1">
      <c r="A13" s="40">
        <v>2</v>
      </c>
      <c r="B13" s="41" t="s">
        <v>573</v>
      </c>
      <c r="C13" s="42"/>
    </row>
    <row r="14" spans="1:3">
      <c r="A14" s="45"/>
      <c r="B14" s="66" t="s">
        <v>81</v>
      </c>
      <c r="C14" s="44"/>
    </row>
    <row r="15" spans="1:3" s="65" customFormat="1">
      <c r="A15" s="45"/>
      <c r="B15" s="66"/>
      <c r="C15" s="132" t="s">
        <v>98</v>
      </c>
    </row>
    <row r="16" spans="1:3" s="65" customFormat="1">
      <c r="A16" s="45"/>
      <c r="B16" s="66"/>
      <c r="C16" s="132"/>
    </row>
    <row r="17" spans="1:3" s="65" customFormat="1" ht="13.5" customHeight="1">
      <c r="A17" s="45"/>
      <c r="B17" s="66" t="s">
        <v>18</v>
      </c>
      <c r="C17" s="127"/>
    </row>
    <row r="18" spans="1:3" s="65" customFormat="1">
      <c r="A18" s="45"/>
      <c r="B18" s="66"/>
      <c r="C18" s="132" t="s">
        <v>98</v>
      </c>
    </row>
    <row r="19" spans="1:3" s="65" customFormat="1">
      <c r="A19" s="45"/>
      <c r="B19" s="66"/>
      <c r="C19" s="132"/>
    </row>
    <row r="20" spans="1:3">
      <c r="A20" s="40">
        <v>3</v>
      </c>
      <c r="B20" s="41" t="s">
        <v>574</v>
      </c>
      <c r="C20" s="42"/>
    </row>
    <row r="21" spans="1:3">
      <c r="B21" s="66" t="s">
        <v>81</v>
      </c>
    </row>
    <row r="22" spans="1:3" s="65" customFormat="1">
      <c r="A22" s="21"/>
      <c r="B22" s="66"/>
      <c r="C22" s="132" t="s">
        <v>98</v>
      </c>
    </row>
    <row r="23" spans="1:3" s="65" customFormat="1">
      <c r="A23" s="21"/>
      <c r="B23" s="66"/>
      <c r="C23" s="132"/>
    </row>
    <row r="24" spans="1:3" s="65" customFormat="1">
      <c r="A24" s="21"/>
      <c r="B24" s="66" t="s">
        <v>18</v>
      </c>
      <c r="C24" s="240"/>
    </row>
    <row r="25" spans="1:3" s="65" customFormat="1">
      <c r="A25" s="21"/>
      <c r="B25" s="66"/>
      <c r="C25" s="64" t="s">
        <v>98</v>
      </c>
    </row>
    <row r="27" spans="1:3" s="65" customFormat="1">
      <c r="A27" s="40">
        <v>4</v>
      </c>
      <c r="B27" s="41" t="s">
        <v>575</v>
      </c>
      <c r="C27" s="42"/>
    </row>
    <row r="28" spans="1:3">
      <c r="B28" s="66" t="s">
        <v>81</v>
      </c>
      <c r="C28" s="64"/>
    </row>
    <row r="29" spans="1:3">
      <c r="B29" s="66"/>
      <c r="C29" s="132" t="s">
        <v>98</v>
      </c>
    </row>
    <row r="31" spans="1:3">
      <c r="B31" s="66" t="s">
        <v>18</v>
      </c>
      <c r="C31" s="240"/>
    </row>
    <row r="32" spans="1:3">
      <c r="B32" s="66"/>
      <c r="C32" s="64" t="s">
        <v>98</v>
      </c>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5D01-2EBC-45E4-B7AE-84F1D25CBF2E}">
  <dimension ref="A1:EA38"/>
  <sheetViews>
    <sheetView topLeftCell="C4" workbookViewId="0">
      <pane xSplit="11" ySplit="4" topLeftCell="S8" activePane="bottomRight" state="frozen"/>
      <selection activeCell="C4" sqref="C4"/>
      <selection pane="topRight" activeCell="M4" sqref="M4"/>
      <selection pane="bottomLeft" activeCell="C8" sqref="C8"/>
      <selection pane="bottomRight" activeCell="C19" sqref="C19"/>
    </sheetView>
  </sheetViews>
  <sheetFormatPr defaultColWidth="8.85546875" defaultRowHeight="15" outlineLevelCol="1"/>
  <cols>
    <col min="1" max="1" width="2" style="304" hidden="1" customWidth="1"/>
    <col min="2" max="2" width="6.42578125" style="303" hidden="1" customWidth="1"/>
    <col min="3" max="3" width="25.140625" style="304" customWidth="1"/>
    <col min="4" max="4" width="0.5703125" style="304" customWidth="1" collapsed="1"/>
    <col min="5" max="5" width="19.42578125" style="304" hidden="1" customWidth="1" outlineLevel="1"/>
    <col min="6" max="7" width="10.42578125" style="304" hidden="1" customWidth="1" outlineLevel="1"/>
    <col min="8" max="8" width="9.42578125" style="304" hidden="1" customWidth="1" outlineLevel="1"/>
    <col min="9" max="9" width="2.85546875" style="304" customWidth="1" collapsed="1"/>
    <col min="10" max="10" width="17" style="304" customWidth="1"/>
    <col min="11" max="11" width="7.85546875" style="304" hidden="1" customWidth="1" outlineLevel="1"/>
    <col min="12" max="14" width="6.85546875" style="304" hidden="1" customWidth="1" outlineLevel="1"/>
    <col min="15" max="16" width="6.5703125" style="304" hidden="1" customWidth="1" outlineLevel="1"/>
    <col min="17" max="18" width="7.5703125" style="304" hidden="1" customWidth="1" outlineLevel="1"/>
    <col min="19" max="19" width="7.42578125" style="304" customWidth="1" outlineLevel="1"/>
    <col min="20" max="20" width="7.5703125" style="304" customWidth="1" outlineLevel="1"/>
    <col min="21" max="23" width="7.140625" style="304" customWidth="1" outlineLevel="1"/>
    <col min="24" max="24" width="3.42578125" style="304" customWidth="1"/>
    <col min="25" max="25" width="17" style="304" hidden="1" customWidth="1" outlineLevel="1"/>
    <col min="26" max="27" width="10.42578125" style="304" hidden="1" customWidth="1" outlineLevel="1"/>
    <col min="28" max="28" width="9.42578125" style="304" hidden="1" customWidth="1" outlineLevel="1"/>
    <col min="29" max="29" width="2.42578125" style="303" hidden="1" customWidth="1" outlineLevel="1"/>
    <col min="30" max="30" width="6.42578125" style="304" customWidth="1" collapsed="1"/>
    <col min="31" max="31" width="8.42578125" style="304" hidden="1" customWidth="1" outlineLevel="1"/>
    <col min="32" max="32" width="8" style="304" hidden="1" customWidth="1" outlineLevel="1"/>
    <col min="33" max="35" width="7.42578125" style="304" hidden="1" customWidth="1" outlineLevel="1"/>
    <col min="36" max="36" width="6.5703125" style="304" hidden="1" customWidth="1" outlineLevel="1"/>
    <col min="37" max="37" width="2.42578125" style="304" hidden="1" customWidth="1" outlineLevel="1"/>
    <col min="38" max="43" width="6.5703125" style="304" hidden="1" customWidth="1" outlineLevel="1"/>
    <col min="44" max="44" width="2.5703125" style="304" hidden="1" customWidth="1" outlineLevel="1"/>
    <col min="45" max="45" width="6.5703125" style="304" hidden="1" customWidth="1" outlineLevel="1" collapsed="1"/>
    <col min="46" max="46" width="6.5703125" style="304" hidden="1" customWidth="1" outlineLevel="1"/>
    <col min="47" max="47" width="8.140625" style="304" hidden="1" customWidth="1" outlineLevel="1"/>
    <col min="48" max="48" width="6.5703125" style="304" hidden="1" customWidth="1" outlineLevel="1"/>
    <col min="49" max="50" width="7.42578125" style="304" hidden="1" customWidth="1" outlineLevel="1"/>
    <col min="51" max="51" width="2.5703125" style="304" hidden="1" customWidth="1" outlineLevel="1"/>
    <col min="52" max="52" width="7.42578125" style="304" hidden="1" customWidth="1" outlineLevel="1" collapsed="1"/>
    <col min="53" max="57" width="7.42578125" style="304" hidden="1" customWidth="1" outlineLevel="1"/>
    <col min="58" max="58" width="1.5703125" style="304" hidden="1" customWidth="1" outlineLevel="1"/>
    <col min="59" max="60" width="7.42578125" style="304" hidden="1" customWidth="1" outlineLevel="1"/>
    <col min="61" max="61" width="7.42578125" style="304" hidden="1" customWidth="1" outlineLevel="1" collapsed="1"/>
    <col min="62" max="64" width="7.42578125" style="304" hidden="1" customWidth="1" outlineLevel="1"/>
    <col min="65" max="65" width="1.5703125" style="304" hidden="1" customWidth="1" outlineLevel="1"/>
    <col min="66" max="66" width="7.42578125" style="304" hidden="1" customWidth="1" outlineLevel="1" collapsed="1"/>
    <col min="67" max="71" width="7.42578125" style="304" hidden="1" customWidth="1" outlineLevel="1"/>
    <col min="72" max="72" width="1.85546875" style="304" hidden="1" customWidth="1" outlineLevel="1"/>
    <col min="73" max="78" width="7.42578125" style="304" hidden="1" customWidth="1" outlineLevel="1"/>
    <col min="79" max="79" width="2" style="304" hidden="1" customWidth="1" outlineLevel="1"/>
    <col min="80" max="84" width="7.42578125" style="304" hidden="1" customWidth="1" outlineLevel="1"/>
    <col min="85" max="85" width="7" style="304" hidden="1" customWidth="1" outlineLevel="1"/>
    <col min="86" max="86" width="1.5703125" style="304" hidden="1" customWidth="1" outlineLevel="1"/>
    <col min="87" max="87" width="7.5703125" style="304" customWidth="1" collapsed="1"/>
    <col min="88" max="88" width="8.42578125" style="304" hidden="1" customWidth="1"/>
    <col min="89" max="92" width="7.42578125" style="304" hidden="1" customWidth="1"/>
    <col min="93" max="93" width="2.5703125" style="304" hidden="1" customWidth="1"/>
    <col min="94" max="94" width="7" style="304" hidden="1" customWidth="1"/>
    <col min="95" max="95" width="8.140625" style="304" hidden="1" customWidth="1"/>
    <col min="96" max="99" width="7" style="304" hidden="1" customWidth="1"/>
    <col min="100" max="100" width="3.42578125" style="304" customWidth="1"/>
    <col min="101" max="106" width="7.140625" style="304" customWidth="1"/>
    <col min="107" max="107" width="2" style="304" customWidth="1"/>
    <col min="108" max="113" width="6.85546875" style="304" customWidth="1"/>
    <col min="114" max="114" width="2" style="304" customWidth="1"/>
    <col min="115" max="120" width="6.85546875" style="304" customWidth="1"/>
    <col min="121" max="16384" width="8.85546875" style="304"/>
  </cols>
  <sheetData>
    <row r="1" spans="2:125" ht="7.35" hidden="1" customHeight="1">
      <c r="O1" s="305" t="s">
        <v>526</v>
      </c>
      <c r="P1" s="305"/>
      <c r="Q1" s="305"/>
      <c r="R1" s="305"/>
      <c r="S1" s="305"/>
      <c r="T1" s="305"/>
      <c r="U1" s="305"/>
      <c r="V1" s="305"/>
      <c r="W1" s="305"/>
    </row>
    <row r="2" spans="2:125" ht="21.75" hidden="1" thickBot="1">
      <c r="C2" s="306" t="s">
        <v>527</v>
      </c>
      <c r="J2" s="307"/>
      <c r="K2" s="307"/>
      <c r="AE2" s="307"/>
      <c r="AN2" s="307"/>
    </row>
    <row r="3" spans="2:125" ht="19.5" hidden="1" thickBot="1">
      <c r="B3" s="308"/>
      <c r="AE3" s="309"/>
      <c r="AW3" s="310"/>
    </row>
    <row r="4" spans="2:125" ht="15.75" thickBot="1">
      <c r="D4" s="311"/>
      <c r="E4" s="312" t="s">
        <v>528</v>
      </c>
      <c r="F4" s="313"/>
      <c r="G4" s="314"/>
      <c r="H4" s="314"/>
      <c r="I4" s="311"/>
      <c r="J4" s="312" t="s">
        <v>529</v>
      </c>
      <c r="K4" s="313"/>
      <c r="L4" s="313"/>
      <c r="M4" s="313"/>
      <c r="N4" s="313"/>
      <c r="O4" s="313"/>
      <c r="P4" s="314"/>
      <c r="Q4" s="315" t="s">
        <v>562</v>
      </c>
      <c r="R4" s="313"/>
      <c r="S4" s="313"/>
      <c r="T4" s="313"/>
      <c r="U4" s="314"/>
      <c r="V4" s="316"/>
      <c r="W4" s="316"/>
      <c r="X4" s="303"/>
      <c r="Y4" s="312" t="s">
        <v>530</v>
      </c>
      <c r="Z4" s="313"/>
      <c r="AA4" s="314"/>
      <c r="AB4" s="314"/>
      <c r="AD4" s="317" t="s">
        <v>531</v>
      </c>
      <c r="AE4" s="317"/>
      <c r="AF4" s="317"/>
      <c r="AG4" s="317"/>
      <c r="AH4" s="317"/>
      <c r="AI4" s="317"/>
      <c r="AJ4" s="317"/>
      <c r="AK4" s="317"/>
      <c r="AL4" s="317"/>
      <c r="AM4" s="317"/>
      <c r="AN4" s="318"/>
      <c r="AO4" s="317"/>
      <c r="AP4" s="317"/>
      <c r="AQ4" s="317"/>
      <c r="AR4" s="317"/>
      <c r="AS4" s="319"/>
      <c r="AT4" s="319"/>
      <c r="AU4" s="320"/>
      <c r="AV4" s="321"/>
      <c r="AW4" s="322"/>
      <c r="AX4" s="319"/>
      <c r="AY4" s="317"/>
      <c r="AZ4" s="317"/>
      <c r="BA4" s="318"/>
      <c r="BB4" s="318"/>
      <c r="BC4" s="317"/>
      <c r="BD4" s="318"/>
      <c r="BE4" s="317"/>
      <c r="BF4" s="317"/>
      <c r="BG4" s="323"/>
      <c r="BH4" s="317"/>
      <c r="BI4" s="324"/>
      <c r="BJ4" s="317"/>
      <c r="BK4" s="317"/>
      <c r="BL4" s="317"/>
      <c r="BM4" s="317"/>
      <c r="BN4" s="325"/>
      <c r="BO4" s="326"/>
      <c r="BP4" s="326"/>
      <c r="BQ4" s="326"/>
      <c r="BR4" s="325" t="s">
        <v>563</v>
      </c>
      <c r="BS4" s="327"/>
      <c r="BT4" s="317"/>
      <c r="BU4" s="325" t="s">
        <v>564</v>
      </c>
      <c r="BV4" s="326"/>
      <c r="BW4" s="328"/>
      <c r="BX4" s="326"/>
      <c r="BY4" s="326"/>
      <c r="BZ4" s="327"/>
      <c r="CA4" s="317"/>
      <c r="CB4" s="325"/>
      <c r="CC4" s="327"/>
      <c r="CD4" s="326"/>
      <c r="CE4" s="326"/>
      <c r="CF4" s="326"/>
      <c r="CG4" s="327"/>
      <c r="CH4" s="317"/>
      <c r="CI4" s="325"/>
      <c r="CJ4" s="329"/>
      <c r="CK4" s="326"/>
      <c r="CL4" s="326"/>
      <c r="CM4" s="326"/>
      <c r="CN4" s="327"/>
      <c r="CO4" s="317"/>
      <c r="CP4" s="325"/>
      <c r="CQ4" s="326"/>
      <c r="CR4" s="326"/>
      <c r="CS4" s="326"/>
      <c r="CT4" s="327"/>
      <c r="CU4" s="326"/>
      <c r="CV4" s="303"/>
      <c r="CW4" s="303"/>
      <c r="CX4" s="303"/>
      <c r="CY4" s="303"/>
      <c r="CZ4" s="303"/>
      <c r="DA4" s="303"/>
      <c r="DB4" s="330"/>
      <c r="DC4" s="303"/>
      <c r="DD4" s="303"/>
      <c r="DE4" s="303"/>
      <c r="DF4" s="303"/>
      <c r="DG4" s="303"/>
      <c r="DH4" s="303"/>
      <c r="DJ4" s="303"/>
      <c r="DK4" s="303"/>
      <c r="DL4" s="303"/>
      <c r="DM4" s="303"/>
      <c r="DN4" s="303"/>
      <c r="DO4" s="303"/>
    </row>
    <row r="5" spans="2:125" ht="15.75" thickBot="1">
      <c r="C5" s="572" t="s">
        <v>532</v>
      </c>
      <c r="D5" s="331"/>
      <c r="E5" s="567" t="s">
        <v>533</v>
      </c>
      <c r="F5" s="332" t="s">
        <v>565</v>
      </c>
      <c r="G5" s="332" t="s">
        <v>566</v>
      </c>
      <c r="H5" s="332" t="s">
        <v>567</v>
      </c>
      <c r="I5" s="331"/>
      <c r="J5" s="574" t="s">
        <v>534</v>
      </c>
      <c r="K5" s="333"/>
      <c r="L5" s="334"/>
      <c r="M5" s="335"/>
      <c r="N5" s="335"/>
      <c r="O5" s="335"/>
      <c r="P5" s="335"/>
      <c r="Q5" s="335"/>
      <c r="R5" s="335"/>
      <c r="S5" s="335"/>
      <c r="T5" s="335"/>
      <c r="U5" s="335"/>
      <c r="V5" s="335"/>
      <c r="W5" s="335"/>
      <c r="X5" s="331"/>
      <c r="Y5" s="567" t="s">
        <v>533</v>
      </c>
      <c r="Z5" s="332" t="s">
        <v>565</v>
      </c>
      <c r="AA5" s="332" t="s">
        <v>566</v>
      </c>
      <c r="AB5" s="332" t="s">
        <v>567</v>
      </c>
      <c r="AC5" s="336"/>
      <c r="AD5" s="337"/>
      <c r="AE5" s="338" t="s">
        <v>535</v>
      </c>
      <c r="AF5" s="338" t="s">
        <v>536</v>
      </c>
      <c r="AG5" s="338" t="s">
        <v>537</v>
      </c>
      <c r="AH5" s="338" t="s">
        <v>536</v>
      </c>
      <c r="AI5" s="338" t="s">
        <v>538</v>
      </c>
      <c r="AJ5" s="338" t="s">
        <v>539</v>
      </c>
      <c r="AK5" s="339" t="s">
        <v>539</v>
      </c>
      <c r="AL5" s="338" t="s">
        <v>535</v>
      </c>
      <c r="AM5" s="338" t="s">
        <v>536</v>
      </c>
      <c r="AN5" s="338" t="s">
        <v>537</v>
      </c>
      <c r="AO5" s="338" t="s">
        <v>536</v>
      </c>
      <c r="AP5" s="338" t="s">
        <v>538</v>
      </c>
      <c r="AQ5" s="338" t="s">
        <v>539</v>
      </c>
      <c r="AR5" s="339" t="s">
        <v>539</v>
      </c>
      <c r="AS5" s="338" t="s">
        <v>535</v>
      </c>
      <c r="AT5" s="338" t="s">
        <v>536</v>
      </c>
      <c r="AU5" s="340" t="s">
        <v>537</v>
      </c>
      <c r="AV5" s="338" t="s">
        <v>536</v>
      </c>
      <c r="AW5" s="338" t="s">
        <v>538</v>
      </c>
      <c r="AX5" s="338" t="s">
        <v>539</v>
      </c>
      <c r="AY5" s="339" t="s">
        <v>539</v>
      </c>
      <c r="AZ5" s="338" t="s">
        <v>535</v>
      </c>
      <c r="BA5" s="338" t="s">
        <v>536</v>
      </c>
      <c r="BB5" s="338" t="s">
        <v>537</v>
      </c>
      <c r="BC5" s="338" t="s">
        <v>536</v>
      </c>
      <c r="BD5" s="338" t="s">
        <v>538</v>
      </c>
      <c r="BE5" s="338" t="s">
        <v>539</v>
      </c>
      <c r="BF5" s="339" t="s">
        <v>539</v>
      </c>
      <c r="BG5" s="338" t="s">
        <v>535</v>
      </c>
      <c r="BH5" s="338" t="s">
        <v>536</v>
      </c>
      <c r="BI5" s="338" t="s">
        <v>537</v>
      </c>
      <c r="BJ5" s="338" t="s">
        <v>536</v>
      </c>
      <c r="BK5" s="338" t="s">
        <v>538</v>
      </c>
      <c r="BL5" s="338" t="s">
        <v>539</v>
      </c>
      <c r="BM5" s="339" t="s">
        <v>539</v>
      </c>
      <c r="BN5" s="338" t="s">
        <v>535</v>
      </c>
      <c r="BO5" s="338" t="s">
        <v>536</v>
      </c>
      <c r="BP5" s="338" t="s">
        <v>537</v>
      </c>
      <c r="BQ5" s="338" t="s">
        <v>536</v>
      </c>
      <c r="BR5" s="338" t="s">
        <v>538</v>
      </c>
      <c r="BS5" s="338" t="s">
        <v>539</v>
      </c>
      <c r="BT5" s="339" t="s">
        <v>539</v>
      </c>
      <c r="BU5" s="338" t="s">
        <v>535</v>
      </c>
      <c r="BV5" s="338" t="s">
        <v>536</v>
      </c>
      <c r="BW5" s="338" t="s">
        <v>537</v>
      </c>
      <c r="BX5" s="338" t="s">
        <v>536</v>
      </c>
      <c r="BY5" s="338" t="s">
        <v>538</v>
      </c>
      <c r="BZ5" s="338" t="s">
        <v>539</v>
      </c>
      <c r="CA5" s="339" t="s">
        <v>539</v>
      </c>
      <c r="CB5" s="338" t="s">
        <v>535</v>
      </c>
      <c r="CC5" s="338" t="s">
        <v>536</v>
      </c>
      <c r="CD5" s="338" t="s">
        <v>537</v>
      </c>
      <c r="CE5" s="338" t="s">
        <v>536</v>
      </c>
      <c r="CF5" s="338" t="s">
        <v>538</v>
      </c>
      <c r="CG5" s="338" t="s">
        <v>539</v>
      </c>
      <c r="CH5" s="339" t="s">
        <v>539</v>
      </c>
      <c r="CI5" s="338" t="s">
        <v>535</v>
      </c>
      <c r="CJ5" s="338" t="s">
        <v>536</v>
      </c>
      <c r="CK5" s="338" t="s">
        <v>537</v>
      </c>
      <c r="CL5" s="338" t="s">
        <v>536</v>
      </c>
      <c r="CM5" s="338" t="s">
        <v>538</v>
      </c>
      <c r="CN5" s="338" t="s">
        <v>539</v>
      </c>
      <c r="CO5" s="339" t="s">
        <v>539</v>
      </c>
      <c r="CP5" s="338" t="s">
        <v>535</v>
      </c>
      <c r="CQ5" s="338" t="s">
        <v>536</v>
      </c>
      <c r="CR5" s="338" t="s">
        <v>537</v>
      </c>
      <c r="CS5" s="338" t="s">
        <v>536</v>
      </c>
      <c r="CT5" s="338" t="s">
        <v>538</v>
      </c>
      <c r="CU5" s="338" t="s">
        <v>539</v>
      </c>
      <c r="CV5" s="339" t="s">
        <v>539</v>
      </c>
      <c r="CW5" s="338" t="s">
        <v>535</v>
      </c>
      <c r="CX5" s="338" t="s">
        <v>536</v>
      </c>
      <c r="CY5" s="338" t="s">
        <v>537</v>
      </c>
      <c r="CZ5" s="338" t="s">
        <v>536</v>
      </c>
      <c r="DA5" s="338" t="s">
        <v>538</v>
      </c>
      <c r="DB5" s="338" t="s">
        <v>539</v>
      </c>
      <c r="DC5" s="339" t="s">
        <v>539</v>
      </c>
      <c r="DD5" s="338" t="s">
        <v>535</v>
      </c>
      <c r="DE5" s="338" t="s">
        <v>536</v>
      </c>
      <c r="DF5" s="338" t="s">
        <v>537</v>
      </c>
      <c r="DG5" s="338" t="s">
        <v>536</v>
      </c>
      <c r="DH5" s="338" t="s">
        <v>538</v>
      </c>
      <c r="DI5" s="338" t="s">
        <v>539</v>
      </c>
      <c r="DJ5" s="339" t="s">
        <v>539</v>
      </c>
      <c r="DK5" s="338" t="s">
        <v>535</v>
      </c>
      <c r="DL5" s="338" t="s">
        <v>536</v>
      </c>
      <c r="DM5" s="338" t="s">
        <v>537</v>
      </c>
      <c r="DN5" s="338" t="s">
        <v>536</v>
      </c>
      <c r="DO5" s="338" t="s">
        <v>538</v>
      </c>
      <c r="DP5" s="338" t="s">
        <v>539</v>
      </c>
    </row>
    <row r="6" spans="2:125" s="360" customFormat="1" ht="15.75" thickBot="1">
      <c r="B6" s="341"/>
      <c r="C6" s="573"/>
      <c r="D6" s="342"/>
      <c r="E6" s="568"/>
      <c r="F6" s="343"/>
      <c r="G6" s="343"/>
      <c r="H6" s="343"/>
      <c r="I6" s="342"/>
      <c r="J6" s="575"/>
      <c r="K6" s="344">
        <v>43649</v>
      </c>
      <c r="L6" s="345">
        <v>43656</v>
      </c>
      <c r="M6" s="346">
        <v>43663</v>
      </c>
      <c r="N6" s="346">
        <v>43670</v>
      </c>
      <c r="O6" s="346">
        <v>43677</v>
      </c>
      <c r="P6" s="346">
        <v>43684</v>
      </c>
      <c r="Q6" s="347">
        <v>43691</v>
      </c>
      <c r="R6" s="346">
        <v>43698</v>
      </c>
      <c r="S6" s="346">
        <v>43705</v>
      </c>
      <c r="T6" s="346">
        <v>43712</v>
      </c>
      <c r="U6" s="346">
        <v>43719</v>
      </c>
      <c r="V6" s="346">
        <v>43726</v>
      </c>
      <c r="W6" s="348">
        <v>43735</v>
      </c>
      <c r="X6" s="342"/>
      <c r="Y6" s="568"/>
      <c r="Z6" s="343"/>
      <c r="AA6" s="343"/>
      <c r="AB6" s="343"/>
      <c r="AC6" s="349"/>
      <c r="AD6" s="350"/>
      <c r="AE6" s="351">
        <v>43647</v>
      </c>
      <c r="AF6" s="351">
        <f t="shared" ref="AF6:CO6" si="0">+AE6+1</f>
        <v>43648</v>
      </c>
      <c r="AG6" s="351">
        <f t="shared" si="0"/>
        <v>43649</v>
      </c>
      <c r="AH6" s="351">
        <f t="shared" si="0"/>
        <v>43650</v>
      </c>
      <c r="AI6" s="351">
        <f t="shared" si="0"/>
        <v>43651</v>
      </c>
      <c r="AJ6" s="351">
        <f t="shared" si="0"/>
        <v>43652</v>
      </c>
      <c r="AK6" s="352">
        <f t="shared" si="0"/>
        <v>43653</v>
      </c>
      <c r="AL6" s="351">
        <f t="shared" si="0"/>
        <v>43654</v>
      </c>
      <c r="AM6" s="351">
        <f t="shared" si="0"/>
        <v>43655</v>
      </c>
      <c r="AN6" s="351">
        <f t="shared" si="0"/>
        <v>43656</v>
      </c>
      <c r="AO6" s="351">
        <f t="shared" si="0"/>
        <v>43657</v>
      </c>
      <c r="AP6" s="351">
        <f t="shared" si="0"/>
        <v>43658</v>
      </c>
      <c r="AQ6" s="351">
        <f t="shared" si="0"/>
        <v>43659</v>
      </c>
      <c r="AR6" s="352">
        <f t="shared" si="0"/>
        <v>43660</v>
      </c>
      <c r="AS6" s="351">
        <f t="shared" si="0"/>
        <v>43661</v>
      </c>
      <c r="AT6" s="351">
        <f t="shared" si="0"/>
        <v>43662</v>
      </c>
      <c r="AU6" s="351">
        <f t="shared" si="0"/>
        <v>43663</v>
      </c>
      <c r="AV6" s="351">
        <f t="shared" si="0"/>
        <v>43664</v>
      </c>
      <c r="AW6" s="351">
        <f t="shared" si="0"/>
        <v>43665</v>
      </c>
      <c r="AX6" s="351">
        <f t="shared" si="0"/>
        <v>43666</v>
      </c>
      <c r="AY6" s="352">
        <f t="shared" si="0"/>
        <v>43667</v>
      </c>
      <c r="AZ6" s="351">
        <f t="shared" si="0"/>
        <v>43668</v>
      </c>
      <c r="BA6" s="351">
        <f t="shared" si="0"/>
        <v>43669</v>
      </c>
      <c r="BB6" s="351">
        <f t="shared" si="0"/>
        <v>43670</v>
      </c>
      <c r="BC6" s="351">
        <f t="shared" si="0"/>
        <v>43671</v>
      </c>
      <c r="BD6" s="351">
        <f t="shared" si="0"/>
        <v>43672</v>
      </c>
      <c r="BE6" s="351">
        <f t="shared" si="0"/>
        <v>43673</v>
      </c>
      <c r="BF6" s="352">
        <f t="shared" si="0"/>
        <v>43674</v>
      </c>
      <c r="BG6" s="351">
        <f t="shared" si="0"/>
        <v>43675</v>
      </c>
      <c r="BH6" s="351">
        <f t="shared" si="0"/>
        <v>43676</v>
      </c>
      <c r="BI6" s="351">
        <f t="shared" si="0"/>
        <v>43677</v>
      </c>
      <c r="BJ6" s="351">
        <f t="shared" si="0"/>
        <v>43678</v>
      </c>
      <c r="BK6" s="353">
        <f t="shared" si="0"/>
        <v>43679</v>
      </c>
      <c r="BL6" s="351">
        <f t="shared" si="0"/>
        <v>43680</v>
      </c>
      <c r="BM6" s="352">
        <f t="shared" si="0"/>
        <v>43681</v>
      </c>
      <c r="BN6" s="354">
        <f t="shared" si="0"/>
        <v>43682</v>
      </c>
      <c r="BO6" s="354">
        <f t="shared" si="0"/>
        <v>43683</v>
      </c>
      <c r="BP6" s="354">
        <f t="shared" si="0"/>
        <v>43684</v>
      </c>
      <c r="BQ6" s="354">
        <f t="shared" si="0"/>
        <v>43685</v>
      </c>
      <c r="BR6" s="355">
        <f t="shared" si="0"/>
        <v>43686</v>
      </c>
      <c r="BS6" s="354">
        <f t="shared" si="0"/>
        <v>43687</v>
      </c>
      <c r="BT6" s="356">
        <f t="shared" si="0"/>
        <v>43688</v>
      </c>
      <c r="BU6" s="355">
        <f t="shared" si="0"/>
        <v>43689</v>
      </c>
      <c r="BV6" s="354">
        <f t="shared" si="0"/>
        <v>43690</v>
      </c>
      <c r="BW6" s="354">
        <f t="shared" si="0"/>
        <v>43691</v>
      </c>
      <c r="BX6" s="354">
        <f t="shared" si="0"/>
        <v>43692</v>
      </c>
      <c r="BY6" s="354">
        <f t="shared" si="0"/>
        <v>43693</v>
      </c>
      <c r="BZ6" s="354">
        <f t="shared" si="0"/>
        <v>43694</v>
      </c>
      <c r="CA6" s="356">
        <f t="shared" si="0"/>
        <v>43695</v>
      </c>
      <c r="CB6" s="354">
        <f t="shared" si="0"/>
        <v>43696</v>
      </c>
      <c r="CC6" s="354">
        <f t="shared" si="0"/>
        <v>43697</v>
      </c>
      <c r="CD6" s="354">
        <f t="shared" si="0"/>
        <v>43698</v>
      </c>
      <c r="CE6" s="354">
        <f t="shared" si="0"/>
        <v>43699</v>
      </c>
      <c r="CF6" s="354">
        <f t="shared" si="0"/>
        <v>43700</v>
      </c>
      <c r="CG6" s="354">
        <f t="shared" si="0"/>
        <v>43701</v>
      </c>
      <c r="CH6" s="356">
        <f t="shared" si="0"/>
        <v>43702</v>
      </c>
      <c r="CI6" s="354">
        <f t="shared" si="0"/>
        <v>43703</v>
      </c>
      <c r="CJ6" s="354">
        <f t="shared" si="0"/>
        <v>43704</v>
      </c>
      <c r="CK6" s="354">
        <f t="shared" si="0"/>
        <v>43705</v>
      </c>
      <c r="CL6" s="354">
        <f t="shared" si="0"/>
        <v>43706</v>
      </c>
      <c r="CM6" s="354">
        <f t="shared" si="0"/>
        <v>43707</v>
      </c>
      <c r="CN6" s="354">
        <f t="shared" si="0"/>
        <v>43708</v>
      </c>
      <c r="CO6" s="356">
        <f t="shared" si="0"/>
        <v>43709</v>
      </c>
      <c r="CP6" s="357">
        <f>CO6+1</f>
        <v>43710</v>
      </c>
      <c r="CQ6" s="357">
        <f t="shared" ref="CQ6:DP6" si="1">CP6+1</f>
        <v>43711</v>
      </c>
      <c r="CR6" s="357">
        <f t="shared" si="1"/>
        <v>43712</v>
      </c>
      <c r="CS6" s="357">
        <f t="shared" si="1"/>
        <v>43713</v>
      </c>
      <c r="CT6" s="357">
        <f t="shared" si="1"/>
        <v>43714</v>
      </c>
      <c r="CU6" s="357">
        <f t="shared" si="1"/>
        <v>43715</v>
      </c>
      <c r="CV6" s="358">
        <f t="shared" si="1"/>
        <v>43716</v>
      </c>
      <c r="CW6" s="357">
        <f t="shared" si="1"/>
        <v>43717</v>
      </c>
      <c r="CX6" s="357">
        <f t="shared" si="1"/>
        <v>43718</v>
      </c>
      <c r="CY6" s="357">
        <f t="shared" si="1"/>
        <v>43719</v>
      </c>
      <c r="CZ6" s="357">
        <f t="shared" si="1"/>
        <v>43720</v>
      </c>
      <c r="DA6" s="357">
        <f t="shared" si="1"/>
        <v>43721</v>
      </c>
      <c r="DB6" s="357">
        <f t="shared" si="1"/>
        <v>43722</v>
      </c>
      <c r="DC6" s="358">
        <f t="shared" si="1"/>
        <v>43723</v>
      </c>
      <c r="DD6" s="357">
        <f t="shared" si="1"/>
        <v>43724</v>
      </c>
      <c r="DE6" s="357">
        <f t="shared" si="1"/>
        <v>43725</v>
      </c>
      <c r="DF6" s="357">
        <f t="shared" si="1"/>
        <v>43726</v>
      </c>
      <c r="DG6" s="357">
        <f t="shared" si="1"/>
        <v>43727</v>
      </c>
      <c r="DH6" s="357">
        <f t="shared" si="1"/>
        <v>43728</v>
      </c>
      <c r="DI6" s="357">
        <f t="shared" si="1"/>
        <v>43729</v>
      </c>
      <c r="DJ6" s="358">
        <f t="shared" si="1"/>
        <v>43730</v>
      </c>
      <c r="DK6" s="357">
        <f t="shared" si="1"/>
        <v>43731</v>
      </c>
      <c r="DL6" s="357">
        <f t="shared" si="1"/>
        <v>43732</v>
      </c>
      <c r="DM6" s="357">
        <f t="shared" si="1"/>
        <v>43733</v>
      </c>
      <c r="DN6" s="357">
        <f t="shared" si="1"/>
        <v>43734</v>
      </c>
      <c r="DO6" s="357">
        <f t="shared" si="1"/>
        <v>43735</v>
      </c>
      <c r="DP6" s="357">
        <f t="shared" si="1"/>
        <v>43736</v>
      </c>
      <c r="DQ6" s="359"/>
      <c r="DR6" s="359"/>
      <c r="DS6" s="359"/>
      <c r="DT6" s="359"/>
      <c r="DU6" s="359"/>
    </row>
    <row r="7" spans="2:125" s="360" customFormat="1" ht="15.75" thickBot="1">
      <c r="B7" s="361"/>
      <c r="C7" s="362"/>
      <c r="D7" s="342"/>
      <c r="E7" s="363"/>
      <c r="F7" s="364"/>
      <c r="G7" s="364"/>
      <c r="H7" s="364"/>
      <c r="I7" s="365"/>
      <c r="J7" s="366"/>
      <c r="K7" s="367"/>
      <c r="L7" s="368"/>
      <c r="M7" s="368"/>
      <c r="N7" s="368"/>
      <c r="O7" s="368"/>
      <c r="P7" s="368"/>
      <c r="Q7" s="368"/>
      <c r="R7" s="368"/>
      <c r="S7" s="368"/>
      <c r="T7" s="368"/>
      <c r="U7" s="368"/>
      <c r="V7" s="368"/>
      <c r="W7" s="368"/>
      <c r="X7" s="342"/>
      <c r="Y7" s="363"/>
      <c r="Z7" s="369"/>
      <c r="AA7" s="369"/>
      <c r="AB7" s="369"/>
      <c r="AC7" s="349"/>
      <c r="AD7" s="370"/>
      <c r="AE7" s="371" t="s">
        <v>565</v>
      </c>
      <c r="AF7" s="371" t="s">
        <v>565</v>
      </c>
      <c r="AG7" s="371" t="s">
        <v>565</v>
      </c>
      <c r="AH7" s="371" t="s">
        <v>565</v>
      </c>
      <c r="AI7" s="371" t="s">
        <v>565</v>
      </c>
      <c r="AJ7" s="371" t="s">
        <v>565</v>
      </c>
      <c r="AK7" s="371"/>
      <c r="AL7" s="371" t="s">
        <v>565</v>
      </c>
      <c r="AM7" s="371" t="s">
        <v>565</v>
      </c>
      <c r="AN7" s="371" t="s">
        <v>565</v>
      </c>
      <c r="AO7" s="371" t="s">
        <v>565</v>
      </c>
      <c r="AP7" s="371" t="s">
        <v>565</v>
      </c>
      <c r="AQ7" s="371" t="s">
        <v>565</v>
      </c>
      <c r="AR7" s="371"/>
      <c r="AS7" s="371" t="s">
        <v>565</v>
      </c>
      <c r="AT7" s="371" t="s">
        <v>565</v>
      </c>
      <c r="AU7" s="371" t="s">
        <v>565</v>
      </c>
      <c r="AV7" s="371" t="s">
        <v>565</v>
      </c>
      <c r="AW7" s="371" t="s">
        <v>565</v>
      </c>
      <c r="AX7" s="371" t="s">
        <v>565</v>
      </c>
      <c r="AY7" s="371"/>
      <c r="AZ7" s="371" t="s">
        <v>565</v>
      </c>
      <c r="BA7" s="371" t="s">
        <v>565</v>
      </c>
      <c r="BB7" s="371" t="s">
        <v>565</v>
      </c>
      <c r="BC7" s="371" t="s">
        <v>565</v>
      </c>
      <c r="BD7" s="371" t="s">
        <v>565</v>
      </c>
      <c r="BE7" s="371" t="s">
        <v>565</v>
      </c>
      <c r="BF7" s="371"/>
      <c r="BG7" s="371" t="s">
        <v>565</v>
      </c>
      <c r="BH7" s="371" t="s">
        <v>565</v>
      </c>
      <c r="BI7" s="371" t="s">
        <v>565</v>
      </c>
      <c r="BJ7" s="371" t="s">
        <v>566</v>
      </c>
      <c r="BK7" s="371" t="s">
        <v>566</v>
      </c>
      <c r="BL7" s="371" t="s">
        <v>566</v>
      </c>
      <c r="BM7" s="371" t="s">
        <v>566</v>
      </c>
      <c r="BN7" s="371" t="s">
        <v>566</v>
      </c>
      <c r="BO7" s="371" t="s">
        <v>566</v>
      </c>
      <c r="BP7" s="371" t="s">
        <v>566</v>
      </c>
      <c r="BQ7" s="371" t="s">
        <v>566</v>
      </c>
      <c r="BR7" s="371" t="s">
        <v>566</v>
      </c>
      <c r="BS7" s="371" t="s">
        <v>566</v>
      </c>
      <c r="BT7" s="371" t="s">
        <v>566</v>
      </c>
      <c r="BU7" s="371" t="s">
        <v>566</v>
      </c>
      <c r="BV7" s="371" t="s">
        <v>566</v>
      </c>
      <c r="BW7" s="371" t="s">
        <v>566</v>
      </c>
      <c r="BX7" s="371" t="s">
        <v>566</v>
      </c>
      <c r="BY7" s="371" t="s">
        <v>566</v>
      </c>
      <c r="BZ7" s="371" t="s">
        <v>566</v>
      </c>
      <c r="CA7" s="371" t="s">
        <v>566</v>
      </c>
      <c r="CB7" s="371" t="s">
        <v>566</v>
      </c>
      <c r="CC7" s="371" t="s">
        <v>566</v>
      </c>
      <c r="CD7" s="371" t="s">
        <v>566</v>
      </c>
      <c r="CE7" s="371" t="s">
        <v>566</v>
      </c>
      <c r="CF7" s="371" t="s">
        <v>566</v>
      </c>
      <c r="CG7" s="371" t="s">
        <v>566</v>
      </c>
      <c r="CH7" s="371" t="s">
        <v>566</v>
      </c>
      <c r="CI7" s="371" t="s">
        <v>566</v>
      </c>
      <c r="CJ7" s="371" t="s">
        <v>566</v>
      </c>
      <c r="CK7" s="371" t="s">
        <v>566</v>
      </c>
      <c r="CL7" s="371" t="s">
        <v>566</v>
      </c>
      <c r="CM7" s="371" t="s">
        <v>566</v>
      </c>
      <c r="CN7" s="371" t="s">
        <v>566</v>
      </c>
      <c r="CO7" s="371"/>
      <c r="CP7" s="371" t="s">
        <v>567</v>
      </c>
      <c r="CQ7" s="371" t="s">
        <v>567</v>
      </c>
      <c r="CR7" s="371" t="s">
        <v>567</v>
      </c>
      <c r="CS7" s="371" t="s">
        <v>567</v>
      </c>
      <c r="CT7" s="371" t="s">
        <v>567</v>
      </c>
      <c r="CU7" s="371" t="s">
        <v>567</v>
      </c>
      <c r="CV7" s="371"/>
      <c r="CW7" s="371" t="s">
        <v>567</v>
      </c>
      <c r="CX7" s="371" t="s">
        <v>567</v>
      </c>
      <c r="CY7" s="371" t="s">
        <v>567</v>
      </c>
      <c r="CZ7" s="371" t="s">
        <v>567</v>
      </c>
      <c r="DA7" s="371" t="s">
        <v>567</v>
      </c>
      <c r="DB7" s="371" t="s">
        <v>567</v>
      </c>
      <c r="DC7" s="372"/>
      <c r="DD7" s="372" t="s">
        <v>567</v>
      </c>
      <c r="DE7" s="372" t="s">
        <v>567</v>
      </c>
      <c r="DF7" s="372" t="s">
        <v>567</v>
      </c>
      <c r="DG7" s="372" t="s">
        <v>567</v>
      </c>
      <c r="DH7" s="372" t="s">
        <v>567</v>
      </c>
      <c r="DI7" s="372" t="s">
        <v>567</v>
      </c>
      <c r="DJ7" s="372"/>
      <c r="DK7" s="372" t="s">
        <v>567</v>
      </c>
      <c r="DL7" s="372" t="s">
        <v>567</v>
      </c>
      <c r="DM7" s="372" t="s">
        <v>567</v>
      </c>
      <c r="DN7" s="372" t="s">
        <v>567</v>
      </c>
      <c r="DO7" s="372" t="s">
        <v>567</v>
      </c>
      <c r="DP7" s="372" t="s">
        <v>567</v>
      </c>
    </row>
    <row r="8" spans="2:125" s="360" customFormat="1" ht="15.75">
      <c r="B8" s="373"/>
      <c r="C8" s="569">
        <v>186015032</v>
      </c>
      <c r="D8" s="331"/>
      <c r="E8" s="374" t="s">
        <v>541</v>
      </c>
      <c r="F8" s="375">
        <f>SUM(K8:O8)</f>
        <v>0</v>
      </c>
      <c r="G8" s="375">
        <f>SUM(P8:S8)</f>
        <v>0</v>
      </c>
      <c r="H8" s="375">
        <f>SUM(T8:W8)</f>
        <v>9</v>
      </c>
      <c r="I8" s="331"/>
      <c r="J8" s="376" t="s">
        <v>542</v>
      </c>
      <c r="K8" s="377">
        <v>0</v>
      </c>
      <c r="L8" s="378">
        <v>0</v>
      </c>
      <c r="M8" s="379">
        <v>0</v>
      </c>
      <c r="N8" s="378">
        <v>0</v>
      </c>
      <c r="O8" s="378">
        <v>0</v>
      </c>
      <c r="P8" s="378">
        <v>0</v>
      </c>
      <c r="Q8" s="378">
        <v>0</v>
      </c>
      <c r="R8" s="378">
        <v>0</v>
      </c>
      <c r="S8" s="380">
        <v>0</v>
      </c>
      <c r="T8" s="380">
        <v>9</v>
      </c>
      <c r="U8" s="378">
        <v>0</v>
      </c>
      <c r="V8" s="378">
        <v>0</v>
      </c>
      <c r="W8" s="378">
        <v>0</v>
      </c>
      <c r="X8" s="331"/>
      <c r="Y8" s="374" t="s">
        <v>541</v>
      </c>
      <c r="Z8" s="375">
        <f>SUM(K8:O8)</f>
        <v>0</v>
      </c>
      <c r="AA8" s="375">
        <f>SUM(P8:S8)</f>
        <v>0</v>
      </c>
      <c r="AB8" s="375">
        <f>SUM(T8:W8)</f>
        <v>9</v>
      </c>
      <c r="AC8" s="336"/>
      <c r="AD8" s="374" t="s">
        <v>543</v>
      </c>
      <c r="AE8" s="381"/>
      <c r="AF8" s="381"/>
      <c r="AG8" s="381"/>
      <c r="AH8" s="381"/>
      <c r="AI8" s="381"/>
      <c r="AJ8" s="381"/>
      <c r="AK8" s="382"/>
      <c r="AL8" s="381"/>
      <c r="AM8" s="383"/>
      <c r="AN8" s="383"/>
      <c r="AO8" s="383"/>
      <c r="AP8" s="383"/>
      <c r="AQ8" s="383"/>
      <c r="AR8" s="384"/>
      <c r="AS8" s="383"/>
      <c r="AT8" s="383"/>
      <c r="AU8" s="381"/>
      <c r="AV8" s="381"/>
      <c r="AW8" s="381"/>
      <c r="AX8" s="381"/>
      <c r="AY8" s="382"/>
      <c r="AZ8" s="381"/>
      <c r="BA8" s="381"/>
      <c r="BB8" s="381"/>
      <c r="BC8" s="381"/>
      <c r="BD8" s="381"/>
      <c r="BE8" s="381"/>
      <c r="BF8" s="382"/>
      <c r="BG8" s="381"/>
      <c r="BH8" s="381"/>
      <c r="BI8" s="381"/>
      <c r="BJ8" s="381"/>
      <c r="BK8" s="381"/>
      <c r="BL8" s="381"/>
      <c r="BM8" s="382"/>
      <c r="BN8" s="381"/>
      <c r="BO8" s="381"/>
      <c r="BP8" s="381"/>
      <c r="BQ8" s="381"/>
      <c r="BR8" s="381"/>
      <c r="BS8" s="381"/>
      <c r="BT8" s="382"/>
      <c r="BU8" s="381"/>
      <c r="BV8" s="381"/>
      <c r="BW8" s="381"/>
      <c r="BX8" s="381"/>
      <c r="BY8" s="381"/>
      <c r="BZ8" s="381"/>
      <c r="CA8" s="382"/>
      <c r="CB8" s="381"/>
      <c r="CC8" s="381"/>
      <c r="CD8" s="381"/>
      <c r="CE8" s="381"/>
      <c r="CF8" s="381"/>
      <c r="CG8" s="381"/>
      <c r="CH8" s="382"/>
      <c r="CI8" s="381"/>
      <c r="CJ8" s="381"/>
      <c r="CK8" s="381"/>
      <c r="CL8" s="381"/>
      <c r="CM8" s="381"/>
      <c r="CN8" s="381"/>
      <c r="CO8" s="382"/>
      <c r="CP8" s="381"/>
      <c r="CQ8" s="381"/>
      <c r="CR8" s="381"/>
      <c r="CS8" s="381"/>
      <c r="CT8" s="381"/>
      <c r="CU8" s="381"/>
      <c r="CV8" s="385"/>
      <c r="CW8" s="381"/>
      <c r="CX8" s="381"/>
      <c r="CY8" s="381"/>
      <c r="CZ8" s="381"/>
      <c r="DA8" s="381"/>
      <c r="DB8" s="381"/>
      <c r="DC8" s="385"/>
      <c r="DD8" s="381"/>
      <c r="DE8" s="381"/>
      <c r="DF8" s="381"/>
      <c r="DG8" s="381"/>
      <c r="DH8" s="381"/>
      <c r="DI8" s="381"/>
      <c r="DJ8" s="385"/>
      <c r="DK8" s="381"/>
      <c r="DL8" s="381"/>
      <c r="DM8" s="381"/>
      <c r="DN8" s="381"/>
      <c r="DO8" s="381">
        <v>9</v>
      </c>
      <c r="DP8" s="381"/>
    </row>
    <row r="9" spans="2:125" s="307" customFormat="1" ht="15.75">
      <c r="B9" s="373"/>
      <c r="C9" s="570"/>
      <c r="D9" s="342"/>
      <c r="E9" s="386" t="s">
        <v>544</v>
      </c>
      <c r="F9" s="387">
        <f>+SUM(K9:O9)</f>
        <v>0</v>
      </c>
      <c r="G9" s="387">
        <f>+SUM(P9:S9)</f>
        <v>0</v>
      </c>
      <c r="H9" s="387">
        <f>+SUM(T9:W9)</f>
        <v>9</v>
      </c>
      <c r="I9" s="342"/>
      <c r="J9" s="386" t="s">
        <v>544</v>
      </c>
      <c r="K9" s="388">
        <f>SUM(AE8:AG8)</f>
        <v>0</v>
      </c>
      <c r="L9" s="388">
        <f>SUM(AH8:AN8)</f>
        <v>0</v>
      </c>
      <c r="M9" s="388">
        <f>SUM(AO8:AU8)</f>
        <v>0</v>
      </c>
      <c r="N9" s="388">
        <f>SUM(AV8:BB8)</f>
        <v>0</v>
      </c>
      <c r="O9" s="388">
        <f>SUM(BC8:BI8)</f>
        <v>0</v>
      </c>
      <c r="P9" s="388">
        <f>SUM(BJ8:BP8)</f>
        <v>0</v>
      </c>
      <c r="Q9" s="388">
        <f>SUM(BQ8:BW8)</f>
        <v>0</v>
      </c>
      <c r="R9" s="388">
        <f>SUM(BX8:CD8)</f>
        <v>0</v>
      </c>
      <c r="S9" s="389">
        <f>SUM(CE8:CK8)</f>
        <v>0</v>
      </c>
      <c r="T9" s="389">
        <f>SUM(CL8:CR8)</f>
        <v>0</v>
      </c>
      <c r="U9" s="388">
        <f>SUM(CS8:CY8)</f>
        <v>0</v>
      </c>
      <c r="V9" s="388">
        <f>SUM(CZ8:DF8)</f>
        <v>0</v>
      </c>
      <c r="W9" s="390">
        <f>SUM(DG8:DO8)</f>
        <v>9</v>
      </c>
      <c r="X9" s="342"/>
      <c r="Y9" s="391" t="s">
        <v>545</v>
      </c>
      <c r="Z9" s="388">
        <f>SUMIF($AE$7:$CY$7,$Z$5,$AE9:$DP9)</f>
        <v>0</v>
      </c>
      <c r="AA9" s="388">
        <f>SUMIF($AE$7:$CY$7,$AA$5,$AE9:$DP9)</f>
        <v>0</v>
      </c>
      <c r="AB9" s="388">
        <f>SUMIF($AE$7:$CY$7,$AB$5,$AE9:$DP9)</f>
        <v>0</v>
      </c>
      <c r="AC9" s="349"/>
      <c r="AD9" s="391" t="s">
        <v>546</v>
      </c>
      <c r="AE9" s="392"/>
      <c r="AF9" s="392"/>
      <c r="AG9" s="392"/>
      <c r="AH9" s="392"/>
      <c r="AI9" s="392"/>
      <c r="AJ9" s="392"/>
      <c r="AK9" s="393"/>
      <c r="AL9" s="392"/>
      <c r="AM9" s="392"/>
      <c r="AN9" s="392"/>
      <c r="AO9" s="392"/>
      <c r="AP9" s="392"/>
      <c r="AQ9" s="392"/>
      <c r="AR9" s="393"/>
      <c r="AS9" s="392"/>
      <c r="AT9" s="392"/>
      <c r="AU9" s="394"/>
      <c r="AV9" s="394"/>
      <c r="AW9" s="394"/>
      <c r="AX9" s="394"/>
      <c r="AY9" s="393"/>
      <c r="AZ9" s="394"/>
      <c r="BA9" s="394"/>
      <c r="BB9" s="394"/>
      <c r="BC9" s="394"/>
      <c r="BD9" s="394"/>
      <c r="BE9" s="394"/>
      <c r="BF9" s="393"/>
      <c r="BG9" s="394"/>
      <c r="BH9" s="394"/>
      <c r="BI9" s="394"/>
      <c r="BJ9" s="394"/>
      <c r="BK9" s="394"/>
      <c r="BL9" s="394"/>
      <c r="BM9" s="393"/>
      <c r="BN9" s="394"/>
      <c r="BO9" s="394"/>
      <c r="BP9" s="394"/>
      <c r="BQ9" s="394"/>
      <c r="BR9" s="394"/>
      <c r="BS9" s="394"/>
      <c r="BT9" s="393"/>
      <c r="BU9" s="394"/>
      <c r="BV9" s="394"/>
      <c r="BW9" s="394"/>
      <c r="BX9" s="394"/>
      <c r="BY9" s="392"/>
      <c r="BZ9" s="392"/>
      <c r="CA9" s="393"/>
      <c r="CB9" s="392"/>
      <c r="CC9" s="392"/>
      <c r="CD9" s="394"/>
      <c r="CE9" s="392"/>
      <c r="CF9" s="392"/>
      <c r="CG9" s="392"/>
      <c r="CH9" s="393"/>
      <c r="CI9" s="392"/>
      <c r="CJ9" s="392"/>
      <c r="CK9" s="392"/>
      <c r="CL9" s="392"/>
      <c r="CM9" s="392"/>
      <c r="CN9" s="392"/>
      <c r="CO9" s="393"/>
      <c r="CP9" s="392"/>
      <c r="CQ9" s="392"/>
      <c r="CR9" s="392"/>
      <c r="CS9" s="392"/>
      <c r="CT9" s="392"/>
      <c r="CU9" s="392"/>
      <c r="CV9" s="395"/>
      <c r="CW9" s="392"/>
      <c r="CX9" s="392"/>
      <c r="CY9" s="392"/>
      <c r="CZ9" s="392"/>
      <c r="DA9" s="392"/>
      <c r="DB9" s="392"/>
      <c r="DC9" s="395"/>
      <c r="DD9" s="392"/>
      <c r="DE9" s="392"/>
      <c r="DF9" s="392"/>
      <c r="DG9" s="392"/>
      <c r="DH9" s="392"/>
      <c r="DI9" s="392"/>
      <c r="DJ9" s="395"/>
      <c r="DK9" s="392"/>
      <c r="DL9" s="392"/>
      <c r="DM9" s="392"/>
      <c r="DN9" s="392"/>
      <c r="DO9" s="392"/>
      <c r="DP9" s="392"/>
    </row>
    <row r="10" spans="2:125" s="403" customFormat="1" ht="16.5" thickBot="1">
      <c r="B10" s="373"/>
      <c r="C10" s="571"/>
      <c r="D10" s="331"/>
      <c r="E10" s="396" t="s">
        <v>540</v>
      </c>
      <c r="F10" s="397">
        <f>F9-F8</f>
        <v>0</v>
      </c>
      <c r="G10" s="397">
        <f>G9-G8+F10</f>
        <v>0</v>
      </c>
      <c r="H10" s="397">
        <f>H9-H8+G10</f>
        <v>0</v>
      </c>
      <c r="I10" s="331"/>
      <c r="J10" s="396" t="s">
        <v>540</v>
      </c>
      <c r="K10" s="397">
        <f>K9-K8</f>
        <v>0</v>
      </c>
      <c r="L10" s="397">
        <f>K10+L9-L8</f>
        <v>0</v>
      </c>
      <c r="M10" s="397">
        <f>L10+M9-M8</f>
        <v>0</v>
      </c>
      <c r="N10" s="397">
        <f t="shared" ref="N10:W10" si="2">M10+N9-N8</f>
        <v>0</v>
      </c>
      <c r="O10" s="397">
        <f t="shared" si="2"/>
        <v>0</v>
      </c>
      <c r="P10" s="397">
        <f t="shared" si="2"/>
        <v>0</v>
      </c>
      <c r="Q10" s="397">
        <f t="shared" si="2"/>
        <v>0</v>
      </c>
      <c r="R10" s="397">
        <f t="shared" si="2"/>
        <v>0</v>
      </c>
      <c r="S10" s="397">
        <f t="shared" si="2"/>
        <v>0</v>
      </c>
      <c r="T10" s="397">
        <f t="shared" si="2"/>
        <v>-9</v>
      </c>
      <c r="U10" s="397">
        <f t="shared" si="2"/>
        <v>-9</v>
      </c>
      <c r="V10" s="397">
        <f t="shared" si="2"/>
        <v>-9</v>
      </c>
      <c r="W10" s="397">
        <f t="shared" si="2"/>
        <v>0</v>
      </c>
      <c r="X10" s="331"/>
      <c r="Y10" s="398" t="s">
        <v>547</v>
      </c>
      <c r="Z10" s="399">
        <f>Z9-Z8</f>
        <v>0</v>
      </c>
      <c r="AA10" s="399">
        <f>AA9-AA8+Z10</f>
        <v>0</v>
      </c>
      <c r="AB10" s="399">
        <f>AB9-AB8+AA10</f>
        <v>-9</v>
      </c>
      <c r="AC10" s="336"/>
      <c r="AD10" s="400" t="s">
        <v>540</v>
      </c>
      <c r="AE10" s="401">
        <f>AE9-AE8</f>
        <v>0</v>
      </c>
      <c r="AF10" s="401">
        <f>AE10+AF9-AF8</f>
        <v>0</v>
      </c>
      <c r="AG10" s="401">
        <f>AF10+AG9-AG8</f>
        <v>0</v>
      </c>
      <c r="AH10" s="401">
        <f t="shared" ref="AH10:AK10" si="3">AG10+AH9-AH8</f>
        <v>0</v>
      </c>
      <c r="AI10" s="401">
        <f t="shared" si="3"/>
        <v>0</v>
      </c>
      <c r="AJ10" s="401">
        <f t="shared" si="3"/>
        <v>0</v>
      </c>
      <c r="AK10" s="402">
        <f t="shared" si="3"/>
        <v>0</v>
      </c>
      <c r="AL10" s="401">
        <f>AJ10+AL9-AL8</f>
        <v>0</v>
      </c>
      <c r="AM10" s="401">
        <f t="shared" ref="AM10:AR10" si="4">AL10+AM9-AM8</f>
        <v>0</v>
      </c>
      <c r="AN10" s="401">
        <f t="shared" si="4"/>
        <v>0</v>
      </c>
      <c r="AO10" s="401">
        <f t="shared" si="4"/>
        <v>0</v>
      </c>
      <c r="AP10" s="401">
        <f t="shared" si="4"/>
        <v>0</v>
      </c>
      <c r="AQ10" s="401">
        <f>AP10+AQ9-AQ8</f>
        <v>0</v>
      </c>
      <c r="AR10" s="402">
        <f t="shared" si="4"/>
        <v>0</v>
      </c>
      <c r="AS10" s="401">
        <f>AQ10+AS9-AS8</f>
        <v>0</v>
      </c>
      <c r="AT10" s="401">
        <f t="shared" ref="AT10:AY10" si="5">AS10+AT9-AT8</f>
        <v>0</v>
      </c>
      <c r="AU10" s="401">
        <f t="shared" si="5"/>
        <v>0</v>
      </c>
      <c r="AV10" s="401">
        <f t="shared" si="5"/>
        <v>0</v>
      </c>
      <c r="AW10" s="401">
        <f t="shared" si="5"/>
        <v>0</v>
      </c>
      <c r="AX10" s="401">
        <f t="shared" si="5"/>
        <v>0</v>
      </c>
      <c r="AY10" s="402">
        <f t="shared" si="5"/>
        <v>0</v>
      </c>
      <c r="AZ10" s="401">
        <f>AX10+AZ9-AZ8</f>
        <v>0</v>
      </c>
      <c r="BA10" s="401">
        <f>AZ10+BA9-BA8</f>
        <v>0</v>
      </c>
      <c r="BB10" s="401">
        <f>BA10+BB9-BB8</f>
        <v>0</v>
      </c>
      <c r="BC10" s="401">
        <f>BB10+BC9-BC8</f>
        <v>0</v>
      </c>
      <c r="BD10" s="401">
        <f>BC10+BD9-BD8</f>
        <v>0</v>
      </c>
      <c r="BE10" s="401">
        <f>BD10+BE9-BE8</f>
        <v>0</v>
      </c>
      <c r="BF10" s="402"/>
      <c r="BG10" s="401">
        <f>BE10+BG9-BG8</f>
        <v>0</v>
      </c>
      <c r="BH10" s="401">
        <f>BG10+BH9-BH8</f>
        <v>0</v>
      </c>
      <c r="BI10" s="401">
        <f>BH10+BI9-BI8</f>
        <v>0</v>
      </c>
      <c r="BJ10" s="401">
        <f>BI10+BJ9-BJ8</f>
        <v>0</v>
      </c>
      <c r="BK10" s="401">
        <f>BJ10+BK9-BK8</f>
        <v>0</v>
      </c>
      <c r="BL10" s="401">
        <f>BK10+BL9-BL8</f>
        <v>0</v>
      </c>
      <c r="BM10" s="402"/>
      <c r="BN10" s="401">
        <f>BL10+BN9-BN8</f>
        <v>0</v>
      </c>
      <c r="BO10" s="401">
        <f>BN10+BO9-BO8</f>
        <v>0</v>
      </c>
      <c r="BP10" s="401">
        <f>BO10+BP9-BP8</f>
        <v>0</v>
      </c>
      <c r="BQ10" s="401">
        <f>BP10+BQ9-BQ8</f>
        <v>0</v>
      </c>
      <c r="BR10" s="401">
        <f>BQ10+BR9-BR8</f>
        <v>0</v>
      </c>
      <c r="BS10" s="401">
        <f>BR10+BS9-BS8</f>
        <v>0</v>
      </c>
      <c r="BT10" s="402"/>
      <c r="BU10" s="401">
        <f>BS10+BU9-BU8</f>
        <v>0</v>
      </c>
      <c r="BV10" s="401">
        <f>BU10+BV9-BV8</f>
        <v>0</v>
      </c>
      <c r="BW10" s="401">
        <f>BV10+BW9-BW8</f>
        <v>0</v>
      </c>
      <c r="BX10" s="401">
        <f>BW10+BX9-BX8</f>
        <v>0</v>
      </c>
      <c r="BY10" s="401">
        <f>BX10+BY9-BY8</f>
        <v>0</v>
      </c>
      <c r="BZ10" s="401">
        <f>BY10+BZ9-BZ8</f>
        <v>0</v>
      </c>
      <c r="CA10" s="402"/>
      <c r="CB10" s="401">
        <f>BZ10+CB9-CB8</f>
        <v>0</v>
      </c>
      <c r="CC10" s="401">
        <f>CB10+CC9-CC8</f>
        <v>0</v>
      </c>
      <c r="CD10" s="401">
        <f>CC10+CD9-CD8</f>
        <v>0</v>
      </c>
      <c r="CE10" s="401">
        <f>CD10+CE9-CE8</f>
        <v>0</v>
      </c>
      <c r="CF10" s="401">
        <f>CE10+CF9-CF8</f>
        <v>0</v>
      </c>
      <c r="CG10" s="401">
        <f>CF10+CG9-CG8</f>
        <v>0</v>
      </c>
      <c r="CH10" s="402"/>
      <c r="CI10" s="401">
        <f>CG10+CI9-CI8</f>
        <v>0</v>
      </c>
      <c r="CJ10" s="401">
        <f>CI10+CJ9-CJ8</f>
        <v>0</v>
      </c>
      <c r="CK10" s="401">
        <f>CJ10+CK9-CK8</f>
        <v>0</v>
      </c>
      <c r="CL10" s="401">
        <f>CK10+CL9-CL8</f>
        <v>0</v>
      </c>
      <c r="CM10" s="401">
        <f>CL10+CM9-CM8</f>
        <v>0</v>
      </c>
      <c r="CN10" s="401">
        <f>CM10+CN9-CN8</f>
        <v>0</v>
      </c>
      <c r="CO10" s="402"/>
      <c r="CP10" s="401">
        <f>CN10+CP9-CP8</f>
        <v>0</v>
      </c>
      <c r="CQ10" s="401">
        <f>CP10+CQ9-CQ8</f>
        <v>0</v>
      </c>
      <c r="CR10" s="401">
        <f>CQ10+CR9-CR8</f>
        <v>0</v>
      </c>
      <c r="CS10" s="401">
        <f>CR10+CS9-CS8</f>
        <v>0</v>
      </c>
      <c r="CT10" s="401">
        <f>CS10+CT9-CT8</f>
        <v>0</v>
      </c>
      <c r="CU10" s="401">
        <f>CT10+CU9-CU8</f>
        <v>0</v>
      </c>
      <c r="CV10" s="385"/>
      <c r="CW10" s="401">
        <f>CU10+CW9-CW8</f>
        <v>0</v>
      </c>
      <c r="CX10" s="401">
        <f>CW10+CX9-CX8</f>
        <v>0</v>
      </c>
      <c r="CY10" s="401">
        <f>CX10+CY9-CY8</f>
        <v>0</v>
      </c>
      <c r="CZ10" s="401">
        <f>CY10+CZ9-CZ8</f>
        <v>0</v>
      </c>
      <c r="DA10" s="401">
        <f>CZ10+DA9-DA8</f>
        <v>0</v>
      </c>
      <c r="DB10" s="401">
        <f>DA10+DB9-DB8</f>
        <v>0</v>
      </c>
      <c r="DC10" s="395"/>
      <c r="DD10" s="401">
        <f>DB10+DD9-DD8</f>
        <v>0</v>
      </c>
      <c r="DE10" s="401">
        <f>DD10+DE9-DE8</f>
        <v>0</v>
      </c>
      <c r="DF10" s="401">
        <f>DE10+DF9-DF8</f>
        <v>0</v>
      </c>
      <c r="DG10" s="401">
        <f>DF10+DG9-DG8</f>
        <v>0</v>
      </c>
      <c r="DH10" s="401">
        <f>DG10+DH9-DH8</f>
        <v>0</v>
      </c>
      <c r="DI10" s="401">
        <f>DH10+DI9-DI8</f>
        <v>0</v>
      </c>
      <c r="DJ10" s="395"/>
      <c r="DK10" s="401">
        <f>DI10+DK9-DK8</f>
        <v>0</v>
      </c>
      <c r="DL10" s="401">
        <f>DK10+DL9-DL8</f>
        <v>0</v>
      </c>
      <c r="DM10" s="401">
        <f>DL10+DM9-DM8</f>
        <v>0</v>
      </c>
      <c r="DN10" s="401">
        <f>DM10+DN9-DN8</f>
        <v>0</v>
      </c>
      <c r="DO10" s="401">
        <f>DN10+DO9-DO8</f>
        <v>-9</v>
      </c>
      <c r="DP10" s="401">
        <f>DO10+DP9-DP8</f>
        <v>-9</v>
      </c>
    </row>
    <row r="11" spans="2:125" s="406" customFormat="1" ht="16.5" thickBot="1">
      <c r="B11" s="404"/>
      <c r="C11" s="405"/>
      <c r="E11" s="407"/>
      <c r="F11" s="407"/>
      <c r="G11" s="407"/>
      <c r="H11" s="407"/>
      <c r="J11" s="407"/>
      <c r="K11" s="407"/>
      <c r="L11" s="407"/>
      <c r="M11" s="407"/>
      <c r="N11" s="407"/>
      <c r="O11" s="407"/>
      <c r="P11" s="407"/>
      <c r="Q11" s="407"/>
      <c r="R11" s="407"/>
      <c r="S11" s="407"/>
      <c r="T11" s="407"/>
      <c r="U11" s="407"/>
      <c r="Y11" s="407"/>
      <c r="Z11" s="407"/>
      <c r="AA11" s="407"/>
      <c r="AB11" s="407"/>
      <c r="AD11" s="407"/>
      <c r="AE11" s="408"/>
      <c r="AF11" s="408"/>
      <c r="AG11" s="408"/>
      <c r="AH11" s="408"/>
      <c r="AI11" s="408"/>
      <c r="AJ11" s="408"/>
      <c r="AK11" s="409"/>
      <c r="AL11" s="408"/>
      <c r="AM11" s="408"/>
      <c r="AN11" s="408"/>
      <c r="AO11" s="408"/>
      <c r="AP11" s="408"/>
      <c r="AQ11" s="408"/>
      <c r="AR11" s="409"/>
      <c r="AS11" s="408"/>
      <c r="AT11" s="408"/>
      <c r="AU11" s="408"/>
      <c r="AV11" s="408"/>
      <c r="AW11" s="408"/>
      <c r="AX11" s="408"/>
      <c r="AY11" s="409"/>
      <c r="AZ11" s="408"/>
      <c r="BA11" s="408"/>
      <c r="BB11" s="408"/>
      <c r="BC11" s="408"/>
      <c r="BD11" s="408"/>
      <c r="BE11" s="408"/>
      <c r="BF11" s="409"/>
      <c r="BG11" s="408"/>
      <c r="BH11" s="408"/>
      <c r="BI11" s="408"/>
      <c r="BJ11" s="408"/>
      <c r="BK11" s="408"/>
      <c r="BL11" s="408"/>
      <c r="BM11" s="409"/>
      <c r="BN11" s="408"/>
      <c r="BO11" s="408"/>
      <c r="BP11" s="408"/>
      <c r="BQ11" s="408"/>
      <c r="BR11" s="408"/>
      <c r="BS11" s="408"/>
      <c r="BT11" s="409"/>
      <c r="BU11" s="408"/>
      <c r="BV11" s="408"/>
      <c r="BW11" s="408"/>
      <c r="BX11" s="408"/>
      <c r="BY11" s="408"/>
      <c r="BZ11" s="408"/>
      <c r="CA11" s="409"/>
      <c r="CB11" s="408"/>
      <c r="CC11" s="408"/>
      <c r="CD11" s="408"/>
      <c r="CE11" s="408"/>
      <c r="CF11" s="408"/>
      <c r="CG11" s="408"/>
      <c r="CH11" s="409"/>
      <c r="CI11" s="408"/>
      <c r="CJ11" s="408"/>
      <c r="CK11" s="408"/>
      <c r="CL11" s="408"/>
      <c r="CM11" s="408"/>
      <c r="CN11" s="408"/>
      <c r="CO11" s="409"/>
      <c r="CP11" s="408"/>
      <c r="CQ11" s="408"/>
      <c r="CR11" s="408"/>
      <c r="CS11" s="408"/>
      <c r="CT11" s="408"/>
      <c r="CU11" s="408"/>
      <c r="CV11" s="385"/>
      <c r="CW11" s="385"/>
      <c r="CX11" s="385"/>
      <c r="CY11" s="385"/>
      <c r="CZ11" s="385"/>
      <c r="DA11" s="385"/>
      <c r="DB11" s="385"/>
      <c r="DC11" s="385"/>
      <c r="DD11" s="385"/>
      <c r="DE11" s="385"/>
      <c r="DF11" s="385"/>
      <c r="DG11" s="385"/>
      <c r="DH11" s="385"/>
      <c r="DJ11" s="385"/>
      <c r="DK11" s="385"/>
      <c r="DL11" s="385"/>
      <c r="DM11" s="385"/>
      <c r="DN11" s="385"/>
      <c r="DO11" s="385"/>
    </row>
    <row r="12" spans="2:125" s="360" customFormat="1" ht="15.75">
      <c r="B12" s="373"/>
      <c r="C12" s="569">
        <v>186015033</v>
      </c>
      <c r="D12" s="331"/>
      <c r="E12" s="374" t="s">
        <v>541</v>
      </c>
      <c r="F12" s="375">
        <f>SUM(K12:O12)</f>
        <v>0</v>
      </c>
      <c r="G12" s="375">
        <f>SUM(P12:S12)</f>
        <v>4</v>
      </c>
      <c r="H12" s="375">
        <f>SUM(T12:W12)</f>
        <v>88</v>
      </c>
      <c r="I12" s="331"/>
      <c r="J12" s="374" t="s">
        <v>542</v>
      </c>
      <c r="K12" s="380">
        <v>0</v>
      </c>
      <c r="L12" s="378">
        <v>0</v>
      </c>
      <c r="M12" s="379">
        <v>0</v>
      </c>
      <c r="N12" s="378">
        <v>0</v>
      </c>
      <c r="O12" s="378">
        <v>0</v>
      </c>
      <c r="P12" s="378">
        <v>0</v>
      </c>
      <c r="Q12" s="378">
        <v>0</v>
      </c>
      <c r="R12" s="378">
        <v>0</v>
      </c>
      <c r="S12" s="380">
        <v>4</v>
      </c>
      <c r="T12" s="380">
        <v>24</v>
      </c>
      <c r="U12" s="378">
        <v>24</v>
      </c>
      <c r="V12" s="378">
        <v>24</v>
      </c>
      <c r="W12" s="378">
        <v>16</v>
      </c>
      <c r="X12" s="410"/>
      <c r="Y12" s="374" t="s">
        <v>541</v>
      </c>
      <c r="Z12" s="375">
        <f>SUM(K12:O12)</f>
        <v>0</v>
      </c>
      <c r="AA12" s="375">
        <f>SUM(P12:S12)</f>
        <v>4</v>
      </c>
      <c r="AB12" s="375">
        <f>SUM(T12:W12)</f>
        <v>88</v>
      </c>
      <c r="AC12" s="336"/>
      <c r="AD12" s="374" t="s">
        <v>543</v>
      </c>
      <c r="AE12" s="381"/>
      <c r="AF12" s="381"/>
      <c r="AG12" s="381"/>
      <c r="AH12" s="381"/>
      <c r="AI12" s="381"/>
      <c r="AJ12" s="381"/>
      <c r="AK12" s="382"/>
      <c r="AL12" s="381"/>
      <c r="AM12" s="383"/>
      <c r="AN12" s="383"/>
      <c r="AO12" s="383"/>
      <c r="AP12" s="383"/>
      <c r="AQ12" s="383"/>
      <c r="AR12" s="384"/>
      <c r="AS12" s="383"/>
      <c r="AT12" s="383"/>
      <c r="AU12" s="381"/>
      <c r="AV12" s="381"/>
      <c r="AW12" s="381"/>
      <c r="AX12" s="381"/>
      <c r="AY12" s="382"/>
      <c r="AZ12" s="381"/>
      <c r="BA12" s="381"/>
      <c r="BB12" s="381"/>
      <c r="BC12" s="381"/>
      <c r="BD12" s="381"/>
      <c r="BE12" s="381"/>
      <c r="BF12" s="382"/>
      <c r="BG12" s="381"/>
      <c r="BH12" s="381"/>
      <c r="BI12" s="381"/>
      <c r="BJ12" s="381"/>
      <c r="BK12" s="381"/>
      <c r="BL12" s="381"/>
      <c r="BM12" s="382"/>
      <c r="BN12" s="381"/>
      <c r="BO12" s="381"/>
      <c r="BP12" s="381"/>
      <c r="BQ12" s="381"/>
      <c r="BR12" s="381"/>
      <c r="BS12" s="381"/>
      <c r="BT12" s="382"/>
      <c r="BU12" s="381"/>
      <c r="BV12" s="381"/>
      <c r="BW12" s="381"/>
      <c r="BX12" s="381"/>
      <c r="BY12" s="381"/>
      <c r="BZ12" s="381"/>
      <c r="CA12" s="382"/>
      <c r="CB12" s="381"/>
      <c r="CC12" s="381"/>
      <c r="CD12" s="381"/>
      <c r="CE12" s="381"/>
      <c r="CF12" s="381"/>
      <c r="CG12" s="381"/>
      <c r="CH12" s="382"/>
      <c r="CI12" s="381"/>
      <c r="CJ12" s="381"/>
      <c r="CK12" s="381"/>
      <c r="CL12" s="381"/>
      <c r="CM12" s="381"/>
      <c r="CN12" s="381"/>
      <c r="CO12" s="382"/>
      <c r="CP12" s="381"/>
      <c r="CQ12" s="381"/>
      <c r="CR12" s="381"/>
      <c r="CS12" s="381"/>
      <c r="CT12" s="381"/>
      <c r="CU12" s="381"/>
      <c r="CV12" s="385"/>
      <c r="CW12" s="381"/>
      <c r="CX12" s="381"/>
      <c r="CY12" s="381"/>
      <c r="CZ12" s="381"/>
      <c r="DA12" s="381"/>
      <c r="DB12" s="381"/>
      <c r="DC12" s="385"/>
      <c r="DD12" s="381"/>
      <c r="DE12" s="381"/>
      <c r="DF12" s="381">
        <v>14</v>
      </c>
      <c r="DG12" s="381"/>
      <c r="DH12" s="381"/>
      <c r="DI12" s="381"/>
      <c r="DJ12" s="385"/>
      <c r="DK12" s="381"/>
      <c r="DL12" s="381"/>
      <c r="DM12" s="381">
        <v>60</v>
      </c>
      <c r="DN12" s="381"/>
      <c r="DO12" s="381">
        <v>18</v>
      </c>
      <c r="DP12" s="381"/>
    </row>
    <row r="13" spans="2:125" s="307" customFormat="1" ht="15.75">
      <c r="B13" s="373"/>
      <c r="C13" s="570"/>
      <c r="D13" s="342"/>
      <c r="E13" s="386" t="s">
        <v>544</v>
      </c>
      <c r="F13" s="387">
        <f>+SUM(K13:O13)</f>
        <v>0</v>
      </c>
      <c r="G13" s="387">
        <f>+SUM(P13:S13)</f>
        <v>0</v>
      </c>
      <c r="H13" s="387">
        <f>+SUM(T13:W13)</f>
        <v>92</v>
      </c>
      <c r="I13" s="342"/>
      <c r="J13" s="386" t="s">
        <v>544</v>
      </c>
      <c r="K13" s="388">
        <f>SUM(AE12:AG12)</f>
        <v>0</v>
      </c>
      <c r="L13" s="388">
        <f>SUM(AH12:AN12)</f>
        <v>0</v>
      </c>
      <c r="M13" s="388">
        <f>SUM(AO12:AU12)</f>
        <v>0</v>
      </c>
      <c r="N13" s="388">
        <f>SUM(AV12:BB12)</f>
        <v>0</v>
      </c>
      <c r="O13" s="388">
        <f>SUM(BC12:BI12)</f>
        <v>0</v>
      </c>
      <c r="P13" s="388">
        <f>SUM(BJ12:BP12)</f>
        <v>0</v>
      </c>
      <c r="Q13" s="388">
        <f>SUM(BQ12:BW12)</f>
        <v>0</v>
      </c>
      <c r="R13" s="388">
        <f>SUM(BX12:CD12)</f>
        <v>0</v>
      </c>
      <c r="S13" s="389">
        <f>SUM(CE12:CK12)</f>
        <v>0</v>
      </c>
      <c r="T13" s="389">
        <f>SUM(CL12:CR12)</f>
        <v>0</v>
      </c>
      <c r="U13" s="388">
        <f>SUM(CS12:CY12)</f>
        <v>0</v>
      </c>
      <c r="V13" s="388">
        <f>SUM(CZ12:DF12)</f>
        <v>14</v>
      </c>
      <c r="W13" s="390">
        <f>SUM(DG12:DO12)</f>
        <v>78</v>
      </c>
      <c r="X13" s="342"/>
      <c r="Y13" s="391" t="s">
        <v>545</v>
      </c>
      <c r="Z13" s="388">
        <f>SUMIF($AE$7:$CY$7,$Z$5,$AE13:$DP13)</f>
        <v>0</v>
      </c>
      <c r="AA13" s="388">
        <f t="shared" ref="AA13:AB13" si="6">SUMIF($AE$7:$CY$7,$Z$5,$AE13:$DP13)</f>
        <v>0</v>
      </c>
      <c r="AB13" s="388">
        <f t="shared" si="6"/>
        <v>0</v>
      </c>
      <c r="AC13" s="349"/>
      <c r="AD13" s="391" t="s">
        <v>546</v>
      </c>
      <c r="AE13" s="392"/>
      <c r="AF13" s="392"/>
      <c r="AG13" s="392"/>
      <c r="AH13" s="392"/>
      <c r="AI13" s="392"/>
      <c r="AJ13" s="392"/>
      <c r="AK13" s="393"/>
      <c r="AL13" s="392"/>
      <c r="AM13" s="392"/>
      <c r="AN13" s="394"/>
      <c r="AO13" s="392"/>
      <c r="AP13" s="392"/>
      <c r="AQ13" s="392"/>
      <c r="AR13" s="393"/>
      <c r="AS13" s="411"/>
      <c r="AT13" s="411"/>
      <c r="AU13" s="394"/>
      <c r="AV13" s="394"/>
      <c r="AW13" s="394"/>
      <c r="AX13" s="394"/>
      <c r="AY13" s="393"/>
      <c r="AZ13" s="394"/>
      <c r="BA13" s="394"/>
      <c r="BB13" s="394"/>
      <c r="BC13" s="394"/>
      <c r="BD13" s="394"/>
      <c r="BE13" s="394"/>
      <c r="BF13" s="393"/>
      <c r="BG13" s="394"/>
      <c r="BH13" s="394"/>
      <c r="BI13" s="394"/>
      <c r="BJ13" s="394"/>
      <c r="BK13" s="394"/>
      <c r="BL13" s="394"/>
      <c r="BM13" s="393"/>
      <c r="BN13" s="394"/>
      <c r="BO13" s="394"/>
      <c r="BP13" s="394"/>
      <c r="BQ13" s="394"/>
      <c r="BR13" s="394"/>
      <c r="BS13" s="394"/>
      <c r="BT13" s="393"/>
      <c r="BU13" s="394"/>
      <c r="BV13" s="394"/>
      <c r="BW13" s="394"/>
      <c r="BX13" s="394"/>
      <c r="BY13" s="394"/>
      <c r="BZ13" s="394"/>
      <c r="CA13" s="393"/>
      <c r="CB13" s="394"/>
      <c r="CC13" s="394"/>
      <c r="CD13" s="394"/>
      <c r="CE13" s="394"/>
      <c r="CF13" s="394"/>
      <c r="CG13" s="394"/>
      <c r="CH13" s="393"/>
      <c r="CI13" s="394"/>
      <c r="CJ13" s="394"/>
      <c r="CK13" s="394"/>
      <c r="CL13" s="394"/>
      <c r="CM13" s="394"/>
      <c r="CN13" s="394"/>
      <c r="CO13" s="393"/>
      <c r="CP13" s="394"/>
      <c r="CQ13" s="394"/>
      <c r="CR13" s="394"/>
      <c r="CS13" s="394"/>
      <c r="CT13" s="394"/>
      <c r="CU13" s="394"/>
      <c r="CV13" s="412"/>
      <c r="CW13" s="394"/>
      <c r="CX13" s="394"/>
      <c r="CY13" s="394"/>
      <c r="CZ13" s="394"/>
      <c r="DA13" s="394"/>
      <c r="DB13" s="394"/>
      <c r="DC13" s="412"/>
      <c r="DD13" s="394"/>
      <c r="DE13" s="394"/>
      <c r="DF13" s="394"/>
      <c r="DG13" s="394"/>
      <c r="DH13" s="394"/>
      <c r="DI13" s="394"/>
      <c r="DJ13" s="412"/>
      <c r="DK13" s="394"/>
      <c r="DL13" s="394"/>
      <c r="DM13" s="394"/>
      <c r="DN13" s="394"/>
      <c r="DO13" s="394"/>
      <c r="DP13" s="394"/>
    </row>
    <row r="14" spans="2:125" s="403" customFormat="1" ht="16.5" thickBot="1">
      <c r="B14" s="373"/>
      <c r="C14" s="571"/>
      <c r="D14" s="331"/>
      <c r="E14" s="396" t="s">
        <v>540</v>
      </c>
      <c r="F14" s="397">
        <f>F13-F12</f>
        <v>0</v>
      </c>
      <c r="G14" s="397">
        <f>G13-G12+F14</f>
        <v>-4</v>
      </c>
      <c r="H14" s="397">
        <f>H13-H12+G14</f>
        <v>0</v>
      </c>
      <c r="I14" s="331"/>
      <c r="J14" s="396" t="s">
        <v>540</v>
      </c>
      <c r="K14" s="397">
        <f>K13-K12</f>
        <v>0</v>
      </c>
      <c r="L14" s="397">
        <f>K14+L13-L12</f>
        <v>0</v>
      </c>
      <c r="M14" s="397">
        <f>L14+M13-M12</f>
        <v>0</v>
      </c>
      <c r="N14" s="397">
        <f t="shared" ref="N14:W14" si="7">M14+N13-N12</f>
        <v>0</v>
      </c>
      <c r="O14" s="397">
        <f t="shared" si="7"/>
        <v>0</v>
      </c>
      <c r="P14" s="397">
        <f t="shared" si="7"/>
        <v>0</v>
      </c>
      <c r="Q14" s="397">
        <f t="shared" si="7"/>
        <v>0</v>
      </c>
      <c r="R14" s="397">
        <f t="shared" si="7"/>
        <v>0</v>
      </c>
      <c r="S14" s="397">
        <f t="shared" si="7"/>
        <v>-4</v>
      </c>
      <c r="T14" s="397">
        <f t="shared" si="7"/>
        <v>-28</v>
      </c>
      <c r="U14" s="397">
        <f t="shared" si="7"/>
        <v>-52</v>
      </c>
      <c r="V14" s="397">
        <f t="shared" si="7"/>
        <v>-62</v>
      </c>
      <c r="W14" s="397">
        <f t="shared" si="7"/>
        <v>0</v>
      </c>
      <c r="X14" s="331"/>
      <c r="Y14" s="398" t="s">
        <v>547</v>
      </c>
      <c r="Z14" s="399">
        <f>Z13-Z12</f>
        <v>0</v>
      </c>
      <c r="AA14" s="399">
        <f>AA13-AA12+Z14</f>
        <v>-4</v>
      </c>
      <c r="AB14" s="399">
        <f>AB13-AB12+AA14</f>
        <v>-92</v>
      </c>
      <c r="AC14" s="336"/>
      <c r="AD14" s="400" t="s">
        <v>540</v>
      </c>
      <c r="AE14" s="401">
        <f>AE13-AE12</f>
        <v>0</v>
      </c>
      <c r="AF14" s="401">
        <f t="shared" ref="AF14:AK14" si="8">AE14+AF13-AF12</f>
        <v>0</v>
      </c>
      <c r="AG14" s="401">
        <f t="shared" si="8"/>
        <v>0</v>
      </c>
      <c r="AH14" s="401">
        <f t="shared" si="8"/>
        <v>0</v>
      </c>
      <c r="AI14" s="401">
        <f t="shared" si="8"/>
        <v>0</v>
      </c>
      <c r="AJ14" s="401">
        <f t="shared" si="8"/>
        <v>0</v>
      </c>
      <c r="AK14" s="402">
        <f t="shared" si="8"/>
        <v>0</v>
      </c>
      <c r="AL14" s="401">
        <f>AJ14+AL13-AL12</f>
        <v>0</v>
      </c>
      <c r="AM14" s="401">
        <f t="shared" ref="AM14:AR14" si="9">AL14+AM13-AM12</f>
        <v>0</v>
      </c>
      <c r="AN14" s="401">
        <f t="shared" si="9"/>
        <v>0</v>
      </c>
      <c r="AO14" s="401">
        <f t="shared" si="9"/>
        <v>0</v>
      </c>
      <c r="AP14" s="401">
        <f t="shared" si="9"/>
        <v>0</v>
      </c>
      <c r="AQ14" s="401">
        <f t="shared" si="9"/>
        <v>0</v>
      </c>
      <c r="AR14" s="402">
        <f t="shared" si="9"/>
        <v>0</v>
      </c>
      <c r="AS14" s="401">
        <f>AQ14+AS13-AS12</f>
        <v>0</v>
      </c>
      <c r="AT14" s="401">
        <f t="shared" ref="AT14:AY14" si="10">AS14+AT13-AT12</f>
        <v>0</v>
      </c>
      <c r="AU14" s="401">
        <f t="shared" si="10"/>
        <v>0</v>
      </c>
      <c r="AV14" s="401">
        <f t="shared" si="10"/>
        <v>0</v>
      </c>
      <c r="AW14" s="401">
        <f t="shared" si="10"/>
        <v>0</v>
      </c>
      <c r="AX14" s="401">
        <f t="shared" si="10"/>
        <v>0</v>
      </c>
      <c r="AY14" s="402">
        <f t="shared" si="10"/>
        <v>0</v>
      </c>
      <c r="AZ14" s="401">
        <f>AX14+AZ13-AZ12</f>
        <v>0</v>
      </c>
      <c r="BA14" s="401">
        <f>AZ14+BA13-BA12</f>
        <v>0</v>
      </c>
      <c r="BB14" s="401">
        <f>BA14+BB13-BB12</f>
        <v>0</v>
      </c>
      <c r="BC14" s="401">
        <f>BB14+BC13-BC12</f>
        <v>0</v>
      </c>
      <c r="BD14" s="401">
        <f>BC14+BD13-BD12</f>
        <v>0</v>
      </c>
      <c r="BE14" s="401">
        <f>BD14+BE13-BE12</f>
        <v>0</v>
      </c>
      <c r="BF14" s="402"/>
      <c r="BG14" s="401">
        <f>BE14+BG13-BG12</f>
        <v>0</v>
      </c>
      <c r="BH14" s="401">
        <f>BG14+BH13-BH12</f>
        <v>0</v>
      </c>
      <c r="BI14" s="401">
        <f>BH14+BI13-BI12</f>
        <v>0</v>
      </c>
      <c r="BJ14" s="401">
        <f>BI14+BJ13-BJ12</f>
        <v>0</v>
      </c>
      <c r="BK14" s="401">
        <f>BJ14+BK13-BK12</f>
        <v>0</v>
      </c>
      <c r="BL14" s="401">
        <f>BK14+BL13-BL12</f>
        <v>0</v>
      </c>
      <c r="BM14" s="402"/>
      <c r="BN14" s="401">
        <f>BL14+BN13-BN12</f>
        <v>0</v>
      </c>
      <c r="BO14" s="401">
        <f>BN14+BO13-BO12</f>
        <v>0</v>
      </c>
      <c r="BP14" s="401">
        <f>BO14+BP13-BP12</f>
        <v>0</v>
      </c>
      <c r="BQ14" s="401">
        <f>BP14+BQ13-BQ12</f>
        <v>0</v>
      </c>
      <c r="BR14" s="401">
        <f>BQ14+BR13-BR12</f>
        <v>0</v>
      </c>
      <c r="BS14" s="401">
        <f>BR14+BS13-BS12</f>
        <v>0</v>
      </c>
      <c r="BT14" s="402"/>
      <c r="BU14" s="401">
        <f>BS14+BU13-BU12</f>
        <v>0</v>
      </c>
      <c r="BV14" s="401">
        <f>BU14+BV13-BV12</f>
        <v>0</v>
      </c>
      <c r="BW14" s="401">
        <f>BV14+BW13-BW12</f>
        <v>0</v>
      </c>
      <c r="BX14" s="401">
        <f>BW14+BX13-BX12</f>
        <v>0</v>
      </c>
      <c r="BY14" s="401">
        <f>BX14+BY13-BY12</f>
        <v>0</v>
      </c>
      <c r="BZ14" s="401">
        <f>BY14+BZ13-BZ12</f>
        <v>0</v>
      </c>
      <c r="CA14" s="402"/>
      <c r="CB14" s="401">
        <f>BZ14+CB13-CB12</f>
        <v>0</v>
      </c>
      <c r="CC14" s="401">
        <f>CB14+CC13-CC12</f>
        <v>0</v>
      </c>
      <c r="CD14" s="401">
        <f>CC14+CD13-CD12</f>
        <v>0</v>
      </c>
      <c r="CE14" s="401">
        <f>CD14+CE13-CE12</f>
        <v>0</v>
      </c>
      <c r="CF14" s="401">
        <f>CE14+CF13-CF12</f>
        <v>0</v>
      </c>
      <c r="CG14" s="401">
        <f>CF14+CG13-CG12</f>
        <v>0</v>
      </c>
      <c r="CH14" s="402"/>
      <c r="CI14" s="401">
        <f>CG14+CI13-CI12</f>
        <v>0</v>
      </c>
      <c r="CJ14" s="401">
        <f>CI14+CJ13-CJ12</f>
        <v>0</v>
      </c>
      <c r="CK14" s="401">
        <f>CJ14+CK13-CK12</f>
        <v>0</v>
      </c>
      <c r="CL14" s="401">
        <f>CK14+CL13-CL12</f>
        <v>0</v>
      </c>
      <c r="CM14" s="401">
        <f>CL14+CM13-CM12</f>
        <v>0</v>
      </c>
      <c r="CN14" s="401">
        <f>CM14+CN13-CN12</f>
        <v>0</v>
      </c>
      <c r="CO14" s="402"/>
      <c r="CP14" s="401">
        <f>CN14+CP13-CP12</f>
        <v>0</v>
      </c>
      <c r="CQ14" s="401">
        <f>CP14+CQ13-CQ12</f>
        <v>0</v>
      </c>
      <c r="CR14" s="401">
        <f>CQ14+CR13-CR12</f>
        <v>0</v>
      </c>
      <c r="CS14" s="401">
        <f>CR14+CS13-CS12</f>
        <v>0</v>
      </c>
      <c r="CT14" s="401">
        <f>CS14+CT13-CT12</f>
        <v>0</v>
      </c>
      <c r="CU14" s="401">
        <f>CT14+CU13-CU12</f>
        <v>0</v>
      </c>
      <c r="CV14" s="385"/>
      <c r="CW14" s="401">
        <f>CU14+CW13-CW12</f>
        <v>0</v>
      </c>
      <c r="CX14" s="401">
        <f>CW14+CX13-CX12</f>
        <v>0</v>
      </c>
      <c r="CY14" s="401">
        <f>CX14+CY13-CY12</f>
        <v>0</v>
      </c>
      <c r="CZ14" s="401">
        <f>CY14+CZ13-CZ12</f>
        <v>0</v>
      </c>
      <c r="DA14" s="401">
        <f>CZ14+DA13-DA12</f>
        <v>0</v>
      </c>
      <c r="DB14" s="401">
        <f>DA14+DB13-DB12</f>
        <v>0</v>
      </c>
      <c r="DC14" s="395"/>
      <c r="DD14" s="401">
        <f>DB14+DD13-DD12</f>
        <v>0</v>
      </c>
      <c r="DE14" s="401">
        <f>DD14+DE13-DE12</f>
        <v>0</v>
      </c>
      <c r="DF14" s="401">
        <f>DE14+DF13-DF12</f>
        <v>-14</v>
      </c>
      <c r="DG14" s="401">
        <f>DF14+DG13-DG12</f>
        <v>-14</v>
      </c>
      <c r="DH14" s="401">
        <f>DG14+DH13-DH12</f>
        <v>-14</v>
      </c>
      <c r="DI14" s="401">
        <f>DH14+DI13-DI12</f>
        <v>-14</v>
      </c>
      <c r="DJ14" s="395"/>
      <c r="DK14" s="401">
        <f>DI14+DK13-DK12</f>
        <v>-14</v>
      </c>
      <c r="DL14" s="401">
        <f>DK14+DL13-DL12</f>
        <v>-14</v>
      </c>
      <c r="DM14" s="401">
        <f>DL14+DM13-DM12</f>
        <v>-74</v>
      </c>
      <c r="DN14" s="401">
        <f>DM14+DN13-DN12</f>
        <v>-74</v>
      </c>
      <c r="DO14" s="401">
        <f>DN14+DO13-DO12</f>
        <v>-92</v>
      </c>
      <c r="DP14" s="401">
        <f>DO14+DP13-DP12</f>
        <v>-92</v>
      </c>
    </row>
    <row r="15" spans="2:125" s="406" customFormat="1" ht="16.5" thickBot="1">
      <c r="B15" s="404"/>
      <c r="C15" s="405"/>
      <c r="E15" s="407"/>
      <c r="F15" s="407"/>
      <c r="G15" s="407"/>
      <c r="H15" s="407"/>
      <c r="J15" s="407"/>
      <c r="K15" s="413"/>
      <c r="L15" s="413"/>
      <c r="M15" s="413"/>
      <c r="N15" s="407"/>
      <c r="O15" s="407"/>
      <c r="P15" s="407"/>
      <c r="Q15" s="407"/>
      <c r="R15" s="407"/>
      <c r="S15" s="407"/>
      <c r="T15" s="413"/>
      <c r="U15" s="413"/>
      <c r="V15" s="413"/>
      <c r="W15" s="413"/>
      <c r="Y15" s="407"/>
      <c r="Z15" s="407"/>
      <c r="AA15" s="407"/>
      <c r="AB15" s="407"/>
      <c r="AD15" s="407"/>
      <c r="AE15" s="408"/>
      <c r="AF15" s="408"/>
      <c r="AG15" s="408"/>
      <c r="AH15" s="408"/>
      <c r="AI15" s="408"/>
      <c r="AJ15" s="408"/>
      <c r="AK15" s="409"/>
      <c r="AL15" s="408"/>
      <c r="AM15" s="408"/>
      <c r="AN15" s="408"/>
      <c r="AO15" s="408"/>
      <c r="AP15" s="408"/>
      <c r="AQ15" s="408"/>
      <c r="AR15" s="409"/>
      <c r="AS15" s="408"/>
      <c r="AT15" s="408"/>
      <c r="AU15" s="408"/>
      <c r="AV15" s="408"/>
      <c r="AW15" s="408"/>
      <c r="AX15" s="408"/>
      <c r="AY15" s="409"/>
      <c r="AZ15" s="408"/>
      <c r="BA15" s="408"/>
      <c r="BB15" s="408"/>
      <c r="BC15" s="408"/>
      <c r="BD15" s="408"/>
      <c r="BE15" s="408"/>
      <c r="BF15" s="409"/>
      <c r="BG15" s="408"/>
      <c r="BH15" s="408"/>
      <c r="BI15" s="408"/>
      <c r="BJ15" s="408"/>
      <c r="BK15" s="408"/>
      <c r="BL15" s="408"/>
      <c r="BM15" s="409"/>
      <c r="BN15" s="408"/>
      <c r="BO15" s="408"/>
      <c r="BP15" s="408"/>
      <c r="BQ15" s="408"/>
      <c r="BR15" s="408"/>
      <c r="BS15" s="408"/>
      <c r="BT15" s="409"/>
      <c r="BU15" s="408"/>
      <c r="BV15" s="408"/>
      <c r="BW15" s="408"/>
      <c r="BX15" s="408"/>
      <c r="BY15" s="408"/>
      <c r="BZ15" s="408"/>
      <c r="CA15" s="409"/>
      <c r="CB15" s="408"/>
      <c r="CC15" s="408"/>
      <c r="CD15" s="408"/>
      <c r="CE15" s="408"/>
      <c r="CF15" s="408"/>
      <c r="CG15" s="408"/>
      <c r="CH15" s="409"/>
      <c r="CI15" s="408"/>
      <c r="CJ15" s="408"/>
      <c r="CK15" s="408"/>
      <c r="CL15" s="408"/>
      <c r="CM15" s="408"/>
      <c r="CN15" s="408"/>
      <c r="CO15" s="409"/>
      <c r="CP15" s="408"/>
      <c r="CQ15" s="408"/>
      <c r="CR15" s="408"/>
      <c r="CS15" s="408"/>
      <c r="CT15" s="408"/>
      <c r="CU15" s="408"/>
      <c r="CV15" s="385"/>
      <c r="CW15" s="385"/>
      <c r="CX15" s="385"/>
      <c r="CY15" s="385"/>
      <c r="CZ15" s="385"/>
      <c r="DA15" s="385"/>
      <c r="DB15" s="385"/>
      <c r="DC15" s="385"/>
      <c r="DD15" s="385"/>
      <c r="DE15" s="385"/>
      <c r="DF15" s="385"/>
      <c r="DG15" s="385"/>
      <c r="DH15" s="385"/>
      <c r="DJ15" s="385"/>
      <c r="DK15" s="385"/>
      <c r="DL15" s="385"/>
      <c r="DM15" s="385"/>
      <c r="DN15" s="385"/>
      <c r="DO15" s="385"/>
    </row>
    <row r="16" spans="2:125" s="425" customFormat="1" ht="15.75">
      <c r="B16" s="414"/>
      <c r="C16" s="579" t="s">
        <v>590</v>
      </c>
      <c r="D16" s="415"/>
      <c r="E16" s="416" t="s">
        <v>541</v>
      </c>
      <c r="F16" s="375">
        <f>SUM(K16:O16)</f>
        <v>0</v>
      </c>
      <c r="G16" s="375">
        <f>SUM(P16:S16)</f>
        <v>0</v>
      </c>
      <c r="H16" s="375">
        <f>SUM(T16:W16)</f>
        <v>1</v>
      </c>
      <c r="I16" s="415"/>
      <c r="J16" s="416" t="s">
        <v>542</v>
      </c>
      <c r="K16" s="417"/>
      <c r="L16" s="417"/>
      <c r="M16" s="417"/>
      <c r="N16" s="417"/>
      <c r="O16" s="417"/>
      <c r="P16" s="417"/>
      <c r="Q16" s="417"/>
      <c r="R16" s="417"/>
      <c r="S16" s="417"/>
      <c r="T16" s="417">
        <v>1</v>
      </c>
      <c r="U16" s="417"/>
      <c r="V16" s="417"/>
      <c r="W16" s="417"/>
      <c r="X16" s="418"/>
      <c r="Y16" s="374" t="s">
        <v>541</v>
      </c>
      <c r="Z16" s="375">
        <f>SUM(K16:O16)</f>
        <v>0</v>
      </c>
      <c r="AA16" s="375">
        <f>SUM(P16:S16)</f>
        <v>0</v>
      </c>
      <c r="AB16" s="375">
        <f>SUM(T16:W16)</f>
        <v>1</v>
      </c>
      <c r="AC16" s="419"/>
      <c r="AD16" s="374" t="s">
        <v>543</v>
      </c>
      <c r="AE16" s="420"/>
      <c r="AF16" s="420"/>
      <c r="AG16" s="420"/>
      <c r="AH16" s="420"/>
      <c r="AI16" s="420"/>
      <c r="AJ16" s="420"/>
      <c r="AK16" s="421"/>
      <c r="AL16" s="420"/>
      <c r="AM16" s="422"/>
      <c r="AN16" s="422"/>
      <c r="AO16" s="422"/>
      <c r="AP16" s="422"/>
      <c r="AQ16" s="422"/>
      <c r="AR16" s="423"/>
      <c r="AS16" s="422"/>
      <c r="AT16" s="422"/>
      <c r="AU16" s="422"/>
      <c r="AV16" s="422"/>
      <c r="AW16" s="420"/>
      <c r="AX16" s="420"/>
      <c r="AY16" s="421"/>
      <c r="AZ16" s="420"/>
      <c r="BA16" s="420"/>
      <c r="BB16" s="420"/>
      <c r="BC16" s="420"/>
      <c r="BD16" s="420"/>
      <c r="BE16" s="420"/>
      <c r="BF16" s="421"/>
      <c r="BG16" s="420"/>
      <c r="BH16" s="420"/>
      <c r="BI16" s="420"/>
      <c r="BJ16" s="420"/>
      <c r="BK16" s="420"/>
      <c r="BL16" s="420"/>
      <c r="BM16" s="421"/>
      <c r="BN16" s="420"/>
      <c r="BO16" s="420"/>
      <c r="BP16" s="420"/>
      <c r="BQ16" s="420"/>
      <c r="BR16" s="420"/>
      <c r="BS16" s="420"/>
      <c r="BT16" s="421"/>
      <c r="BU16" s="420"/>
      <c r="BV16" s="420"/>
      <c r="BW16" s="420"/>
      <c r="BX16" s="420"/>
      <c r="BY16" s="420"/>
      <c r="BZ16" s="420"/>
      <c r="CA16" s="421"/>
      <c r="CB16" s="420"/>
      <c r="CC16" s="420"/>
      <c r="CD16" s="420"/>
      <c r="CE16" s="420"/>
      <c r="CF16" s="420"/>
      <c r="CG16" s="420"/>
      <c r="CH16" s="421"/>
      <c r="CI16" s="420"/>
      <c r="CJ16" s="420"/>
      <c r="CK16" s="420"/>
      <c r="CL16" s="420"/>
      <c r="CM16" s="420"/>
      <c r="CN16" s="420"/>
      <c r="CO16" s="421"/>
      <c r="CP16" s="420"/>
      <c r="CQ16" s="420"/>
      <c r="CR16" s="420"/>
      <c r="CS16" s="420"/>
      <c r="CT16" s="420"/>
      <c r="CU16" s="420"/>
      <c r="CV16" s="424"/>
      <c r="CW16" s="420"/>
      <c r="CX16" s="420"/>
      <c r="CY16" s="420"/>
      <c r="CZ16" s="420"/>
      <c r="DA16" s="420"/>
      <c r="DB16" s="420"/>
      <c r="DC16" s="424"/>
      <c r="DD16" s="420"/>
      <c r="DE16" s="420"/>
      <c r="DF16" s="420">
        <v>1</v>
      </c>
      <c r="DG16" s="420"/>
      <c r="DH16" s="420"/>
      <c r="DI16" s="420"/>
      <c r="DJ16" s="424"/>
      <c r="DK16" s="420"/>
      <c r="DL16" s="420"/>
      <c r="DM16" s="420"/>
      <c r="DN16" s="420"/>
      <c r="DO16" s="420"/>
      <c r="DP16" s="420"/>
    </row>
    <row r="17" spans="2:131" s="403" customFormat="1" ht="15.75">
      <c r="B17" s="373"/>
      <c r="C17" s="580"/>
      <c r="D17" s="426"/>
      <c r="E17" s="427" t="s">
        <v>544</v>
      </c>
      <c r="F17" s="387">
        <f>+SUM(K17:O17)</f>
        <v>0</v>
      </c>
      <c r="G17" s="387">
        <f>+SUM(P17:S17)</f>
        <v>0</v>
      </c>
      <c r="H17" s="387">
        <f>+SUM(T17:W17)</f>
        <v>1</v>
      </c>
      <c r="I17" s="426"/>
      <c r="J17" s="427" t="s">
        <v>544</v>
      </c>
      <c r="K17" s="389">
        <f>SUM(AE16:AI16)</f>
        <v>0</v>
      </c>
      <c r="L17" s="389">
        <f>SUM(AL16:AP16)</f>
        <v>0</v>
      </c>
      <c r="M17" s="388">
        <f>SUM(AQ16:AW16)</f>
        <v>0</v>
      </c>
      <c r="N17" s="388">
        <f>SUM(AX16:BD16)</f>
        <v>0</v>
      </c>
      <c r="O17" s="389"/>
      <c r="P17" s="389"/>
      <c r="Q17" s="389"/>
      <c r="R17" s="389"/>
      <c r="S17" s="389">
        <f>SUM(CE16:CK16)</f>
        <v>0</v>
      </c>
      <c r="T17" s="389">
        <f>SUM(CL16:CR16)</f>
        <v>0</v>
      </c>
      <c r="U17" s="388">
        <f>SUM(CS16:CY16)</f>
        <v>0</v>
      </c>
      <c r="V17" s="388">
        <f>SUM(CZ16:DF16)</f>
        <v>1</v>
      </c>
      <c r="W17" s="390">
        <f>SUM(DG16:DO16)</f>
        <v>0</v>
      </c>
      <c r="X17" s="426"/>
      <c r="Y17" s="391" t="s">
        <v>545</v>
      </c>
      <c r="Z17" s="388">
        <f>SUMIF($AE$7:$CY$7,$Z$5,$AE17:$DP17)</f>
        <v>0</v>
      </c>
      <c r="AA17" s="388">
        <f t="shared" ref="AA17:AB17" si="11">SUMIF($AE$7:$CY$7,$Z$5,$AE17:$DP17)</f>
        <v>0</v>
      </c>
      <c r="AB17" s="388">
        <f t="shared" si="11"/>
        <v>0</v>
      </c>
      <c r="AC17" s="428"/>
      <c r="AD17" s="391" t="s">
        <v>546</v>
      </c>
      <c r="AE17" s="392"/>
      <c r="AF17" s="392"/>
      <c r="AG17" s="392"/>
      <c r="AH17" s="392"/>
      <c r="AI17" s="392"/>
      <c r="AJ17" s="392"/>
      <c r="AK17" s="429"/>
      <c r="AL17" s="392"/>
      <c r="AM17" s="392"/>
      <c r="AN17" s="394"/>
      <c r="AO17" s="392"/>
      <c r="AP17" s="392"/>
      <c r="AQ17" s="392"/>
      <c r="AR17" s="429"/>
      <c r="AS17" s="411"/>
      <c r="AT17" s="411"/>
      <c r="AU17" s="411"/>
      <c r="AV17" s="411"/>
      <c r="AW17" s="394"/>
      <c r="AX17" s="394"/>
      <c r="AY17" s="429"/>
      <c r="AZ17" s="394"/>
      <c r="BA17" s="394"/>
      <c r="BB17" s="394"/>
      <c r="BC17" s="394"/>
      <c r="BD17" s="394"/>
      <c r="BE17" s="394"/>
      <c r="BF17" s="429"/>
      <c r="BG17" s="394"/>
      <c r="BH17" s="394"/>
      <c r="BI17" s="394"/>
      <c r="BJ17" s="394"/>
      <c r="BK17" s="394"/>
      <c r="BL17" s="394"/>
      <c r="BM17" s="429"/>
      <c r="BN17" s="394"/>
      <c r="BO17" s="394"/>
      <c r="BP17" s="394"/>
      <c r="BQ17" s="394"/>
      <c r="BR17" s="394"/>
      <c r="BS17" s="394"/>
      <c r="BT17" s="429"/>
      <c r="BU17" s="394"/>
      <c r="BV17" s="394"/>
      <c r="BW17" s="394"/>
      <c r="BX17" s="394"/>
      <c r="BY17" s="394"/>
      <c r="BZ17" s="394"/>
      <c r="CA17" s="429"/>
      <c r="CB17" s="394"/>
      <c r="CC17" s="394"/>
      <c r="CD17" s="394"/>
      <c r="CE17" s="394"/>
      <c r="CF17" s="394"/>
      <c r="CG17" s="394"/>
      <c r="CH17" s="429"/>
      <c r="CI17" s="394"/>
      <c r="CJ17" s="394"/>
      <c r="CK17" s="394"/>
      <c r="CL17" s="394"/>
      <c r="CM17" s="394"/>
      <c r="CN17" s="394"/>
      <c r="CO17" s="429"/>
      <c r="CP17" s="394"/>
      <c r="CQ17" s="394"/>
      <c r="CR17" s="394"/>
      <c r="CS17" s="394"/>
      <c r="CT17" s="394"/>
      <c r="CU17" s="394"/>
      <c r="CV17" s="412"/>
      <c r="CW17" s="394"/>
      <c r="CX17" s="394"/>
      <c r="CY17" s="394"/>
      <c r="CZ17" s="394"/>
      <c r="DA17" s="394"/>
      <c r="DB17" s="394"/>
      <c r="DC17" s="412"/>
      <c r="DD17" s="394"/>
      <c r="DE17" s="394"/>
      <c r="DF17" s="394"/>
      <c r="DG17" s="394"/>
      <c r="DH17" s="394"/>
      <c r="DI17" s="394"/>
      <c r="DJ17" s="412"/>
      <c r="DK17" s="394"/>
      <c r="DL17" s="394"/>
      <c r="DM17" s="394"/>
      <c r="DN17" s="394"/>
      <c r="DO17" s="394"/>
      <c r="DP17" s="394"/>
      <c r="DQ17" s="307"/>
      <c r="DR17" s="307"/>
      <c r="DS17" s="307"/>
      <c r="DT17" s="307"/>
      <c r="DU17" s="307"/>
      <c r="DV17" s="307"/>
      <c r="DW17" s="307"/>
      <c r="DX17" s="307"/>
      <c r="DY17" s="307"/>
      <c r="DZ17" s="307"/>
      <c r="EA17" s="307"/>
    </row>
    <row r="18" spans="2:131" s="403" customFormat="1" ht="16.5" thickBot="1">
      <c r="B18" s="373"/>
      <c r="C18" s="581"/>
      <c r="D18" s="331"/>
      <c r="E18" s="396" t="s">
        <v>540</v>
      </c>
      <c r="F18" s="397"/>
      <c r="G18" s="397"/>
      <c r="H18" s="397"/>
      <c r="I18" s="331"/>
      <c r="J18" s="396" t="s">
        <v>540</v>
      </c>
      <c r="K18" s="397">
        <f>K17-K16</f>
        <v>0</v>
      </c>
      <c r="L18" s="397">
        <f>K18+L17-L16</f>
        <v>0</v>
      </c>
      <c r="M18" s="397">
        <f>L18+M17-M16</f>
        <v>0</v>
      </c>
      <c r="N18" s="397">
        <f t="shared" ref="N18:W18" si="12">M18+N17-N16</f>
        <v>0</v>
      </c>
      <c r="O18" s="397">
        <f t="shared" si="12"/>
        <v>0</v>
      </c>
      <c r="P18" s="397">
        <f t="shared" si="12"/>
        <v>0</v>
      </c>
      <c r="Q18" s="397">
        <f t="shared" si="12"/>
        <v>0</v>
      </c>
      <c r="R18" s="397">
        <f t="shared" si="12"/>
        <v>0</v>
      </c>
      <c r="S18" s="397">
        <f t="shared" si="12"/>
        <v>0</v>
      </c>
      <c r="T18" s="397">
        <f t="shared" si="12"/>
        <v>-1</v>
      </c>
      <c r="U18" s="397">
        <f t="shared" si="12"/>
        <v>-1</v>
      </c>
      <c r="V18" s="397">
        <f t="shared" si="12"/>
        <v>0</v>
      </c>
      <c r="W18" s="397">
        <f t="shared" si="12"/>
        <v>0</v>
      </c>
      <c r="X18" s="331"/>
      <c r="Y18" s="398" t="s">
        <v>547</v>
      </c>
      <c r="Z18" s="399"/>
      <c r="AA18" s="399"/>
      <c r="AB18" s="399"/>
      <c r="AC18" s="336"/>
      <c r="AD18" s="400" t="s">
        <v>540</v>
      </c>
      <c r="AE18" s="401"/>
      <c r="AF18" s="401"/>
      <c r="AG18" s="401">
        <f t="shared" ref="AG18:AK18" si="13">AF18+AG17-AG16</f>
        <v>0</v>
      </c>
      <c r="AH18" s="401">
        <f t="shared" si="13"/>
        <v>0</v>
      </c>
      <c r="AI18" s="401">
        <f t="shared" si="13"/>
        <v>0</v>
      </c>
      <c r="AJ18" s="401">
        <f t="shared" si="13"/>
        <v>0</v>
      </c>
      <c r="AK18" s="402">
        <f t="shared" si="13"/>
        <v>0</v>
      </c>
      <c r="AL18" s="401">
        <f>AJ18+AL17-AL16</f>
        <v>0</v>
      </c>
      <c r="AM18" s="401">
        <f t="shared" ref="AM18:AR18" si="14">AL18+AM17-AM16</f>
        <v>0</v>
      </c>
      <c r="AN18" s="401">
        <f t="shared" si="14"/>
        <v>0</v>
      </c>
      <c r="AO18" s="401">
        <f t="shared" si="14"/>
        <v>0</v>
      </c>
      <c r="AP18" s="401">
        <f t="shared" si="14"/>
        <v>0</v>
      </c>
      <c r="AQ18" s="401">
        <f t="shared" si="14"/>
        <v>0</v>
      </c>
      <c r="AR18" s="402">
        <f t="shared" si="14"/>
        <v>0</v>
      </c>
      <c r="AS18" s="401">
        <f>AQ18+AS17-AS16</f>
        <v>0</v>
      </c>
      <c r="AT18" s="401">
        <f t="shared" ref="AT18:AX18" si="15">AS18+AT17-AT16</f>
        <v>0</v>
      </c>
      <c r="AU18" s="401">
        <f t="shared" si="15"/>
        <v>0</v>
      </c>
      <c r="AV18" s="401">
        <f t="shared" si="15"/>
        <v>0</v>
      </c>
      <c r="AW18" s="401">
        <f t="shared" si="15"/>
        <v>0</v>
      </c>
      <c r="AX18" s="401">
        <f t="shared" si="15"/>
        <v>0</v>
      </c>
      <c r="AY18" s="430"/>
      <c r="AZ18" s="401">
        <f>AX18+AZ17-AZ16</f>
        <v>0</v>
      </c>
      <c r="BA18" s="401">
        <f>AZ18+BA17-BA16</f>
        <v>0</v>
      </c>
      <c r="BB18" s="401">
        <f>BA18+BB17-BB16</f>
        <v>0</v>
      </c>
      <c r="BC18" s="401">
        <f>BB18+BC17-BC16</f>
        <v>0</v>
      </c>
      <c r="BD18" s="401">
        <f>BC18+BD17-BD16</f>
        <v>0</v>
      </c>
      <c r="BE18" s="401">
        <f>BD18+BE17-BE16</f>
        <v>0</v>
      </c>
      <c r="BF18" s="430"/>
      <c r="BG18" s="401">
        <f>BE18+BG17-BG16</f>
        <v>0</v>
      </c>
      <c r="BH18" s="401">
        <f>BG18+BH17-BH16</f>
        <v>0</v>
      </c>
      <c r="BI18" s="401">
        <f>BH18+BI17-BI16</f>
        <v>0</v>
      </c>
      <c r="BJ18" s="401">
        <f>BI18+BJ17-BJ16</f>
        <v>0</v>
      </c>
      <c r="BK18" s="401">
        <f>BJ18+BK17-BK16</f>
        <v>0</v>
      </c>
      <c r="BL18" s="401">
        <f>BK18+BL17-BL16</f>
        <v>0</v>
      </c>
      <c r="BM18" s="430"/>
      <c r="BN18" s="401">
        <f>BL18+BN17-BN16</f>
        <v>0</v>
      </c>
      <c r="BO18" s="401">
        <f>BN18+BO17-BO16</f>
        <v>0</v>
      </c>
      <c r="BP18" s="401">
        <f>BO18+BP17-BP16</f>
        <v>0</v>
      </c>
      <c r="BQ18" s="401">
        <f>BP18+BQ17-BQ16</f>
        <v>0</v>
      </c>
      <c r="BR18" s="401">
        <f>BQ18+BR17-BR16</f>
        <v>0</v>
      </c>
      <c r="BS18" s="401">
        <f>BR18+BS17-BS16</f>
        <v>0</v>
      </c>
      <c r="BT18" s="430"/>
      <c r="BU18" s="401">
        <f>BS18+BU17-BU16</f>
        <v>0</v>
      </c>
      <c r="BV18" s="401">
        <f>BU18+BV17-BV16</f>
        <v>0</v>
      </c>
      <c r="BW18" s="401">
        <f>BV18+BW17-BW16</f>
        <v>0</v>
      </c>
      <c r="BX18" s="401">
        <f>BW18+BX17-BX16</f>
        <v>0</v>
      </c>
      <c r="BY18" s="401">
        <f>BX18+BY17-BY16</f>
        <v>0</v>
      </c>
      <c r="BZ18" s="401">
        <f>BY18+BZ17-BZ16</f>
        <v>0</v>
      </c>
      <c r="CA18" s="402"/>
      <c r="CB18" s="401">
        <f>BZ18+CB17-CB16</f>
        <v>0</v>
      </c>
      <c r="CC18" s="401">
        <f>CB18+CC17-CC16</f>
        <v>0</v>
      </c>
      <c r="CD18" s="401">
        <f>CC18+CD17-CD16</f>
        <v>0</v>
      </c>
      <c r="CE18" s="401">
        <f>CD18+CE17-CE16</f>
        <v>0</v>
      </c>
      <c r="CF18" s="401">
        <f>CE18+CF17-CF16</f>
        <v>0</v>
      </c>
      <c r="CG18" s="401">
        <f>CF18+CG17-CG16</f>
        <v>0</v>
      </c>
      <c r="CH18" s="402"/>
      <c r="CI18" s="401">
        <f>CG18+CI17-CI16</f>
        <v>0</v>
      </c>
      <c r="CJ18" s="401">
        <f>CI18+CJ17-CJ16</f>
        <v>0</v>
      </c>
      <c r="CK18" s="401">
        <f>CJ18+CK17-CK16</f>
        <v>0</v>
      </c>
      <c r="CL18" s="401">
        <f>CK18+CL17-CL16</f>
        <v>0</v>
      </c>
      <c r="CM18" s="401">
        <f>CL18+CM17-CM16</f>
        <v>0</v>
      </c>
      <c r="CN18" s="401">
        <f>CM18+CN17-CN16</f>
        <v>0</v>
      </c>
      <c r="CO18" s="402"/>
      <c r="CP18" s="401">
        <f>CN18+CP17-CP16</f>
        <v>0</v>
      </c>
      <c r="CQ18" s="401">
        <f>CP18+CQ17-CQ16</f>
        <v>0</v>
      </c>
      <c r="CR18" s="401">
        <f>CQ18+CR17-CR16</f>
        <v>0</v>
      </c>
      <c r="CS18" s="401">
        <f>CR18+CS17-CS16</f>
        <v>0</v>
      </c>
      <c r="CT18" s="401">
        <f>CS18+CT17-CT16</f>
        <v>0</v>
      </c>
      <c r="CU18" s="401">
        <f>CT18+CU17-CU16</f>
        <v>0</v>
      </c>
      <c r="CV18" s="431"/>
      <c r="CW18" s="401">
        <f>CU18+CW17-CW16</f>
        <v>0</v>
      </c>
      <c r="CX18" s="401">
        <f>CW18+CX17-CX16</f>
        <v>0</v>
      </c>
      <c r="CY18" s="401">
        <f>CX18+CY17-CY16</f>
        <v>0</v>
      </c>
      <c r="CZ18" s="401">
        <f>CY18+CZ17-CZ16</f>
        <v>0</v>
      </c>
      <c r="DA18" s="401">
        <f>CZ18+DA17-DA16</f>
        <v>0</v>
      </c>
      <c r="DB18" s="401">
        <f>DA18+DB17-DB16</f>
        <v>0</v>
      </c>
      <c r="DC18" s="401"/>
      <c r="DD18" s="401">
        <f>DB18+DD17-DD16</f>
        <v>0</v>
      </c>
      <c r="DE18" s="401">
        <f>DD18+DE17-DE16</f>
        <v>0</v>
      </c>
      <c r="DF18" s="401">
        <f>DE18+DF17-DF16</f>
        <v>-1</v>
      </c>
      <c r="DG18" s="401">
        <f>DF18+DG17-DG16</f>
        <v>-1</v>
      </c>
      <c r="DH18" s="401">
        <f>DG18+DH17-DH16</f>
        <v>-1</v>
      </c>
      <c r="DI18" s="401">
        <f>DH18+DI17-DI16</f>
        <v>-1</v>
      </c>
      <c r="DJ18" s="395"/>
      <c r="DK18" s="401">
        <f>DI18+DK17-DK16</f>
        <v>-1</v>
      </c>
      <c r="DL18" s="401">
        <f>DK18+DL17-DL16</f>
        <v>-1</v>
      </c>
      <c r="DM18" s="401">
        <f>DL18+DM17-DM16</f>
        <v>-1</v>
      </c>
      <c r="DN18" s="401">
        <f>DM18+DN17-DN16</f>
        <v>-1</v>
      </c>
      <c r="DO18" s="401">
        <f>DN18+DO17-DO16</f>
        <v>-1</v>
      </c>
      <c r="DP18" s="401">
        <f>DO18+DP17-DP16</f>
        <v>-1</v>
      </c>
    </row>
    <row r="19" spans="2:131" s="434" customFormat="1" ht="16.5" thickBot="1">
      <c r="B19" s="432"/>
      <c r="C19" s="433"/>
      <c r="E19" s="435"/>
      <c r="F19" s="435"/>
      <c r="G19" s="435"/>
      <c r="H19" s="435"/>
      <c r="J19" s="435"/>
      <c r="K19" s="413"/>
      <c r="L19" s="413"/>
      <c r="M19" s="413"/>
      <c r="N19" s="435"/>
      <c r="O19" s="435"/>
      <c r="P19" s="435"/>
      <c r="Q19" s="435"/>
      <c r="R19" s="435"/>
      <c r="S19" s="435"/>
      <c r="T19" s="435"/>
      <c r="U19" s="435"/>
      <c r="Y19" s="435"/>
      <c r="Z19" s="435"/>
      <c r="AA19" s="435"/>
      <c r="AB19" s="435"/>
      <c r="AD19" s="436"/>
      <c r="AE19" s="437"/>
      <c r="AF19" s="437"/>
      <c r="AG19" s="437"/>
      <c r="AH19" s="437"/>
      <c r="AI19" s="437"/>
      <c r="AJ19" s="437"/>
      <c r="AK19" s="437"/>
      <c r="AL19" s="437"/>
      <c r="AM19" s="437"/>
      <c r="AN19" s="437"/>
      <c r="AO19" s="437"/>
      <c r="AP19" s="437"/>
      <c r="AQ19" s="437"/>
      <c r="AR19" s="437"/>
      <c r="AS19" s="437"/>
      <c r="AT19" s="437"/>
      <c r="AU19" s="437"/>
      <c r="AV19" s="437"/>
      <c r="AW19" s="437"/>
      <c r="AX19" s="437"/>
      <c r="AY19" s="437"/>
      <c r="AZ19" s="437"/>
      <c r="BA19" s="437"/>
      <c r="BB19" s="437"/>
      <c r="BC19" s="437"/>
      <c r="BD19" s="437"/>
      <c r="BE19" s="437"/>
      <c r="BF19" s="437"/>
      <c r="BG19" s="437"/>
      <c r="BH19" s="437"/>
      <c r="BI19" s="437"/>
      <c r="BJ19" s="437"/>
      <c r="BK19" s="437"/>
      <c r="BL19" s="437"/>
      <c r="BM19" s="437"/>
      <c r="BN19" s="437"/>
      <c r="BO19" s="437"/>
      <c r="BP19" s="437"/>
      <c r="BQ19" s="437"/>
      <c r="BR19" s="437"/>
      <c r="BS19" s="437"/>
      <c r="BT19" s="437"/>
      <c r="BU19" s="437"/>
      <c r="BV19" s="437"/>
      <c r="BW19" s="437"/>
      <c r="BX19" s="437"/>
      <c r="BY19" s="437"/>
      <c r="BZ19" s="437"/>
      <c r="CA19" s="437"/>
      <c r="CB19" s="437"/>
      <c r="CC19" s="437"/>
      <c r="CD19" s="437"/>
      <c r="CE19" s="437"/>
      <c r="CF19" s="437"/>
      <c r="CG19" s="437"/>
      <c r="CH19" s="437"/>
      <c r="CI19" s="437"/>
      <c r="CJ19" s="437"/>
      <c r="CK19" s="437"/>
      <c r="CL19" s="437"/>
      <c r="CM19" s="437"/>
      <c r="CN19" s="437"/>
      <c r="CO19" s="437"/>
      <c r="CP19" s="437"/>
      <c r="CQ19" s="437"/>
      <c r="CR19" s="437"/>
      <c r="CS19" s="437"/>
      <c r="CT19" s="437"/>
      <c r="CU19" s="437"/>
      <c r="CV19" s="424"/>
      <c r="CW19" s="424"/>
      <c r="CX19" s="424"/>
      <c r="CY19" s="424"/>
      <c r="CZ19" s="424"/>
      <c r="DA19" s="424"/>
      <c r="DB19" s="424"/>
      <c r="DC19" s="424"/>
      <c r="DD19" s="424"/>
      <c r="DE19" s="424"/>
      <c r="DF19" s="424"/>
      <c r="DG19" s="424"/>
      <c r="DH19" s="424"/>
      <c r="DJ19" s="424"/>
      <c r="DK19" s="424"/>
      <c r="DL19" s="424"/>
      <c r="DM19" s="424"/>
      <c r="DN19" s="424"/>
      <c r="DO19" s="424"/>
    </row>
    <row r="20" spans="2:131" s="425" customFormat="1" ht="15.75">
      <c r="B20" s="414"/>
      <c r="C20" s="579" t="s">
        <v>591</v>
      </c>
      <c r="D20" s="415"/>
      <c r="E20" s="416" t="s">
        <v>541</v>
      </c>
      <c r="F20" s="375">
        <f>SUM(K20:O20)</f>
        <v>0</v>
      </c>
      <c r="G20" s="375">
        <f>SUM(P20:S20)</f>
        <v>0</v>
      </c>
      <c r="H20" s="375">
        <f>SUM(T20:W20)</f>
        <v>3</v>
      </c>
      <c r="I20" s="415"/>
      <c r="J20" s="416" t="s">
        <v>542</v>
      </c>
      <c r="K20" s="417"/>
      <c r="L20" s="417"/>
      <c r="M20" s="417"/>
      <c r="N20" s="417"/>
      <c r="O20" s="417"/>
      <c r="P20" s="417"/>
      <c r="Q20" s="417"/>
      <c r="R20" s="417"/>
      <c r="S20" s="417"/>
      <c r="T20" s="417"/>
      <c r="U20" s="417">
        <v>3</v>
      </c>
      <c r="V20" s="417"/>
      <c r="W20" s="417"/>
      <c r="X20" s="418"/>
      <c r="Y20" s="374" t="s">
        <v>541</v>
      </c>
      <c r="Z20" s="375">
        <f>SUM(K20:O20)</f>
        <v>0</v>
      </c>
      <c r="AA20" s="375">
        <f>SUM(P20:S20)</f>
        <v>0</v>
      </c>
      <c r="AB20" s="375">
        <f>SUM(T20:W20)</f>
        <v>3</v>
      </c>
      <c r="AC20" s="419"/>
      <c r="AD20" s="374" t="s">
        <v>543</v>
      </c>
      <c r="AE20" s="420"/>
      <c r="AF20" s="420"/>
      <c r="AG20" s="420"/>
      <c r="AH20" s="420"/>
      <c r="AI20" s="420"/>
      <c r="AJ20" s="420"/>
      <c r="AK20" s="421"/>
      <c r="AL20" s="420"/>
      <c r="AM20" s="422"/>
      <c r="AN20" s="422"/>
      <c r="AO20" s="422"/>
      <c r="AP20" s="422"/>
      <c r="AQ20" s="422"/>
      <c r="AR20" s="423"/>
      <c r="AS20" s="422"/>
      <c r="AT20" s="422"/>
      <c r="AU20" s="422"/>
      <c r="AV20" s="422"/>
      <c r="AW20" s="420"/>
      <c r="AX20" s="420"/>
      <c r="AY20" s="421"/>
      <c r="AZ20" s="420"/>
      <c r="BA20" s="420"/>
      <c r="BB20" s="420"/>
      <c r="BC20" s="420"/>
      <c r="BD20" s="420"/>
      <c r="BE20" s="420"/>
      <c r="BF20" s="421"/>
      <c r="BG20" s="420"/>
      <c r="BH20" s="420"/>
      <c r="BI20" s="420"/>
      <c r="BJ20" s="420"/>
      <c r="BK20" s="420"/>
      <c r="BL20" s="420"/>
      <c r="BM20" s="421"/>
      <c r="BN20" s="420"/>
      <c r="BO20" s="420"/>
      <c r="BP20" s="420"/>
      <c r="BQ20" s="420"/>
      <c r="BR20" s="420"/>
      <c r="BS20" s="420"/>
      <c r="BT20" s="421"/>
      <c r="BU20" s="420"/>
      <c r="BV20" s="420"/>
      <c r="BW20" s="420"/>
      <c r="BX20" s="420"/>
      <c r="BY20" s="420"/>
      <c r="BZ20" s="420"/>
      <c r="CA20" s="421"/>
      <c r="CB20" s="420"/>
      <c r="CC20" s="420"/>
      <c r="CD20" s="420"/>
      <c r="CE20" s="420"/>
      <c r="CF20" s="420"/>
      <c r="CG20" s="420"/>
      <c r="CH20" s="421"/>
      <c r="CI20" s="420"/>
      <c r="CJ20" s="420"/>
      <c r="CK20" s="420"/>
      <c r="CL20" s="420"/>
      <c r="CM20" s="420"/>
      <c r="CN20" s="420"/>
      <c r="CO20" s="421"/>
      <c r="CP20" s="420"/>
      <c r="CQ20" s="420"/>
      <c r="CR20" s="420"/>
      <c r="CS20" s="420"/>
      <c r="CT20" s="420"/>
      <c r="CU20" s="420"/>
      <c r="CV20" s="424"/>
      <c r="CW20" s="420"/>
      <c r="CX20" s="420"/>
      <c r="CY20" s="420"/>
      <c r="CZ20" s="420"/>
      <c r="DA20" s="420"/>
      <c r="DB20" s="420"/>
      <c r="DC20" s="424"/>
      <c r="DD20" s="420"/>
      <c r="DE20" s="420"/>
      <c r="DF20" s="420"/>
      <c r="DG20" s="420"/>
      <c r="DH20" s="420"/>
      <c r="DI20" s="420"/>
      <c r="DJ20" s="424"/>
      <c r="DK20" s="420"/>
      <c r="DL20" s="420"/>
      <c r="DM20" s="420"/>
      <c r="DN20" s="420"/>
      <c r="DO20" s="420">
        <v>3</v>
      </c>
      <c r="DP20" s="420"/>
    </row>
    <row r="21" spans="2:131" s="442" customFormat="1" ht="15.75">
      <c r="B21" s="414"/>
      <c r="C21" s="580"/>
      <c r="D21" s="438"/>
      <c r="E21" s="439" t="s">
        <v>544</v>
      </c>
      <c r="F21" s="387">
        <f>+SUM(K21:O21)</f>
        <v>0</v>
      </c>
      <c r="G21" s="387">
        <f>+SUM(P21:S21)</f>
        <v>0</v>
      </c>
      <c r="H21" s="387">
        <f>+SUM(T21:W21)</f>
        <v>3</v>
      </c>
      <c r="I21" s="438"/>
      <c r="J21" s="439" t="s">
        <v>544</v>
      </c>
      <c r="K21" s="389">
        <f>SUM(AE20:AI20)</f>
        <v>0</v>
      </c>
      <c r="L21" s="389">
        <f>SUM(AL20:AP20)</f>
        <v>0</v>
      </c>
      <c r="M21" s="388">
        <f>SUM(AQ20:AW20)</f>
        <v>0</v>
      </c>
      <c r="N21" s="388">
        <f>SUM(AX20:BD20)</f>
        <v>0</v>
      </c>
      <c r="O21" s="440"/>
      <c r="P21" s="440"/>
      <c r="Q21" s="440"/>
      <c r="R21" s="440"/>
      <c r="S21" s="389">
        <f>SUM(CE20:CK20)</f>
        <v>0</v>
      </c>
      <c r="T21" s="389">
        <f>SUM(CL20:CR20)</f>
        <v>0</v>
      </c>
      <c r="U21" s="388">
        <f>SUM(CS20:CY20)</f>
        <v>0</v>
      </c>
      <c r="V21" s="388">
        <f>SUM(CZ20:DF20)</f>
        <v>0</v>
      </c>
      <c r="W21" s="390">
        <f>SUM(DG20:DO20)</f>
        <v>3</v>
      </c>
      <c r="X21" s="438"/>
      <c r="Y21" s="391" t="s">
        <v>545</v>
      </c>
      <c r="Z21" s="388">
        <f>SUMIF($AE$7:$CY$7,$Z$5,$AE21:$DP21)</f>
        <v>0</v>
      </c>
      <c r="AA21" s="388">
        <f t="shared" ref="AA21:AB21" si="16">SUMIF($AE$7:$CY$7,$Z$5,$AE21:$DP21)</f>
        <v>0</v>
      </c>
      <c r="AB21" s="388">
        <f t="shared" si="16"/>
        <v>0</v>
      </c>
      <c r="AC21" s="441"/>
      <c r="AD21" s="391" t="s">
        <v>546</v>
      </c>
      <c r="AE21" s="392"/>
      <c r="AF21" s="392"/>
      <c r="AG21" s="392"/>
      <c r="AH21" s="392"/>
      <c r="AI21" s="392"/>
      <c r="AJ21" s="392"/>
      <c r="AK21" s="429"/>
      <c r="AL21" s="392"/>
      <c r="AM21" s="392"/>
      <c r="AN21" s="394"/>
      <c r="AO21" s="392"/>
      <c r="AP21" s="392"/>
      <c r="AQ21" s="392"/>
      <c r="AR21" s="429"/>
      <c r="AS21" s="411"/>
      <c r="AT21" s="411"/>
      <c r="AU21" s="411"/>
      <c r="AV21" s="411"/>
      <c r="AW21" s="394"/>
      <c r="AX21" s="394"/>
      <c r="AY21" s="429"/>
      <c r="AZ21" s="394"/>
      <c r="BA21" s="394"/>
      <c r="BB21" s="394"/>
      <c r="BC21" s="394"/>
      <c r="BD21" s="394"/>
      <c r="BE21" s="394"/>
      <c r="BF21" s="429"/>
      <c r="BG21" s="394"/>
      <c r="BH21" s="394"/>
      <c r="BI21" s="394"/>
      <c r="BJ21" s="394"/>
      <c r="BK21" s="394"/>
      <c r="BL21" s="394"/>
      <c r="BM21" s="429"/>
      <c r="BN21" s="394"/>
      <c r="BO21" s="394"/>
      <c r="BP21" s="394"/>
      <c r="BQ21" s="394"/>
      <c r="BR21" s="394"/>
      <c r="BS21" s="394"/>
      <c r="BT21" s="429"/>
      <c r="BU21" s="394"/>
      <c r="BV21" s="394"/>
      <c r="BW21" s="394"/>
      <c r="BX21" s="394"/>
      <c r="BY21" s="394"/>
      <c r="BZ21" s="394"/>
      <c r="CA21" s="429"/>
      <c r="CB21" s="394"/>
      <c r="CC21" s="394"/>
      <c r="CD21" s="394"/>
      <c r="CE21" s="394"/>
      <c r="CF21" s="394"/>
      <c r="CG21" s="394"/>
      <c r="CH21" s="429"/>
      <c r="CI21" s="394"/>
      <c r="CJ21" s="394"/>
      <c r="CK21" s="394"/>
      <c r="CL21" s="394"/>
      <c r="CM21" s="394"/>
      <c r="CN21" s="394"/>
      <c r="CO21" s="429"/>
      <c r="CP21" s="394"/>
      <c r="CQ21" s="394"/>
      <c r="CR21" s="394"/>
      <c r="CS21" s="394"/>
      <c r="CT21" s="394"/>
      <c r="CU21" s="394"/>
      <c r="CV21" s="412"/>
      <c r="CW21" s="394"/>
      <c r="CX21" s="394"/>
      <c r="CY21" s="394"/>
      <c r="CZ21" s="394"/>
      <c r="DA21" s="394"/>
      <c r="DB21" s="394"/>
      <c r="DC21" s="412"/>
      <c r="DD21" s="394"/>
      <c r="DE21" s="394"/>
      <c r="DF21" s="394"/>
      <c r="DG21" s="394"/>
      <c r="DH21" s="394"/>
      <c r="DI21" s="394"/>
      <c r="DJ21" s="412"/>
      <c r="DK21" s="394"/>
      <c r="DL21" s="394"/>
      <c r="DM21" s="394"/>
      <c r="DN21" s="394"/>
      <c r="DO21" s="394"/>
      <c r="DP21" s="394"/>
      <c r="DQ21" s="307"/>
      <c r="DR21" s="307"/>
      <c r="DS21" s="307"/>
    </row>
    <row r="22" spans="2:131" s="442" customFormat="1" ht="16.5" thickBot="1">
      <c r="B22" s="414"/>
      <c r="C22" s="581"/>
      <c r="D22" s="415"/>
      <c r="E22" s="443" t="s">
        <v>540</v>
      </c>
      <c r="F22" s="444"/>
      <c r="G22" s="444"/>
      <c r="H22" s="444"/>
      <c r="I22" s="415"/>
      <c r="J22" s="443" t="s">
        <v>540</v>
      </c>
      <c r="K22" s="397">
        <f>K21-K20</f>
        <v>0</v>
      </c>
      <c r="L22" s="397">
        <f>K22+L21-L20</f>
        <v>0</v>
      </c>
      <c r="M22" s="397">
        <f>L22+M21-M20</f>
        <v>0</v>
      </c>
      <c r="N22" s="397">
        <f t="shared" ref="N22:W22" si="17">M22+N21-N20</f>
        <v>0</v>
      </c>
      <c r="O22" s="397">
        <f t="shared" si="17"/>
        <v>0</v>
      </c>
      <c r="P22" s="397">
        <f t="shared" si="17"/>
        <v>0</v>
      </c>
      <c r="Q22" s="397">
        <f t="shared" si="17"/>
        <v>0</v>
      </c>
      <c r="R22" s="397">
        <f t="shared" si="17"/>
        <v>0</v>
      </c>
      <c r="S22" s="397">
        <f t="shared" si="17"/>
        <v>0</v>
      </c>
      <c r="T22" s="397">
        <f t="shared" si="17"/>
        <v>0</v>
      </c>
      <c r="U22" s="397">
        <f t="shared" si="17"/>
        <v>-3</v>
      </c>
      <c r="V22" s="397">
        <f t="shared" si="17"/>
        <v>-3</v>
      </c>
      <c r="W22" s="397">
        <f t="shared" si="17"/>
        <v>0</v>
      </c>
      <c r="X22" s="415"/>
      <c r="Y22" s="398" t="s">
        <v>547</v>
      </c>
      <c r="Z22" s="445"/>
      <c r="AA22" s="445"/>
      <c r="AB22" s="445"/>
      <c r="AC22" s="419"/>
      <c r="AD22" s="400" t="s">
        <v>540</v>
      </c>
      <c r="AE22" s="446"/>
      <c r="AF22" s="446"/>
      <c r="AG22" s="401">
        <f t="shared" ref="AG22:AK22" si="18">AF22+AG21-AG20</f>
        <v>0</v>
      </c>
      <c r="AH22" s="401">
        <f t="shared" si="18"/>
        <v>0</v>
      </c>
      <c r="AI22" s="401">
        <f t="shared" si="18"/>
        <v>0</v>
      </c>
      <c r="AJ22" s="401">
        <f t="shared" si="18"/>
        <v>0</v>
      </c>
      <c r="AK22" s="402">
        <f t="shared" si="18"/>
        <v>0</v>
      </c>
      <c r="AL22" s="401">
        <f>AJ22+AL21-AL20</f>
        <v>0</v>
      </c>
      <c r="AM22" s="401">
        <f t="shared" ref="AM22:AR22" si="19">AL22+AM21-AM20</f>
        <v>0</v>
      </c>
      <c r="AN22" s="401">
        <f t="shared" si="19"/>
        <v>0</v>
      </c>
      <c r="AO22" s="401">
        <f t="shared" si="19"/>
        <v>0</v>
      </c>
      <c r="AP22" s="401">
        <f t="shared" si="19"/>
        <v>0</v>
      </c>
      <c r="AQ22" s="401">
        <f t="shared" si="19"/>
        <v>0</v>
      </c>
      <c r="AR22" s="402">
        <f t="shared" si="19"/>
        <v>0</v>
      </c>
      <c r="AS22" s="401">
        <f>AQ22+AS21-AS20</f>
        <v>0</v>
      </c>
      <c r="AT22" s="401">
        <f t="shared" ref="AT22:AX22" si="20">AS22+AT21-AT20</f>
        <v>0</v>
      </c>
      <c r="AU22" s="401">
        <f t="shared" si="20"/>
        <v>0</v>
      </c>
      <c r="AV22" s="401">
        <f t="shared" si="20"/>
        <v>0</v>
      </c>
      <c r="AW22" s="401">
        <f t="shared" si="20"/>
        <v>0</v>
      </c>
      <c r="AX22" s="401">
        <f t="shared" si="20"/>
        <v>0</v>
      </c>
      <c r="AY22" s="447"/>
      <c r="AZ22" s="401">
        <f>AX22+AZ21-AZ20</f>
        <v>0</v>
      </c>
      <c r="BA22" s="401">
        <f>AZ22+BA21-BA20</f>
        <v>0</v>
      </c>
      <c r="BB22" s="401">
        <f>BA22+BB21-BB20</f>
        <v>0</v>
      </c>
      <c r="BC22" s="401">
        <f>BB22+BC21-BC20</f>
        <v>0</v>
      </c>
      <c r="BD22" s="401">
        <f>BC22+BD21-BD20</f>
        <v>0</v>
      </c>
      <c r="BE22" s="401">
        <f>BD22+BE21-BE20</f>
        <v>0</v>
      </c>
      <c r="BF22" s="402"/>
      <c r="BG22" s="401">
        <f>BE22+BG21-BG20</f>
        <v>0</v>
      </c>
      <c r="BH22" s="401">
        <f>BG22+BH21-BH20</f>
        <v>0</v>
      </c>
      <c r="BI22" s="401">
        <f>BH22+BI21-BI20</f>
        <v>0</v>
      </c>
      <c r="BJ22" s="401">
        <f>BI22+BJ21-BJ20</f>
        <v>0</v>
      </c>
      <c r="BK22" s="401">
        <f>BJ22+BK21-BK20</f>
        <v>0</v>
      </c>
      <c r="BL22" s="401">
        <f>BK22+BL21-BL20</f>
        <v>0</v>
      </c>
      <c r="BM22" s="402"/>
      <c r="BN22" s="401">
        <f>BL22+BN21-BN20</f>
        <v>0</v>
      </c>
      <c r="BO22" s="401">
        <f>BN22+BO21-BO20</f>
        <v>0</v>
      </c>
      <c r="BP22" s="401">
        <f>BO22+BP21-BP20</f>
        <v>0</v>
      </c>
      <c r="BQ22" s="401">
        <f>BP22+BQ21-BQ20</f>
        <v>0</v>
      </c>
      <c r="BR22" s="401">
        <f>BQ22+BR21-BR20</f>
        <v>0</v>
      </c>
      <c r="BS22" s="401">
        <f>BR22+BS21-BS20</f>
        <v>0</v>
      </c>
      <c r="BT22" s="402"/>
      <c r="BU22" s="401">
        <f>BS22+BU21-BU20</f>
        <v>0</v>
      </c>
      <c r="BV22" s="401">
        <f>BU22+BV21-BV20</f>
        <v>0</v>
      </c>
      <c r="BW22" s="401">
        <f>BV22+BW21-BW20</f>
        <v>0</v>
      </c>
      <c r="BX22" s="401">
        <f>BW22+BX21-BX20</f>
        <v>0</v>
      </c>
      <c r="BY22" s="401">
        <f>BX22+BY21-BY20</f>
        <v>0</v>
      </c>
      <c r="BZ22" s="401">
        <f>BY22+BZ21-BZ20</f>
        <v>0</v>
      </c>
      <c r="CA22" s="402"/>
      <c r="CB22" s="401">
        <f>BZ22+CB21-CB20</f>
        <v>0</v>
      </c>
      <c r="CC22" s="401">
        <f>CB22+CC21-CC20</f>
        <v>0</v>
      </c>
      <c r="CD22" s="401">
        <f>CC22+CD21-CD20</f>
        <v>0</v>
      </c>
      <c r="CE22" s="401">
        <f>CD22+CE21-CE20</f>
        <v>0</v>
      </c>
      <c r="CF22" s="401">
        <f>CE22+CF21-CF20</f>
        <v>0</v>
      </c>
      <c r="CG22" s="401">
        <f>CF22+CG21-CG20</f>
        <v>0</v>
      </c>
      <c r="CH22" s="402"/>
      <c r="CI22" s="401">
        <f>CG22+CI21-CI20</f>
        <v>0</v>
      </c>
      <c r="CJ22" s="401">
        <f>CI22+CJ21-CJ20</f>
        <v>0</v>
      </c>
      <c r="CK22" s="401">
        <f>CJ22+CK21-CK20</f>
        <v>0</v>
      </c>
      <c r="CL22" s="401">
        <f>CK22+CL21-CL20</f>
        <v>0</v>
      </c>
      <c r="CM22" s="401">
        <f>CL22+CM21-CM20</f>
        <v>0</v>
      </c>
      <c r="CN22" s="401">
        <f>CM22+CN21-CN20</f>
        <v>0</v>
      </c>
      <c r="CO22" s="402"/>
      <c r="CP22" s="401">
        <f>CN22+CP21-CP20</f>
        <v>0</v>
      </c>
      <c r="CQ22" s="401">
        <f>CP22+CQ21-CQ20</f>
        <v>0</v>
      </c>
      <c r="CR22" s="401">
        <f>CQ22+CR21-CR20</f>
        <v>0</v>
      </c>
      <c r="CS22" s="401">
        <f>CR22+CS21-CS20</f>
        <v>0</v>
      </c>
      <c r="CT22" s="401">
        <f>CS22+CT21-CT20</f>
        <v>0</v>
      </c>
      <c r="CU22" s="401">
        <f>CT22+CU21-CU20</f>
        <v>0</v>
      </c>
      <c r="CV22" s="448"/>
      <c r="CW22" s="401">
        <f>CU22+CW21-CW20</f>
        <v>0</v>
      </c>
      <c r="CX22" s="401">
        <f>CW22+CX21-CX20</f>
        <v>0</v>
      </c>
      <c r="CY22" s="401">
        <f>CX22+CY21-CY20</f>
        <v>0</v>
      </c>
      <c r="CZ22" s="401">
        <f>CY22+CZ21-CZ20</f>
        <v>0</v>
      </c>
      <c r="DA22" s="401">
        <f>CZ22+DA21-DA20</f>
        <v>0</v>
      </c>
      <c r="DB22" s="401">
        <f>DA22+DB21-DB20</f>
        <v>0</v>
      </c>
      <c r="DC22" s="401"/>
      <c r="DD22" s="401">
        <f>DB22+DD21-DD20</f>
        <v>0</v>
      </c>
      <c r="DE22" s="401">
        <f>DD22+DE21-DE20</f>
        <v>0</v>
      </c>
      <c r="DF22" s="401">
        <f>DE22+DF21-DF20</f>
        <v>0</v>
      </c>
      <c r="DG22" s="401">
        <f>DF22+DG21-DG20</f>
        <v>0</v>
      </c>
      <c r="DH22" s="401">
        <f>DG22+DH21-DH20</f>
        <v>0</v>
      </c>
      <c r="DI22" s="401">
        <f>DH22+DI21-DI20</f>
        <v>0</v>
      </c>
      <c r="DJ22" s="395"/>
      <c r="DK22" s="401">
        <f>DI22+DK21-DK20</f>
        <v>0</v>
      </c>
      <c r="DL22" s="401">
        <f>DK22+DL21-DL20</f>
        <v>0</v>
      </c>
      <c r="DM22" s="401">
        <f>DL22+DM21-DM20</f>
        <v>0</v>
      </c>
      <c r="DN22" s="401">
        <f>DM22+DN21-DN20</f>
        <v>0</v>
      </c>
      <c r="DO22" s="401">
        <f>DN22+DO21-DO20</f>
        <v>-3</v>
      </c>
      <c r="DP22" s="401">
        <f>DO22+DP21-DP20</f>
        <v>-3</v>
      </c>
    </row>
    <row r="23" spans="2:131" s="434" customFormat="1" ht="16.5" thickBot="1">
      <c r="B23" s="432"/>
      <c r="C23" s="433"/>
      <c r="E23" s="435"/>
      <c r="F23" s="435"/>
      <c r="G23" s="435"/>
      <c r="H23" s="435"/>
      <c r="J23" s="435"/>
      <c r="K23" s="413"/>
      <c r="L23" s="413"/>
      <c r="M23" s="413"/>
      <c r="N23" s="435"/>
      <c r="O23" s="435"/>
      <c r="P23" s="435"/>
      <c r="Q23" s="435"/>
      <c r="R23" s="435"/>
      <c r="S23" s="435"/>
      <c r="T23" s="435"/>
      <c r="U23" s="435"/>
      <c r="Y23" s="435"/>
      <c r="Z23" s="435"/>
      <c r="AA23" s="435"/>
      <c r="AB23" s="435"/>
      <c r="AD23" s="436"/>
      <c r="AE23" s="437"/>
      <c r="AF23" s="437"/>
      <c r="AG23" s="437"/>
      <c r="AH23" s="437"/>
      <c r="AI23" s="437"/>
      <c r="AJ23" s="437"/>
      <c r="AK23" s="437"/>
      <c r="AL23" s="437"/>
      <c r="AM23" s="437"/>
      <c r="AN23" s="437"/>
      <c r="AO23" s="437"/>
      <c r="AP23" s="437"/>
      <c r="AQ23" s="437"/>
      <c r="AR23" s="437"/>
      <c r="AS23" s="437"/>
      <c r="AT23" s="437"/>
      <c r="AU23" s="437"/>
      <c r="AV23" s="437"/>
      <c r="AW23" s="437"/>
      <c r="AX23" s="437"/>
      <c r="AY23" s="437"/>
      <c r="AZ23" s="437"/>
      <c r="BA23" s="437"/>
      <c r="BB23" s="437"/>
      <c r="BC23" s="437"/>
      <c r="BD23" s="437"/>
      <c r="BE23" s="437"/>
      <c r="BF23" s="437"/>
      <c r="BG23" s="437"/>
      <c r="BH23" s="437"/>
      <c r="BI23" s="437"/>
      <c r="BJ23" s="437"/>
      <c r="BK23" s="437"/>
      <c r="BL23" s="437"/>
      <c r="BM23" s="437"/>
      <c r="BN23" s="437"/>
      <c r="BO23" s="437"/>
      <c r="BP23" s="437"/>
      <c r="BQ23" s="437"/>
      <c r="BR23" s="437"/>
      <c r="BS23" s="437"/>
      <c r="BT23" s="437"/>
      <c r="BU23" s="437"/>
      <c r="BV23" s="437"/>
      <c r="BW23" s="437"/>
      <c r="BX23" s="437"/>
      <c r="BY23" s="437"/>
      <c r="BZ23" s="437"/>
      <c r="CA23" s="437"/>
      <c r="CB23" s="437"/>
      <c r="CC23" s="437"/>
      <c r="CD23" s="437"/>
      <c r="CE23" s="437"/>
      <c r="CF23" s="437"/>
      <c r="CG23" s="437"/>
      <c r="CH23" s="437"/>
      <c r="CI23" s="437"/>
      <c r="CJ23" s="437"/>
      <c r="CK23" s="437"/>
      <c r="CL23" s="437"/>
      <c r="CM23" s="437"/>
      <c r="CN23" s="437"/>
      <c r="CO23" s="437"/>
      <c r="CP23" s="437"/>
      <c r="CQ23" s="437"/>
      <c r="CR23" s="437"/>
      <c r="CS23" s="437"/>
      <c r="CT23" s="437"/>
      <c r="CU23" s="437"/>
      <c r="CV23" s="424"/>
      <c r="CW23" s="424"/>
      <c r="CX23" s="424"/>
      <c r="CY23" s="424"/>
      <c r="CZ23" s="424"/>
      <c r="DA23" s="424"/>
      <c r="DB23" s="424"/>
      <c r="DC23" s="424"/>
      <c r="DD23" s="424"/>
      <c r="DE23" s="424"/>
      <c r="DF23" s="424"/>
      <c r="DG23" s="424"/>
      <c r="DH23" s="424"/>
      <c r="DJ23" s="424"/>
      <c r="DK23" s="424"/>
      <c r="DL23" s="424"/>
      <c r="DM23" s="424"/>
      <c r="DN23" s="424"/>
      <c r="DO23" s="424"/>
    </row>
    <row r="24" spans="2:131" ht="15.75" thickBot="1">
      <c r="D24" s="311"/>
      <c r="E24" s="312" t="s">
        <v>528</v>
      </c>
      <c r="F24" s="313"/>
      <c r="G24" s="314"/>
      <c r="H24" s="314"/>
      <c r="I24" s="303"/>
      <c r="J24" s="312" t="s">
        <v>529</v>
      </c>
      <c r="K24" s="313"/>
      <c r="L24" s="449"/>
      <c r="M24" s="449"/>
      <c r="N24" s="449"/>
      <c r="O24" s="449"/>
      <c r="P24" s="450"/>
      <c r="Q24" s="449"/>
      <c r="R24" s="449"/>
      <c r="S24" s="449"/>
      <c r="T24" s="449"/>
      <c r="U24" s="449"/>
      <c r="V24" s="449"/>
      <c r="W24" s="450"/>
      <c r="X24" s="303"/>
      <c r="Y24" s="312" t="s">
        <v>548</v>
      </c>
      <c r="Z24" s="313"/>
      <c r="AA24" s="314"/>
      <c r="AB24" s="314"/>
      <c r="AD24" s="317" t="s">
        <v>549</v>
      </c>
      <c r="AE24" s="317"/>
      <c r="AF24" s="317"/>
      <c r="AG24" s="317"/>
      <c r="AH24" s="317"/>
      <c r="AI24" s="317"/>
      <c r="AL24" s="317"/>
      <c r="AM24" s="317"/>
      <c r="AN24" s="317"/>
      <c r="AO24" s="317"/>
      <c r="AP24" s="317"/>
      <c r="AS24" s="317"/>
      <c r="AT24" s="317"/>
      <c r="AU24" s="317"/>
      <c r="AV24" s="317"/>
      <c r="AW24" s="317"/>
      <c r="AZ24" s="317"/>
      <c r="BA24" s="317"/>
      <c r="BB24" s="317"/>
      <c r="BC24" s="317"/>
      <c r="BD24" s="317"/>
      <c r="BG24" s="317"/>
      <c r="BH24" s="317"/>
      <c r="BI24" s="317"/>
      <c r="BJ24" s="317"/>
      <c r="BK24" s="317"/>
      <c r="BN24" s="317"/>
      <c r="BO24" s="317"/>
      <c r="BP24" s="317"/>
      <c r="BQ24" s="317"/>
      <c r="BR24" s="317"/>
      <c r="BU24" s="317"/>
      <c r="BV24" s="317"/>
      <c r="BW24" s="317"/>
      <c r="BX24" s="317"/>
      <c r="BY24" s="317"/>
      <c r="CB24" s="317"/>
      <c r="CC24" s="317"/>
      <c r="CD24" s="317"/>
      <c r="CE24" s="317"/>
      <c r="CF24" s="317"/>
      <c r="CI24" s="317"/>
      <c r="CJ24" s="317"/>
      <c r="CK24" s="317"/>
      <c r="CL24" s="317"/>
      <c r="CM24" s="317"/>
      <c r="CU24" s="326"/>
      <c r="CV24" s="326"/>
      <c r="CW24" s="326"/>
      <c r="CX24" s="326"/>
      <c r="CY24" s="326"/>
      <c r="CZ24" s="326"/>
      <c r="DA24" s="326"/>
      <c r="DB24" s="326"/>
      <c r="DC24" s="326"/>
      <c r="DD24" s="326"/>
      <c r="DE24" s="326"/>
      <c r="DF24" s="326"/>
      <c r="DG24" s="326"/>
      <c r="DH24" s="326"/>
      <c r="DI24" s="326"/>
      <c r="DJ24" s="326"/>
      <c r="DK24" s="326"/>
      <c r="DL24" s="326"/>
      <c r="DM24" s="326"/>
      <c r="DN24" s="326"/>
      <c r="DO24" s="326"/>
      <c r="DP24" s="326"/>
    </row>
    <row r="25" spans="2:131" ht="15.75" thickBot="1">
      <c r="C25" s="332" t="s">
        <v>550</v>
      </c>
      <c r="D25" s="331"/>
      <c r="E25" s="567" t="s">
        <v>533</v>
      </c>
      <c r="F25" s="572" t="str">
        <f>F5</f>
        <v>Jul</v>
      </c>
      <c r="G25" s="572" t="str">
        <f>G5</f>
        <v>Aug</v>
      </c>
      <c r="H25" s="572" t="str">
        <f>H5</f>
        <v>Sep</v>
      </c>
      <c r="I25" s="331"/>
      <c r="J25" s="567" t="s">
        <v>534</v>
      </c>
      <c r="K25" s="451"/>
      <c r="L25" s="452"/>
      <c r="M25" s="453"/>
      <c r="N25" s="453"/>
      <c r="O25" s="453"/>
      <c r="P25" s="453"/>
      <c r="Q25" s="453"/>
      <c r="R25" s="453"/>
      <c r="S25" s="453"/>
      <c r="T25" s="453"/>
      <c r="U25" s="453"/>
      <c r="V25" s="452"/>
      <c r="W25" s="453"/>
      <c r="X25" s="331"/>
      <c r="Y25" s="567" t="s">
        <v>533</v>
      </c>
      <c r="Z25" s="572" t="s">
        <v>565</v>
      </c>
      <c r="AA25" s="572" t="s">
        <v>566</v>
      </c>
      <c r="AB25" s="572" t="s">
        <v>567</v>
      </c>
      <c r="AC25" s="336"/>
      <c r="AD25" s="337"/>
      <c r="AE25" s="454" t="str">
        <f t="shared" ref="AE25:AJ26" si="21">AE5</f>
        <v>M</v>
      </c>
      <c r="AF25" s="454" t="str">
        <f t="shared" si="21"/>
        <v>T</v>
      </c>
      <c r="AG25" s="454" t="str">
        <f t="shared" si="21"/>
        <v>W</v>
      </c>
      <c r="AH25" s="454" t="str">
        <f t="shared" si="21"/>
        <v>T</v>
      </c>
      <c r="AI25" s="454" t="str">
        <f t="shared" si="21"/>
        <v>F</v>
      </c>
      <c r="AJ25" s="454" t="str">
        <f t="shared" si="21"/>
        <v>S</v>
      </c>
      <c r="AK25" s="339" t="s">
        <v>539</v>
      </c>
      <c r="AL25" s="454" t="str">
        <f t="shared" ref="AL25:AQ26" si="22">AL5</f>
        <v>M</v>
      </c>
      <c r="AM25" s="454" t="str">
        <f t="shared" si="22"/>
        <v>T</v>
      </c>
      <c r="AN25" s="454" t="str">
        <f t="shared" si="22"/>
        <v>W</v>
      </c>
      <c r="AO25" s="454" t="str">
        <f t="shared" si="22"/>
        <v>T</v>
      </c>
      <c r="AP25" s="454" t="str">
        <f t="shared" si="22"/>
        <v>F</v>
      </c>
      <c r="AQ25" s="454" t="str">
        <f t="shared" si="22"/>
        <v>S</v>
      </c>
      <c r="AR25" s="339" t="s">
        <v>539</v>
      </c>
      <c r="AS25" s="454" t="str">
        <f t="shared" ref="AS25:AX26" si="23">AS5</f>
        <v>M</v>
      </c>
      <c r="AT25" s="454" t="str">
        <f t="shared" si="23"/>
        <v>T</v>
      </c>
      <c r="AU25" s="454" t="str">
        <f t="shared" si="23"/>
        <v>W</v>
      </c>
      <c r="AV25" s="454" t="str">
        <f t="shared" si="23"/>
        <v>T</v>
      </c>
      <c r="AW25" s="454" t="str">
        <f t="shared" si="23"/>
        <v>F</v>
      </c>
      <c r="AX25" s="454" t="str">
        <f t="shared" si="23"/>
        <v>S</v>
      </c>
      <c r="AY25" s="339" t="s">
        <v>539</v>
      </c>
      <c r="AZ25" s="454" t="str">
        <f t="shared" ref="AZ25:BE26" si="24">AZ5</f>
        <v>M</v>
      </c>
      <c r="BA25" s="454" t="str">
        <f t="shared" si="24"/>
        <v>T</v>
      </c>
      <c r="BB25" s="454" t="str">
        <f t="shared" si="24"/>
        <v>W</v>
      </c>
      <c r="BC25" s="454" t="str">
        <f t="shared" si="24"/>
        <v>T</v>
      </c>
      <c r="BD25" s="454" t="str">
        <f t="shared" si="24"/>
        <v>F</v>
      </c>
      <c r="BE25" s="454" t="str">
        <f t="shared" si="24"/>
        <v>S</v>
      </c>
      <c r="BF25" s="339" t="s">
        <v>539</v>
      </c>
      <c r="BG25" s="454" t="str">
        <f t="shared" ref="BG25:BL26" si="25">BG5</f>
        <v>M</v>
      </c>
      <c r="BH25" s="454" t="str">
        <f t="shared" si="25"/>
        <v>T</v>
      </c>
      <c r="BI25" s="454" t="str">
        <f t="shared" si="25"/>
        <v>W</v>
      </c>
      <c r="BJ25" s="454" t="str">
        <f t="shared" si="25"/>
        <v>T</v>
      </c>
      <c r="BK25" s="454" t="str">
        <f t="shared" si="25"/>
        <v>F</v>
      </c>
      <c r="BL25" s="454" t="str">
        <f t="shared" si="25"/>
        <v>S</v>
      </c>
      <c r="BM25" s="339" t="s">
        <v>539</v>
      </c>
      <c r="BN25" s="454" t="str">
        <f t="shared" ref="BN25:BS26" si="26">BN5</f>
        <v>M</v>
      </c>
      <c r="BO25" s="454" t="str">
        <f t="shared" si="26"/>
        <v>T</v>
      </c>
      <c r="BP25" s="454" t="str">
        <f t="shared" si="26"/>
        <v>W</v>
      </c>
      <c r="BQ25" s="454" t="str">
        <f t="shared" si="26"/>
        <v>T</v>
      </c>
      <c r="BR25" s="454" t="str">
        <f t="shared" si="26"/>
        <v>F</v>
      </c>
      <c r="BS25" s="454" t="str">
        <f t="shared" si="26"/>
        <v>S</v>
      </c>
      <c r="BT25" s="339" t="s">
        <v>539</v>
      </c>
      <c r="BU25" s="454" t="str">
        <f t="shared" ref="BU25:BZ26" si="27">BU5</f>
        <v>M</v>
      </c>
      <c r="BV25" s="454" t="str">
        <f t="shared" si="27"/>
        <v>T</v>
      </c>
      <c r="BW25" s="454" t="str">
        <f t="shared" si="27"/>
        <v>W</v>
      </c>
      <c r="BX25" s="454" t="str">
        <f t="shared" si="27"/>
        <v>T</v>
      </c>
      <c r="BY25" s="454" t="str">
        <f t="shared" si="27"/>
        <v>F</v>
      </c>
      <c r="BZ25" s="454" t="str">
        <f t="shared" si="27"/>
        <v>S</v>
      </c>
      <c r="CA25" s="339" t="s">
        <v>539</v>
      </c>
      <c r="CB25" s="454" t="str">
        <f t="shared" ref="CB25:CG26" si="28">CB5</f>
        <v>M</v>
      </c>
      <c r="CC25" s="454" t="str">
        <f t="shared" si="28"/>
        <v>T</v>
      </c>
      <c r="CD25" s="454" t="str">
        <f t="shared" si="28"/>
        <v>W</v>
      </c>
      <c r="CE25" s="454" t="str">
        <f t="shared" si="28"/>
        <v>T</v>
      </c>
      <c r="CF25" s="454" t="str">
        <f t="shared" si="28"/>
        <v>F</v>
      </c>
      <c r="CG25" s="454" t="str">
        <f t="shared" si="28"/>
        <v>S</v>
      </c>
      <c r="CH25" s="339" t="s">
        <v>539</v>
      </c>
      <c r="CI25" s="454" t="str">
        <f t="shared" ref="CI25:CN26" si="29">CI5</f>
        <v>M</v>
      </c>
      <c r="CJ25" s="454" t="str">
        <f t="shared" si="29"/>
        <v>T</v>
      </c>
      <c r="CK25" s="454" t="str">
        <f t="shared" si="29"/>
        <v>W</v>
      </c>
      <c r="CL25" s="454" t="str">
        <f t="shared" si="29"/>
        <v>T</v>
      </c>
      <c r="CM25" s="454" t="str">
        <f t="shared" si="29"/>
        <v>F</v>
      </c>
      <c r="CN25" s="454" t="str">
        <f t="shared" si="29"/>
        <v>S</v>
      </c>
      <c r="CO25" s="339" t="s">
        <v>539</v>
      </c>
      <c r="CP25" s="454" t="str">
        <f t="shared" ref="CP25:CU26" si="30">CP5</f>
        <v>M</v>
      </c>
      <c r="CQ25" s="454" t="str">
        <f t="shared" si="30"/>
        <v>T</v>
      </c>
      <c r="CR25" s="454" t="str">
        <f t="shared" si="30"/>
        <v>W</v>
      </c>
      <c r="CS25" s="454" t="str">
        <f t="shared" si="30"/>
        <v>T</v>
      </c>
      <c r="CT25" s="454" t="str">
        <f t="shared" si="30"/>
        <v>F</v>
      </c>
      <c r="CU25" s="454" t="str">
        <f t="shared" si="30"/>
        <v>S</v>
      </c>
      <c r="CV25" s="339" t="s">
        <v>539</v>
      </c>
      <c r="CW25" s="454" t="str">
        <f t="shared" ref="CW25:DL26" si="31">CW5</f>
        <v>M</v>
      </c>
      <c r="CX25" s="454" t="str">
        <f t="shared" si="31"/>
        <v>T</v>
      </c>
      <c r="CY25" s="454" t="str">
        <f t="shared" si="31"/>
        <v>W</v>
      </c>
      <c r="CZ25" s="454" t="str">
        <f t="shared" si="31"/>
        <v>T</v>
      </c>
      <c r="DA25" s="454" t="str">
        <f t="shared" si="31"/>
        <v>F</v>
      </c>
      <c r="DB25" s="454" t="str">
        <f t="shared" si="31"/>
        <v>S</v>
      </c>
      <c r="DC25" s="339" t="s">
        <v>539</v>
      </c>
      <c r="DD25" s="454" t="str">
        <f t="shared" ref="DD25:DI25" si="32">DD5</f>
        <v>M</v>
      </c>
      <c r="DE25" s="454" t="str">
        <f t="shared" si="32"/>
        <v>T</v>
      </c>
      <c r="DF25" s="454" t="str">
        <f t="shared" si="32"/>
        <v>W</v>
      </c>
      <c r="DG25" s="454" t="str">
        <f t="shared" si="32"/>
        <v>T</v>
      </c>
      <c r="DH25" s="454" t="str">
        <f t="shared" si="32"/>
        <v>F</v>
      </c>
      <c r="DI25" s="454" t="str">
        <f t="shared" si="32"/>
        <v>S</v>
      </c>
      <c r="DJ25" s="339" t="s">
        <v>539</v>
      </c>
      <c r="DK25" s="454" t="str">
        <f t="shared" ref="DK25:DP26" si="33">DK5</f>
        <v>M</v>
      </c>
      <c r="DL25" s="454" t="str">
        <f t="shared" si="33"/>
        <v>T</v>
      </c>
      <c r="DM25" s="454" t="str">
        <f t="shared" si="33"/>
        <v>W</v>
      </c>
      <c r="DN25" s="454" t="str">
        <f t="shared" si="33"/>
        <v>T</v>
      </c>
      <c r="DO25" s="454" t="str">
        <f t="shared" si="33"/>
        <v>F</v>
      </c>
      <c r="DP25" s="454" t="str">
        <f t="shared" si="33"/>
        <v>S</v>
      </c>
    </row>
    <row r="26" spans="2:131" s="360" customFormat="1" ht="15.75" thickBot="1">
      <c r="B26" s="303"/>
      <c r="C26" s="343"/>
      <c r="D26" s="342"/>
      <c r="E26" s="568"/>
      <c r="F26" s="573"/>
      <c r="G26" s="573"/>
      <c r="H26" s="573"/>
      <c r="I26" s="342"/>
      <c r="J26" s="568"/>
      <c r="K26" s="344">
        <v>43649</v>
      </c>
      <c r="L26" s="455">
        <f t="shared" ref="L26:U26" si="34">+L6</f>
        <v>43656</v>
      </c>
      <c r="M26" s="455">
        <f t="shared" si="34"/>
        <v>43663</v>
      </c>
      <c r="N26" s="455">
        <f t="shared" si="34"/>
        <v>43670</v>
      </c>
      <c r="O26" s="455">
        <f t="shared" si="34"/>
        <v>43677</v>
      </c>
      <c r="P26" s="455">
        <f t="shared" si="34"/>
        <v>43684</v>
      </c>
      <c r="Q26" s="456">
        <f t="shared" si="34"/>
        <v>43691</v>
      </c>
      <c r="R26" s="457">
        <f t="shared" si="34"/>
        <v>43698</v>
      </c>
      <c r="S26" s="455">
        <f t="shared" si="34"/>
        <v>43705</v>
      </c>
      <c r="T26" s="457">
        <f t="shared" si="34"/>
        <v>43712</v>
      </c>
      <c r="U26" s="455">
        <f t="shared" si="34"/>
        <v>43719</v>
      </c>
      <c r="V26" s="455">
        <f>U26+7</f>
        <v>43726</v>
      </c>
      <c r="W26" s="348">
        <f>V26+7</f>
        <v>43733</v>
      </c>
      <c r="X26" s="342"/>
      <c r="Y26" s="568"/>
      <c r="Z26" s="573"/>
      <c r="AA26" s="573"/>
      <c r="AB26" s="573"/>
      <c r="AC26" s="349"/>
      <c r="AD26" s="350"/>
      <c r="AE26" s="458">
        <f t="shared" si="21"/>
        <v>43647</v>
      </c>
      <c r="AF26" s="458">
        <f t="shared" si="21"/>
        <v>43648</v>
      </c>
      <c r="AG26" s="458">
        <f t="shared" si="21"/>
        <v>43649</v>
      </c>
      <c r="AH26" s="458">
        <f t="shared" si="21"/>
        <v>43650</v>
      </c>
      <c r="AI26" s="458">
        <f t="shared" si="21"/>
        <v>43651</v>
      </c>
      <c r="AJ26" s="458">
        <f t="shared" si="21"/>
        <v>43652</v>
      </c>
      <c r="AK26" s="352">
        <v>42827</v>
      </c>
      <c r="AL26" s="458">
        <f t="shared" si="22"/>
        <v>43654</v>
      </c>
      <c r="AM26" s="458">
        <f t="shared" si="22"/>
        <v>43655</v>
      </c>
      <c r="AN26" s="458">
        <f t="shared" si="22"/>
        <v>43656</v>
      </c>
      <c r="AO26" s="458">
        <f t="shared" si="22"/>
        <v>43657</v>
      </c>
      <c r="AP26" s="458">
        <f t="shared" si="22"/>
        <v>43658</v>
      </c>
      <c r="AQ26" s="458">
        <f t="shared" si="22"/>
        <v>43659</v>
      </c>
      <c r="AR26" s="352">
        <v>42834</v>
      </c>
      <c r="AS26" s="458">
        <f t="shared" si="23"/>
        <v>43661</v>
      </c>
      <c r="AT26" s="458">
        <f t="shared" si="23"/>
        <v>43662</v>
      </c>
      <c r="AU26" s="458">
        <f t="shared" si="23"/>
        <v>43663</v>
      </c>
      <c r="AV26" s="458">
        <f t="shared" si="23"/>
        <v>43664</v>
      </c>
      <c r="AW26" s="458">
        <f t="shared" si="23"/>
        <v>43665</v>
      </c>
      <c r="AX26" s="458">
        <f t="shared" si="23"/>
        <v>43666</v>
      </c>
      <c r="AY26" s="352">
        <v>42841</v>
      </c>
      <c r="AZ26" s="458">
        <f t="shared" si="24"/>
        <v>43668</v>
      </c>
      <c r="BA26" s="458">
        <f t="shared" si="24"/>
        <v>43669</v>
      </c>
      <c r="BB26" s="458">
        <f t="shared" si="24"/>
        <v>43670</v>
      </c>
      <c r="BC26" s="458">
        <f t="shared" si="24"/>
        <v>43671</v>
      </c>
      <c r="BD26" s="458">
        <f t="shared" si="24"/>
        <v>43672</v>
      </c>
      <c r="BE26" s="458">
        <f t="shared" si="24"/>
        <v>43673</v>
      </c>
      <c r="BF26" s="352">
        <v>42848</v>
      </c>
      <c r="BG26" s="458">
        <f t="shared" si="25"/>
        <v>43675</v>
      </c>
      <c r="BH26" s="458">
        <f t="shared" si="25"/>
        <v>43676</v>
      </c>
      <c r="BI26" s="458">
        <f t="shared" si="25"/>
        <v>43677</v>
      </c>
      <c r="BJ26" s="458">
        <f t="shared" si="25"/>
        <v>43678</v>
      </c>
      <c r="BK26" s="458">
        <f t="shared" si="25"/>
        <v>43679</v>
      </c>
      <c r="BL26" s="458">
        <f t="shared" si="25"/>
        <v>43680</v>
      </c>
      <c r="BM26" s="356">
        <v>42855</v>
      </c>
      <c r="BN26" s="458">
        <f t="shared" si="26"/>
        <v>43682</v>
      </c>
      <c r="BO26" s="458">
        <f t="shared" si="26"/>
        <v>43683</v>
      </c>
      <c r="BP26" s="458">
        <f t="shared" si="26"/>
        <v>43684</v>
      </c>
      <c r="BQ26" s="458">
        <f t="shared" si="26"/>
        <v>43685</v>
      </c>
      <c r="BR26" s="458">
        <f t="shared" si="26"/>
        <v>43686</v>
      </c>
      <c r="BS26" s="458">
        <f t="shared" si="26"/>
        <v>43687</v>
      </c>
      <c r="BT26" s="352">
        <v>42855</v>
      </c>
      <c r="BU26" s="458">
        <f t="shared" si="27"/>
        <v>43689</v>
      </c>
      <c r="BV26" s="458">
        <f t="shared" si="27"/>
        <v>43690</v>
      </c>
      <c r="BW26" s="458">
        <f t="shared" si="27"/>
        <v>43691</v>
      </c>
      <c r="BX26" s="458">
        <f t="shared" si="27"/>
        <v>43692</v>
      </c>
      <c r="BY26" s="458">
        <f t="shared" si="27"/>
        <v>43693</v>
      </c>
      <c r="BZ26" s="458">
        <f t="shared" si="27"/>
        <v>43694</v>
      </c>
      <c r="CA26" s="352">
        <v>42855</v>
      </c>
      <c r="CB26" s="458">
        <f t="shared" si="28"/>
        <v>43696</v>
      </c>
      <c r="CC26" s="458">
        <f t="shared" si="28"/>
        <v>43697</v>
      </c>
      <c r="CD26" s="458">
        <f t="shared" si="28"/>
        <v>43698</v>
      </c>
      <c r="CE26" s="458">
        <f t="shared" si="28"/>
        <v>43699</v>
      </c>
      <c r="CF26" s="458">
        <f t="shared" si="28"/>
        <v>43700</v>
      </c>
      <c r="CG26" s="458">
        <f t="shared" si="28"/>
        <v>43701</v>
      </c>
      <c r="CH26" s="352">
        <v>42855</v>
      </c>
      <c r="CI26" s="458">
        <f t="shared" si="29"/>
        <v>43703</v>
      </c>
      <c r="CJ26" s="458">
        <f t="shared" si="29"/>
        <v>43704</v>
      </c>
      <c r="CK26" s="458">
        <f t="shared" si="29"/>
        <v>43705</v>
      </c>
      <c r="CL26" s="458">
        <f t="shared" si="29"/>
        <v>43706</v>
      </c>
      <c r="CM26" s="458">
        <f t="shared" si="29"/>
        <v>43707</v>
      </c>
      <c r="CN26" s="458">
        <f t="shared" si="29"/>
        <v>43708</v>
      </c>
      <c r="CO26" s="352">
        <v>42855</v>
      </c>
      <c r="CP26" s="458">
        <f t="shared" si="30"/>
        <v>43710</v>
      </c>
      <c r="CQ26" s="458">
        <f t="shared" si="30"/>
        <v>43711</v>
      </c>
      <c r="CR26" s="458">
        <f t="shared" si="30"/>
        <v>43712</v>
      </c>
      <c r="CS26" s="458">
        <f t="shared" si="30"/>
        <v>43713</v>
      </c>
      <c r="CT26" s="458">
        <f t="shared" si="30"/>
        <v>43714</v>
      </c>
      <c r="CU26" s="458">
        <f t="shared" si="30"/>
        <v>43715</v>
      </c>
      <c r="CV26" s="459"/>
      <c r="CW26" s="455">
        <f>CW6</f>
        <v>43717</v>
      </c>
      <c r="CX26" s="455">
        <f t="shared" si="31"/>
        <v>43718</v>
      </c>
      <c r="CY26" s="455">
        <f t="shared" si="31"/>
        <v>43719</v>
      </c>
      <c r="CZ26" s="455">
        <f t="shared" si="31"/>
        <v>43720</v>
      </c>
      <c r="DA26" s="455">
        <f t="shared" si="31"/>
        <v>43721</v>
      </c>
      <c r="DB26" s="455">
        <f t="shared" si="31"/>
        <v>43722</v>
      </c>
      <c r="DC26" s="455"/>
      <c r="DD26" s="455">
        <f t="shared" si="31"/>
        <v>43724</v>
      </c>
      <c r="DE26" s="455">
        <f t="shared" si="31"/>
        <v>43725</v>
      </c>
      <c r="DF26" s="455">
        <f t="shared" si="31"/>
        <v>43726</v>
      </c>
      <c r="DG26" s="455">
        <f t="shared" si="31"/>
        <v>43727</v>
      </c>
      <c r="DH26" s="455">
        <f t="shared" si="31"/>
        <v>43728</v>
      </c>
      <c r="DI26" s="455">
        <f t="shared" si="31"/>
        <v>43729</v>
      </c>
      <c r="DJ26" s="455"/>
      <c r="DK26" s="455">
        <f t="shared" si="31"/>
        <v>43731</v>
      </c>
      <c r="DL26" s="455">
        <f t="shared" si="31"/>
        <v>43732</v>
      </c>
      <c r="DM26" s="455">
        <f t="shared" si="33"/>
        <v>43733</v>
      </c>
      <c r="DN26" s="455">
        <f t="shared" si="33"/>
        <v>43734</v>
      </c>
      <c r="DO26" s="455">
        <f t="shared" si="33"/>
        <v>43735</v>
      </c>
      <c r="DP26" s="455">
        <f t="shared" si="33"/>
        <v>43736</v>
      </c>
    </row>
    <row r="27" spans="2:131" s="360" customFormat="1" ht="14.45" customHeight="1">
      <c r="B27" s="303"/>
      <c r="C27" s="576" t="s">
        <v>592</v>
      </c>
      <c r="D27" s="331"/>
      <c r="E27" s="374" t="s">
        <v>541</v>
      </c>
      <c r="F27" s="375">
        <f>SUM(K27:O27)</f>
        <v>0</v>
      </c>
      <c r="G27" s="375">
        <f>SUM(P27:S27)</f>
        <v>4</v>
      </c>
      <c r="H27" s="375">
        <f>SUM(T27:W27)</f>
        <v>101</v>
      </c>
      <c r="I27" s="331"/>
      <c r="J27" s="374" t="s">
        <v>542</v>
      </c>
      <c r="K27" s="460">
        <f t="shared" ref="K27:W27" si="35">SUMIF($J$8:$J$22,$J$27,K8:K22)</f>
        <v>0</v>
      </c>
      <c r="L27" s="460">
        <f t="shared" si="35"/>
        <v>0</v>
      </c>
      <c r="M27" s="460">
        <f t="shared" si="35"/>
        <v>0</v>
      </c>
      <c r="N27" s="460">
        <f t="shared" si="35"/>
        <v>0</v>
      </c>
      <c r="O27" s="460">
        <f t="shared" si="35"/>
        <v>0</v>
      </c>
      <c r="P27" s="460">
        <f t="shared" si="35"/>
        <v>0</v>
      </c>
      <c r="Q27" s="460">
        <f t="shared" si="35"/>
        <v>0</v>
      </c>
      <c r="R27" s="460">
        <f t="shared" si="35"/>
        <v>0</v>
      </c>
      <c r="S27" s="460">
        <f t="shared" si="35"/>
        <v>4</v>
      </c>
      <c r="T27" s="460">
        <f t="shared" si="35"/>
        <v>34</v>
      </c>
      <c r="U27" s="460">
        <f t="shared" si="35"/>
        <v>27</v>
      </c>
      <c r="V27" s="460">
        <f t="shared" si="35"/>
        <v>24</v>
      </c>
      <c r="W27" s="460">
        <f t="shared" si="35"/>
        <v>16</v>
      </c>
      <c r="X27" s="331"/>
      <c r="Y27" s="374" t="s">
        <v>541</v>
      </c>
      <c r="Z27" s="375">
        <f>SUM(K27:O27)</f>
        <v>0</v>
      </c>
      <c r="AA27" s="375">
        <f>SUM(P27:S27)</f>
        <v>4</v>
      </c>
      <c r="AB27" s="375">
        <f>SUM(T27:W27)</f>
        <v>101</v>
      </c>
      <c r="AC27" s="336"/>
      <c r="AD27" s="374" t="s">
        <v>543</v>
      </c>
      <c r="AE27" s="460">
        <f t="shared" ref="AE27:CP27" si="36">SUMIF($AD$8:$AD$22,$AD$27,AE8:AE22)</f>
        <v>0</v>
      </c>
      <c r="AF27" s="460">
        <f t="shared" si="36"/>
        <v>0</v>
      </c>
      <c r="AG27" s="460">
        <f t="shared" si="36"/>
        <v>0</v>
      </c>
      <c r="AH27" s="460">
        <f t="shared" si="36"/>
        <v>0</v>
      </c>
      <c r="AI27" s="460">
        <f t="shared" si="36"/>
        <v>0</v>
      </c>
      <c r="AJ27" s="460">
        <f t="shared" si="36"/>
        <v>0</v>
      </c>
      <c r="AK27" s="382">
        <f t="shared" si="36"/>
        <v>0</v>
      </c>
      <c r="AL27" s="460">
        <f t="shared" si="36"/>
        <v>0</v>
      </c>
      <c r="AM27" s="460">
        <f t="shared" si="36"/>
        <v>0</v>
      </c>
      <c r="AN27" s="460">
        <f t="shared" si="36"/>
        <v>0</v>
      </c>
      <c r="AO27" s="460">
        <f t="shared" si="36"/>
        <v>0</v>
      </c>
      <c r="AP27" s="460">
        <f t="shared" si="36"/>
        <v>0</v>
      </c>
      <c r="AQ27" s="460">
        <f t="shared" si="36"/>
        <v>0</v>
      </c>
      <c r="AR27" s="382">
        <f t="shared" si="36"/>
        <v>0</v>
      </c>
      <c r="AS27" s="460">
        <f t="shared" si="36"/>
        <v>0</v>
      </c>
      <c r="AT27" s="460">
        <f t="shared" si="36"/>
        <v>0</v>
      </c>
      <c r="AU27" s="460">
        <f t="shared" si="36"/>
        <v>0</v>
      </c>
      <c r="AV27" s="460">
        <f t="shared" si="36"/>
        <v>0</v>
      </c>
      <c r="AW27" s="460">
        <f t="shared" si="36"/>
        <v>0</v>
      </c>
      <c r="AX27" s="460">
        <f t="shared" si="36"/>
        <v>0</v>
      </c>
      <c r="AY27" s="382">
        <f t="shared" si="36"/>
        <v>0</v>
      </c>
      <c r="AZ27" s="460">
        <f t="shared" si="36"/>
        <v>0</v>
      </c>
      <c r="BA27" s="460">
        <f t="shared" si="36"/>
        <v>0</v>
      </c>
      <c r="BB27" s="460">
        <f t="shared" si="36"/>
        <v>0</v>
      </c>
      <c r="BC27" s="460">
        <f t="shared" si="36"/>
        <v>0</v>
      </c>
      <c r="BD27" s="460">
        <f t="shared" si="36"/>
        <v>0</v>
      </c>
      <c r="BE27" s="460">
        <f t="shared" si="36"/>
        <v>0</v>
      </c>
      <c r="BF27" s="382">
        <f t="shared" si="36"/>
        <v>0</v>
      </c>
      <c r="BG27" s="460">
        <f t="shared" si="36"/>
        <v>0</v>
      </c>
      <c r="BH27" s="460">
        <f t="shared" si="36"/>
        <v>0</v>
      </c>
      <c r="BI27" s="460">
        <f t="shared" si="36"/>
        <v>0</v>
      </c>
      <c r="BJ27" s="460">
        <f t="shared" si="36"/>
        <v>0</v>
      </c>
      <c r="BK27" s="460">
        <f t="shared" si="36"/>
        <v>0</v>
      </c>
      <c r="BL27" s="460">
        <f t="shared" si="36"/>
        <v>0</v>
      </c>
      <c r="BM27" s="382">
        <f t="shared" si="36"/>
        <v>0</v>
      </c>
      <c r="BN27" s="460">
        <f t="shared" si="36"/>
        <v>0</v>
      </c>
      <c r="BO27" s="460">
        <f t="shared" si="36"/>
        <v>0</v>
      </c>
      <c r="BP27" s="460">
        <f t="shared" si="36"/>
        <v>0</v>
      </c>
      <c r="BQ27" s="460">
        <f t="shared" si="36"/>
        <v>0</v>
      </c>
      <c r="BR27" s="460">
        <f t="shared" si="36"/>
        <v>0</v>
      </c>
      <c r="BS27" s="460">
        <f t="shared" si="36"/>
        <v>0</v>
      </c>
      <c r="BT27" s="382">
        <f t="shared" si="36"/>
        <v>0</v>
      </c>
      <c r="BU27" s="460">
        <f t="shared" si="36"/>
        <v>0</v>
      </c>
      <c r="BV27" s="460">
        <f t="shared" si="36"/>
        <v>0</v>
      </c>
      <c r="BW27" s="460">
        <f t="shared" si="36"/>
        <v>0</v>
      </c>
      <c r="BX27" s="460">
        <f t="shared" si="36"/>
        <v>0</v>
      </c>
      <c r="BY27" s="460">
        <f t="shared" si="36"/>
        <v>0</v>
      </c>
      <c r="BZ27" s="460">
        <f t="shared" si="36"/>
        <v>0</v>
      </c>
      <c r="CA27" s="382">
        <f t="shared" si="36"/>
        <v>0</v>
      </c>
      <c r="CB27" s="460">
        <f t="shared" si="36"/>
        <v>0</v>
      </c>
      <c r="CC27" s="460">
        <f t="shared" si="36"/>
        <v>0</v>
      </c>
      <c r="CD27" s="460">
        <f t="shared" si="36"/>
        <v>0</v>
      </c>
      <c r="CE27" s="460">
        <f t="shared" si="36"/>
        <v>0</v>
      </c>
      <c r="CF27" s="460">
        <f t="shared" si="36"/>
        <v>0</v>
      </c>
      <c r="CG27" s="460">
        <f t="shared" si="36"/>
        <v>0</v>
      </c>
      <c r="CH27" s="382">
        <f t="shared" si="36"/>
        <v>0</v>
      </c>
      <c r="CI27" s="460">
        <f t="shared" si="36"/>
        <v>0</v>
      </c>
      <c r="CJ27" s="460">
        <f t="shared" si="36"/>
        <v>0</v>
      </c>
      <c r="CK27" s="460">
        <f t="shared" si="36"/>
        <v>0</v>
      </c>
      <c r="CL27" s="460">
        <f t="shared" si="36"/>
        <v>0</v>
      </c>
      <c r="CM27" s="460">
        <f t="shared" si="36"/>
        <v>0</v>
      </c>
      <c r="CN27" s="460">
        <f t="shared" si="36"/>
        <v>0</v>
      </c>
      <c r="CO27" s="382">
        <f t="shared" si="36"/>
        <v>0</v>
      </c>
      <c r="CP27" s="460">
        <f t="shared" si="36"/>
        <v>0</v>
      </c>
      <c r="CQ27" s="460">
        <f t="shared" ref="CQ27:CT27" si="37">SUMIF($AD$8:$AD$22,$AD$27,CQ8:CQ22)</f>
        <v>0</v>
      </c>
      <c r="CR27" s="460">
        <f t="shared" si="37"/>
        <v>0</v>
      </c>
      <c r="CS27" s="460">
        <f t="shared" si="37"/>
        <v>0</v>
      </c>
      <c r="CT27" s="460">
        <f t="shared" si="37"/>
        <v>0</v>
      </c>
      <c r="CU27" s="460">
        <f>SUMIF($AD$8:$AD$19,$AD$27,CU8:CU19)</f>
        <v>0</v>
      </c>
      <c r="CV27" s="461"/>
      <c r="CW27" s="460">
        <f t="shared" ref="CW27:DB27" si="38">SUMIF($AD$8:$AD$19,$AD$27,CW8:CW19)</f>
        <v>0</v>
      </c>
      <c r="CX27" s="460">
        <f t="shared" si="38"/>
        <v>0</v>
      </c>
      <c r="CY27" s="460">
        <f t="shared" si="38"/>
        <v>0</v>
      </c>
      <c r="CZ27" s="460">
        <f t="shared" si="38"/>
        <v>0</v>
      </c>
      <c r="DA27" s="460">
        <f t="shared" si="38"/>
        <v>0</v>
      </c>
      <c r="DB27" s="460">
        <f t="shared" si="38"/>
        <v>0</v>
      </c>
      <c r="DC27" s="461"/>
      <c r="DD27" s="460">
        <f>SUMIF($AD$8:$AD$19,$AD$27,DD8:DD19)</f>
        <v>0</v>
      </c>
      <c r="DE27" s="460">
        <f>SUMIF($AD$8:$AD$19,$AD$27,DE8:DE19)</f>
        <v>0</v>
      </c>
      <c r="DF27" s="460">
        <f>SUMIF($AD$8:$AD$19,$AD$27,DF8:DF19)</f>
        <v>15</v>
      </c>
      <c r="DG27" s="460">
        <f>SUMIF($AD$8:$AD$23,$AD$27,DG8:DG23)</f>
        <v>0</v>
      </c>
      <c r="DH27" s="460">
        <f>SUMIF($AD$8:$AD$23,$AD$27,DH8:DH23)</f>
        <v>0</v>
      </c>
      <c r="DI27" s="460">
        <f>SUMIF($AD$8:$AD$23,$AD$27,DI8:DI23)</f>
        <v>0</v>
      </c>
      <c r="DJ27" s="460"/>
      <c r="DK27" s="460">
        <f t="shared" ref="DK27:DP27" si="39">SUMIF($AD$8:$AD$23,$AD$27,DK8:DK23)</f>
        <v>0</v>
      </c>
      <c r="DL27" s="460">
        <f t="shared" si="39"/>
        <v>0</v>
      </c>
      <c r="DM27" s="460">
        <f t="shared" si="39"/>
        <v>60</v>
      </c>
      <c r="DN27" s="460">
        <f t="shared" si="39"/>
        <v>0</v>
      </c>
      <c r="DO27" s="460">
        <f t="shared" si="39"/>
        <v>30</v>
      </c>
      <c r="DP27" s="460">
        <f t="shared" si="39"/>
        <v>0</v>
      </c>
    </row>
    <row r="28" spans="2:131" s="307" customFormat="1" ht="14.45" customHeight="1">
      <c r="B28" s="303"/>
      <c r="C28" s="577"/>
      <c r="D28" s="342"/>
      <c r="E28" s="386" t="s">
        <v>544</v>
      </c>
      <c r="F28" s="387">
        <f>+SUM(K28:O28)</f>
        <v>0</v>
      </c>
      <c r="G28" s="387">
        <f>+SUM(P28:S28)</f>
        <v>0</v>
      </c>
      <c r="H28" s="387">
        <f>+SUM(T28:W28)</f>
        <v>105</v>
      </c>
      <c r="I28" s="342"/>
      <c r="J28" s="386" t="s">
        <v>544</v>
      </c>
      <c r="K28" s="388">
        <f>SUM(AE27:AI27)</f>
        <v>0</v>
      </c>
      <c r="L28" s="388">
        <f>SUM(AL27:AP27)</f>
        <v>0</v>
      </c>
      <c r="M28" s="388">
        <f>SUM(AS27:AU27)</f>
        <v>0</v>
      </c>
      <c r="N28" s="388">
        <f>SUM(AV27:BB27)</f>
        <v>0</v>
      </c>
      <c r="O28" s="388">
        <f>SUM(BC27:BI27)</f>
        <v>0</v>
      </c>
      <c r="P28" s="388">
        <f>SUM(BJ27:BP27)</f>
        <v>0</v>
      </c>
      <c r="Q28" s="388">
        <f>SUM(BQ27:BW27)</f>
        <v>0</v>
      </c>
      <c r="R28" s="388">
        <f>SUM(BX27:CD27)</f>
        <v>0</v>
      </c>
      <c r="S28" s="389">
        <f>SUM(CE27:CK27)</f>
        <v>0</v>
      </c>
      <c r="T28" s="389">
        <f>SUM(CL27:CR27)</f>
        <v>0</v>
      </c>
      <c r="U28" s="388">
        <f>SUM(CS27:CY27)</f>
        <v>0</v>
      </c>
      <c r="V28" s="388">
        <f>SUM(CZ27:DF27)</f>
        <v>15</v>
      </c>
      <c r="W28" s="390">
        <f>SUM(DG27:DO27)</f>
        <v>90</v>
      </c>
      <c r="X28" s="342"/>
      <c r="Y28" s="391" t="s">
        <v>545</v>
      </c>
      <c r="Z28" s="388">
        <f>SUMIF($AE$7:$CY$7,$Z$5,$AE28:$DP28)</f>
        <v>0</v>
      </c>
      <c r="AA28" s="388">
        <f t="shared" ref="AA28:AB28" si="40">SUMIF($AE$7:$CY$7,$Z$5,$AE28:$DP28)</f>
        <v>0</v>
      </c>
      <c r="AB28" s="388">
        <f t="shared" si="40"/>
        <v>0</v>
      </c>
      <c r="AC28" s="349"/>
      <c r="AD28" s="391" t="s">
        <v>546</v>
      </c>
      <c r="AE28" s="462">
        <f t="shared" ref="AE28:CP28" si="41">+SUMIF($AD$8:$AD$22,$AD$28,AE8:AE22)</f>
        <v>0</v>
      </c>
      <c r="AF28" s="462">
        <f t="shared" si="41"/>
        <v>0</v>
      </c>
      <c r="AG28" s="462">
        <f t="shared" si="41"/>
        <v>0</v>
      </c>
      <c r="AH28" s="462">
        <f t="shared" si="41"/>
        <v>0</v>
      </c>
      <c r="AI28" s="462">
        <f t="shared" si="41"/>
        <v>0</v>
      </c>
      <c r="AJ28" s="462">
        <f t="shared" si="41"/>
        <v>0</v>
      </c>
      <c r="AK28" s="393">
        <f t="shared" si="41"/>
        <v>0</v>
      </c>
      <c r="AL28" s="462">
        <f t="shared" si="41"/>
        <v>0</v>
      </c>
      <c r="AM28" s="462">
        <f t="shared" si="41"/>
        <v>0</v>
      </c>
      <c r="AN28" s="462">
        <f t="shared" si="41"/>
        <v>0</v>
      </c>
      <c r="AO28" s="462">
        <f t="shared" si="41"/>
        <v>0</v>
      </c>
      <c r="AP28" s="462">
        <f t="shared" si="41"/>
        <v>0</v>
      </c>
      <c r="AQ28" s="462">
        <f t="shared" si="41"/>
        <v>0</v>
      </c>
      <c r="AR28" s="393">
        <f t="shared" si="41"/>
        <v>0</v>
      </c>
      <c r="AS28" s="462">
        <f t="shared" si="41"/>
        <v>0</v>
      </c>
      <c r="AT28" s="462">
        <f t="shared" si="41"/>
        <v>0</v>
      </c>
      <c r="AU28" s="462">
        <f t="shared" si="41"/>
        <v>0</v>
      </c>
      <c r="AV28" s="462">
        <f t="shared" si="41"/>
        <v>0</v>
      </c>
      <c r="AW28" s="462">
        <f t="shared" si="41"/>
        <v>0</v>
      </c>
      <c r="AX28" s="462">
        <f t="shared" si="41"/>
        <v>0</v>
      </c>
      <c r="AY28" s="393">
        <f t="shared" si="41"/>
        <v>0</v>
      </c>
      <c r="AZ28" s="462">
        <f t="shared" si="41"/>
        <v>0</v>
      </c>
      <c r="BA28" s="462">
        <f t="shared" si="41"/>
        <v>0</v>
      </c>
      <c r="BB28" s="462">
        <f t="shared" si="41"/>
        <v>0</v>
      </c>
      <c r="BC28" s="462">
        <f t="shared" si="41"/>
        <v>0</v>
      </c>
      <c r="BD28" s="462">
        <f t="shared" si="41"/>
        <v>0</v>
      </c>
      <c r="BE28" s="462">
        <f t="shared" si="41"/>
        <v>0</v>
      </c>
      <c r="BF28" s="393">
        <f t="shared" si="41"/>
        <v>0</v>
      </c>
      <c r="BG28" s="462">
        <f t="shared" si="41"/>
        <v>0</v>
      </c>
      <c r="BH28" s="462">
        <f t="shared" si="41"/>
        <v>0</v>
      </c>
      <c r="BI28" s="462">
        <f t="shared" si="41"/>
        <v>0</v>
      </c>
      <c r="BJ28" s="462">
        <f t="shared" si="41"/>
        <v>0</v>
      </c>
      <c r="BK28" s="462">
        <f t="shared" si="41"/>
        <v>0</v>
      </c>
      <c r="BL28" s="462">
        <f t="shared" si="41"/>
        <v>0</v>
      </c>
      <c r="BM28" s="393">
        <f t="shared" si="41"/>
        <v>0</v>
      </c>
      <c r="BN28" s="462">
        <f t="shared" si="41"/>
        <v>0</v>
      </c>
      <c r="BO28" s="462">
        <f t="shared" si="41"/>
        <v>0</v>
      </c>
      <c r="BP28" s="462">
        <f t="shared" si="41"/>
        <v>0</v>
      </c>
      <c r="BQ28" s="462">
        <f t="shared" si="41"/>
        <v>0</v>
      </c>
      <c r="BR28" s="462">
        <f t="shared" si="41"/>
        <v>0</v>
      </c>
      <c r="BS28" s="462">
        <f t="shared" si="41"/>
        <v>0</v>
      </c>
      <c r="BT28" s="393">
        <f t="shared" si="41"/>
        <v>0</v>
      </c>
      <c r="BU28" s="462">
        <f t="shared" si="41"/>
        <v>0</v>
      </c>
      <c r="BV28" s="462">
        <f t="shared" si="41"/>
        <v>0</v>
      </c>
      <c r="BW28" s="462">
        <f t="shared" si="41"/>
        <v>0</v>
      </c>
      <c r="BX28" s="462">
        <f t="shared" si="41"/>
        <v>0</v>
      </c>
      <c r="BY28" s="462">
        <f t="shared" si="41"/>
        <v>0</v>
      </c>
      <c r="BZ28" s="462">
        <f t="shared" si="41"/>
        <v>0</v>
      </c>
      <c r="CA28" s="393">
        <f t="shared" si="41"/>
        <v>0</v>
      </c>
      <c r="CB28" s="462">
        <f t="shared" si="41"/>
        <v>0</v>
      </c>
      <c r="CC28" s="462">
        <f t="shared" si="41"/>
        <v>0</v>
      </c>
      <c r="CD28" s="462">
        <f t="shared" si="41"/>
        <v>0</v>
      </c>
      <c r="CE28" s="462">
        <f t="shared" si="41"/>
        <v>0</v>
      </c>
      <c r="CF28" s="462">
        <f t="shared" si="41"/>
        <v>0</v>
      </c>
      <c r="CG28" s="462">
        <f t="shared" si="41"/>
        <v>0</v>
      </c>
      <c r="CH28" s="393">
        <f t="shared" si="41"/>
        <v>0</v>
      </c>
      <c r="CI28" s="462">
        <f t="shared" si="41"/>
        <v>0</v>
      </c>
      <c r="CJ28" s="462">
        <f t="shared" si="41"/>
        <v>0</v>
      </c>
      <c r="CK28" s="462">
        <f t="shared" si="41"/>
        <v>0</v>
      </c>
      <c r="CL28" s="462">
        <f t="shared" si="41"/>
        <v>0</v>
      </c>
      <c r="CM28" s="462">
        <f t="shared" si="41"/>
        <v>0</v>
      </c>
      <c r="CN28" s="462">
        <f t="shared" si="41"/>
        <v>0</v>
      </c>
      <c r="CO28" s="393">
        <f t="shared" si="41"/>
        <v>0</v>
      </c>
      <c r="CP28" s="462">
        <f t="shared" si="41"/>
        <v>0</v>
      </c>
      <c r="CQ28" s="462">
        <f t="shared" ref="CQ28:CT28" si="42">+SUMIF($AD$8:$AD$22,$AD$28,CQ8:CQ22)</f>
        <v>0</v>
      </c>
      <c r="CR28" s="462">
        <f t="shared" si="42"/>
        <v>0</v>
      </c>
      <c r="CS28" s="462">
        <f t="shared" si="42"/>
        <v>0</v>
      </c>
      <c r="CT28" s="462">
        <f t="shared" si="42"/>
        <v>0</v>
      </c>
      <c r="CU28" s="462">
        <f>+SUMIF($AD$8:$AD$19,$AD$28,CU8:CU19)</f>
        <v>0</v>
      </c>
      <c r="CV28" s="463"/>
      <c r="CW28" s="462">
        <f t="shared" ref="CW28:DB28" si="43">+SUMIF($AD$8:$AD$19,$AD$28,CW8:CW19)</f>
        <v>0</v>
      </c>
      <c r="CX28" s="462">
        <f t="shared" si="43"/>
        <v>0</v>
      </c>
      <c r="CY28" s="462">
        <f t="shared" si="43"/>
        <v>0</v>
      </c>
      <c r="CZ28" s="462">
        <f t="shared" si="43"/>
        <v>0</v>
      </c>
      <c r="DA28" s="462">
        <f t="shared" si="43"/>
        <v>0</v>
      </c>
      <c r="DB28" s="462">
        <f t="shared" si="43"/>
        <v>0</v>
      </c>
      <c r="DC28" s="463"/>
      <c r="DD28" s="462">
        <f t="shared" ref="DD28:DI28" si="44">+SUMIF($AD$8:$AD$19,$AD$28,DD8:DD19)</f>
        <v>0</v>
      </c>
      <c r="DE28" s="462">
        <f t="shared" si="44"/>
        <v>0</v>
      </c>
      <c r="DF28" s="462">
        <f t="shared" si="44"/>
        <v>0</v>
      </c>
      <c r="DG28" s="462">
        <f t="shared" si="44"/>
        <v>0</v>
      </c>
      <c r="DH28" s="462">
        <f t="shared" si="44"/>
        <v>0</v>
      </c>
      <c r="DI28" s="462">
        <f t="shared" si="44"/>
        <v>0</v>
      </c>
      <c r="DJ28" s="463"/>
      <c r="DK28" s="462">
        <f t="shared" ref="DK28:DP28" si="45">+SUMIF($AD$8:$AD$19,$AD$28,DK8:DK19)</f>
        <v>0</v>
      </c>
      <c r="DL28" s="462">
        <f t="shared" si="45"/>
        <v>0</v>
      </c>
      <c r="DM28" s="462">
        <f t="shared" si="45"/>
        <v>0</v>
      </c>
      <c r="DN28" s="462">
        <f t="shared" si="45"/>
        <v>0</v>
      </c>
      <c r="DO28" s="462">
        <f t="shared" si="45"/>
        <v>0</v>
      </c>
      <c r="DP28" s="462">
        <f t="shared" si="45"/>
        <v>0</v>
      </c>
    </row>
    <row r="29" spans="2:131" s="403" customFormat="1" ht="16.5" thickBot="1">
      <c r="B29" s="464"/>
      <c r="C29" s="578"/>
      <c r="D29" s="331"/>
      <c r="E29" s="396" t="s">
        <v>540</v>
      </c>
      <c r="F29" s="397">
        <f>F28-F27</f>
        <v>0</v>
      </c>
      <c r="G29" s="397">
        <f>G28-G27+F29</f>
        <v>-4</v>
      </c>
      <c r="H29" s="397">
        <f>H28-H27+G29</f>
        <v>0</v>
      </c>
      <c r="I29" s="331"/>
      <c r="J29" s="396" t="s">
        <v>540</v>
      </c>
      <c r="K29" s="397">
        <f>K28-K27</f>
        <v>0</v>
      </c>
      <c r="L29" s="397">
        <f>K29+L28-L27</f>
        <v>0</v>
      </c>
      <c r="M29" s="397">
        <f>L29+M28-M27</f>
        <v>0</v>
      </c>
      <c r="N29" s="397">
        <f t="shared" ref="N29:V29" si="46">M29+N28-N27</f>
        <v>0</v>
      </c>
      <c r="O29" s="397">
        <f t="shared" si="46"/>
        <v>0</v>
      </c>
      <c r="P29" s="397">
        <f t="shared" si="46"/>
        <v>0</v>
      </c>
      <c r="Q29" s="397">
        <f t="shared" si="46"/>
        <v>0</v>
      </c>
      <c r="R29" s="397">
        <f t="shared" si="46"/>
        <v>0</v>
      </c>
      <c r="S29" s="397">
        <f t="shared" si="46"/>
        <v>-4</v>
      </c>
      <c r="T29" s="397">
        <f t="shared" si="46"/>
        <v>-38</v>
      </c>
      <c r="U29" s="397">
        <f t="shared" si="46"/>
        <v>-65</v>
      </c>
      <c r="V29" s="397">
        <f t="shared" si="46"/>
        <v>-74</v>
      </c>
      <c r="W29" s="397">
        <f>V29+W28-W27</f>
        <v>0</v>
      </c>
      <c r="X29" s="331"/>
      <c r="Y29" s="398" t="s">
        <v>547</v>
      </c>
      <c r="Z29" s="399">
        <f>Z28-Z27</f>
        <v>0</v>
      </c>
      <c r="AA29" s="399">
        <f>AA28-AA27+Z29</f>
        <v>-4</v>
      </c>
      <c r="AB29" s="399">
        <f>AB28-AB27+AA29</f>
        <v>-105</v>
      </c>
      <c r="AC29" s="336"/>
      <c r="AD29" s="400" t="s">
        <v>540</v>
      </c>
      <c r="AE29" s="401">
        <f>AE28-AE27</f>
        <v>0</v>
      </c>
      <c r="AF29" s="401">
        <f t="shared" ref="AF29:AK29" si="47">AE29+AF28-AF27</f>
        <v>0</v>
      </c>
      <c r="AG29" s="401">
        <f t="shared" si="47"/>
        <v>0</v>
      </c>
      <c r="AH29" s="401">
        <f t="shared" si="47"/>
        <v>0</v>
      </c>
      <c r="AI29" s="401">
        <f t="shared" si="47"/>
        <v>0</v>
      </c>
      <c r="AJ29" s="401">
        <f t="shared" si="47"/>
        <v>0</v>
      </c>
      <c r="AK29" s="402">
        <f t="shared" si="47"/>
        <v>0</v>
      </c>
      <c r="AL29" s="401">
        <f>AJ29+AL28-AL27</f>
        <v>0</v>
      </c>
      <c r="AM29" s="401">
        <f t="shared" ref="AM29:AR29" si="48">AL29+AM28-AM27</f>
        <v>0</v>
      </c>
      <c r="AN29" s="401">
        <f t="shared" si="48"/>
        <v>0</v>
      </c>
      <c r="AO29" s="401">
        <f t="shared" si="48"/>
        <v>0</v>
      </c>
      <c r="AP29" s="401">
        <f t="shared" si="48"/>
        <v>0</v>
      </c>
      <c r="AQ29" s="401">
        <f t="shared" si="48"/>
        <v>0</v>
      </c>
      <c r="AR29" s="402">
        <f t="shared" si="48"/>
        <v>0</v>
      </c>
      <c r="AS29" s="401">
        <f>AQ29+AS28-AS27</f>
        <v>0</v>
      </c>
      <c r="AT29" s="401">
        <f t="shared" ref="AT29:AY29" si="49">AS29+AT28-AT27</f>
        <v>0</v>
      </c>
      <c r="AU29" s="401">
        <f t="shared" si="49"/>
        <v>0</v>
      </c>
      <c r="AV29" s="401">
        <f t="shared" si="49"/>
        <v>0</v>
      </c>
      <c r="AW29" s="401">
        <f t="shared" si="49"/>
        <v>0</v>
      </c>
      <c r="AX29" s="401">
        <f t="shared" si="49"/>
        <v>0</v>
      </c>
      <c r="AY29" s="402">
        <f t="shared" si="49"/>
        <v>0</v>
      </c>
      <c r="AZ29" s="401">
        <f>AX29+AZ28-AZ27</f>
        <v>0</v>
      </c>
      <c r="BA29" s="401">
        <f>AZ29+BA28-BA27</f>
        <v>0</v>
      </c>
      <c r="BB29" s="401">
        <f>BA29+BB28-BB27</f>
        <v>0</v>
      </c>
      <c r="BC29" s="401">
        <f>BB29+BC28-BC27</f>
        <v>0</v>
      </c>
      <c r="BD29" s="401">
        <f>BC29+BD28-BD27</f>
        <v>0</v>
      </c>
      <c r="BE29" s="401">
        <f>BD29+BE28-BE27</f>
        <v>0</v>
      </c>
      <c r="BF29" s="402"/>
      <c r="BG29" s="401">
        <f>BE29+BG28-BG27</f>
        <v>0</v>
      </c>
      <c r="BH29" s="401">
        <f>BG29+BH28-BH27</f>
        <v>0</v>
      </c>
      <c r="BI29" s="401">
        <f>BH29+BI28-BI27</f>
        <v>0</v>
      </c>
      <c r="BJ29" s="401">
        <f>BI29+BJ28-BJ27</f>
        <v>0</v>
      </c>
      <c r="BK29" s="401">
        <f>BJ29+BK28-BK27</f>
        <v>0</v>
      </c>
      <c r="BL29" s="401">
        <f>BK29+BL28-BL27</f>
        <v>0</v>
      </c>
      <c r="BM29" s="402"/>
      <c r="BN29" s="401">
        <f>BL29+BN28-BN27</f>
        <v>0</v>
      </c>
      <c r="BO29" s="401">
        <f>BN29+BO28-BO27</f>
        <v>0</v>
      </c>
      <c r="BP29" s="401">
        <f>BO29+BP28-BP27</f>
        <v>0</v>
      </c>
      <c r="BQ29" s="401">
        <f>BP29+BQ28-BQ27</f>
        <v>0</v>
      </c>
      <c r="BR29" s="401">
        <f>BQ29+BR28-BR27</f>
        <v>0</v>
      </c>
      <c r="BS29" s="401">
        <f>BR29+BS28-BS27</f>
        <v>0</v>
      </c>
      <c r="BT29" s="402"/>
      <c r="BU29" s="401">
        <f>BS29+BU28-BU27</f>
        <v>0</v>
      </c>
      <c r="BV29" s="401">
        <f>BU29+BV28-BV27</f>
        <v>0</v>
      </c>
      <c r="BW29" s="401">
        <f>BV29+BW28-BW27</f>
        <v>0</v>
      </c>
      <c r="BX29" s="401">
        <f>BW29+BX28-BX27</f>
        <v>0</v>
      </c>
      <c r="BY29" s="401">
        <f>BX29+BY28-BY27</f>
        <v>0</v>
      </c>
      <c r="BZ29" s="401">
        <f>BY29+BZ28-BZ27</f>
        <v>0</v>
      </c>
      <c r="CA29" s="402"/>
      <c r="CB29" s="401">
        <f>BZ29+CB28-CB27</f>
        <v>0</v>
      </c>
      <c r="CC29" s="401">
        <f>CB29+CC28-CC27</f>
        <v>0</v>
      </c>
      <c r="CD29" s="401">
        <f>CC29+CD28-CD27</f>
        <v>0</v>
      </c>
      <c r="CE29" s="401">
        <f>CD29+CE28-CE27</f>
        <v>0</v>
      </c>
      <c r="CF29" s="401">
        <f>CE29+CF28-CF27</f>
        <v>0</v>
      </c>
      <c r="CG29" s="401">
        <f>CF29+CG28-CG27</f>
        <v>0</v>
      </c>
      <c r="CH29" s="402"/>
      <c r="CI29" s="401">
        <f>CG29+CI28-CI27</f>
        <v>0</v>
      </c>
      <c r="CJ29" s="401">
        <f>CI29+CJ28-CJ27</f>
        <v>0</v>
      </c>
      <c r="CK29" s="401">
        <f>CJ29+CK28-CK27</f>
        <v>0</v>
      </c>
      <c r="CL29" s="401">
        <f>CK29+CL28-CL27</f>
        <v>0</v>
      </c>
      <c r="CM29" s="401">
        <f>CL29+CM28-CM27</f>
        <v>0</v>
      </c>
      <c r="CN29" s="401">
        <f>CM29+CN28-CN27</f>
        <v>0</v>
      </c>
      <c r="CO29" s="402"/>
      <c r="CP29" s="401">
        <f>CN29+CP28-CP27</f>
        <v>0</v>
      </c>
      <c r="CQ29" s="401">
        <f>CP29+CQ28-CQ27</f>
        <v>0</v>
      </c>
      <c r="CR29" s="401">
        <f>CQ29+CR28-CR27</f>
        <v>0</v>
      </c>
      <c r="CS29" s="401">
        <f>CR29+CS28-CS27</f>
        <v>0</v>
      </c>
      <c r="CT29" s="401">
        <f>CS29+CT28-CT27</f>
        <v>0</v>
      </c>
      <c r="CU29" s="401">
        <f>CT29+CU28-CU27</f>
        <v>0</v>
      </c>
      <c r="CV29" s="385"/>
      <c r="CW29" s="401">
        <f t="shared" ref="CW29:DB29" si="50">CV29+CW28-CW27</f>
        <v>0</v>
      </c>
      <c r="CX29" s="401">
        <f t="shared" si="50"/>
        <v>0</v>
      </c>
      <c r="CY29" s="401">
        <f t="shared" si="50"/>
        <v>0</v>
      </c>
      <c r="CZ29" s="401">
        <f t="shared" si="50"/>
        <v>0</v>
      </c>
      <c r="DA29" s="401">
        <f t="shared" si="50"/>
        <v>0</v>
      </c>
      <c r="DB29" s="401">
        <f t="shared" si="50"/>
        <v>0</v>
      </c>
      <c r="DC29" s="401"/>
      <c r="DD29" s="401">
        <f t="shared" ref="DD29:DI29" si="51">DC29+DD28-DD27</f>
        <v>0</v>
      </c>
      <c r="DE29" s="401">
        <f t="shared" si="51"/>
        <v>0</v>
      </c>
      <c r="DF29" s="401">
        <f t="shared" si="51"/>
        <v>-15</v>
      </c>
      <c r="DG29" s="401">
        <f t="shared" si="51"/>
        <v>-15</v>
      </c>
      <c r="DH29" s="401">
        <f t="shared" si="51"/>
        <v>-15</v>
      </c>
      <c r="DI29" s="401">
        <f t="shared" si="51"/>
        <v>-15</v>
      </c>
      <c r="DJ29" s="401"/>
      <c r="DK29" s="401">
        <f>DI29+DK28-DK27</f>
        <v>-15</v>
      </c>
      <c r="DL29" s="401">
        <f t="shared" ref="DL29:DP29" si="52">DK29+DL28-DL27</f>
        <v>-15</v>
      </c>
      <c r="DM29" s="401">
        <f t="shared" si="52"/>
        <v>-75</v>
      </c>
      <c r="DN29" s="401">
        <f t="shared" si="52"/>
        <v>-75</v>
      </c>
      <c r="DO29" s="401">
        <f t="shared" si="52"/>
        <v>-105</v>
      </c>
      <c r="DP29" s="401">
        <f t="shared" si="52"/>
        <v>-105</v>
      </c>
    </row>
    <row r="30" spans="2:131" s="360" customFormat="1" ht="15.75">
      <c r="B30" s="465"/>
      <c r="C30" s="466"/>
      <c r="D30" s="406"/>
      <c r="E30" s="467"/>
      <c r="F30" s="467"/>
      <c r="G30" s="467"/>
      <c r="H30" s="467"/>
      <c r="I30" s="406"/>
      <c r="J30" s="467"/>
      <c r="K30" s="406"/>
      <c r="L30" s="406"/>
      <c r="M30" s="406"/>
      <c r="N30" s="406"/>
      <c r="O30" s="406"/>
      <c r="P30" s="406"/>
      <c r="Q30" s="406"/>
      <c r="R30" s="406"/>
      <c r="S30" s="406"/>
      <c r="T30" s="406"/>
      <c r="U30" s="406"/>
      <c r="V30" s="468"/>
      <c r="W30" s="406"/>
      <c r="X30" s="406"/>
      <c r="Y30" s="467"/>
      <c r="Z30" s="467"/>
      <c r="AA30" s="467"/>
      <c r="AB30" s="467"/>
      <c r="AC30" s="406"/>
      <c r="AD30" s="467"/>
      <c r="AE30" s="469"/>
      <c r="AF30" s="469"/>
      <c r="AG30" s="469"/>
      <c r="AH30" s="469"/>
      <c r="AI30" s="469"/>
      <c r="AJ30" s="385"/>
      <c r="AK30" s="470"/>
      <c r="AL30" s="385"/>
      <c r="AM30" s="385"/>
      <c r="AN30" s="385"/>
      <c r="AO30" s="385"/>
      <c r="AP30" s="385"/>
      <c r="AQ30" s="385"/>
      <c r="AR30" s="385"/>
      <c r="AS30" s="385"/>
      <c r="AT30" s="385"/>
      <c r="AU30" s="385"/>
      <c r="AV30" s="385"/>
      <c r="AW30" s="385"/>
      <c r="AX30" s="385"/>
      <c r="AY30" s="385"/>
      <c r="AZ30" s="385"/>
      <c r="BA30" s="385"/>
      <c r="BB30" s="385"/>
      <c r="BC30" s="385"/>
      <c r="BD30" s="385"/>
      <c r="BE30" s="385"/>
      <c r="BF30" s="385"/>
      <c r="BG30" s="385"/>
      <c r="BH30" s="385"/>
      <c r="BI30" s="385"/>
      <c r="BJ30" s="385"/>
      <c r="BK30" s="385"/>
      <c r="BL30" s="385"/>
      <c r="BM30" s="385"/>
      <c r="BN30" s="385"/>
      <c r="BO30" s="385"/>
      <c r="BP30" s="385"/>
      <c r="BQ30" s="385"/>
      <c r="BR30" s="385"/>
      <c r="BS30" s="385"/>
      <c r="BT30" s="385"/>
      <c r="BU30" s="385"/>
      <c r="BV30" s="385"/>
      <c r="BW30" s="385"/>
      <c r="BX30" s="385"/>
      <c r="BY30" s="385"/>
      <c r="BZ30" s="385"/>
      <c r="CA30" s="385"/>
      <c r="CB30" s="385"/>
      <c r="CC30" s="385"/>
      <c r="CD30" s="385"/>
      <c r="CE30" s="385"/>
      <c r="CF30" s="385"/>
      <c r="CG30" s="385"/>
      <c r="CH30" s="385"/>
      <c r="CI30" s="385"/>
      <c r="CJ30" s="385"/>
      <c r="CK30" s="385"/>
      <c r="CL30" s="385"/>
      <c r="CM30" s="385"/>
      <c r="CN30" s="385"/>
      <c r="CO30" s="385"/>
      <c r="CP30" s="385"/>
      <c r="CQ30" s="385"/>
      <c r="CR30" s="385"/>
      <c r="CS30" s="385"/>
      <c r="CT30" s="385"/>
      <c r="CU30" s="385"/>
      <c r="CV30" s="385"/>
      <c r="CW30" s="385"/>
      <c r="CX30" s="385"/>
      <c r="CY30" s="385"/>
      <c r="CZ30" s="385"/>
      <c r="DA30" s="385"/>
      <c r="DB30" s="385"/>
      <c r="DC30" s="385"/>
      <c r="DD30" s="385"/>
      <c r="DE30" s="385"/>
      <c r="DF30" s="385"/>
      <c r="DG30" s="385"/>
      <c r="DH30" s="385"/>
      <c r="DI30" s="385"/>
      <c r="DJ30" s="385"/>
      <c r="DK30" s="385"/>
      <c r="DL30" s="385"/>
      <c r="DM30" s="385"/>
      <c r="DN30" s="385"/>
      <c r="DO30" s="385"/>
      <c r="DP30" s="385"/>
    </row>
    <row r="31" spans="2:131" ht="15.75">
      <c r="C31" s="471" t="s">
        <v>593</v>
      </c>
      <c r="E31" s="305"/>
      <c r="J31" s="403"/>
      <c r="K31" s="403"/>
      <c r="CC31" s="305"/>
      <c r="CD31" s="305"/>
      <c r="CE31" s="305"/>
      <c r="CF31" s="305"/>
      <c r="CG31" s="472"/>
      <c r="CI31" s="472"/>
      <c r="CJ31" s="472"/>
      <c r="CP31" s="473"/>
      <c r="CQ31" s="473"/>
      <c r="CR31" s="473"/>
      <c r="CS31" s="473"/>
      <c r="CT31" s="473"/>
      <c r="CU31" s="473"/>
      <c r="CV31" s="473"/>
      <c r="CW31" s="473">
        <v>10</v>
      </c>
      <c r="CX31" s="473"/>
      <c r="DK31" s="304">
        <v>20</v>
      </c>
    </row>
    <row r="32" spans="2:131">
      <c r="J32" s="305"/>
      <c r="K32" s="305"/>
    </row>
    <row r="33" spans="10:33">
      <c r="J33" s="305"/>
      <c r="K33" s="305"/>
      <c r="AG33" s="305"/>
    </row>
    <row r="34" spans="10:33">
      <c r="J34" s="324"/>
      <c r="K34" s="324"/>
    </row>
    <row r="35" spans="10:33">
      <c r="J35" s="305"/>
      <c r="K35" s="305"/>
    </row>
    <row r="36" spans="10:33">
      <c r="J36" s="305"/>
      <c r="K36" s="305"/>
      <c r="AG36" s="305"/>
    </row>
    <row r="37" spans="10:33">
      <c r="J37" s="403"/>
      <c r="K37" s="403"/>
    </row>
    <row r="38" spans="10:33">
      <c r="J38" s="305"/>
      <c r="K38" s="305"/>
    </row>
  </sheetData>
  <mergeCells count="18">
    <mergeCell ref="Z25:Z26"/>
    <mergeCell ref="AA25:AA26"/>
    <mergeCell ref="AB25:AB26"/>
    <mergeCell ref="C27:C29"/>
    <mergeCell ref="C16:C18"/>
    <mergeCell ref="C20:C22"/>
    <mergeCell ref="E25:E26"/>
    <mergeCell ref="F25:F26"/>
    <mergeCell ref="Y5:Y6"/>
    <mergeCell ref="C8:C10"/>
    <mergeCell ref="C12:C14"/>
    <mergeCell ref="G25:G26"/>
    <mergeCell ref="H25:H26"/>
    <mergeCell ref="C5:C6"/>
    <mergeCell ref="E5:E6"/>
    <mergeCell ref="J5:J6"/>
    <mergeCell ref="J25:J26"/>
    <mergeCell ref="Y25:Y26"/>
  </mergeCells>
  <conditionalFormatting sqref="AE8:AJ9">
    <cfRule type="cellIs" dxfId="228" priority="228" operator="equal">
      <formula>0</formula>
    </cfRule>
  </conditionalFormatting>
  <conditionalFormatting sqref="AK8:AK9">
    <cfRule type="cellIs" dxfId="227" priority="227" operator="equal">
      <formula>0</formula>
    </cfRule>
  </conditionalFormatting>
  <conditionalFormatting sqref="AK27:AK28">
    <cfRule type="cellIs" dxfId="226" priority="226" operator="equal">
      <formula>0</formula>
    </cfRule>
  </conditionalFormatting>
  <conditionalFormatting sqref="CP8:CR9">
    <cfRule type="cellIs" dxfId="225" priority="225" operator="equal">
      <formula>0</formula>
    </cfRule>
  </conditionalFormatting>
  <conditionalFormatting sqref="CP13:CR13">
    <cfRule type="cellIs" dxfId="224" priority="224" operator="equal">
      <formula>0</formula>
    </cfRule>
  </conditionalFormatting>
  <conditionalFormatting sqref="CS8:CT9">
    <cfRule type="cellIs" dxfId="223" priority="223" operator="equal">
      <formula>0</formula>
    </cfRule>
  </conditionalFormatting>
  <conditionalFormatting sqref="CS13:CT13">
    <cfRule type="cellIs" dxfId="222" priority="222" operator="equal">
      <formula>0</formula>
    </cfRule>
  </conditionalFormatting>
  <conditionalFormatting sqref="CU8:CV9 DC8:DC9">
    <cfRule type="cellIs" dxfId="221" priority="221" operator="equal">
      <formula>0</formula>
    </cfRule>
  </conditionalFormatting>
  <conditionalFormatting sqref="CU13 DC12:DC13">
    <cfRule type="cellIs" dxfId="220" priority="220" operator="equal">
      <formula>0</formula>
    </cfRule>
  </conditionalFormatting>
  <conditionalFormatting sqref="AR27:AR28">
    <cfRule type="cellIs" dxfId="219" priority="217" operator="equal">
      <formula>0</formula>
    </cfRule>
  </conditionalFormatting>
  <conditionalFormatting sqref="AS8:AX9">
    <cfRule type="cellIs" dxfId="218" priority="216" operator="equal">
      <formula>0</formula>
    </cfRule>
  </conditionalFormatting>
  <conditionalFormatting sqref="AL8:AQ9">
    <cfRule type="cellIs" dxfId="217" priority="219" operator="equal">
      <formula>0</formula>
    </cfRule>
  </conditionalFormatting>
  <conditionalFormatting sqref="AY8:AY9">
    <cfRule type="cellIs" dxfId="216" priority="215" operator="equal">
      <formula>0</formula>
    </cfRule>
  </conditionalFormatting>
  <conditionalFormatting sqref="AY27:AY28">
    <cfRule type="cellIs" dxfId="215" priority="214" operator="equal">
      <formula>0</formula>
    </cfRule>
  </conditionalFormatting>
  <conditionalFormatting sqref="AZ8:BE9">
    <cfRule type="cellIs" dxfId="214" priority="213" operator="equal">
      <formula>0</formula>
    </cfRule>
  </conditionalFormatting>
  <conditionalFormatting sqref="AR8:AR9">
    <cfRule type="cellIs" dxfId="213" priority="218" operator="equal">
      <formula>0</formula>
    </cfRule>
  </conditionalFormatting>
  <conditionalFormatting sqref="BF8:BF9">
    <cfRule type="cellIs" dxfId="212" priority="212" operator="equal">
      <formula>0</formula>
    </cfRule>
  </conditionalFormatting>
  <conditionalFormatting sqref="BF27:BF28">
    <cfRule type="cellIs" dxfId="211" priority="211" operator="equal">
      <formula>0</formula>
    </cfRule>
  </conditionalFormatting>
  <conditionalFormatting sqref="BG8:BL9">
    <cfRule type="cellIs" dxfId="210" priority="210" operator="equal">
      <formula>0</formula>
    </cfRule>
  </conditionalFormatting>
  <conditionalFormatting sqref="BM8:BM9">
    <cfRule type="cellIs" dxfId="209" priority="209" operator="equal">
      <formula>0</formula>
    </cfRule>
  </conditionalFormatting>
  <conditionalFormatting sqref="BM27:BM28">
    <cfRule type="cellIs" dxfId="208" priority="208" operator="equal">
      <formula>0</formula>
    </cfRule>
  </conditionalFormatting>
  <conditionalFormatting sqref="BN8:BS9">
    <cfRule type="cellIs" dxfId="207" priority="207" operator="equal">
      <formula>0</formula>
    </cfRule>
  </conditionalFormatting>
  <conditionalFormatting sqref="BT8:BT9">
    <cfRule type="cellIs" dxfId="206" priority="206" operator="equal">
      <formula>0</formula>
    </cfRule>
  </conditionalFormatting>
  <conditionalFormatting sqref="BT27:BT28">
    <cfRule type="cellIs" dxfId="205" priority="205" operator="equal">
      <formula>0</formula>
    </cfRule>
  </conditionalFormatting>
  <conditionalFormatting sqref="BU8:BZ9">
    <cfRule type="cellIs" dxfId="204" priority="204" operator="equal">
      <formula>0</formula>
    </cfRule>
  </conditionalFormatting>
  <conditionalFormatting sqref="CA8:CA9">
    <cfRule type="cellIs" dxfId="203" priority="203" operator="equal">
      <formula>0</formula>
    </cfRule>
  </conditionalFormatting>
  <conditionalFormatting sqref="CA27:CA28">
    <cfRule type="cellIs" dxfId="202" priority="202" operator="equal">
      <formula>0</formula>
    </cfRule>
  </conditionalFormatting>
  <conditionalFormatting sqref="CB8:CG9">
    <cfRule type="cellIs" dxfId="201" priority="201" operator="equal">
      <formula>0</formula>
    </cfRule>
  </conditionalFormatting>
  <conditionalFormatting sqref="CH8:CH9">
    <cfRule type="cellIs" dxfId="200" priority="200" operator="equal">
      <formula>0</formula>
    </cfRule>
  </conditionalFormatting>
  <conditionalFormatting sqref="CH27:CH28">
    <cfRule type="cellIs" dxfId="199" priority="199" operator="equal">
      <formula>0</formula>
    </cfRule>
  </conditionalFormatting>
  <conditionalFormatting sqref="CI8:CN9">
    <cfRule type="cellIs" dxfId="198" priority="198" operator="equal">
      <formula>0</formula>
    </cfRule>
  </conditionalFormatting>
  <conditionalFormatting sqref="CO8:CO9">
    <cfRule type="cellIs" dxfId="197" priority="197" operator="equal">
      <formula>0</formula>
    </cfRule>
  </conditionalFormatting>
  <conditionalFormatting sqref="CO27:CO28">
    <cfRule type="cellIs" dxfId="196" priority="196" operator="equal">
      <formula>0</formula>
    </cfRule>
  </conditionalFormatting>
  <conditionalFormatting sqref="AE12:AJ13">
    <cfRule type="cellIs" dxfId="195" priority="195" operator="equal">
      <formula>0</formula>
    </cfRule>
  </conditionalFormatting>
  <conditionalFormatting sqref="AK12:AK13">
    <cfRule type="cellIs" dxfId="194" priority="194" operator="equal">
      <formula>0</formula>
    </cfRule>
  </conditionalFormatting>
  <conditionalFormatting sqref="AL13:AQ13 AL12">
    <cfRule type="cellIs" dxfId="193" priority="193" operator="equal">
      <formula>0</formula>
    </cfRule>
  </conditionalFormatting>
  <conditionalFormatting sqref="AR13">
    <cfRule type="cellIs" dxfId="192" priority="192" operator="equal">
      <formula>0</formula>
    </cfRule>
  </conditionalFormatting>
  <conditionalFormatting sqref="AS13:AX13">
    <cfRule type="cellIs" dxfId="191" priority="191" operator="equal">
      <formula>0</formula>
    </cfRule>
  </conditionalFormatting>
  <conditionalFormatting sqref="AY13">
    <cfRule type="cellIs" dxfId="190" priority="190" operator="equal">
      <formula>0</formula>
    </cfRule>
  </conditionalFormatting>
  <conditionalFormatting sqref="AZ13:BE13">
    <cfRule type="cellIs" dxfId="189" priority="189" operator="equal">
      <formula>0</formula>
    </cfRule>
  </conditionalFormatting>
  <conditionalFormatting sqref="BF12:BF13">
    <cfRule type="cellIs" dxfId="188" priority="188" operator="equal">
      <formula>0</formula>
    </cfRule>
  </conditionalFormatting>
  <conditionalFormatting sqref="BG13:BL13">
    <cfRule type="cellIs" dxfId="187" priority="187" operator="equal">
      <formula>0</formula>
    </cfRule>
  </conditionalFormatting>
  <conditionalFormatting sqref="BM12:BM13">
    <cfRule type="cellIs" dxfId="186" priority="186" operator="equal">
      <formula>0</formula>
    </cfRule>
  </conditionalFormatting>
  <conditionalFormatting sqref="BN13:BS13">
    <cfRule type="cellIs" dxfId="185" priority="185" operator="equal">
      <formula>0</formula>
    </cfRule>
  </conditionalFormatting>
  <conditionalFormatting sqref="BT12:BT13">
    <cfRule type="cellIs" dxfId="184" priority="184" operator="equal">
      <formula>0</formula>
    </cfRule>
  </conditionalFormatting>
  <conditionalFormatting sqref="BU13:BZ13">
    <cfRule type="cellIs" dxfId="183" priority="183" operator="equal">
      <formula>0</formula>
    </cfRule>
  </conditionalFormatting>
  <conditionalFormatting sqref="CA12:CA13">
    <cfRule type="cellIs" dxfId="182" priority="182" operator="equal">
      <formula>0</formula>
    </cfRule>
  </conditionalFormatting>
  <conditionalFormatting sqref="CB13:CG13">
    <cfRule type="cellIs" dxfId="181" priority="181" operator="equal">
      <formula>0</formula>
    </cfRule>
  </conditionalFormatting>
  <conditionalFormatting sqref="CH12:CH13">
    <cfRule type="cellIs" dxfId="180" priority="180" operator="equal">
      <formula>0</formula>
    </cfRule>
  </conditionalFormatting>
  <conditionalFormatting sqref="CI13:CN13">
    <cfRule type="cellIs" dxfId="179" priority="179" operator="equal">
      <formula>0</formula>
    </cfRule>
  </conditionalFormatting>
  <conditionalFormatting sqref="CO12:CO13">
    <cfRule type="cellIs" dxfId="178" priority="178" operator="equal">
      <formula>0</formula>
    </cfRule>
  </conditionalFormatting>
  <conditionalFormatting sqref="AZ12">
    <cfRule type="cellIs" dxfId="177" priority="176" operator="equal">
      <formula>0</formula>
    </cfRule>
  </conditionalFormatting>
  <conditionalFormatting sqref="AY12">
    <cfRule type="cellIs" dxfId="176" priority="177" operator="equal">
      <formula>0</formula>
    </cfRule>
  </conditionalFormatting>
  <conditionalFormatting sqref="AM12:AQ12">
    <cfRule type="cellIs" dxfId="175" priority="175" operator="equal">
      <formula>0</formula>
    </cfRule>
  </conditionalFormatting>
  <conditionalFormatting sqref="AR12">
    <cfRule type="cellIs" dxfId="174" priority="174" operator="equal">
      <formula>0</formula>
    </cfRule>
  </conditionalFormatting>
  <conditionalFormatting sqref="AV12">
    <cfRule type="cellIs" dxfId="173" priority="170" operator="equal">
      <formula>0</formula>
    </cfRule>
  </conditionalFormatting>
  <conditionalFormatting sqref="AW12">
    <cfRule type="cellIs" dxfId="172" priority="169" operator="equal">
      <formula>0</formula>
    </cfRule>
  </conditionalFormatting>
  <conditionalFormatting sqref="AX12">
    <cfRule type="cellIs" dxfId="171" priority="168" operator="equal">
      <formula>0</formula>
    </cfRule>
  </conditionalFormatting>
  <conditionalFormatting sqref="AS12">
    <cfRule type="cellIs" dxfId="170" priority="173" operator="equal">
      <formula>0</formula>
    </cfRule>
  </conditionalFormatting>
  <conditionalFormatting sqref="AT12">
    <cfRule type="cellIs" dxfId="169" priority="172" operator="equal">
      <formula>0</formula>
    </cfRule>
  </conditionalFormatting>
  <conditionalFormatting sqref="AU12">
    <cfRule type="cellIs" dxfId="168" priority="171" operator="equal">
      <formula>0</formula>
    </cfRule>
  </conditionalFormatting>
  <conditionalFormatting sqref="CW8:CY9">
    <cfRule type="cellIs" dxfId="167" priority="167" operator="equal">
      <formula>0</formula>
    </cfRule>
  </conditionalFormatting>
  <conditionalFormatting sqref="CZ8:DA9">
    <cfRule type="cellIs" dxfId="166" priority="166" operator="equal">
      <formula>0</formula>
    </cfRule>
  </conditionalFormatting>
  <conditionalFormatting sqref="DB8:DB9">
    <cfRule type="cellIs" dxfId="165" priority="165" operator="equal">
      <formula>0</formula>
    </cfRule>
  </conditionalFormatting>
  <conditionalFormatting sqref="DD8:DF9">
    <cfRule type="cellIs" dxfId="164" priority="164" operator="equal">
      <formula>0</formula>
    </cfRule>
  </conditionalFormatting>
  <conditionalFormatting sqref="DG8:DH9">
    <cfRule type="cellIs" dxfId="163" priority="163" operator="equal">
      <formula>0</formula>
    </cfRule>
  </conditionalFormatting>
  <conditionalFormatting sqref="DI8:DI9">
    <cfRule type="cellIs" dxfId="162" priority="162" operator="equal">
      <formula>0</formula>
    </cfRule>
  </conditionalFormatting>
  <conditionalFormatting sqref="CW13:CY13">
    <cfRule type="cellIs" dxfId="161" priority="161" operator="equal">
      <formula>0</formula>
    </cfRule>
  </conditionalFormatting>
  <conditionalFormatting sqref="CZ13:DA13">
    <cfRule type="cellIs" dxfId="160" priority="160" operator="equal">
      <formula>0</formula>
    </cfRule>
  </conditionalFormatting>
  <conditionalFormatting sqref="DB13">
    <cfRule type="cellIs" dxfId="159" priority="159" operator="equal">
      <formula>0</formula>
    </cfRule>
  </conditionalFormatting>
  <conditionalFormatting sqref="DD13:DF13">
    <cfRule type="cellIs" dxfId="158" priority="158" operator="equal">
      <formula>0</formula>
    </cfRule>
  </conditionalFormatting>
  <conditionalFormatting sqref="DG13:DH13">
    <cfRule type="cellIs" dxfId="157" priority="157" operator="equal">
      <formula>0</formula>
    </cfRule>
  </conditionalFormatting>
  <conditionalFormatting sqref="DI13">
    <cfRule type="cellIs" dxfId="156" priority="156" operator="equal">
      <formula>0</formula>
    </cfRule>
  </conditionalFormatting>
  <conditionalFormatting sqref="BA12:BE12">
    <cfRule type="cellIs" dxfId="155" priority="155" operator="equal">
      <formula>0</formula>
    </cfRule>
  </conditionalFormatting>
  <conditionalFormatting sqref="BG12 BJ12">
    <cfRule type="cellIs" dxfId="154" priority="154" operator="equal">
      <formula>0</formula>
    </cfRule>
  </conditionalFormatting>
  <conditionalFormatting sqref="BH12:BI12 BK12:BL12">
    <cfRule type="cellIs" dxfId="153" priority="153" operator="equal">
      <formula>0</formula>
    </cfRule>
  </conditionalFormatting>
  <conditionalFormatting sqref="BN12">
    <cfRule type="cellIs" dxfId="152" priority="152" operator="equal">
      <formula>0</formula>
    </cfRule>
  </conditionalFormatting>
  <conditionalFormatting sqref="BO12:BS12">
    <cfRule type="cellIs" dxfId="151" priority="151" operator="equal">
      <formula>0</formula>
    </cfRule>
  </conditionalFormatting>
  <conditionalFormatting sqref="BU12">
    <cfRule type="cellIs" dxfId="150" priority="150" operator="equal">
      <formula>0</formula>
    </cfRule>
  </conditionalFormatting>
  <conditionalFormatting sqref="BV12 BX12:BZ12">
    <cfRule type="cellIs" dxfId="149" priority="149" operator="equal">
      <formula>0</formula>
    </cfRule>
  </conditionalFormatting>
  <conditionalFormatting sqref="CB12:CG12">
    <cfRule type="cellIs" dxfId="148" priority="148" operator="equal">
      <formula>0</formula>
    </cfRule>
  </conditionalFormatting>
  <conditionalFormatting sqref="CI12">
    <cfRule type="cellIs" dxfId="147" priority="147" operator="equal">
      <formula>0</formula>
    </cfRule>
  </conditionalFormatting>
  <conditionalFormatting sqref="CJ12:CN12">
    <cfRule type="cellIs" dxfId="146" priority="146" operator="equal">
      <formula>0</formula>
    </cfRule>
  </conditionalFormatting>
  <conditionalFormatting sqref="CW12:DB12">
    <cfRule type="cellIs" dxfId="145" priority="145" operator="equal">
      <formula>0</formula>
    </cfRule>
  </conditionalFormatting>
  <conditionalFormatting sqref="DI12">
    <cfRule type="cellIs" dxfId="144" priority="144" operator="equal">
      <formula>0</formula>
    </cfRule>
  </conditionalFormatting>
  <conditionalFormatting sqref="CT12:CU12">
    <cfRule type="cellIs" dxfId="143" priority="143" operator="equal">
      <formula>0</formula>
    </cfRule>
  </conditionalFormatting>
  <conditionalFormatting sqref="DD12">
    <cfRule type="cellIs" dxfId="142" priority="142" operator="equal">
      <formula>0</formula>
    </cfRule>
  </conditionalFormatting>
  <conditionalFormatting sqref="DE12:DH12">
    <cfRule type="cellIs" dxfId="141" priority="141" operator="equal">
      <formula>0</formula>
    </cfRule>
  </conditionalFormatting>
  <conditionalFormatting sqref="CP12:CS12">
    <cfRule type="cellIs" dxfId="140" priority="140" operator="equal">
      <formula>0</formula>
    </cfRule>
  </conditionalFormatting>
  <conditionalFormatting sqref="CP17:CR17">
    <cfRule type="cellIs" dxfId="139" priority="139" operator="equal">
      <formula>0</formula>
    </cfRule>
  </conditionalFormatting>
  <conditionalFormatting sqref="CS17:CT17">
    <cfRule type="cellIs" dxfId="138" priority="138" operator="equal">
      <formula>0</formula>
    </cfRule>
  </conditionalFormatting>
  <conditionalFormatting sqref="CU17:CV17 DC16:DC17 CV16">
    <cfRule type="cellIs" dxfId="137" priority="137" operator="equal">
      <formula>0</formula>
    </cfRule>
  </conditionalFormatting>
  <conditionalFormatting sqref="AE16:AJ17">
    <cfRule type="cellIs" dxfId="136" priority="136" operator="equal">
      <formula>0</formula>
    </cfRule>
  </conditionalFormatting>
  <conditionalFormatting sqref="AK16:AK17">
    <cfRule type="cellIs" dxfId="135" priority="135" operator="equal">
      <formula>0</formula>
    </cfRule>
  </conditionalFormatting>
  <conditionalFormatting sqref="AL17:AQ17 AL16">
    <cfRule type="cellIs" dxfId="134" priority="134" operator="equal">
      <formula>0</formula>
    </cfRule>
  </conditionalFormatting>
  <conditionalFormatting sqref="AR17">
    <cfRule type="cellIs" dxfId="133" priority="133" operator="equal">
      <formula>0</formula>
    </cfRule>
  </conditionalFormatting>
  <conditionalFormatting sqref="AS17:AX17">
    <cfRule type="cellIs" dxfId="132" priority="132" operator="equal">
      <formula>0</formula>
    </cfRule>
  </conditionalFormatting>
  <conditionalFormatting sqref="AY17">
    <cfRule type="cellIs" dxfId="131" priority="131" operator="equal">
      <formula>0</formula>
    </cfRule>
  </conditionalFormatting>
  <conditionalFormatting sqref="AZ17:BE17">
    <cfRule type="cellIs" dxfId="130" priority="130" operator="equal">
      <formula>0</formula>
    </cfRule>
  </conditionalFormatting>
  <conditionalFormatting sqref="BF16:BF17">
    <cfRule type="cellIs" dxfId="129" priority="129" operator="equal">
      <formula>0</formula>
    </cfRule>
  </conditionalFormatting>
  <conditionalFormatting sqref="BG17:BL17">
    <cfRule type="cellIs" dxfId="128" priority="128" operator="equal">
      <formula>0</formula>
    </cfRule>
  </conditionalFormatting>
  <conditionalFormatting sqref="BM16:BM17">
    <cfRule type="cellIs" dxfId="127" priority="127" operator="equal">
      <formula>0</formula>
    </cfRule>
  </conditionalFormatting>
  <conditionalFormatting sqref="BN17:BS17">
    <cfRule type="cellIs" dxfId="126" priority="126" operator="equal">
      <formula>0</formula>
    </cfRule>
  </conditionalFormatting>
  <conditionalFormatting sqref="BT16:BT17">
    <cfRule type="cellIs" dxfId="125" priority="125" operator="equal">
      <formula>0</formula>
    </cfRule>
  </conditionalFormatting>
  <conditionalFormatting sqref="BU17:BZ17">
    <cfRule type="cellIs" dxfId="124" priority="124" operator="equal">
      <formula>0</formula>
    </cfRule>
  </conditionalFormatting>
  <conditionalFormatting sqref="CA16:CA17">
    <cfRule type="cellIs" dxfId="123" priority="123" operator="equal">
      <formula>0</formula>
    </cfRule>
  </conditionalFormatting>
  <conditionalFormatting sqref="CB17:CG17">
    <cfRule type="cellIs" dxfId="122" priority="122" operator="equal">
      <formula>0</formula>
    </cfRule>
  </conditionalFormatting>
  <conditionalFormatting sqref="CH16:CH17">
    <cfRule type="cellIs" dxfId="121" priority="121" operator="equal">
      <formula>0</formula>
    </cfRule>
  </conditionalFormatting>
  <conditionalFormatting sqref="CI17:CN17">
    <cfRule type="cellIs" dxfId="120" priority="120" operator="equal">
      <formula>0</formula>
    </cfRule>
  </conditionalFormatting>
  <conditionalFormatting sqref="CO16:CO17">
    <cfRule type="cellIs" dxfId="119" priority="119" operator="equal">
      <formula>0</formula>
    </cfRule>
  </conditionalFormatting>
  <conditionalFormatting sqref="AZ16">
    <cfRule type="cellIs" dxfId="118" priority="117" operator="equal">
      <formula>0</formula>
    </cfRule>
  </conditionalFormatting>
  <conditionalFormatting sqref="AY16">
    <cfRule type="cellIs" dxfId="117" priority="118" operator="equal">
      <formula>0</formula>
    </cfRule>
  </conditionalFormatting>
  <conditionalFormatting sqref="AM16:AQ16">
    <cfRule type="cellIs" dxfId="116" priority="116" operator="equal">
      <formula>0</formula>
    </cfRule>
  </conditionalFormatting>
  <conditionalFormatting sqref="AR16">
    <cfRule type="cellIs" dxfId="115" priority="115" operator="equal">
      <formula>0</formula>
    </cfRule>
  </conditionalFormatting>
  <conditionalFormatting sqref="AV16">
    <cfRule type="cellIs" dxfId="114" priority="111" operator="equal">
      <formula>0</formula>
    </cfRule>
  </conditionalFormatting>
  <conditionalFormatting sqref="AW16">
    <cfRule type="cellIs" dxfId="113" priority="110" operator="equal">
      <formula>0</formula>
    </cfRule>
  </conditionalFormatting>
  <conditionalFormatting sqref="AX16">
    <cfRule type="cellIs" dxfId="112" priority="109" operator="equal">
      <formula>0</formula>
    </cfRule>
  </conditionalFormatting>
  <conditionalFormatting sqref="AS16">
    <cfRule type="cellIs" dxfId="111" priority="114" operator="equal">
      <formula>0</formula>
    </cfRule>
  </conditionalFormatting>
  <conditionalFormatting sqref="AT16">
    <cfRule type="cellIs" dxfId="110" priority="113" operator="equal">
      <formula>0</formula>
    </cfRule>
  </conditionalFormatting>
  <conditionalFormatting sqref="AU16">
    <cfRule type="cellIs" dxfId="109" priority="112" operator="equal">
      <formula>0</formula>
    </cfRule>
  </conditionalFormatting>
  <conditionalFormatting sqref="CW17:CY17">
    <cfRule type="cellIs" dxfId="108" priority="108" operator="equal">
      <formula>0</formula>
    </cfRule>
  </conditionalFormatting>
  <conditionalFormatting sqref="CZ17:DA17">
    <cfRule type="cellIs" dxfId="107" priority="107" operator="equal">
      <formula>0</formula>
    </cfRule>
  </conditionalFormatting>
  <conditionalFormatting sqref="DB17">
    <cfRule type="cellIs" dxfId="106" priority="106" operator="equal">
      <formula>0</formula>
    </cfRule>
  </conditionalFormatting>
  <conditionalFormatting sqref="DD17:DF17">
    <cfRule type="cellIs" dxfId="105" priority="105" operator="equal">
      <formula>0</formula>
    </cfRule>
  </conditionalFormatting>
  <conditionalFormatting sqref="DG17:DH17">
    <cfRule type="cellIs" dxfId="104" priority="104" operator="equal">
      <formula>0</formula>
    </cfRule>
  </conditionalFormatting>
  <conditionalFormatting sqref="DI17">
    <cfRule type="cellIs" dxfId="103" priority="103" operator="equal">
      <formula>0</formula>
    </cfRule>
  </conditionalFormatting>
  <conditionalFormatting sqref="BA16:BE16">
    <cfRule type="cellIs" dxfId="102" priority="102" operator="equal">
      <formula>0</formula>
    </cfRule>
  </conditionalFormatting>
  <conditionalFormatting sqref="BG16 BJ16">
    <cfRule type="cellIs" dxfId="101" priority="101" operator="equal">
      <formula>0</formula>
    </cfRule>
  </conditionalFormatting>
  <conditionalFormatting sqref="BH16:BI16 BK16:BL16">
    <cfRule type="cellIs" dxfId="100" priority="100" operator="equal">
      <formula>0</formula>
    </cfRule>
  </conditionalFormatting>
  <conditionalFormatting sqref="BN16">
    <cfRule type="cellIs" dxfId="99" priority="99" operator="equal">
      <formula>0</formula>
    </cfRule>
  </conditionalFormatting>
  <conditionalFormatting sqref="BO16:BS16">
    <cfRule type="cellIs" dxfId="98" priority="98" operator="equal">
      <formula>0</formula>
    </cfRule>
  </conditionalFormatting>
  <conditionalFormatting sqref="BU16">
    <cfRule type="cellIs" dxfId="97" priority="97" operator="equal">
      <formula>0</formula>
    </cfRule>
  </conditionalFormatting>
  <conditionalFormatting sqref="BV16:BZ16">
    <cfRule type="cellIs" dxfId="96" priority="96" operator="equal">
      <formula>0</formula>
    </cfRule>
  </conditionalFormatting>
  <conditionalFormatting sqref="CB16:CG16">
    <cfRule type="cellIs" dxfId="95" priority="95" operator="equal">
      <formula>0</formula>
    </cfRule>
  </conditionalFormatting>
  <conditionalFormatting sqref="CI16">
    <cfRule type="cellIs" dxfId="94" priority="94" operator="equal">
      <formula>0</formula>
    </cfRule>
  </conditionalFormatting>
  <conditionalFormatting sqref="CJ16:CN16">
    <cfRule type="cellIs" dxfId="93" priority="93" operator="equal">
      <formula>0</formula>
    </cfRule>
  </conditionalFormatting>
  <conditionalFormatting sqref="CW16:DB16">
    <cfRule type="cellIs" dxfId="92" priority="92" operator="equal">
      <formula>0</formula>
    </cfRule>
  </conditionalFormatting>
  <conditionalFormatting sqref="DI16">
    <cfRule type="cellIs" dxfId="91" priority="91" operator="equal">
      <formula>0</formula>
    </cfRule>
  </conditionalFormatting>
  <conditionalFormatting sqref="CT16:CU16">
    <cfRule type="cellIs" dxfId="90" priority="90" operator="equal">
      <formula>0</formula>
    </cfRule>
  </conditionalFormatting>
  <conditionalFormatting sqref="DD16">
    <cfRule type="cellIs" dxfId="89" priority="89" operator="equal">
      <formula>0</formula>
    </cfRule>
  </conditionalFormatting>
  <conditionalFormatting sqref="DE16:DH16">
    <cfRule type="cellIs" dxfId="88" priority="88" operator="equal">
      <formula>0</formula>
    </cfRule>
  </conditionalFormatting>
  <conditionalFormatting sqref="CP16:CS16">
    <cfRule type="cellIs" dxfId="87" priority="87" operator="equal">
      <formula>0</formula>
    </cfRule>
  </conditionalFormatting>
  <conditionalFormatting sqref="BW12">
    <cfRule type="cellIs" dxfId="86" priority="86" operator="equal">
      <formula>0</formula>
    </cfRule>
  </conditionalFormatting>
  <conditionalFormatting sqref="CV12:CV13">
    <cfRule type="cellIs" dxfId="85" priority="85" operator="equal">
      <formula>0</formula>
    </cfRule>
  </conditionalFormatting>
  <conditionalFormatting sqref="CP21:CR21">
    <cfRule type="cellIs" dxfId="84" priority="84" operator="equal">
      <formula>0</formula>
    </cfRule>
  </conditionalFormatting>
  <conditionalFormatting sqref="CS21:CT21">
    <cfRule type="cellIs" dxfId="83" priority="83" operator="equal">
      <formula>0</formula>
    </cfRule>
  </conditionalFormatting>
  <conditionalFormatting sqref="CU21:CV21 DC20:DC21 CV20">
    <cfRule type="cellIs" dxfId="82" priority="82" operator="equal">
      <formula>0</formula>
    </cfRule>
  </conditionalFormatting>
  <conditionalFormatting sqref="AE20:AJ21">
    <cfRule type="cellIs" dxfId="81" priority="81" operator="equal">
      <formula>0</formula>
    </cfRule>
  </conditionalFormatting>
  <conditionalFormatting sqref="AK20:AK21">
    <cfRule type="cellIs" dxfId="80" priority="80" operator="equal">
      <formula>0</formula>
    </cfRule>
  </conditionalFormatting>
  <conditionalFormatting sqref="AL21:AQ21 AL20">
    <cfRule type="cellIs" dxfId="79" priority="79" operator="equal">
      <formula>0</formula>
    </cfRule>
  </conditionalFormatting>
  <conditionalFormatting sqref="AR21">
    <cfRule type="cellIs" dxfId="78" priority="78" operator="equal">
      <formula>0</formula>
    </cfRule>
  </conditionalFormatting>
  <conditionalFormatting sqref="AS21:AX21">
    <cfRule type="cellIs" dxfId="77" priority="77" operator="equal">
      <formula>0</formula>
    </cfRule>
  </conditionalFormatting>
  <conditionalFormatting sqref="AY21">
    <cfRule type="cellIs" dxfId="76" priority="76" operator="equal">
      <formula>0</formula>
    </cfRule>
  </conditionalFormatting>
  <conditionalFormatting sqref="AZ21:BE21">
    <cfRule type="cellIs" dxfId="75" priority="75" operator="equal">
      <formula>0</formula>
    </cfRule>
  </conditionalFormatting>
  <conditionalFormatting sqref="BF20:BF21">
    <cfRule type="cellIs" dxfId="74" priority="74" operator="equal">
      <formula>0</formula>
    </cfRule>
  </conditionalFormatting>
  <conditionalFormatting sqref="BG21:BL21">
    <cfRule type="cellIs" dxfId="73" priority="73" operator="equal">
      <formula>0</formula>
    </cfRule>
  </conditionalFormatting>
  <conditionalFormatting sqref="BM20:BM21">
    <cfRule type="cellIs" dxfId="72" priority="72" operator="equal">
      <formula>0</formula>
    </cfRule>
  </conditionalFormatting>
  <conditionalFormatting sqref="BN21:BS21">
    <cfRule type="cellIs" dxfId="71" priority="71" operator="equal">
      <formula>0</formula>
    </cfRule>
  </conditionalFormatting>
  <conditionalFormatting sqref="BT20:BT21">
    <cfRule type="cellIs" dxfId="70" priority="70" operator="equal">
      <formula>0</formula>
    </cfRule>
  </conditionalFormatting>
  <conditionalFormatting sqref="BU21:BZ21">
    <cfRule type="cellIs" dxfId="69" priority="69" operator="equal">
      <formula>0</formula>
    </cfRule>
  </conditionalFormatting>
  <conditionalFormatting sqref="CA20:CA21">
    <cfRule type="cellIs" dxfId="68" priority="68" operator="equal">
      <formula>0</formula>
    </cfRule>
  </conditionalFormatting>
  <conditionalFormatting sqref="CB21:CG21">
    <cfRule type="cellIs" dxfId="67" priority="67" operator="equal">
      <formula>0</formula>
    </cfRule>
  </conditionalFormatting>
  <conditionalFormatting sqref="CH20:CH21">
    <cfRule type="cellIs" dxfId="66" priority="66" operator="equal">
      <formula>0</formula>
    </cfRule>
  </conditionalFormatting>
  <conditionalFormatting sqref="CI21:CN21">
    <cfRule type="cellIs" dxfId="65" priority="65" operator="equal">
      <formula>0</formula>
    </cfRule>
  </conditionalFormatting>
  <conditionalFormatting sqref="CO20:CO21">
    <cfRule type="cellIs" dxfId="64" priority="64" operator="equal">
      <formula>0</formula>
    </cfRule>
  </conditionalFormatting>
  <conditionalFormatting sqref="AZ20">
    <cfRule type="cellIs" dxfId="63" priority="62" operator="equal">
      <formula>0</formula>
    </cfRule>
  </conditionalFormatting>
  <conditionalFormatting sqref="AY20">
    <cfRule type="cellIs" dxfId="62" priority="63" operator="equal">
      <formula>0</formula>
    </cfRule>
  </conditionalFormatting>
  <conditionalFormatting sqref="AM20:AQ20">
    <cfRule type="cellIs" dxfId="61" priority="61" operator="equal">
      <formula>0</formula>
    </cfRule>
  </conditionalFormatting>
  <conditionalFormatting sqref="AR20">
    <cfRule type="cellIs" dxfId="60" priority="60" operator="equal">
      <formula>0</formula>
    </cfRule>
  </conditionalFormatting>
  <conditionalFormatting sqref="AV20">
    <cfRule type="cellIs" dxfId="59" priority="56" operator="equal">
      <formula>0</formula>
    </cfRule>
  </conditionalFormatting>
  <conditionalFormatting sqref="AW20">
    <cfRule type="cellIs" dxfId="58" priority="55" operator="equal">
      <formula>0</formula>
    </cfRule>
  </conditionalFormatting>
  <conditionalFormatting sqref="AX20">
    <cfRule type="cellIs" dxfId="57" priority="54" operator="equal">
      <formula>0</formula>
    </cfRule>
  </conditionalFormatting>
  <conditionalFormatting sqref="AS20">
    <cfRule type="cellIs" dxfId="56" priority="59" operator="equal">
      <formula>0</formula>
    </cfRule>
  </conditionalFormatting>
  <conditionalFormatting sqref="AT20">
    <cfRule type="cellIs" dxfId="55" priority="58" operator="equal">
      <formula>0</formula>
    </cfRule>
  </conditionalFormatting>
  <conditionalFormatting sqref="AU20">
    <cfRule type="cellIs" dxfId="54" priority="57" operator="equal">
      <formula>0</formula>
    </cfRule>
  </conditionalFormatting>
  <conditionalFormatting sqref="CW21:CY21">
    <cfRule type="cellIs" dxfId="53" priority="53" operator="equal">
      <formula>0</formula>
    </cfRule>
  </conditionalFormatting>
  <conditionalFormatting sqref="CZ21:DA21">
    <cfRule type="cellIs" dxfId="52" priority="52" operator="equal">
      <formula>0</formula>
    </cfRule>
  </conditionalFormatting>
  <conditionalFormatting sqref="DB21">
    <cfRule type="cellIs" dxfId="51" priority="51" operator="equal">
      <formula>0</formula>
    </cfRule>
  </conditionalFormatting>
  <conditionalFormatting sqref="DD21:DF21">
    <cfRule type="cellIs" dxfId="50" priority="50" operator="equal">
      <formula>0</formula>
    </cfRule>
  </conditionalFormatting>
  <conditionalFormatting sqref="DG21:DH21">
    <cfRule type="cellIs" dxfId="49" priority="49" operator="equal">
      <formula>0</formula>
    </cfRule>
  </conditionalFormatting>
  <conditionalFormatting sqref="DI21">
    <cfRule type="cellIs" dxfId="48" priority="48" operator="equal">
      <formula>0</formula>
    </cfRule>
  </conditionalFormatting>
  <conditionalFormatting sqref="BA20:BE20">
    <cfRule type="cellIs" dxfId="47" priority="47" operator="equal">
      <formula>0</formula>
    </cfRule>
  </conditionalFormatting>
  <conditionalFormatting sqref="BG20 BJ20">
    <cfRule type="cellIs" dxfId="46" priority="46" operator="equal">
      <formula>0</formula>
    </cfRule>
  </conditionalFormatting>
  <conditionalFormatting sqref="BH20:BI20 BK20:BL20">
    <cfRule type="cellIs" dxfId="45" priority="45" operator="equal">
      <formula>0</formula>
    </cfRule>
  </conditionalFormatting>
  <conditionalFormatting sqref="BN20">
    <cfRule type="cellIs" dxfId="44" priority="44" operator="equal">
      <formula>0</formula>
    </cfRule>
  </conditionalFormatting>
  <conditionalFormatting sqref="BO20:BS20">
    <cfRule type="cellIs" dxfId="43" priority="43" operator="equal">
      <formula>0</formula>
    </cfRule>
  </conditionalFormatting>
  <conditionalFormatting sqref="BU20">
    <cfRule type="cellIs" dxfId="42" priority="42" operator="equal">
      <formula>0</formula>
    </cfRule>
  </conditionalFormatting>
  <conditionalFormatting sqref="BV20:BZ20">
    <cfRule type="cellIs" dxfId="41" priority="41" operator="equal">
      <formula>0</formula>
    </cfRule>
  </conditionalFormatting>
  <conditionalFormatting sqref="CB20:CG20">
    <cfRule type="cellIs" dxfId="40" priority="40" operator="equal">
      <formula>0</formula>
    </cfRule>
  </conditionalFormatting>
  <conditionalFormatting sqref="CI20">
    <cfRule type="cellIs" dxfId="39" priority="39" operator="equal">
      <formula>0</formula>
    </cfRule>
  </conditionalFormatting>
  <conditionalFormatting sqref="CJ20:CN20">
    <cfRule type="cellIs" dxfId="38" priority="38" operator="equal">
      <formula>0</formula>
    </cfRule>
  </conditionalFormatting>
  <conditionalFormatting sqref="CW20:DB20">
    <cfRule type="cellIs" dxfId="37" priority="37" operator="equal">
      <formula>0</formula>
    </cfRule>
  </conditionalFormatting>
  <conditionalFormatting sqref="DI20">
    <cfRule type="cellIs" dxfId="36" priority="36" operator="equal">
      <formula>0</formula>
    </cfRule>
  </conditionalFormatting>
  <conditionalFormatting sqref="CT20:CU20">
    <cfRule type="cellIs" dxfId="35" priority="35" operator="equal">
      <formula>0</formula>
    </cfRule>
  </conditionalFormatting>
  <conditionalFormatting sqref="DD20">
    <cfRule type="cellIs" dxfId="34" priority="34" operator="equal">
      <formula>0</formula>
    </cfRule>
  </conditionalFormatting>
  <conditionalFormatting sqref="DE20:DH20">
    <cfRule type="cellIs" dxfId="33" priority="33" operator="equal">
      <formula>0</formula>
    </cfRule>
  </conditionalFormatting>
  <conditionalFormatting sqref="CP20:CS20">
    <cfRule type="cellIs" dxfId="32" priority="32" operator="equal">
      <formula>0</formula>
    </cfRule>
  </conditionalFormatting>
  <conditionalFormatting sqref="DJ8:DJ9">
    <cfRule type="cellIs" dxfId="31" priority="31" operator="equal">
      <formula>0</formula>
    </cfRule>
  </conditionalFormatting>
  <conditionalFormatting sqref="DJ12:DJ13">
    <cfRule type="cellIs" dxfId="30" priority="30" operator="equal">
      <formula>0</formula>
    </cfRule>
  </conditionalFormatting>
  <conditionalFormatting sqref="DK8:DM9">
    <cfRule type="cellIs" dxfId="29" priority="29" operator="equal">
      <formula>0</formula>
    </cfRule>
  </conditionalFormatting>
  <conditionalFormatting sqref="DN8:DO9">
    <cfRule type="cellIs" dxfId="28" priority="28" operator="equal">
      <formula>0</formula>
    </cfRule>
  </conditionalFormatting>
  <conditionalFormatting sqref="DP8:DP9">
    <cfRule type="cellIs" dxfId="27" priority="27" operator="equal">
      <formula>0</formula>
    </cfRule>
  </conditionalFormatting>
  <conditionalFormatting sqref="DK13:DM13">
    <cfRule type="cellIs" dxfId="26" priority="26" operator="equal">
      <formula>0</formula>
    </cfRule>
  </conditionalFormatting>
  <conditionalFormatting sqref="DN13:DO13">
    <cfRule type="cellIs" dxfId="25" priority="25" operator="equal">
      <formula>0</formula>
    </cfRule>
  </conditionalFormatting>
  <conditionalFormatting sqref="DP13">
    <cfRule type="cellIs" dxfId="24" priority="24" operator="equal">
      <formula>0</formula>
    </cfRule>
  </conditionalFormatting>
  <conditionalFormatting sqref="DP12">
    <cfRule type="cellIs" dxfId="23" priority="23" operator="equal">
      <formula>0</formula>
    </cfRule>
  </conditionalFormatting>
  <conditionalFormatting sqref="DK12">
    <cfRule type="cellIs" dxfId="22" priority="22" operator="equal">
      <formula>0</formula>
    </cfRule>
  </conditionalFormatting>
  <conditionalFormatting sqref="DL12:DO12">
    <cfRule type="cellIs" dxfId="21" priority="21" operator="equal">
      <formula>0</formula>
    </cfRule>
  </conditionalFormatting>
  <conditionalFormatting sqref="DJ16:DJ17">
    <cfRule type="cellIs" dxfId="20" priority="20" operator="equal">
      <formula>0</formula>
    </cfRule>
  </conditionalFormatting>
  <conditionalFormatting sqref="DK17:DM17">
    <cfRule type="cellIs" dxfId="19" priority="19" operator="equal">
      <formula>0</formula>
    </cfRule>
  </conditionalFormatting>
  <conditionalFormatting sqref="DN17:DO17">
    <cfRule type="cellIs" dxfId="18" priority="18" operator="equal">
      <formula>0</formula>
    </cfRule>
  </conditionalFormatting>
  <conditionalFormatting sqref="DP17">
    <cfRule type="cellIs" dxfId="17" priority="17" operator="equal">
      <formula>0</formula>
    </cfRule>
  </conditionalFormatting>
  <conditionalFormatting sqref="DP16">
    <cfRule type="cellIs" dxfId="16" priority="16" operator="equal">
      <formula>0</formula>
    </cfRule>
  </conditionalFormatting>
  <conditionalFormatting sqref="DK16">
    <cfRule type="cellIs" dxfId="15" priority="15" operator="equal">
      <formula>0</formula>
    </cfRule>
  </conditionalFormatting>
  <conditionalFormatting sqref="DL16:DO16">
    <cfRule type="cellIs" dxfId="14" priority="14" operator="equal">
      <formula>0</formula>
    </cfRule>
  </conditionalFormatting>
  <conditionalFormatting sqref="DJ20:DJ21">
    <cfRule type="cellIs" dxfId="13" priority="13" operator="equal">
      <formula>0</formula>
    </cfRule>
  </conditionalFormatting>
  <conditionalFormatting sqref="DK21:DM21">
    <cfRule type="cellIs" dxfId="12" priority="12" operator="equal">
      <formula>0</formula>
    </cfRule>
  </conditionalFormatting>
  <conditionalFormatting sqref="DN21:DO21">
    <cfRule type="cellIs" dxfId="11" priority="11" operator="equal">
      <formula>0</formula>
    </cfRule>
  </conditionalFormatting>
  <conditionalFormatting sqref="DP21">
    <cfRule type="cellIs" dxfId="10" priority="10" operator="equal">
      <formula>0</formula>
    </cfRule>
  </conditionalFormatting>
  <conditionalFormatting sqref="DP20">
    <cfRule type="cellIs" dxfId="9" priority="9" operator="equal">
      <formula>0</formula>
    </cfRule>
  </conditionalFormatting>
  <conditionalFormatting sqref="DK20">
    <cfRule type="cellIs" dxfId="8" priority="8" operator="equal">
      <formula>0</formula>
    </cfRule>
  </conditionalFormatting>
  <conditionalFormatting sqref="DL20:DO20">
    <cfRule type="cellIs" dxfId="7" priority="7" operator="equal">
      <formula>0</formula>
    </cfRule>
  </conditionalFormatting>
  <conditionalFormatting sqref="DC10">
    <cfRule type="cellIs" dxfId="6" priority="6" operator="equal">
      <formula>0</formula>
    </cfRule>
  </conditionalFormatting>
  <conditionalFormatting sqref="DJ10">
    <cfRule type="cellIs" dxfId="5" priority="5" operator="equal">
      <formula>0</formula>
    </cfRule>
  </conditionalFormatting>
  <conditionalFormatting sqref="DC14">
    <cfRule type="cellIs" dxfId="4" priority="4" operator="equal">
      <formula>0</formula>
    </cfRule>
  </conditionalFormatting>
  <conditionalFormatting sqref="DJ14">
    <cfRule type="cellIs" dxfId="3" priority="3" operator="equal">
      <formula>0</formula>
    </cfRule>
  </conditionalFormatting>
  <conditionalFormatting sqref="DJ18">
    <cfRule type="cellIs" dxfId="2" priority="2" operator="equal">
      <formula>0</formula>
    </cfRule>
  </conditionalFormatting>
  <conditionalFormatting sqref="DJ22">
    <cfRule type="cellIs" dxfId="1" priority="1" operator="equal">
      <formula>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9" bestFit="1" customWidth="1"/>
    <col min="2" max="2" width="12.28515625" style="199" bestFit="1" customWidth="1"/>
    <col min="3" max="3" width="11.7109375" style="199" bestFit="1" customWidth="1"/>
    <col min="4" max="4" width="9.28515625" style="199" customWidth="1"/>
    <col min="5" max="5" width="11.42578125" style="199" customWidth="1"/>
    <col min="6" max="6" width="10.7109375" style="199" customWidth="1"/>
    <col min="7" max="7" width="11.140625" style="199" customWidth="1"/>
    <col min="8" max="9" width="9.140625" style="199"/>
  </cols>
  <sheetData>
    <row r="1" spans="1:7" ht="15.75" thickBot="1">
      <c r="B1" s="200">
        <v>43009</v>
      </c>
      <c r="C1" s="200">
        <v>43040</v>
      </c>
      <c r="D1" s="201">
        <v>43070</v>
      </c>
      <c r="E1" s="202">
        <v>43101</v>
      </c>
      <c r="F1" s="200">
        <v>43132</v>
      </c>
      <c r="G1" s="200">
        <v>43160</v>
      </c>
    </row>
    <row r="2" spans="1:7" ht="15" customHeight="1" thickBot="1">
      <c r="A2" s="582" t="s">
        <v>171</v>
      </c>
      <c r="B2" s="590" t="s">
        <v>172</v>
      </c>
      <c r="C2" s="591"/>
      <c r="D2" s="592"/>
      <c r="E2" s="593" t="s">
        <v>173</v>
      </c>
      <c r="F2" s="594"/>
      <c r="G2" s="595"/>
    </row>
    <row r="3" spans="1:7" ht="30.75" thickBot="1">
      <c r="A3" s="582"/>
      <c r="B3" s="225" t="s">
        <v>186</v>
      </c>
      <c r="C3" s="203"/>
      <c r="D3" s="204"/>
      <c r="E3" s="205"/>
      <c r="F3" s="206"/>
      <c r="G3" s="207"/>
    </row>
    <row r="4" spans="1:7" ht="15.75" thickBot="1">
      <c r="A4" s="227" t="s">
        <v>188</v>
      </c>
      <c r="B4" s="226"/>
      <c r="C4" s="208">
        <v>22</v>
      </c>
      <c r="D4" s="209">
        <v>21</v>
      </c>
      <c r="E4" s="210"/>
      <c r="F4" s="211"/>
      <c r="G4" s="212"/>
    </row>
    <row r="5" spans="1:7" ht="15" customHeight="1" thickBot="1">
      <c r="A5" s="583" t="s">
        <v>174</v>
      </c>
      <c r="B5" s="596" t="s">
        <v>172</v>
      </c>
      <c r="C5" s="597"/>
      <c r="D5" s="598"/>
      <c r="E5" s="593" t="s">
        <v>175</v>
      </c>
      <c r="F5" s="594"/>
      <c r="G5" s="595"/>
    </row>
    <row r="6" spans="1:7" ht="30.75" thickBot="1">
      <c r="A6" s="583"/>
      <c r="B6" s="224"/>
      <c r="C6" s="222" t="s">
        <v>187</v>
      </c>
      <c r="D6" s="190"/>
      <c r="E6" s="205"/>
      <c r="F6" s="206"/>
      <c r="G6" s="207"/>
    </row>
    <row r="7" spans="1:7" ht="15.75" thickBot="1">
      <c r="A7" s="228" t="s">
        <v>188</v>
      </c>
      <c r="B7" s="223"/>
      <c r="C7" s="191"/>
      <c r="D7" s="192">
        <v>21</v>
      </c>
      <c r="E7" s="213">
        <v>19</v>
      </c>
      <c r="F7" s="214">
        <v>2</v>
      </c>
      <c r="G7" s="215"/>
    </row>
    <row r="8" spans="1:7" ht="15" customHeight="1" thickBot="1">
      <c r="A8" s="584" t="s">
        <v>176</v>
      </c>
      <c r="B8" s="585" t="s">
        <v>172</v>
      </c>
      <c r="C8" s="585"/>
      <c r="D8" s="586"/>
      <c r="E8" s="587" t="s">
        <v>175</v>
      </c>
      <c r="F8" s="588"/>
      <c r="G8" s="589"/>
    </row>
    <row r="9" spans="1:7" ht="45.75" thickBot="1">
      <c r="A9" s="584"/>
      <c r="B9" s="230" t="s">
        <v>190</v>
      </c>
      <c r="C9" s="221"/>
      <c r="E9" s="216"/>
      <c r="F9" s="206"/>
      <c r="G9" s="207"/>
    </row>
    <row r="10" spans="1:7" ht="15.75" thickBot="1">
      <c r="A10" s="229" t="s">
        <v>188</v>
      </c>
      <c r="B10" s="223"/>
      <c r="C10" s="191"/>
      <c r="D10" s="193">
        <v>12</v>
      </c>
      <c r="E10" s="217">
        <v>6</v>
      </c>
      <c r="F10" s="218"/>
      <c r="G10" s="215"/>
    </row>
    <row r="11" spans="1:7">
      <c r="B11" s="194"/>
      <c r="C11" s="194"/>
      <c r="D11" s="195"/>
      <c r="E11" s="219" t="s">
        <v>177</v>
      </c>
      <c r="F11" s="220"/>
      <c r="G11" s="220"/>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7" bestFit="1" customWidth="1"/>
    <col min="2" max="2" width="12.7109375" style="67" customWidth="1"/>
    <col min="3" max="3" width="11.42578125" style="153" customWidth="1"/>
    <col min="4" max="4" width="29.7109375" style="153" customWidth="1"/>
    <col min="5" max="5" width="10.42578125" style="153" customWidth="1"/>
    <col min="6" max="6" width="12.28515625" style="153" customWidth="1"/>
    <col min="7" max="7" width="10.140625" style="153" customWidth="1"/>
    <col min="8" max="8" width="20.85546875" style="153" customWidth="1"/>
    <col min="9" max="9" width="11.5703125" style="153" customWidth="1"/>
    <col min="10" max="10" width="79.42578125" style="152" customWidth="1"/>
    <col min="11" max="20" width="9.140625" style="153"/>
  </cols>
  <sheetData>
    <row r="1" spans="1:10" ht="48" customHeight="1">
      <c r="A1" s="167" t="s">
        <v>139</v>
      </c>
      <c r="B1" s="167" t="s">
        <v>141</v>
      </c>
      <c r="C1" s="167" t="s">
        <v>4</v>
      </c>
      <c r="D1" s="167" t="s">
        <v>134</v>
      </c>
      <c r="E1" s="167" t="s">
        <v>137</v>
      </c>
      <c r="F1" s="168" t="s">
        <v>143</v>
      </c>
      <c r="G1" s="168" t="s">
        <v>135</v>
      </c>
      <c r="H1" s="168" t="s">
        <v>164</v>
      </c>
      <c r="I1" s="168" t="s">
        <v>152</v>
      </c>
      <c r="J1" s="188" t="s">
        <v>170</v>
      </c>
    </row>
    <row r="2" spans="1:10" ht="63">
      <c r="A2" s="173">
        <v>1</v>
      </c>
      <c r="B2" s="176" t="s">
        <v>142</v>
      </c>
      <c r="C2" s="169" t="s">
        <v>136</v>
      </c>
      <c r="D2" s="170" t="s">
        <v>138</v>
      </c>
      <c r="E2" s="172" t="s">
        <v>158</v>
      </c>
      <c r="F2" s="599" t="s">
        <v>183</v>
      </c>
      <c r="G2" s="600"/>
      <c r="H2" s="185" t="s">
        <v>180</v>
      </c>
      <c r="I2" s="175">
        <v>43160</v>
      </c>
      <c r="J2" s="233" t="s">
        <v>289</v>
      </c>
    </row>
    <row r="3" spans="1:10" ht="63">
      <c r="A3" s="173">
        <v>2</v>
      </c>
      <c r="B3" s="173" t="s">
        <v>92</v>
      </c>
      <c r="C3" s="169" t="s">
        <v>97</v>
      </c>
      <c r="D3" s="176" t="s">
        <v>153</v>
      </c>
      <c r="E3" s="172" t="s">
        <v>158</v>
      </c>
      <c r="F3" s="179">
        <v>42948</v>
      </c>
      <c r="G3" s="179">
        <v>42979</v>
      </c>
      <c r="H3" s="172" t="s">
        <v>108</v>
      </c>
      <c r="I3" s="175" t="s">
        <v>182</v>
      </c>
      <c r="J3" s="197" t="s">
        <v>288</v>
      </c>
    </row>
    <row r="4" spans="1:10" ht="31.5">
      <c r="A4" s="173">
        <v>3</v>
      </c>
      <c r="B4" s="173" t="s">
        <v>144</v>
      </c>
      <c r="C4" s="169" t="s">
        <v>97</v>
      </c>
      <c r="D4" s="176" t="s">
        <v>181</v>
      </c>
      <c r="E4" s="172" t="s">
        <v>158</v>
      </c>
      <c r="F4" s="179" t="s">
        <v>114</v>
      </c>
      <c r="G4" s="179" t="s">
        <v>114</v>
      </c>
      <c r="H4" s="185" t="s">
        <v>179</v>
      </c>
      <c r="I4" s="172" t="s">
        <v>114</v>
      </c>
      <c r="J4" s="198" t="s">
        <v>205</v>
      </c>
    </row>
    <row r="5" spans="1:10" ht="78.75">
      <c r="A5" s="173">
        <v>4</v>
      </c>
      <c r="B5" s="173" t="s">
        <v>92</v>
      </c>
      <c r="C5" s="173" t="s">
        <v>140</v>
      </c>
      <c r="D5" s="176" t="s">
        <v>154</v>
      </c>
      <c r="E5" s="172" t="s">
        <v>158</v>
      </c>
      <c r="F5" s="179">
        <v>42948</v>
      </c>
      <c r="G5" s="182">
        <v>42957</v>
      </c>
      <c r="H5" s="172" t="s">
        <v>108</v>
      </c>
      <c r="I5" s="175">
        <v>43040</v>
      </c>
      <c r="J5" s="172"/>
    </row>
    <row r="6" spans="1:10" ht="48" customHeight="1">
      <c r="A6" s="173">
        <v>5</v>
      </c>
      <c r="B6" s="173" t="s">
        <v>147</v>
      </c>
      <c r="C6" s="169" t="s">
        <v>140</v>
      </c>
      <c r="D6" s="176" t="s">
        <v>157</v>
      </c>
      <c r="E6" s="172" t="s">
        <v>158</v>
      </c>
      <c r="F6" s="179">
        <v>43070</v>
      </c>
      <c r="G6" s="179">
        <v>43070</v>
      </c>
      <c r="H6" s="172" t="s">
        <v>165</v>
      </c>
      <c r="I6" s="175" t="s">
        <v>236</v>
      </c>
      <c r="J6" s="197" t="s">
        <v>238</v>
      </c>
    </row>
    <row r="7" spans="1:10" ht="33.75" customHeight="1">
      <c r="A7" s="173">
        <v>6</v>
      </c>
      <c r="B7" s="173" t="s">
        <v>144</v>
      </c>
      <c r="C7" s="170" t="s">
        <v>105</v>
      </c>
      <c r="D7" s="173" t="s">
        <v>155</v>
      </c>
      <c r="E7" s="238" t="s">
        <v>158</v>
      </c>
      <c r="F7" s="178"/>
      <c r="G7" s="178"/>
      <c r="H7" s="177" t="s">
        <v>178</v>
      </c>
      <c r="I7" s="172" t="s">
        <v>162</v>
      </c>
      <c r="J7" s="198" t="s">
        <v>206</v>
      </c>
    </row>
    <row r="8" spans="1:10" ht="47.25">
      <c r="A8" s="173">
        <v>7</v>
      </c>
      <c r="B8" s="173" t="s">
        <v>96</v>
      </c>
      <c r="C8" s="170" t="s">
        <v>156</v>
      </c>
      <c r="D8" s="173" t="s">
        <v>155</v>
      </c>
      <c r="E8" s="232" t="s">
        <v>158</v>
      </c>
      <c r="F8" s="178"/>
      <c r="G8" s="178"/>
      <c r="H8" s="184" t="s">
        <v>163</v>
      </c>
      <c r="I8" s="175">
        <v>43009</v>
      </c>
      <c r="J8" s="197" t="s">
        <v>197</v>
      </c>
    </row>
    <row r="9" spans="1:10" ht="63">
      <c r="A9" s="173">
        <v>8</v>
      </c>
      <c r="B9" s="173" t="s">
        <v>147</v>
      </c>
      <c r="C9" s="170" t="s">
        <v>192</v>
      </c>
      <c r="D9" s="176" t="s">
        <v>166</v>
      </c>
      <c r="E9" s="172" t="s">
        <v>158</v>
      </c>
      <c r="F9" s="180">
        <v>42979</v>
      </c>
      <c r="G9" s="180">
        <v>42979</v>
      </c>
      <c r="H9" s="185" t="s">
        <v>184</v>
      </c>
      <c r="I9" s="175" t="s">
        <v>231</v>
      </c>
      <c r="J9" s="197" t="s">
        <v>250</v>
      </c>
    </row>
    <row r="10" spans="1:10" ht="31.5">
      <c r="A10" s="173">
        <v>9</v>
      </c>
      <c r="B10" s="173" t="s">
        <v>159</v>
      </c>
      <c r="C10" s="169" t="s">
        <v>129</v>
      </c>
      <c r="D10" s="183" t="s">
        <v>161</v>
      </c>
      <c r="E10" s="172" t="s">
        <v>158</v>
      </c>
      <c r="F10" s="179" t="s">
        <v>114</v>
      </c>
      <c r="G10" s="179" t="s">
        <v>114</v>
      </c>
      <c r="H10" s="172" t="s">
        <v>151</v>
      </c>
      <c r="I10" s="175" t="s">
        <v>114</v>
      </c>
      <c r="J10" s="196" t="s">
        <v>198</v>
      </c>
    </row>
    <row r="11" spans="1:10" ht="78.75">
      <c r="A11" s="173">
        <v>10</v>
      </c>
      <c r="B11" s="173" t="s">
        <v>147</v>
      </c>
      <c r="C11" s="173" t="s">
        <v>131</v>
      </c>
      <c r="D11" s="176" t="s">
        <v>169</v>
      </c>
      <c r="E11" s="172" t="s">
        <v>158</v>
      </c>
      <c r="F11" s="179">
        <v>42948</v>
      </c>
      <c r="G11" s="179">
        <v>42948</v>
      </c>
      <c r="H11" s="172" t="s">
        <v>90</v>
      </c>
      <c r="I11" s="189">
        <v>43040</v>
      </c>
      <c r="J11" s="171"/>
    </row>
    <row r="12" spans="1:10" ht="173.25">
      <c r="A12" s="173">
        <v>11</v>
      </c>
      <c r="B12" s="173" t="s">
        <v>147</v>
      </c>
      <c r="C12" s="169" t="s">
        <v>112</v>
      </c>
      <c r="D12" s="173" t="s">
        <v>167</v>
      </c>
      <c r="E12" s="172" t="s">
        <v>158</v>
      </c>
      <c r="F12" s="179" t="s">
        <v>114</v>
      </c>
      <c r="G12" s="179" t="s">
        <v>114</v>
      </c>
      <c r="H12" s="172" t="s">
        <v>168</v>
      </c>
      <c r="I12" s="172" t="s">
        <v>162</v>
      </c>
      <c r="J12" s="196" t="s">
        <v>195</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Flex</vt:lpstr>
      <vt:lpstr>Venture</vt:lpstr>
      <vt:lpstr>CEI</vt:lpstr>
      <vt:lpstr>Fu Yu</vt:lpstr>
      <vt:lpstr>Summary</vt:lpstr>
      <vt:lpstr>Recovery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2019-02-28T07:12:38Z</cp:lastPrinted>
  <dcterms:created xsi:type="dcterms:W3CDTF">2012-05-09T06:55:56Z</dcterms:created>
  <dcterms:modified xsi:type="dcterms:W3CDTF">2020-04-23T03:56:09Z</dcterms:modified>
</cp:coreProperties>
</file>