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0" documentId="8_{A08BFF08-775E-412A-B262-FBB600F888B2}" xr6:coauthVersionLast="44" xr6:coauthVersionMax="44" xr10:uidLastSave="{00000000-0000-0000-0000-000000000000}"/>
  <bookViews>
    <workbookView xWindow="-120" yWindow="-120" windowWidth="20730" windowHeight="11160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" i="2" l="1"/>
  <c r="C5" i="2" l="1"/>
  <c r="D5" i="2"/>
  <c r="D8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D10" i="2" l="1"/>
  <c r="D9" i="2"/>
  <c r="C9" i="2"/>
  <c r="B9" i="2"/>
  <c r="N9" i="2" l="1"/>
  <c r="B10" i="2"/>
  <c r="N7" i="2"/>
  <c r="H8" i="2"/>
  <c r="H10" i="2" s="1"/>
  <c r="E8" i="2"/>
  <c r="E10" i="2" s="1"/>
  <c r="C6" i="2"/>
  <c r="C8" i="2" s="1"/>
  <c r="C10" i="2" s="1"/>
  <c r="N3" i="2"/>
  <c r="N6" i="2" l="1"/>
  <c r="N5" i="2"/>
  <c r="N8" i="2" l="1"/>
  <c r="N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C6" authorId="0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</commentList>
</comments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<sst xmlns="http://schemas.openxmlformats.org/spreadsheetml/2006/main" count="22" uniqueCount="22">
  <si>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</si>
  <si>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</si>
  <si>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</si>
  <si>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</si>
  <si>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</si>
  <si>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</si>
  <si>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</si>
  <si>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</si>
  <si>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</si>
  <si>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</si>
  <si>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Venture</t>
  </si>
  <si>
    <t>Calibration $ to Venture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</si>
  <si>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</si>
  <si>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</si>
  <si>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</si>
  <si>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</si>
  <si>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</si>
  <si>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</si>
  <si>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</si>
  <si>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</si>
  <si>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r>
      <t>Total calibration cost from</t>
    </r>
    <r>
      <rPr>
        <b/>
        <i/>
        <sz val="11"/>
        <color theme="1"/>
        <rFont val="Calibri"/>
        <family val="2"/>
        <scheme val="minor"/>
      </rPr>
      <t xml:space="preserve"> other Vendors</t>
    </r>
  </si>
  <si>
    <t>Total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</si>
</sst>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0" fontId="9" fillId="0" borderId="0" xfId="0" applyFont="1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workbookViewId="0">
      <selection activeCell="E4" sqref="E4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0" t="s">
        <v>1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2" t="s">
        <v>21</v>
      </c>
    </row>
    <row r="3" spans="1:15" x14ac:dyDescent="0.25">
      <c r="A3" s="6" t="s">
        <v>10</v>
      </c>
      <c r="B3" s="9">
        <v>807.84</v>
      </c>
      <c r="C3" s="9">
        <v>0</v>
      </c>
      <c r="D3" s="9">
        <v>4087.69</v>
      </c>
      <c r="E3" s="3">
        <v>431.2</v>
      </c>
      <c r="F3" s="3">
        <v>431.2</v>
      </c>
      <c r="G3" s="3">
        <v>431.2</v>
      </c>
      <c r="H3" s="3">
        <v>0</v>
      </c>
      <c r="I3" s="3">
        <v>431.2</v>
      </c>
      <c r="J3" s="3">
        <v>792</v>
      </c>
      <c r="K3" s="3">
        <v>0</v>
      </c>
      <c r="L3" s="3">
        <v>0</v>
      </c>
      <c r="M3" s="3">
        <v>0</v>
      </c>
      <c r="N3" s="4">
        <f t="shared" ref="N3:N4" si="0">SUM(B3:M3)</f>
        <v>7412.329999999999</v>
      </c>
      <c r="O3" s="7"/>
    </row>
    <row r="4" spans="1:15" x14ac:dyDescent="0.25">
      <c r="A4" s="6" t="s">
        <v>11</v>
      </c>
      <c r="B4" s="4"/>
      <c r="C4" s="4"/>
      <c r="D4" s="4"/>
      <c r="E4" s="3"/>
      <c r="F4" s="3"/>
      <c r="G4" s="3"/>
      <c r="H4" s="3"/>
      <c r="I4" s="3"/>
      <c r="J4" s="3"/>
      <c r="K4" s="3"/>
      <c r="L4" s="3"/>
      <c r="M4" s="3"/>
      <c r="N4" s="4">
        <f t="shared" si="0"/>
        <v>0</v>
      </c>
      <c r="O4" s="7"/>
    </row>
    <row r="5" spans="1:15" x14ac:dyDescent="0.25">
      <c r="A5" s="19" t="s">
        <v>20</v>
      </c>
      <c r="B5" s="11">
        <f t="shared" ref="B5:N5" si="1">SUM(B3:B4)</f>
        <v>807.84</v>
      </c>
      <c r="C5" s="11">
        <f t="shared" si="1"/>
        <v>0</v>
      </c>
      <c r="D5" s="11">
        <f t="shared" si="1"/>
        <v>4087.69</v>
      </c>
      <c r="E5" s="11">
        <f t="shared" si="1"/>
        <v>431.2</v>
      </c>
      <c r="F5" s="11">
        <f t="shared" si="1"/>
        <v>431.2</v>
      </c>
      <c r="G5" s="11">
        <f t="shared" si="1"/>
        <v>431.2</v>
      </c>
      <c r="H5" s="11">
        <f t="shared" si="1"/>
        <v>0</v>
      </c>
      <c r="I5" s="11">
        <f t="shared" si="1"/>
        <v>431.2</v>
      </c>
      <c r="J5" s="11">
        <f t="shared" si="1"/>
        <v>792</v>
      </c>
      <c r="K5" s="11">
        <f t="shared" si="1"/>
        <v>0</v>
      </c>
      <c r="L5" s="11">
        <f t="shared" si="1"/>
        <v>0</v>
      </c>
      <c r="M5" s="11">
        <f t="shared" si="1"/>
        <v>0</v>
      </c>
      <c r="N5" s="11">
        <f t="shared" si="1"/>
        <v>7412.329999999999</v>
      </c>
    </row>
    <row r="6" spans="1:15" x14ac:dyDescent="0.25">
      <c r="A6" s="16" t="s">
        <v>16</v>
      </c>
      <c r="B6" s="8">
        <v>0</v>
      </c>
      <c r="C6" s="8">
        <f>3284.36*2</f>
        <v>6568.72</v>
      </c>
      <c r="D6" s="8">
        <v>0</v>
      </c>
      <c r="E6" s="8"/>
      <c r="F6" s="8"/>
      <c r="G6" s="8"/>
      <c r="H6" s="8"/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f>SUM(B6:M6)</f>
        <v>6568.72</v>
      </c>
      <c r="O6" s="5"/>
    </row>
    <row r="7" spans="1:15" x14ac:dyDescent="0.25">
      <c r="A7" s="16" t="s">
        <v>17</v>
      </c>
      <c r="B7" s="8">
        <v>1022.2222222222222</v>
      </c>
      <c r="C7" s="8">
        <v>481.48148148148152</v>
      </c>
      <c r="D7" s="8">
        <v>1333.3333333333333</v>
      </c>
      <c r="E7" s="8">
        <v>566.66999999999996</v>
      </c>
      <c r="F7" s="8">
        <v>1992.5951851851848</v>
      </c>
      <c r="G7" s="8">
        <v>392.59259259259255</v>
      </c>
      <c r="H7" s="8">
        <v>907.40740740740739</v>
      </c>
      <c r="I7" s="8">
        <v>2785.1851851851843</v>
      </c>
      <c r="J7" s="8">
        <v>51.851851851851848</v>
      </c>
      <c r="K7" s="8">
        <v>1888.8888888888887</v>
      </c>
      <c r="L7" s="8">
        <v>1211.1111111111106</v>
      </c>
      <c r="M7" s="8">
        <v>607.40740740740705</v>
      </c>
      <c r="N7" s="8">
        <f>SUM(B7:M7)</f>
        <v>13240.746666666664</v>
      </c>
      <c r="O7" s="5"/>
    </row>
    <row r="8" spans="1:15" s="15" customFormat="1" x14ac:dyDescent="0.25">
      <c r="A8" s="12" t="s">
        <v>18</v>
      </c>
      <c r="B8" s="13">
        <f>SUM(B5:B7)</f>
        <v>1830.0622222222223</v>
      </c>
      <c r="C8" s="13">
        <f t="shared" ref="C8:M8" si="2">SUM(C5:C7)</f>
        <v>7050.201481481482</v>
      </c>
      <c r="D8" s="13">
        <f t="shared" si="2"/>
        <v>5421.0233333333335</v>
      </c>
      <c r="E8" s="13">
        <f t="shared" si="2"/>
        <v>997.86999999999989</v>
      </c>
      <c r="F8" s="13">
        <f t="shared" si="2"/>
        <v>2423.7951851851849</v>
      </c>
      <c r="G8" s="13">
        <f t="shared" si="2"/>
        <v>823.79259259259254</v>
      </c>
      <c r="H8" s="13">
        <f t="shared" si="2"/>
        <v>907.40740740740739</v>
      </c>
      <c r="I8" s="13">
        <f t="shared" si="2"/>
        <v>3216.3851851851841</v>
      </c>
      <c r="J8" s="13">
        <f t="shared" si="2"/>
        <v>843.85185185185185</v>
      </c>
      <c r="K8" s="13">
        <f t="shared" si="2"/>
        <v>1888.8888888888887</v>
      </c>
      <c r="L8" s="13">
        <f t="shared" si="2"/>
        <v>1211.1111111111106</v>
      </c>
      <c r="M8" s="13">
        <f t="shared" si="2"/>
        <v>607.40740740740705</v>
      </c>
      <c r="N8" s="13">
        <f t="shared" ref="N8" si="3">SUM(B8:M8)</f>
        <v>27221.796666666662</v>
      </c>
      <c r="O8" s="14"/>
    </row>
    <row r="9" spans="1:15" x14ac:dyDescent="0.25">
      <c r="A9" s="17" t="s">
        <v>12</v>
      </c>
      <c r="B9" s="18">
        <f>449.2+179.88</f>
        <v>629.07999999999993</v>
      </c>
      <c r="C9" s="18">
        <f>459.8+181.02</f>
        <v>640.82000000000005</v>
      </c>
      <c r="D9" s="18">
        <f>790.43+724.66</f>
        <v>1515.09</v>
      </c>
      <c r="E9" s="3"/>
      <c r="F9" s="3"/>
      <c r="G9" s="3"/>
      <c r="H9" s="3"/>
      <c r="I9" s="3"/>
      <c r="J9" s="3"/>
      <c r="K9" s="3"/>
      <c r="L9" s="3"/>
      <c r="M9" s="3"/>
      <c r="N9" s="18">
        <f>SUM(B9:M9)</f>
        <v>2784.99</v>
      </c>
      <c r="O9" s="7"/>
    </row>
    <row r="10" spans="1:15" x14ac:dyDescent="0.25">
      <c r="A10" s="6" t="s">
        <v>19</v>
      </c>
      <c r="B10" s="11">
        <f>SUM(B8:B9)</f>
        <v>2459.1422222222222</v>
      </c>
      <c r="C10" s="11">
        <f t="shared" ref="C10" si="4">SUM(C8:C9)</f>
        <v>7691.0214814814817</v>
      </c>
      <c r="D10" s="11">
        <f>SUM(D8:D9)</f>
        <v>6936.1133333333337</v>
      </c>
      <c r="E10" s="11">
        <f t="shared" ref="E10:N10" si="5">SUM(E8:E9)</f>
        <v>997.86999999999989</v>
      </c>
      <c r="F10" s="11">
        <f t="shared" si="5"/>
        <v>2423.7951851851849</v>
      </c>
      <c r="G10" s="11">
        <f t="shared" si="5"/>
        <v>823.79259259259254</v>
      </c>
      <c r="H10" s="11">
        <f t="shared" si="5"/>
        <v>907.40740740740739</v>
      </c>
      <c r="I10" s="11">
        <f t="shared" si="5"/>
        <v>3216.3851851851841</v>
      </c>
      <c r="J10" s="11">
        <f t="shared" si="5"/>
        <v>843.85185185185185</v>
      </c>
      <c r="K10" s="11">
        <f t="shared" si="5"/>
        <v>1888.8888888888887</v>
      </c>
      <c r="L10" s="11">
        <f t="shared" si="5"/>
        <v>1211.1111111111106</v>
      </c>
      <c r="M10" s="11">
        <f t="shared" si="5"/>
        <v>607.40740740740705</v>
      </c>
      <c r="N10" s="11">
        <f t="shared" si="5"/>
        <v>30006.78666666666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A880F-D1EC-4A7C-A447-F176270ADFD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aea9ea73-34d9-45e8-acbb-0ab804ccd4f6"/>
    <ds:schemaRef ds:uri="5ca6415a-0c97-4c39-b3bb-ffce26572dde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2020-05-12T02:44:14Z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