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Apr\"/>
    </mc:Choice>
  </mc:AlternateContent>
  <xr:revisionPtr revIDLastSave="13" documentId="13_ncr:1_{38B4841B-65F8-41C3-BDE9-D52631B542F4}" xr6:coauthVersionLast="44" xr6:coauthVersionMax="45" xr10:uidLastSave="{E78884A2-CA36-4C49-8AF2-99B4862ADBAA}"/>
  <bookViews>
    <workbookView xWindow="-120" yWindow="-120" windowWidth="20730" windowHeight="11160" activeTab="1" xr2:uid="{00000000-000D-0000-FFFF-FFFF00000000}"/>
  </bookViews>
  <sheets>
    <sheet name="Summary" sheetId="5" r:id="rId1"/>
    <sheet name="Instrument" sheetId="12" r:id="rId2"/>
    <sheet name="PCBA" sheetId="19" r:id="rId3"/>
    <sheet name="Misc" sheetId="10" r:id="rId4"/>
    <sheet name="Others" sheetId="14" r:id="rId5"/>
  </sheets>
  <definedNames>
    <definedName name="_xlnm._FilterDatabase" localSheetId="1" hidden="1">Instrument!$A$7:$R$10</definedName>
    <definedName name="_xlnm._FilterDatabase" localSheetId="3" hidden="1">Misc!$A$6:$AS$18</definedName>
    <definedName name="_xlnm._FilterDatabase" localSheetId="2" hidden="1">PCBA!$A$7:$P$8</definedName>
    <definedName name="_Key1" localSheetId="2" hidden="1">#REF!</definedName>
    <definedName name="_Key1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2" hidden="1">#REF!</definedName>
    <definedName name="New" hidden="1">#REF!</definedName>
    <definedName name="_xlnm.Print_Area" localSheetId="1">Instrument!$A$1:$P$7</definedName>
    <definedName name="_xlnm.Print_Area" localSheetId="2">PCBA!$A$1:$P$8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4" l="1"/>
  <c r="F10" i="14"/>
  <c r="F9" i="14"/>
  <c r="F8" i="14" l="1"/>
  <c r="N8" i="19" l="1"/>
  <c r="G7" i="10" l="1"/>
  <c r="N3" i="19" l="1"/>
  <c r="N4" i="19" l="1"/>
  <c r="N5" i="19" s="1"/>
  <c r="B8" i="5" s="1"/>
  <c r="G3" i="10" l="1"/>
  <c r="N3" i="12" l="1"/>
  <c r="N4" i="12" s="1"/>
  <c r="N5" i="12" l="1"/>
  <c r="B7" i="5" s="1"/>
  <c r="F5" i="14" l="1"/>
  <c r="G4" i="10" l="1"/>
  <c r="G5" i="10" s="1"/>
  <c r="B9" i="5" s="1"/>
  <c r="B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jenny.lee-cn</author>
  </authors>
  <commentList>
    <comment ref="J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kwang</t>
        </r>
      </text>
    </comment>
    <comment ref="M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yinyin</t>
        </r>
      </text>
    </comment>
  </commentList>
</comments>
</file>

<file path=xl/sharedStrings.xml><?xml version="1.0" encoding="utf-8"?>
<sst xmlns="http://schemas.openxmlformats.org/spreadsheetml/2006/main" count="103" uniqueCount="66">
  <si>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</si>
  <si>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</si>
  <si>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</si>
  <si>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</si>
  <si>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</si>
  <si>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</si>
  <si>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</si>
  <si>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</si>
  <si>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</si>
  <si>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</si>
  <si>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</si>
  <si>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</si>
  <si>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CAL DATE</t>
  </si>
  <si>
    <t>Cost USD</t>
  </si>
  <si>
    <t>COST SGD</t>
  </si>
  <si>
    <t>Subtotal Others</t>
  </si>
  <si>
    <t>Cost SGD</t>
  </si>
  <si>
    <t>Cost (US$)</t>
  </si>
  <si>
    <t>Miscellaneous Materials</t>
  </si>
  <si>
    <t>External Calibration for Equipment (Instrument)</t>
  </si>
  <si>
    <t>Location</t>
  </si>
  <si>
    <t>Name</t>
  </si>
  <si>
    <t>Model</t>
  </si>
  <si>
    <t>Serial No</t>
  </si>
  <si>
    <t>Manufacturer</t>
  </si>
  <si>
    <t>Purpose</t>
  </si>
  <si>
    <t>Source</t>
  </si>
  <si>
    <t>Due</t>
  </si>
  <si>
    <t>Cycle</t>
  </si>
  <si>
    <t>External Calibration for Equipment (PCBA)</t>
  </si>
  <si>
    <t>Description</t>
  </si>
  <si>
    <t>Ext Cost(US$)</t>
  </si>
  <si>
    <t>Activity</t>
  </si>
  <si>
    <t>Others</t>
  </si>
  <si>
    <t>Invoice #</t>
  </si>
  <si>
    <t>Equipment ID</t>
  </si>
  <si>
    <t>Unit Price(S$)</t>
  </si>
  <si>
    <t>Unit Price(U$)</t>
  </si>
  <si>
    <t>PRV No</t>
  </si>
  <si>
    <t>PO No</t>
  </si>
  <si>
    <t>Calibration $ to Venture Box Build</t>
  </si>
  <si>
    <t>Adhoc cost - spare &amp; misc</t>
  </si>
  <si>
    <t>Calibration $ to Venture PCBA</t>
  </si>
  <si>
    <t>For Testing used</t>
  </si>
  <si>
    <t>To replace a faulty part at tester TE82987,approved by HuaZhen as on Tue 4/7/2020 3:50 PM</t>
  </si>
  <si>
    <t>PUMP VACUUM DEGASSER AF</t>
  </si>
  <si>
    <t>WATERS (PCBA)</t>
  </si>
  <si>
    <t>PWAT-16GC0027</t>
  </si>
  <si>
    <t>Keithley 236 Source Measure unit</t>
  </si>
  <si>
    <t>Keithley</t>
  </si>
  <si>
    <t>236</t>
  </si>
  <si>
    <t>0549819 (ID#95105)</t>
  </si>
  <si>
    <t>Keysight</t>
  </si>
  <si>
    <t>20/04/2020</t>
  </si>
  <si>
    <t>20/04/2021</t>
  </si>
  <si>
    <t>PR203100633</t>
  </si>
  <si>
    <t>Testing Purpose</t>
  </si>
  <si>
    <t>1148567</t>
  </si>
  <si>
    <t>From Venture to Flex</t>
  </si>
  <si>
    <t xml:space="preserve">Annual preventive maintenance. 1st pump send out , Serial number: C1525P993A </t>
  </si>
  <si>
    <t>From Venture to Flex
From Flex to Venture</t>
  </si>
  <si>
    <t xml:space="preserve">	2nd pump  (Serial number : C09225P516R) send out &amp; collect back 1st pump</t>
  </si>
  <si>
    <r>
      <t>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pump (Serial number: C0925P662R) send out on &amp; collect back 2</t>
    </r>
    <r>
      <rPr>
        <vertAlign val="superscript"/>
        <sz val="11"/>
        <rFont val="Calibri"/>
        <family val="2"/>
      </rPr>
      <t>nd</t>
    </r>
    <r>
      <rPr>
        <sz val="11"/>
        <rFont val="Calibri"/>
        <family val="2"/>
      </rPr>
      <t xml:space="preserve"> pump</t>
    </r>
  </si>
  <si>
    <t>From Flex to Venture</t>
  </si>
  <si>
    <r>
      <t>Collect back 3</t>
    </r>
    <r>
      <rPr>
        <vertAlign val="superscript"/>
        <sz val="11"/>
        <rFont val="Calibri"/>
        <family val="2"/>
      </rPr>
      <t>rd</t>
    </r>
    <r>
      <rPr>
        <sz val="11"/>
        <rFont val="Calibri"/>
        <family val="2"/>
      </rPr>
      <t xml:space="preserve"> pump</t>
    </r>
  </si>
  <si>
    <t>Q2 2020 (Apr'20)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</si>
</sst>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General_)"/>
    <numFmt numFmtId="179" formatCode="[$USD]\ #,##0.0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0"/>
      <color rgb="FF0000FF"/>
      <name val="Arial"/>
      <family val="2"/>
    </font>
    <font>
      <vertAlign val="superscript"/>
      <sz val="11"/>
      <name val="Calibri"/>
      <family val="2"/>
    </font>
    <font>
      <b/>
      <sz val="10"/>
      <color theme="0"/>
      <name val="Arial"/>
      <family val="2"/>
    </font>
    <font>
      <u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165" fontId="7" fillId="0" borderId="0" applyFill="0" applyBorder="0" applyAlignment="0"/>
    <xf numFmtId="166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65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4" fontId="8" fillId="0" borderId="0" applyFill="0" applyBorder="0" applyAlignment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71" fontId="7" fillId="0" borderId="0"/>
    <xf numFmtId="0" fontId="7" fillId="0" borderId="0"/>
    <xf numFmtId="0" fontId="11" fillId="0" borderId="0"/>
    <xf numFmtId="178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49" fontId="8" fillId="0" borderId="0" applyFill="0" applyBorder="0" applyAlignment="0"/>
    <xf numFmtId="173" fontId="7" fillId="0" borderId="0" applyFill="0" applyBorder="0" applyAlignment="0"/>
    <xf numFmtId="165" fontId="7" fillId="0" borderId="0" applyFill="0" applyBorder="0" applyAlignment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178" fontId="20" fillId="0" borderId="0"/>
    <xf numFmtId="0" fontId="4" fillId="0" borderId="0"/>
    <xf numFmtId="178" fontId="20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78" fontId="20" fillId="0" borderId="0"/>
    <xf numFmtId="178" fontId="33" fillId="0" borderId="0"/>
    <xf numFmtId="178" fontId="20" fillId="0" borderId="0"/>
    <xf numFmtId="0" fontId="3" fillId="0" borderId="0"/>
    <xf numFmtId="178" fontId="20" fillId="0" borderId="0"/>
    <xf numFmtId="178" fontId="20" fillId="0" borderId="0"/>
    <xf numFmtId="178" fontId="3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6" applyBorder="0">
      <alignment horizontal="center" vertical="center"/>
    </xf>
    <xf numFmtId="0" fontId="35" fillId="0" borderId="0">
      <alignment horizontal="centerContinuous"/>
    </xf>
    <xf numFmtId="0" fontId="35" fillId="0" borderId="0">
      <alignment horizontal="centerContinuous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 applyNumberFormat="0" applyFill="0" applyBorder="0" applyAlignment="0" applyProtection="0"/>
    <xf numFmtId="0" fontId="1" fillId="0" borderId="0"/>
  </cellStyleXfs>
  <cellXfs count="161">
    <xf numFmtId="0" fontId="0" fillId="0" borderId="0" xfId="0"/>
    <xf numFmtId="0" fontId="13" fillId="4" borderId="0" xfId="0" applyFont="1" applyFill="1"/>
    <xf numFmtId="0" fontId="14" fillId="5" borderId="0" xfId="0" applyFont="1" applyFill="1"/>
    <xf numFmtId="0" fontId="15" fillId="5" borderId="0" xfId="0" applyFont="1" applyFill="1"/>
    <xf numFmtId="177" fontId="13" fillId="4" borderId="0" xfId="10" applyNumberFormat="1" applyFont="1" applyFill="1"/>
    <xf numFmtId="177" fontId="14" fillId="5" borderId="0" xfId="10" applyNumberFormat="1" applyFont="1" applyFill="1"/>
    <xf numFmtId="176" fontId="15" fillId="5" borderId="0" xfId="10" applyNumberFormat="1" applyFont="1" applyFill="1"/>
    <xf numFmtId="176" fontId="13" fillId="4" borderId="0" xfId="10" applyNumberFormat="1" applyFont="1" applyFill="1"/>
    <xf numFmtId="0" fontId="7" fillId="6" borderId="3" xfId="37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34" applyFont="1" applyFill="1" applyBorder="1"/>
    <xf numFmtId="0" fontId="7" fillId="0" borderId="0" xfId="34" applyFont="1" applyFill="1" applyBorder="1"/>
    <xf numFmtId="0" fontId="17" fillId="0" borderId="0" xfId="34" applyFont="1" applyFill="1" applyBorder="1" applyAlignment="1">
      <alignment horizontal="center"/>
    </xf>
    <xf numFmtId="0" fontId="8" fillId="0" borderId="0" xfId="34" applyFont="1" applyFill="1" applyBorder="1" applyAlignment="1">
      <alignment horizontal="left"/>
    </xf>
    <xf numFmtId="174" fontId="8" fillId="0" borderId="0" xfId="12" applyNumberFormat="1" applyFont="1" applyFill="1" applyBorder="1" applyAlignment="1">
      <alignment horizontal="left"/>
    </xf>
    <xf numFmtId="176" fontId="8" fillId="0" borderId="0" xfId="12" applyNumberFormat="1" applyFont="1" applyFill="1" applyBorder="1" applyAlignment="1">
      <alignment horizontal="left"/>
    </xf>
    <xf numFmtId="0" fontId="18" fillId="0" borderId="0" xfId="34" applyFont="1" applyFill="1" applyBorder="1" applyAlignment="1">
      <alignment vertical="top"/>
    </xf>
    <xf numFmtId="0" fontId="18" fillId="0" borderId="0" xfId="34" applyFont="1" applyFill="1" applyBorder="1" applyAlignment="1">
      <alignment horizontal="left" vertical="top"/>
    </xf>
    <xf numFmtId="0" fontId="19" fillId="0" borderId="0" xfId="34" applyFont="1" applyFill="1" applyBorder="1" applyAlignment="1">
      <alignment vertical="top"/>
    </xf>
    <xf numFmtId="174" fontId="19" fillId="0" borderId="0" xfId="12" applyNumberFormat="1" applyFont="1" applyFill="1" applyBorder="1" applyAlignment="1">
      <alignment vertical="top"/>
    </xf>
    <xf numFmtId="176" fontId="19" fillId="0" borderId="0" xfId="12" applyNumberFormat="1" applyFont="1" applyFill="1" applyBorder="1" applyAlignment="1">
      <alignment vertical="top"/>
    </xf>
    <xf numFmtId="0" fontId="23" fillId="0" borderId="0" xfId="37" applyFont="1"/>
    <xf numFmtId="0" fontId="23" fillId="0" borderId="0" xfId="37" applyFont="1" applyAlignment="1">
      <alignment horizontal="center"/>
    </xf>
    <xf numFmtId="0" fontId="23" fillId="0" borderId="0" xfId="37" applyFont="1" applyAlignment="1">
      <alignment horizontal="left"/>
    </xf>
    <xf numFmtId="0" fontId="23" fillId="0" borderId="0" xfId="37" applyFont="1" applyAlignment="1">
      <alignment wrapText="1"/>
    </xf>
    <xf numFmtId="176" fontId="23" fillId="4" borderId="0" xfId="12" applyNumberFormat="1" applyFont="1" applyFill="1" applyAlignment="1">
      <alignment horizontal="center"/>
    </xf>
    <xf numFmtId="176" fontId="24" fillId="4" borderId="0" xfId="12" applyNumberFormat="1" applyFont="1" applyFill="1" applyAlignment="1">
      <alignment horizontal="center"/>
    </xf>
    <xf numFmtId="0" fontId="14" fillId="0" borderId="0" xfId="37" applyFont="1" applyFill="1"/>
    <xf numFmtId="0" fontId="14" fillId="0" borderId="0" xfId="37" applyFont="1" applyFill="1" applyAlignment="1">
      <alignment horizontal="center"/>
    </xf>
    <xf numFmtId="0" fontId="14" fillId="0" borderId="0" xfId="37" applyFont="1" applyFill="1" applyAlignment="1">
      <alignment horizontal="left"/>
    </xf>
    <xf numFmtId="0" fontId="14" fillId="0" borderId="0" xfId="37" applyFont="1" applyFill="1" applyAlignment="1">
      <alignment wrapText="1"/>
    </xf>
    <xf numFmtId="0" fontId="13" fillId="0" borderId="0" xfId="37" applyFont="1" applyFill="1" applyAlignment="1">
      <alignment horizontal="center"/>
    </xf>
    <xf numFmtId="174" fontId="13" fillId="0" borderId="0" xfId="12" applyNumberFormat="1" applyFont="1" applyFill="1" applyAlignment="1">
      <alignment horizontal="center"/>
    </xf>
    <xf numFmtId="2" fontId="13" fillId="0" borderId="0" xfId="12" applyNumberFormat="1" applyFont="1" applyFill="1" applyAlignment="1">
      <alignment horizontal="center"/>
    </xf>
    <xf numFmtId="0" fontId="23" fillId="6" borderId="3" xfId="37" applyFont="1" applyFill="1" applyBorder="1" applyAlignment="1">
      <alignment horizontal="center" vertical="center" wrapText="1"/>
    </xf>
    <xf numFmtId="176" fontId="8" fillId="0" borderId="0" xfId="12" applyNumberFormat="1" applyFont="1" applyFill="1" applyBorder="1" applyAlignment="1">
      <alignment horizontal="center"/>
    </xf>
    <xf numFmtId="176" fontId="19" fillId="0" borderId="0" xfId="12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6" fillId="0" borderId="0" xfId="34" applyFont="1" applyFill="1" applyBorder="1" applyAlignment="1">
      <alignment horizontal="left"/>
    </xf>
    <xf numFmtId="0" fontId="8" fillId="0" borderId="0" xfId="34" applyFont="1" applyFill="1" applyBorder="1" applyAlignment="1">
      <alignment horizontal="center"/>
    </xf>
    <xf numFmtId="175" fontId="8" fillId="0" borderId="0" xfId="34" applyNumberFormat="1" applyFont="1" applyFill="1" applyBorder="1" applyAlignment="1">
      <alignment horizontal="center" vertical="top" wrapText="1"/>
    </xf>
    <xf numFmtId="0" fontId="8" fillId="0" borderId="0" xfId="34" applyFont="1" applyFill="1" applyBorder="1" applyAlignment="1">
      <alignment wrapText="1"/>
    </xf>
    <xf numFmtId="0" fontId="8" fillId="0" borderId="0" xfId="34" applyFont="1" applyFill="1" applyBorder="1"/>
    <xf numFmtId="174" fontId="7" fillId="0" borderId="0" xfId="10" applyNumberFormat="1" applyFont="1" applyFill="1" applyBorder="1" applyAlignment="1">
      <alignment horizontal="center"/>
    </xf>
    <xf numFmtId="175" fontId="19" fillId="0" borderId="0" xfId="34" applyNumberFormat="1" applyFont="1" applyFill="1" applyBorder="1" applyAlignment="1">
      <alignment horizontal="center" vertical="top" wrapText="1"/>
    </xf>
    <xf numFmtId="0" fontId="19" fillId="0" borderId="0" xfId="34" applyFont="1" applyFill="1" applyBorder="1" applyAlignment="1">
      <alignment vertical="top" wrapText="1"/>
    </xf>
    <xf numFmtId="0" fontId="23" fillId="4" borderId="0" xfId="37" applyFont="1" applyFill="1" applyAlignment="1"/>
    <xf numFmtId="0" fontId="24" fillId="4" borderId="4" xfId="37" applyFont="1" applyFill="1" applyBorder="1" applyAlignment="1"/>
    <xf numFmtId="0" fontId="23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/>
    </xf>
    <xf numFmtId="175" fontId="23" fillId="0" borderId="0" xfId="37" applyNumberFormat="1" applyFont="1" applyAlignment="1">
      <alignment horizontal="center" vertical="top" wrapText="1"/>
    </xf>
    <xf numFmtId="0" fontId="17" fillId="0" borderId="0" xfId="34" applyFont="1" applyFill="1" applyBorder="1" applyAlignment="1">
      <alignment horizontal="center" wrapText="1"/>
    </xf>
    <xf numFmtId="0" fontId="23" fillId="0" borderId="0" xfId="37" applyFont="1" applyFill="1" applyAlignment="1"/>
    <xf numFmtId="176" fontId="23" fillId="0" borderId="0" xfId="12" applyNumberFormat="1" applyFont="1" applyFill="1" applyAlignment="1">
      <alignment horizontal="center"/>
    </xf>
    <xf numFmtId="174" fontId="23" fillId="6" borderId="3" xfId="12" applyNumberFormat="1" applyFont="1" applyFill="1" applyBorder="1" applyAlignment="1">
      <alignment horizontal="center" vertical="center" wrapText="1"/>
    </xf>
    <xf numFmtId="176" fontId="23" fillId="6" borderId="3" xfId="12" applyNumberFormat="1" applyFont="1" applyFill="1" applyBorder="1" applyAlignment="1">
      <alignment horizontal="center" vertical="center" wrapText="1"/>
    </xf>
    <xf numFmtId="0" fontId="8" fillId="0" borderId="0" xfId="34" applyFont="1" applyFill="1" applyBorder="1" applyAlignment="1">
      <alignment horizontal="left" wrapText="1"/>
    </xf>
    <xf numFmtId="0" fontId="19" fillId="0" borderId="0" xfId="34" applyFont="1" applyFill="1" applyBorder="1" applyAlignment="1">
      <alignment horizontal="left" vertical="top" wrapText="1"/>
    </xf>
    <xf numFmtId="0" fontId="23" fillId="0" borderId="0" xfId="37" applyFont="1" applyAlignment="1">
      <alignment horizontal="left" wrapText="1"/>
    </xf>
    <xf numFmtId="0" fontId="7" fillId="6" borderId="3" xfId="37" applyFont="1" applyFill="1" applyBorder="1" applyAlignment="1">
      <alignment horizontal="left" vertical="center" wrapText="1"/>
    </xf>
    <xf numFmtId="0" fontId="18" fillId="0" borderId="0" xfId="34" applyFont="1" applyFill="1" applyBorder="1" applyAlignment="1">
      <alignment horizontal="center" vertical="top"/>
    </xf>
    <xf numFmtId="0" fontId="2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6" borderId="5" xfId="37" applyFont="1" applyFill="1" applyBorder="1" applyAlignment="1">
      <alignment horizontal="center" vertical="center"/>
    </xf>
    <xf numFmtId="175" fontId="22" fillId="6" borderId="5" xfId="37" applyNumberFormat="1" applyFont="1" applyFill="1" applyBorder="1" applyAlignment="1">
      <alignment horizontal="center" vertical="center" wrapText="1"/>
    </xf>
    <xf numFmtId="0" fontId="22" fillId="6" borderId="5" xfId="37" applyFont="1" applyFill="1" applyBorder="1" applyAlignment="1">
      <alignment horizontal="left" vertical="center" wrapText="1"/>
    </xf>
    <xf numFmtId="0" fontId="22" fillId="6" borderId="5" xfId="37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1" fillId="0" borderId="0" xfId="0" applyFont="1"/>
    <xf numFmtId="179" fontId="22" fillId="0" borderId="3" xfId="34" applyNumberFormat="1" applyFont="1" applyFill="1" applyBorder="1" applyAlignment="1">
      <alignment horizontal="center" vertical="center" wrapText="1"/>
    </xf>
    <xf numFmtId="179" fontId="22" fillId="0" borderId="3" xfId="34" applyNumberFormat="1" applyFont="1" applyFill="1" applyBorder="1" applyAlignment="1">
      <alignment horizontal="right" vertical="center" wrapText="1"/>
    </xf>
    <xf numFmtId="49" fontId="7" fillId="0" borderId="3" xfId="36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37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22" fillId="0" borderId="3" xfId="36" applyNumberFormat="1" applyFont="1" applyBorder="1" applyAlignment="1">
      <alignment horizontal="center" vertical="center" wrapText="1"/>
    </xf>
    <xf numFmtId="0" fontId="30" fillId="0" borderId="0" xfId="0" applyFont="1" applyBorder="1"/>
    <xf numFmtId="174" fontId="7" fillId="0" borderId="3" xfId="36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vertical="center" wrapText="1"/>
    </xf>
    <xf numFmtId="0" fontId="30" fillId="0" borderId="0" xfId="0" applyFont="1" applyFill="1" applyBorder="1"/>
    <xf numFmtId="0" fontId="7" fillId="0" borderId="3" xfId="36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 wrapText="1"/>
    </xf>
    <xf numFmtId="0" fontId="22" fillId="0" borderId="3" xfId="69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/>
    </xf>
    <xf numFmtId="0" fontId="22" fillId="0" borderId="3" xfId="36" applyNumberFormat="1" applyFont="1" applyBorder="1" applyAlignment="1">
      <alignment horizontal="center" vertical="center"/>
    </xf>
    <xf numFmtId="175" fontId="22" fillId="0" borderId="3" xfId="36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/>
    </xf>
    <xf numFmtId="174" fontId="7" fillId="0" borderId="3" xfId="56" applyNumberFormat="1" applyFont="1" applyBorder="1" applyAlignment="1">
      <alignment horizontal="center" vertical="center"/>
    </xf>
    <xf numFmtId="15" fontId="22" fillId="0" borderId="3" xfId="54" applyNumberFormat="1" applyFont="1" applyBorder="1" applyAlignment="1">
      <alignment vertical="center"/>
    </xf>
    <xf numFmtId="0" fontId="37" fillId="0" borderId="0" xfId="37" applyFont="1" applyAlignment="1">
      <alignment horizontal="center" vertical="center"/>
    </xf>
    <xf numFmtId="0" fontId="16" fillId="0" borderId="0" xfId="34" applyFont="1"/>
    <xf numFmtId="0" fontId="7" fillId="0" borderId="0" xfId="34"/>
    <xf numFmtId="0" fontId="17" fillId="0" borderId="0" xfId="34" applyFont="1" applyAlignment="1">
      <alignment horizontal="center"/>
    </xf>
    <xf numFmtId="0" fontId="8" fillId="0" borderId="0" xfId="34" applyFont="1" applyAlignment="1">
      <alignment horizontal="left"/>
    </xf>
    <xf numFmtId="0" fontId="30" fillId="0" borderId="0" xfId="34" applyFont="1"/>
    <xf numFmtId="0" fontId="18" fillId="0" borderId="0" xfId="34" applyFont="1" applyAlignment="1">
      <alignment vertical="top"/>
    </xf>
    <xf numFmtId="0" fontId="18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23" fillId="0" borderId="0" xfId="102" applyFont="1"/>
    <xf numFmtId="0" fontId="23" fillId="0" borderId="0" xfId="102" applyFont="1" applyAlignment="1">
      <alignment horizontal="center"/>
    </xf>
    <xf numFmtId="0" fontId="23" fillId="0" borderId="0" xfId="102" applyFont="1" applyAlignment="1">
      <alignment horizontal="left"/>
    </xf>
    <xf numFmtId="0" fontId="23" fillId="0" borderId="0" xfId="102" applyFont="1" applyAlignment="1">
      <alignment wrapText="1"/>
    </xf>
    <xf numFmtId="0" fontId="14" fillId="0" borderId="0" xfId="102" applyFont="1"/>
    <xf numFmtId="0" fontId="14" fillId="0" borderId="0" xfId="102" applyFont="1" applyAlignment="1">
      <alignment horizontal="center"/>
    </xf>
    <xf numFmtId="0" fontId="14" fillId="0" borderId="0" xfId="102" applyFont="1" applyAlignment="1">
      <alignment horizontal="left"/>
    </xf>
    <xf numFmtId="0" fontId="14" fillId="0" borderId="0" xfId="102" applyFont="1" applyAlignment="1">
      <alignment wrapText="1"/>
    </xf>
    <xf numFmtId="0" fontId="13" fillId="0" borderId="0" xfId="102" applyFont="1" applyAlignment="1">
      <alignment horizontal="center"/>
    </xf>
    <xf numFmtId="0" fontId="7" fillId="6" borderId="3" xfId="102" applyFont="1" applyFill="1" applyBorder="1" applyAlignment="1">
      <alignment horizontal="center" vertical="center" wrapText="1"/>
    </xf>
    <xf numFmtId="0" fontId="7" fillId="6" borderId="3" xfId="102" applyFont="1" applyFill="1" applyBorder="1" applyAlignment="1">
      <alignment horizontal="left" vertical="center" wrapText="1"/>
    </xf>
    <xf numFmtId="0" fontId="22" fillId="6" borderId="3" xfId="102" applyFont="1" applyFill="1" applyBorder="1" applyAlignment="1">
      <alignment horizontal="center" vertical="center" wrapText="1"/>
    </xf>
    <xf numFmtId="0" fontId="23" fillId="6" borderId="3" xfId="102" applyFont="1" applyFill="1" applyBorder="1" applyAlignment="1">
      <alignment horizontal="center" vertical="center" wrapText="1"/>
    </xf>
    <xf numFmtId="174" fontId="27" fillId="0" borderId="3" xfId="34" applyNumberFormat="1" applyFont="1" applyBorder="1" applyAlignment="1">
      <alignment horizontal="center" vertical="center" wrapText="1"/>
    </xf>
    <xf numFmtId="0" fontId="27" fillId="0" borderId="0" xfId="34" applyFont="1"/>
    <xf numFmtId="0" fontId="22" fillId="0" borderId="3" xfId="102" applyFont="1" applyBorder="1" applyAlignment="1">
      <alignment horizontal="center" vertical="center"/>
    </xf>
    <xf numFmtId="0" fontId="22" fillId="0" borderId="3" xfId="34" applyFont="1" applyBorder="1" applyAlignment="1">
      <alignment horizontal="center" vertical="center"/>
    </xf>
    <xf numFmtId="49" fontId="22" fillId="0" borderId="3" xfId="34" applyNumberFormat="1" applyFont="1" applyBorder="1" applyAlignment="1">
      <alignment horizontal="center" vertical="center" wrapText="1"/>
    </xf>
    <xf numFmtId="0" fontId="7" fillId="0" borderId="0" xfId="34" applyAlignment="1">
      <alignment horizontal="center"/>
    </xf>
    <xf numFmtId="0" fontId="39" fillId="0" borderId="3" xfId="0" applyFont="1" applyBorder="1" applyAlignment="1">
      <alignment horizontal="left" vertical="center"/>
    </xf>
    <xf numFmtId="49" fontId="7" fillId="0" borderId="3" xfId="69" applyNumberFormat="1" applyFont="1" applyBorder="1" applyAlignment="1">
      <alignment horizontal="center" vertical="center" wrapText="1"/>
    </xf>
    <xf numFmtId="49" fontId="40" fillId="0" borderId="3" xfId="0" applyNumberFormat="1" applyFont="1" applyBorder="1" applyAlignment="1">
      <alignment horizontal="center" vertical="center"/>
    </xf>
    <xf numFmtId="0" fontId="7" fillId="0" borderId="3" xfId="36" applyNumberFormat="1" applyFont="1" applyBorder="1" applyAlignment="1">
      <alignment horizontal="center" vertical="center" wrapText="1"/>
    </xf>
    <xf numFmtId="0" fontId="22" fillId="0" borderId="3" xfId="36" applyNumberFormat="1" applyFont="1" applyBorder="1" applyAlignment="1">
      <alignment horizontal="center" vertical="center" wrapText="1"/>
    </xf>
    <xf numFmtId="49" fontId="40" fillId="0" borderId="3" xfId="36" applyNumberFormat="1" applyFont="1" applyBorder="1" applyAlignment="1">
      <alignment horizontal="center" vertical="center"/>
    </xf>
    <xf numFmtId="0" fontId="22" fillId="0" borderId="3" xfId="67" applyFont="1" applyBorder="1" applyAlignment="1">
      <alignment horizontal="center" vertical="center"/>
    </xf>
    <xf numFmtId="49" fontId="40" fillId="0" borderId="3" xfId="56" applyNumberFormat="1" applyFont="1" applyBorder="1" applyAlignment="1">
      <alignment horizontal="center" vertical="center"/>
    </xf>
    <xf numFmtId="0" fontId="22" fillId="0" borderId="3" xfId="37" applyFont="1" applyBorder="1" applyAlignment="1">
      <alignment horizontal="center" vertical="center"/>
    </xf>
    <xf numFmtId="179" fontId="22" fillId="0" borderId="3" xfId="34" applyNumberFormat="1" applyFont="1" applyBorder="1" applyAlignment="1">
      <alignment horizontal="right" vertical="center" wrapText="1"/>
    </xf>
    <xf numFmtId="179" fontId="22" fillId="0" borderId="3" xfId="34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9" fillId="0" borderId="7" xfId="0" applyFont="1" applyBorder="1" applyAlignment="1">
      <alignment horizontal="left" vertical="center"/>
    </xf>
    <xf numFmtId="49" fontId="22" fillId="0" borderId="3" xfId="69" quotePrefix="1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 wrapText="1"/>
    </xf>
    <xf numFmtId="174" fontId="7" fillId="0" borderId="3" xfId="34" applyNumberFormat="1" applyFont="1" applyBorder="1" applyAlignment="1">
      <alignment horizontal="center" vertical="center" wrapText="1"/>
    </xf>
    <xf numFmtId="49" fontId="7" fillId="0" borderId="3" xfId="34" applyNumberFormat="1" applyFont="1" applyBorder="1" applyAlignment="1">
      <alignment horizontal="center" vertical="center" wrapText="1"/>
    </xf>
    <xf numFmtId="0" fontId="7" fillId="0" borderId="3" xfId="102" applyFont="1" applyBorder="1" applyAlignment="1">
      <alignment horizontal="center" vertical="center"/>
    </xf>
    <xf numFmtId="0" fontId="39" fillId="0" borderId="0" xfId="0" applyFont="1"/>
    <xf numFmtId="0" fontId="39" fillId="0" borderId="3" xfId="0" applyFont="1" applyBorder="1" applyAlignment="1">
      <alignment vertical="center"/>
    </xf>
    <xf numFmtId="15" fontId="32" fillId="0" borderId="3" xfId="0" applyNumberFormat="1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174" fontId="39" fillId="0" borderId="3" xfId="0" applyNumberFormat="1" applyFont="1" applyBorder="1" applyAlignment="1">
      <alignment vertical="center"/>
    </xf>
    <xf numFmtId="175" fontId="39" fillId="0" borderId="3" xfId="0" applyNumberFormat="1" applyFont="1" applyFill="1" applyBorder="1" applyAlignment="1">
      <alignment vertical="center"/>
    </xf>
    <xf numFmtId="0" fontId="32" fillId="0" borderId="3" xfId="0" applyFont="1" applyBorder="1" applyAlignment="1">
      <alignment horizontal="center" vertical="center"/>
    </xf>
    <xf numFmtId="0" fontId="7" fillId="6" borderId="8" xfId="37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178" fontId="43" fillId="0" borderId="0" xfId="10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7" fillId="6" borderId="8" xfId="102" applyFont="1" applyFill="1" applyBorder="1" applyAlignment="1">
      <alignment horizontal="center" vertical="center" wrapText="1"/>
    </xf>
    <xf numFmtId="49" fontId="27" fillId="0" borderId="8" xfId="34" applyNumberFormat="1" applyFont="1" applyBorder="1" applyAlignment="1">
      <alignment horizontal="center" vertical="center" wrapText="1"/>
    </xf>
    <xf numFmtId="0" fontId="30" fillId="0" borderId="0" xfId="34" applyFont="1" applyBorder="1"/>
    <xf numFmtId="0" fontId="30" fillId="0" borderId="0" xfId="34" applyFont="1" applyBorder="1" applyAlignment="1">
      <alignment horizontal="center" vertical="center"/>
    </xf>
    <xf numFmtId="178" fontId="30" fillId="0" borderId="0" xfId="69" applyFont="1" applyBorder="1" applyAlignment="1">
      <alignment horizontal="center" vertical="center"/>
    </xf>
    <xf numFmtId="0" fontId="43" fillId="0" borderId="0" xfId="101" applyNumberFormat="1" applyFont="1" applyBorder="1" applyAlignment="1">
      <alignment horizontal="left" vertical="center" wrapText="1"/>
    </xf>
    <xf numFmtId="0" fontId="23" fillId="4" borderId="0" xfId="37" applyFont="1" applyFill="1" applyAlignment="1">
      <alignment horizontal="right"/>
    </xf>
    <xf numFmtId="0" fontId="24" fillId="4" borderId="0" xfId="37" applyFont="1" applyFill="1" applyAlignment="1">
      <alignment horizontal="right"/>
    </xf>
    <xf numFmtId="0" fontId="23" fillId="4" borderId="0" xfId="102" applyFont="1" applyFill="1" applyAlignment="1">
      <alignment horizontal="right"/>
    </xf>
    <xf numFmtId="0" fontId="24" fillId="4" borderId="0" xfId="102" applyFont="1" applyFill="1" applyAlignment="1">
      <alignment horizontal="right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" xfId="101" builtinId="8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2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0"/>
  <sheetViews>
    <sheetView zoomScaleNormal="100" workbookViewId="0">
      <selection activeCell="C13" sqref="C13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40</v>
      </c>
      <c r="B7" s="6">
        <f>Instrument!N5</f>
        <v>0</v>
      </c>
    </row>
    <row r="8" spans="1:2" ht="16.5" x14ac:dyDescent="0.35">
      <c r="A8" s="3" t="s">
        <v>42</v>
      </c>
      <c r="B8" s="6">
        <f>PCBA!N5</f>
        <v>431.2</v>
      </c>
    </row>
    <row r="9" spans="1:2" ht="16.5" x14ac:dyDescent="0.35">
      <c r="A9" s="3" t="s">
        <v>41</v>
      </c>
      <c r="B9" s="6">
        <f>Misc!G5+Others!F5</f>
        <v>637.23400000000004</v>
      </c>
    </row>
    <row r="10" spans="1:2" ht="15" x14ac:dyDescent="0.25">
      <c r="A10" s="1" t="s">
        <v>2</v>
      </c>
      <c r="B10" s="7">
        <f>SUM(B7:B9)</f>
        <v>1068.434</v>
      </c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16"/>
  <sheetViews>
    <sheetView tabSelected="1" zoomScale="85" zoomScaleNormal="85" zoomScaleSheetLayoutView="85" workbookViewId="0">
      <pane xSplit="4" ySplit="7" topLeftCell="I8" activePane="bottomRight" state="frozen"/>
      <selection activeCell="N8" sqref="N8:N10"/>
      <selection pane="topRight" activeCell="N8" sqref="N8:N10"/>
      <selection pane="bottomLeft" activeCell="N8" sqref="N8:N10"/>
      <selection pane="bottomRight" activeCell="I15" sqref="I15"/>
    </sheetView>
  </sheetViews>
  <sheetFormatPr defaultRowHeight="12.75" x14ac:dyDescent="0.2"/>
  <cols>
    <col min="1" max="1" width="6.7109375" style="9" customWidth="1"/>
    <col min="2" max="2" width="17.5703125" style="9" customWidth="1"/>
    <col min="3" max="3" width="24.85546875" style="37" customWidth="1"/>
    <col min="4" max="4" width="25" style="37" customWidth="1"/>
    <col min="5" max="5" width="15.140625" style="9" bestFit="1" customWidth="1"/>
    <col min="6" max="6" width="18.85546875" style="9" customWidth="1"/>
    <col min="7" max="7" width="17.42578125" style="9" bestFit="1" customWidth="1"/>
    <col min="8" max="8" width="17.140625" style="9" bestFit="1" customWidth="1"/>
    <col min="9" max="9" width="22.42578125" style="9" customWidth="1"/>
    <col min="10" max="10" width="15.140625" style="9" bestFit="1" customWidth="1"/>
    <col min="11" max="11" width="10.28515625" style="9" bestFit="1" customWidth="1"/>
    <col min="12" max="12" width="11" style="9" bestFit="1" customWidth="1"/>
    <col min="13" max="13" width="13.7109375" style="9" bestFit="1" customWidth="1"/>
    <col min="14" max="14" width="18.140625" style="9" bestFit="1" customWidth="1"/>
    <col min="15" max="15" width="15.42578125" style="9" bestFit="1" customWidth="1"/>
    <col min="16" max="16" width="13.5703125" style="37" bestFit="1" customWidth="1"/>
    <col min="17" max="17" width="12.7109375" style="75" bestFit="1" customWidth="1"/>
    <col min="18" max="18" width="11.28515625" style="75" customWidth="1"/>
    <col min="19" max="16384" width="9.140625" style="9"/>
  </cols>
  <sheetData>
    <row r="1" spans="1:18" ht="20.25" x14ac:dyDescent="0.3">
      <c r="A1" s="10" t="s">
        <v>19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4"/>
      <c r="N1" s="15"/>
      <c r="O1" s="15"/>
      <c r="P1" s="35"/>
    </row>
    <row r="2" spans="1:18" ht="15" x14ac:dyDescent="0.2">
      <c r="A2" s="16" t="s">
        <v>65</v>
      </c>
      <c r="B2" s="11"/>
      <c r="C2" s="60"/>
      <c r="D2" s="60"/>
      <c r="E2" s="16"/>
      <c r="F2" s="17"/>
      <c r="G2" s="17"/>
      <c r="H2" s="17"/>
      <c r="I2" s="18"/>
      <c r="J2" s="18"/>
      <c r="K2" s="18"/>
      <c r="L2" s="18"/>
      <c r="M2" s="19"/>
      <c r="N2" s="20"/>
      <c r="O2" s="20"/>
      <c r="P2" s="36"/>
    </row>
    <row r="3" spans="1:18" ht="14.25" x14ac:dyDescent="0.2">
      <c r="A3" s="21"/>
      <c r="B3" s="22"/>
      <c r="C3" s="22"/>
      <c r="D3" s="22"/>
      <c r="E3" s="24"/>
      <c r="F3" s="24"/>
      <c r="G3" s="24"/>
      <c r="H3" s="24"/>
      <c r="I3" s="22"/>
      <c r="J3" s="22"/>
      <c r="K3" s="22"/>
      <c r="L3" s="157" t="s">
        <v>5</v>
      </c>
      <c r="M3" s="157"/>
      <c r="N3" s="25">
        <f>SUM(N8:N11)</f>
        <v>0</v>
      </c>
      <c r="O3" s="20"/>
      <c r="P3" s="36"/>
      <c r="Q3" s="80"/>
      <c r="R3" s="80"/>
    </row>
    <row r="4" spans="1:18" ht="14.25" x14ac:dyDescent="0.2">
      <c r="A4" s="21"/>
      <c r="B4" s="22"/>
      <c r="C4" s="22"/>
      <c r="D4" s="22"/>
      <c r="E4" s="24"/>
      <c r="F4" s="24"/>
      <c r="G4" s="24"/>
      <c r="H4" s="24"/>
      <c r="I4" s="22"/>
      <c r="J4" s="22"/>
      <c r="K4" s="22"/>
      <c r="L4" s="157" t="s">
        <v>8</v>
      </c>
      <c r="M4" s="157"/>
      <c r="N4" s="25">
        <f>N3*0.1</f>
        <v>0</v>
      </c>
      <c r="O4" s="20"/>
      <c r="P4" s="36"/>
      <c r="Q4" s="80"/>
      <c r="R4" s="80"/>
    </row>
    <row r="5" spans="1:18" ht="15.75" x14ac:dyDescent="0.25">
      <c r="A5" s="21"/>
      <c r="B5" s="22"/>
      <c r="C5" s="22"/>
      <c r="D5" s="22"/>
      <c r="E5" s="24"/>
      <c r="F5" s="24"/>
      <c r="G5" s="24"/>
      <c r="H5" s="24"/>
      <c r="I5" s="22"/>
      <c r="J5" s="22"/>
      <c r="K5" s="22"/>
      <c r="L5" s="158" t="s">
        <v>9</v>
      </c>
      <c r="M5" s="158"/>
      <c r="N5" s="26">
        <f>SUM(N3:N4)</f>
        <v>0</v>
      </c>
      <c r="O5" s="20"/>
      <c r="P5" s="36"/>
      <c r="Q5" s="83"/>
      <c r="R5" s="80"/>
    </row>
    <row r="6" spans="1:18" ht="15" x14ac:dyDescent="0.25">
      <c r="A6" s="27"/>
      <c r="B6" s="28"/>
      <c r="C6" s="28"/>
      <c r="D6" s="28"/>
      <c r="E6" s="30"/>
      <c r="F6" s="30"/>
      <c r="G6" s="30"/>
      <c r="H6" s="30"/>
      <c r="I6" s="31"/>
      <c r="J6" s="31"/>
      <c r="K6" s="31"/>
      <c r="L6" s="31"/>
      <c r="M6" s="32"/>
      <c r="N6" s="33"/>
      <c r="O6" s="33"/>
      <c r="P6" s="33"/>
      <c r="Q6" s="83"/>
      <c r="R6" s="80"/>
    </row>
    <row r="7" spans="1:18" ht="14.25" x14ac:dyDescent="0.2">
      <c r="A7" s="8" t="s">
        <v>11</v>
      </c>
      <c r="B7" s="59" t="s">
        <v>20</v>
      </c>
      <c r="C7" s="34" t="s">
        <v>21</v>
      </c>
      <c r="D7" s="34" t="s">
        <v>35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12</v>
      </c>
      <c r="K7" s="8" t="s">
        <v>27</v>
      </c>
      <c r="L7" s="8" t="s">
        <v>28</v>
      </c>
      <c r="M7" s="8" t="s">
        <v>34</v>
      </c>
      <c r="N7" s="8" t="s">
        <v>13</v>
      </c>
      <c r="O7" s="8" t="s">
        <v>14</v>
      </c>
      <c r="P7" s="146" t="s">
        <v>1</v>
      </c>
      <c r="Q7" s="148" t="s">
        <v>38</v>
      </c>
      <c r="R7" s="148" t="s">
        <v>39</v>
      </c>
    </row>
    <row r="8" spans="1:18" x14ac:dyDescent="0.2">
      <c r="A8" s="76">
        <v>1</v>
      </c>
      <c r="B8" s="122"/>
      <c r="C8" s="122"/>
      <c r="D8" s="86"/>
      <c r="E8" s="122"/>
      <c r="F8" s="122"/>
      <c r="G8" s="122"/>
      <c r="H8" s="77" t="s">
        <v>43</v>
      </c>
      <c r="I8" s="122"/>
      <c r="J8" s="123"/>
      <c r="K8" s="123"/>
      <c r="L8" s="86"/>
      <c r="M8" s="78"/>
      <c r="N8" s="90"/>
      <c r="O8" s="81"/>
      <c r="P8" s="147"/>
      <c r="Q8" s="149"/>
      <c r="R8" s="150"/>
    </row>
    <row r="9" spans="1:18" x14ac:dyDescent="0.2">
      <c r="A9" s="76">
        <v>2</v>
      </c>
      <c r="B9" s="122"/>
      <c r="C9" s="122"/>
      <c r="D9" s="86"/>
      <c r="E9" s="122"/>
      <c r="F9" s="122"/>
      <c r="G9" s="122"/>
      <c r="H9" s="77" t="s">
        <v>43</v>
      </c>
      <c r="I9" s="122"/>
      <c r="J9" s="123"/>
      <c r="K9" s="123"/>
      <c r="L9" s="86"/>
      <c r="M9" s="78"/>
      <c r="N9" s="90"/>
      <c r="O9" s="81"/>
      <c r="P9" s="147"/>
      <c r="Q9" s="149"/>
      <c r="R9" s="150"/>
    </row>
    <row r="10" spans="1:18" x14ac:dyDescent="0.2">
      <c r="A10" s="76">
        <v>3</v>
      </c>
      <c r="B10" s="74"/>
      <c r="C10" s="124"/>
      <c r="D10" s="79"/>
      <c r="E10" s="124"/>
      <c r="F10" s="125"/>
      <c r="G10" s="124"/>
      <c r="H10" s="77" t="s">
        <v>43</v>
      </c>
      <c r="I10" s="124"/>
      <c r="J10" s="126"/>
      <c r="K10" s="126"/>
      <c r="L10" s="88"/>
      <c r="M10" s="70"/>
      <c r="N10" s="90"/>
      <c r="O10" s="91"/>
      <c r="P10" s="147"/>
      <c r="Q10" s="149"/>
      <c r="R10" s="150"/>
    </row>
    <row r="11" spans="1:18" x14ac:dyDescent="0.2">
      <c r="A11" s="76">
        <v>4</v>
      </c>
      <c r="B11" s="74"/>
      <c r="C11" s="70"/>
      <c r="D11" s="127"/>
      <c r="E11" s="70"/>
      <c r="F11" s="70"/>
      <c r="G11" s="70"/>
      <c r="H11" s="77" t="s">
        <v>43</v>
      </c>
      <c r="I11" s="70"/>
      <c r="J11" s="128"/>
      <c r="K11" s="128"/>
      <c r="L11" s="84"/>
      <c r="M11" s="78"/>
      <c r="N11" s="90"/>
      <c r="O11" s="91"/>
      <c r="P11" s="147"/>
      <c r="Q11" s="149"/>
      <c r="R11" s="150"/>
    </row>
    <row r="12" spans="1:18" x14ac:dyDescent="0.2">
      <c r="Q12" s="80"/>
      <c r="R12" s="80"/>
    </row>
    <row r="13" spans="1:18" x14ac:dyDescent="0.2">
      <c r="Q13" s="80"/>
      <c r="R13" s="80"/>
    </row>
    <row r="14" spans="1:18" x14ac:dyDescent="0.2">
      <c r="Q14" s="80"/>
      <c r="R14" s="80"/>
    </row>
    <row r="15" spans="1:18" x14ac:dyDescent="0.2">
      <c r="Q15" s="80"/>
      <c r="R15" s="80"/>
    </row>
    <row r="16" spans="1:18" x14ac:dyDescent="0.2">
      <c r="Q16" s="80"/>
      <c r="R16" s="80"/>
    </row>
  </sheetData>
  <autoFilter ref="A7:R10" xr:uid="{7DDA5796-2DD4-49F2-A4E3-53DC6D51F8D6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54" fitToHeight="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7FB-C337-4D81-A0BB-B1E752613648}">
  <sheetPr>
    <tabColor rgb="FF92D050"/>
    <pageSetUpPr fitToPage="1"/>
  </sheetPr>
  <dimension ref="A1:R13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C8" sqref="C8"/>
    </sheetView>
  </sheetViews>
  <sheetFormatPr defaultRowHeight="12.75" x14ac:dyDescent="0.2"/>
  <cols>
    <col min="1" max="1" width="4.5703125" style="95" customWidth="1"/>
    <col min="2" max="2" width="14" style="95" bestFit="1" customWidth="1"/>
    <col min="3" max="3" width="23.5703125" style="95" customWidth="1"/>
    <col min="4" max="4" width="19.28515625" style="95" bestFit="1" customWidth="1"/>
    <col min="5" max="5" width="11.28515625" style="95" bestFit="1" customWidth="1"/>
    <col min="6" max="6" width="13.7109375" style="95" bestFit="1" customWidth="1"/>
    <col min="7" max="7" width="14.5703125" style="95" customWidth="1"/>
    <col min="8" max="8" width="17" style="95" bestFit="1" customWidth="1"/>
    <col min="9" max="9" width="12.42578125" style="95" bestFit="1" customWidth="1"/>
    <col min="10" max="10" width="15.140625" style="95" bestFit="1" customWidth="1"/>
    <col min="11" max="11" width="10.28515625" style="95" bestFit="1" customWidth="1"/>
    <col min="12" max="12" width="11" style="95" bestFit="1" customWidth="1"/>
    <col min="13" max="13" width="13.7109375" style="95" bestFit="1" customWidth="1"/>
    <col min="14" max="14" width="18.140625" style="95" bestFit="1" customWidth="1"/>
    <col min="15" max="15" width="15.42578125" style="95" bestFit="1" customWidth="1"/>
    <col min="16" max="16" width="13.5703125" style="120" bestFit="1" customWidth="1"/>
    <col min="17" max="17" width="12.5703125" style="98" bestFit="1" customWidth="1"/>
    <col min="18" max="18" width="11.85546875" style="98" bestFit="1" customWidth="1"/>
    <col min="19" max="16384" width="9.140625" style="95"/>
  </cols>
  <sheetData>
    <row r="1" spans="1:18" ht="20.25" x14ac:dyDescent="0.3">
      <c r="A1" s="94" t="s">
        <v>29</v>
      </c>
      <c r="C1" s="96"/>
      <c r="D1" s="96"/>
      <c r="E1" s="97"/>
      <c r="F1" s="97"/>
      <c r="G1" s="97"/>
      <c r="H1" s="97"/>
      <c r="I1" s="97"/>
      <c r="J1" s="97"/>
      <c r="K1" s="97"/>
      <c r="L1" s="97"/>
      <c r="M1" s="14"/>
      <c r="N1" s="15"/>
      <c r="O1" s="15"/>
      <c r="P1" s="35"/>
    </row>
    <row r="2" spans="1:18" ht="15" x14ac:dyDescent="0.2">
      <c r="A2" s="16" t="s">
        <v>65</v>
      </c>
      <c r="C2" s="99"/>
      <c r="D2" s="99"/>
      <c r="E2" s="99"/>
      <c r="F2" s="100"/>
      <c r="G2" s="100"/>
      <c r="H2" s="100"/>
      <c r="I2" s="101"/>
      <c r="J2" s="101"/>
      <c r="K2" s="101"/>
      <c r="L2" s="101"/>
      <c r="M2" s="19"/>
      <c r="N2" s="20"/>
      <c r="O2" s="20"/>
      <c r="P2" s="36"/>
    </row>
    <row r="3" spans="1:18" ht="14.25" x14ac:dyDescent="0.2">
      <c r="A3" s="102"/>
      <c r="B3" s="103"/>
      <c r="C3" s="104"/>
      <c r="D3" s="104"/>
      <c r="E3" s="105"/>
      <c r="F3" s="105"/>
      <c r="G3" s="105"/>
      <c r="H3" s="105"/>
      <c r="I3" s="103"/>
      <c r="J3" s="103"/>
      <c r="K3" s="103"/>
      <c r="L3" s="159" t="s">
        <v>5</v>
      </c>
      <c r="M3" s="159"/>
      <c r="N3" s="25">
        <f>SUM(N8:N12)</f>
        <v>392</v>
      </c>
      <c r="O3" s="20"/>
      <c r="P3" s="36"/>
    </row>
    <row r="4" spans="1:18" ht="14.25" x14ac:dyDescent="0.2">
      <c r="A4" s="102"/>
      <c r="B4" s="103"/>
      <c r="C4" s="104"/>
      <c r="D4" s="104"/>
      <c r="E4" s="105"/>
      <c r="F4" s="105"/>
      <c r="G4" s="105"/>
      <c r="H4" s="105"/>
      <c r="I4" s="103"/>
      <c r="J4" s="103"/>
      <c r="K4" s="103"/>
      <c r="L4" s="159" t="s">
        <v>8</v>
      </c>
      <c r="M4" s="159"/>
      <c r="N4" s="25">
        <f>N3*0.1</f>
        <v>39.200000000000003</v>
      </c>
      <c r="O4" s="20"/>
      <c r="P4" s="36"/>
      <c r="Q4" s="153"/>
      <c r="R4" s="153"/>
    </row>
    <row r="5" spans="1:18" ht="15.75" x14ac:dyDescent="0.25">
      <c r="A5" s="102"/>
      <c r="B5" s="103"/>
      <c r="C5" s="104"/>
      <c r="D5" s="104"/>
      <c r="E5" s="105"/>
      <c r="F5" s="105"/>
      <c r="G5" s="105"/>
      <c r="H5" s="105"/>
      <c r="I5" s="103"/>
      <c r="J5" s="103"/>
      <c r="K5" s="103"/>
      <c r="L5" s="160" t="s">
        <v>9</v>
      </c>
      <c r="M5" s="160"/>
      <c r="N5" s="26">
        <f>SUM(N3:N4)</f>
        <v>431.2</v>
      </c>
      <c r="O5" s="20"/>
      <c r="P5" s="36"/>
      <c r="Q5" s="153"/>
      <c r="R5" s="153"/>
    </row>
    <row r="6" spans="1:18" ht="15" x14ac:dyDescent="0.25">
      <c r="A6" s="106"/>
      <c r="B6" s="107"/>
      <c r="C6" s="108"/>
      <c r="D6" s="108"/>
      <c r="E6" s="109"/>
      <c r="F6" s="109"/>
      <c r="G6" s="109"/>
      <c r="H6" s="109"/>
      <c r="I6" s="110"/>
      <c r="J6" s="110"/>
      <c r="K6" s="110"/>
      <c r="L6" s="110"/>
      <c r="M6" s="32"/>
      <c r="N6" s="33"/>
      <c r="O6" s="33"/>
      <c r="P6" s="33"/>
      <c r="Q6" s="153"/>
      <c r="R6" s="153"/>
    </row>
    <row r="7" spans="1:18" ht="14.25" x14ac:dyDescent="0.2">
      <c r="A7" s="111" t="s">
        <v>11</v>
      </c>
      <c r="B7" s="112" t="s">
        <v>20</v>
      </c>
      <c r="C7" s="113" t="s">
        <v>21</v>
      </c>
      <c r="D7" s="114" t="s">
        <v>35</v>
      </c>
      <c r="E7" s="111" t="s">
        <v>22</v>
      </c>
      <c r="F7" s="111" t="s">
        <v>23</v>
      </c>
      <c r="G7" s="111" t="s">
        <v>24</v>
      </c>
      <c r="H7" s="111" t="s">
        <v>25</v>
      </c>
      <c r="I7" s="111" t="s">
        <v>26</v>
      </c>
      <c r="J7" s="111" t="s">
        <v>12</v>
      </c>
      <c r="K7" s="111" t="s">
        <v>27</v>
      </c>
      <c r="L7" s="111" t="s">
        <v>28</v>
      </c>
      <c r="M7" s="111" t="s">
        <v>34</v>
      </c>
      <c r="N7" s="111" t="s">
        <v>13</v>
      </c>
      <c r="O7" s="111" t="s">
        <v>14</v>
      </c>
      <c r="P7" s="151" t="s">
        <v>1</v>
      </c>
      <c r="Q7" s="148" t="s">
        <v>38</v>
      </c>
      <c r="R7" s="148" t="s">
        <v>39</v>
      </c>
    </row>
    <row r="8" spans="1:18" s="116" customFormat="1" ht="25.5" x14ac:dyDescent="0.2">
      <c r="A8" s="138">
        <v>1</v>
      </c>
      <c r="B8" s="85" t="s">
        <v>46</v>
      </c>
      <c r="C8" s="85" t="s">
        <v>48</v>
      </c>
      <c r="D8" s="86" t="s">
        <v>47</v>
      </c>
      <c r="E8" s="85" t="s">
        <v>50</v>
      </c>
      <c r="F8" s="134" t="s">
        <v>51</v>
      </c>
      <c r="G8" s="85" t="s">
        <v>49</v>
      </c>
      <c r="H8" s="86" t="s">
        <v>56</v>
      </c>
      <c r="I8" s="85" t="s">
        <v>52</v>
      </c>
      <c r="J8" s="123" t="s">
        <v>53</v>
      </c>
      <c r="K8" s="123" t="s">
        <v>54</v>
      </c>
      <c r="L8" s="85">
        <v>12</v>
      </c>
      <c r="M8" s="137" t="s">
        <v>57</v>
      </c>
      <c r="N8" s="135">
        <f>O8*0.8</f>
        <v>392</v>
      </c>
      <c r="O8" s="136">
        <v>490</v>
      </c>
      <c r="P8" s="152"/>
      <c r="Q8" s="156" t="s">
        <v>55</v>
      </c>
      <c r="R8" s="150">
        <v>4730028588</v>
      </c>
    </row>
    <row r="9" spans="1:18" s="116" customFormat="1" x14ac:dyDescent="0.2">
      <c r="A9" s="117"/>
      <c r="B9" s="85"/>
      <c r="C9" s="85"/>
      <c r="D9" s="86"/>
      <c r="E9" s="85"/>
      <c r="F9" s="85"/>
      <c r="G9" s="85"/>
      <c r="H9" s="118"/>
      <c r="I9" s="85"/>
      <c r="J9" s="87"/>
      <c r="K9" s="87"/>
      <c r="L9" s="88"/>
      <c r="M9" s="119"/>
      <c r="N9" s="89"/>
      <c r="O9" s="115"/>
      <c r="P9" s="152"/>
      <c r="Q9" s="154"/>
      <c r="R9" s="155"/>
    </row>
    <row r="10" spans="1:18" s="116" customFormat="1" x14ac:dyDescent="0.2">
      <c r="A10" s="117"/>
      <c r="B10" s="85"/>
      <c r="C10" s="85"/>
      <c r="D10" s="86"/>
      <c r="E10" s="85"/>
      <c r="F10" s="85"/>
      <c r="G10" s="85"/>
      <c r="H10" s="118"/>
      <c r="I10" s="85"/>
      <c r="J10" s="87"/>
      <c r="K10" s="87"/>
      <c r="L10" s="88"/>
      <c r="M10" s="119"/>
      <c r="N10" s="89"/>
      <c r="O10" s="115"/>
      <c r="P10" s="152"/>
      <c r="Q10" s="154"/>
      <c r="R10" s="155"/>
    </row>
    <row r="11" spans="1:18" x14ac:dyDescent="0.2">
      <c r="Q11" s="153"/>
      <c r="R11" s="153"/>
    </row>
    <row r="12" spans="1:18" x14ac:dyDescent="0.2">
      <c r="Q12" s="153"/>
      <c r="R12" s="153"/>
    </row>
    <row r="13" spans="1:18" x14ac:dyDescent="0.2">
      <c r="B13"/>
      <c r="C13"/>
      <c r="D13"/>
      <c r="E13"/>
      <c r="F13"/>
      <c r="G13"/>
      <c r="H13"/>
      <c r="I13"/>
      <c r="J13"/>
      <c r="K13"/>
      <c r="L13"/>
      <c r="M13"/>
      <c r="N13"/>
    </row>
  </sheetData>
  <autoFilter ref="A7:P8" xr:uid="{00000000-0009-0000-0000-000003000000}"/>
  <mergeCells count="3">
    <mergeCell ref="L3:M3"/>
    <mergeCell ref="L4:M4"/>
    <mergeCell ref="L5:M5"/>
  </mergeCells>
  <hyperlinks>
    <hyperlink ref="Q8" r:id="rId1" location="/ePRDetail/PR203100633/View/67620" xr:uid="{17B5CC69-2EB2-4F51-B406-CEFB4845AC19}"/>
  </hyperlinks>
  <printOptions horizontalCentered="1"/>
  <pageMargins left="0.25" right="0.25" top="0.75" bottom="0.75" header="0.3" footer="0.3"/>
  <pageSetup paperSize="9" scale="64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S18"/>
  <sheetViews>
    <sheetView zoomScale="85" zoomScaleNormal="85" zoomScaleSheetLayoutView="100" workbookViewId="0">
      <pane xSplit="4" ySplit="6" topLeftCell="G7" activePane="bottomRight" state="frozenSplit"/>
      <selection pane="topRight" activeCell="D1" sqref="D1"/>
      <selection pane="bottomLeft" activeCell="A11" sqref="A11"/>
      <selection pane="bottomRight" activeCell="K7" sqref="K7"/>
    </sheetView>
  </sheetViews>
  <sheetFormatPr defaultRowHeight="14.25" x14ac:dyDescent="0.2"/>
  <cols>
    <col min="1" max="1" width="4.85546875" style="21" customWidth="1"/>
    <col min="2" max="2" width="18.28515625" style="22" bestFit="1" customWidth="1"/>
    <col min="3" max="3" width="38.5703125" style="21" bestFit="1" customWidth="1"/>
    <col min="4" max="4" width="7.28515625" style="22" customWidth="1"/>
    <col min="5" max="5" width="15.5703125" style="22" customWidth="1"/>
    <col min="6" max="6" width="18.28515625" style="22" bestFit="1" customWidth="1"/>
    <col min="7" max="7" width="18.140625" style="50" bestFit="1" customWidth="1"/>
    <col min="8" max="8" width="98" style="58" customWidth="1"/>
    <col min="9" max="9" width="10.28515625" style="21" bestFit="1" customWidth="1"/>
    <col min="10" max="16384" width="9.140625" style="21"/>
  </cols>
  <sheetData>
    <row r="1" spans="1:45" s="11" customFormat="1" ht="20.25" x14ac:dyDescent="0.3">
      <c r="A1" s="38" t="s">
        <v>18</v>
      </c>
      <c r="C1" s="12"/>
      <c r="D1" s="39"/>
      <c r="E1" s="39"/>
      <c r="F1" s="13"/>
      <c r="G1" s="40"/>
      <c r="H1" s="56"/>
      <c r="I1" s="42"/>
      <c r="J1" s="42"/>
      <c r="K1" s="42"/>
      <c r="L1" s="43"/>
    </row>
    <row r="2" spans="1:45" s="11" customFormat="1" ht="15" x14ac:dyDescent="0.2">
      <c r="A2" s="16" t="s">
        <v>65</v>
      </c>
      <c r="B2" s="16"/>
      <c r="C2" s="16"/>
      <c r="D2" s="16"/>
      <c r="E2" s="16"/>
      <c r="F2" s="18"/>
      <c r="G2" s="44"/>
      <c r="H2" s="57"/>
      <c r="I2" s="18"/>
      <c r="J2" s="42"/>
      <c r="K2" s="42"/>
      <c r="L2" s="43"/>
    </row>
    <row r="3" spans="1:45" x14ac:dyDescent="0.2">
      <c r="F3" s="46" t="s">
        <v>5</v>
      </c>
      <c r="G3" s="25">
        <f>SUM(G7:G18)</f>
        <v>142.94</v>
      </c>
    </row>
    <row r="4" spans="1:45" x14ac:dyDescent="0.2">
      <c r="F4" s="46" t="s">
        <v>8</v>
      </c>
      <c r="G4" s="25">
        <f>G3*0.1</f>
        <v>14.294</v>
      </c>
    </row>
    <row r="5" spans="1:45" ht="15.75" x14ac:dyDescent="0.25">
      <c r="F5" s="47" t="s">
        <v>9</v>
      </c>
      <c r="G5" s="26">
        <f>SUM(G3:G4)</f>
        <v>157.23400000000001</v>
      </c>
    </row>
    <row r="6" spans="1:45" s="48" customFormat="1" x14ac:dyDescent="0.2">
      <c r="A6" s="63" t="s">
        <v>11</v>
      </c>
      <c r="B6" s="63" t="s">
        <v>7</v>
      </c>
      <c r="C6" s="63" t="s">
        <v>30</v>
      </c>
      <c r="D6" s="63" t="s">
        <v>6</v>
      </c>
      <c r="E6" s="66" t="s">
        <v>36</v>
      </c>
      <c r="F6" s="63" t="s">
        <v>37</v>
      </c>
      <c r="G6" s="64" t="s">
        <v>31</v>
      </c>
      <c r="H6" s="65" t="s">
        <v>1</v>
      </c>
      <c r="I6" s="66" t="s">
        <v>0</v>
      </c>
    </row>
    <row r="7" spans="1:45" s="49" customFormat="1" x14ac:dyDescent="0.2">
      <c r="A7" s="70">
        <v>1</v>
      </c>
      <c r="B7" s="133">
        <v>279001056</v>
      </c>
      <c r="C7" s="133" t="s">
        <v>45</v>
      </c>
      <c r="D7" s="132">
        <v>1</v>
      </c>
      <c r="E7" s="132"/>
      <c r="F7" s="131">
        <v>142.94</v>
      </c>
      <c r="G7" s="130">
        <f>F7*D7</f>
        <v>142.94</v>
      </c>
      <c r="H7" s="67" t="s">
        <v>44</v>
      </c>
      <c r="I7" s="92">
        <v>43928</v>
      </c>
      <c r="J7" s="93">
        <v>31525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</row>
    <row r="8" spans="1:45" s="49" customFormat="1" ht="15" x14ac:dyDescent="0.2">
      <c r="A8" s="70">
        <v>2</v>
      </c>
      <c r="B8" s="121"/>
      <c r="C8" s="121"/>
      <c r="D8" s="121"/>
      <c r="E8" s="69"/>
      <c r="F8" s="72"/>
      <c r="G8" s="73"/>
      <c r="H8" s="67"/>
      <c r="I8" s="92"/>
      <c r="J8" s="93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</row>
    <row r="9" spans="1:45" s="49" customFormat="1" ht="15" x14ac:dyDescent="0.2">
      <c r="A9" s="70">
        <v>3</v>
      </c>
      <c r="B9" s="121"/>
      <c r="C9" s="121"/>
      <c r="D9" s="121"/>
      <c r="E9" s="69"/>
      <c r="F9" s="72"/>
      <c r="G9" s="73"/>
      <c r="H9" s="67"/>
      <c r="I9" s="92"/>
      <c r="J9" s="93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</row>
    <row r="10" spans="1:45" s="49" customFormat="1" ht="15" x14ac:dyDescent="0.2">
      <c r="A10" s="70">
        <v>4</v>
      </c>
      <c r="B10" s="121"/>
      <c r="C10" s="121"/>
      <c r="D10" s="121"/>
      <c r="E10" s="69"/>
      <c r="F10" s="72"/>
      <c r="G10" s="73"/>
      <c r="H10" s="67"/>
      <c r="I10" s="92"/>
      <c r="J10" s="93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</row>
    <row r="11" spans="1:45" s="49" customFormat="1" ht="15" x14ac:dyDescent="0.2">
      <c r="A11" s="70">
        <v>5</v>
      </c>
      <c r="B11" s="121"/>
      <c r="C11" s="121"/>
      <c r="D11" s="121"/>
      <c r="E11" s="69"/>
      <c r="F11" s="72"/>
      <c r="G11" s="73"/>
      <c r="H11" s="67"/>
      <c r="I11" s="92"/>
      <c r="J11" s="93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</row>
    <row r="12" spans="1:45" s="49" customFormat="1" ht="15" x14ac:dyDescent="0.2">
      <c r="A12" s="70">
        <v>6</v>
      </c>
      <c r="B12" s="121"/>
      <c r="C12" s="121"/>
      <c r="D12" s="121"/>
      <c r="E12" s="69"/>
      <c r="F12" s="72"/>
      <c r="G12" s="73"/>
      <c r="H12" s="67"/>
      <c r="I12" s="92"/>
      <c r="J12" s="93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</row>
    <row r="13" spans="1:45" s="49" customFormat="1" x14ac:dyDescent="0.2">
      <c r="A13" s="70">
        <v>7</v>
      </c>
      <c r="B13" s="129"/>
      <c r="C13" s="129"/>
      <c r="D13" s="129"/>
      <c r="E13" s="129"/>
      <c r="F13" s="129"/>
      <c r="G13" s="129"/>
      <c r="H13" s="129"/>
      <c r="I13" s="92"/>
      <c r="J13" s="93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</row>
    <row r="14" spans="1:45" s="49" customFormat="1" x14ac:dyDescent="0.2">
      <c r="A14" s="70">
        <v>8</v>
      </c>
      <c r="B14" s="68"/>
      <c r="C14" s="68"/>
      <c r="D14" s="70"/>
      <c r="E14" s="69"/>
      <c r="F14" s="72"/>
      <c r="G14" s="73"/>
      <c r="H14" s="67"/>
      <c r="I14" s="92"/>
      <c r="J14" s="93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</row>
    <row r="15" spans="1:45" s="49" customFormat="1" x14ac:dyDescent="0.2">
      <c r="A15" s="70">
        <v>9</v>
      </c>
      <c r="B15" s="68"/>
      <c r="C15" s="68"/>
      <c r="D15" s="69"/>
      <c r="E15" s="69"/>
      <c r="F15" s="72"/>
      <c r="G15" s="73"/>
      <c r="H15" s="67"/>
      <c r="I15" s="92"/>
      <c r="J15" s="93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</row>
    <row r="16" spans="1:45" s="49" customFormat="1" x14ac:dyDescent="0.2">
      <c r="A16" s="70">
        <v>10</v>
      </c>
      <c r="B16" s="68"/>
      <c r="C16" s="68"/>
      <c r="D16" s="70"/>
      <c r="E16" s="69"/>
      <c r="F16" s="72"/>
      <c r="G16" s="73"/>
      <c r="H16" s="67"/>
      <c r="I16" s="92"/>
      <c r="J16" s="93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</row>
    <row r="17" spans="1:45" s="49" customFormat="1" x14ac:dyDescent="0.2">
      <c r="A17" s="70">
        <v>11</v>
      </c>
      <c r="B17" s="68"/>
      <c r="C17" s="68"/>
      <c r="D17" s="69"/>
      <c r="E17" s="69"/>
      <c r="F17" s="72"/>
      <c r="G17" s="73"/>
      <c r="H17" s="67"/>
      <c r="I17" s="92"/>
      <c r="J17" s="93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</row>
    <row r="18" spans="1:45" s="49" customFormat="1" x14ac:dyDescent="0.2">
      <c r="A18" s="70">
        <v>12</v>
      </c>
      <c r="B18" s="68"/>
      <c r="C18" s="68"/>
      <c r="D18" s="70"/>
      <c r="E18" s="69"/>
      <c r="F18" s="72"/>
      <c r="G18" s="73"/>
      <c r="H18" s="67"/>
      <c r="I18" s="92"/>
      <c r="J18" s="93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</row>
  </sheetData>
  <autoFilter ref="A6:AS18" xr:uid="{00000000-0009-0000-0000-000005000000}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I7" sqref="I7"/>
    </sheetView>
  </sheetViews>
  <sheetFormatPr defaultRowHeight="12.75" x14ac:dyDescent="0.2"/>
  <cols>
    <col min="1" max="1" width="5.42578125" style="9" customWidth="1"/>
    <col min="2" max="2" width="10.28515625" style="9" bestFit="1" customWidth="1"/>
    <col min="3" max="3" width="20.28515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8" t="s">
        <v>33</v>
      </c>
      <c r="B1" s="11"/>
      <c r="C1" s="51"/>
      <c r="D1" s="13"/>
      <c r="E1" s="14"/>
      <c r="F1" s="15"/>
      <c r="G1" s="41"/>
    </row>
    <row r="2" spans="1:7" ht="15" x14ac:dyDescent="0.2">
      <c r="A2" s="16" t="s">
        <v>65</v>
      </c>
      <c r="B2" s="11"/>
      <c r="C2" s="16"/>
      <c r="D2" s="18"/>
      <c r="E2" s="19"/>
      <c r="F2" s="20"/>
      <c r="G2" s="45"/>
    </row>
    <row r="3" spans="1:7" ht="14.25" x14ac:dyDescent="0.2">
      <c r="A3" s="22"/>
      <c r="B3" s="23"/>
      <c r="C3" s="24"/>
      <c r="D3" s="52"/>
      <c r="E3" s="52"/>
      <c r="F3" s="53"/>
      <c r="G3" s="24"/>
    </row>
    <row r="4" spans="1:7" ht="14.25" x14ac:dyDescent="0.2">
      <c r="A4" s="22"/>
      <c r="B4" s="23"/>
      <c r="C4" s="24"/>
      <c r="D4" s="52"/>
      <c r="E4" s="52"/>
      <c r="F4" s="53"/>
      <c r="G4" s="24"/>
    </row>
    <row r="5" spans="1:7" ht="15.75" x14ac:dyDescent="0.25">
      <c r="A5" s="22"/>
      <c r="B5" s="23"/>
      <c r="C5" s="24"/>
      <c r="D5" s="158" t="s">
        <v>15</v>
      </c>
      <c r="E5" s="158"/>
      <c r="F5" s="26">
        <f>SUM(F8:F11)</f>
        <v>480</v>
      </c>
      <c r="G5" s="24"/>
    </row>
    <row r="6" spans="1:7" ht="15" hidden="1" x14ac:dyDescent="0.25">
      <c r="A6" s="28"/>
      <c r="B6" s="29"/>
      <c r="C6" s="30"/>
      <c r="D6" s="31" t="s">
        <v>10</v>
      </c>
      <c r="E6" s="32"/>
      <c r="F6" s="33">
        <v>1.345</v>
      </c>
      <c r="G6" s="30"/>
    </row>
    <row r="7" spans="1:7" ht="14.25" x14ac:dyDescent="0.2">
      <c r="A7" s="34" t="s">
        <v>11</v>
      </c>
      <c r="B7" s="34" t="s">
        <v>0</v>
      </c>
      <c r="C7" s="8" t="s">
        <v>32</v>
      </c>
      <c r="D7" s="34" t="s">
        <v>6</v>
      </c>
      <c r="E7" s="54" t="s">
        <v>16</v>
      </c>
      <c r="F7" s="55" t="s">
        <v>17</v>
      </c>
      <c r="G7" s="34" t="s">
        <v>1</v>
      </c>
    </row>
    <row r="8" spans="1:7" s="62" customFormat="1" ht="15" x14ac:dyDescent="0.2">
      <c r="A8" s="61">
        <v>1</v>
      </c>
      <c r="B8" s="141">
        <v>43944</v>
      </c>
      <c r="C8" s="142" t="s">
        <v>58</v>
      </c>
      <c r="D8" s="145">
        <v>1</v>
      </c>
      <c r="E8" s="143">
        <v>100</v>
      </c>
      <c r="F8" s="144">
        <f>E8*0.8</f>
        <v>80</v>
      </c>
      <c r="G8" s="142" t="s">
        <v>59</v>
      </c>
    </row>
    <row r="9" spans="1:7" s="62" customFormat="1" ht="30" x14ac:dyDescent="0.2">
      <c r="A9" s="61">
        <v>2</v>
      </c>
      <c r="B9" s="141">
        <v>43950</v>
      </c>
      <c r="C9" s="82" t="s">
        <v>60</v>
      </c>
      <c r="D9" s="145">
        <v>2</v>
      </c>
      <c r="E9" s="143">
        <v>200</v>
      </c>
      <c r="F9" s="144">
        <f>E9*0.8</f>
        <v>160</v>
      </c>
      <c r="G9" s="140" t="s">
        <v>61</v>
      </c>
    </row>
    <row r="10" spans="1:7" s="62" customFormat="1" ht="30" x14ac:dyDescent="0.2">
      <c r="A10" s="61">
        <v>3</v>
      </c>
      <c r="B10" s="141">
        <v>43956</v>
      </c>
      <c r="C10" s="82" t="s">
        <v>60</v>
      </c>
      <c r="D10" s="145">
        <v>2</v>
      </c>
      <c r="E10" s="143">
        <v>200</v>
      </c>
      <c r="F10" s="144">
        <f>E10*0.8</f>
        <v>160</v>
      </c>
      <c r="G10" s="140" t="s">
        <v>62</v>
      </c>
    </row>
    <row r="11" spans="1:7" s="62" customFormat="1" ht="17.25" x14ac:dyDescent="0.2">
      <c r="A11" s="61">
        <v>4</v>
      </c>
      <c r="B11" s="141">
        <v>43963</v>
      </c>
      <c r="C11" s="142" t="s">
        <v>63</v>
      </c>
      <c r="D11" s="145">
        <v>1</v>
      </c>
      <c r="E11" s="143">
        <v>100</v>
      </c>
      <c r="F11" s="144">
        <f>E11*0.8</f>
        <v>80</v>
      </c>
      <c r="G11" s="140" t="s">
        <v>64</v>
      </c>
    </row>
    <row r="13" spans="1:7" ht="15.75" x14ac:dyDescent="0.25">
      <c r="C13" s="71"/>
      <c r="G13" s="139"/>
    </row>
  </sheetData>
  <mergeCells count="1">
    <mergeCell ref="D5:E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Summary</vt:lpstr>
      <vt:lpstr>Instrument</vt:lpstr>
      <vt:lpstr>PCBA</vt:lpstr>
      <vt:lpstr>Misc</vt:lpstr>
      <vt:lpstr>Others</vt:lpstr>
      <vt:lpstr>Instrument!Print_Area</vt:lpstr>
      <vt:lpstr>PCBA!Print_Area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2020-05-21T01:44:29Z</cp:lastPrinted>
  <dcterms:created xsi:type="dcterms:W3CDTF">2012-12-19T08:34:14Z</dcterms:created>
  <dcterms:modified xsi:type="dcterms:W3CDTF">2020-06-04T01:07:18Z</dcterms:modified>
</cp:coreProperties>
</file>