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externalLinks/externalLink1.xml" ContentType="application/vnd.openxmlformats-officedocument.spreadsheetml.externalLink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pivotTables/pivotTable1.xml" ContentType="application/vnd.openxmlformats-officedocument.spreadsheetml.pivotTable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ghzluo\OneDrive - Waters Corporation\TE\Calibration\Master List\"/>
    </mc:Choice>
  </mc:AlternateContent>
  <xr:revisionPtr revIDLastSave="0" documentId="13_ncr:1_{9A62BF20-D879-47FE-BEC0-9140B5C5F8D7}" xr6:coauthVersionLast="44" xr6:coauthVersionMax="44" xr10:uidLastSave="{00000000-0000-0000-0000-000000000000}"/>
  <bookViews>
    <workbookView xWindow="-120" yWindow="-120" windowWidth="20730" windowHeight="11160" tabRatio="740" xr2:uid="{00000000-000D-0000-FFFF-FFFF00000000}"/>
  </bookViews>
  <sheets>
    <sheet name="Combine" sheetId="11" r:id="rId1"/>
    <sheet name="Pivot" sheetId="12" r:id="rId2"/>
    <sheet name="ADC" sheetId="21" r:id="rId3"/>
    <sheet name="DGP" sheetId="19" r:id="rId4"/>
    <sheet name="Equipment removal " sheetId="15" r:id="rId5"/>
    <sheet name="Waters (PCBA) - With Payment" sheetId="9" r:id="rId6"/>
    <sheet name="Venture wo payment original" sheetId="2" r:id="rId7"/>
    <sheet name="Flex Kallang Original" sheetId="6" r:id="rId8"/>
    <sheet name="Flex Senai Original" sheetId="7" r:id="rId9"/>
    <sheet name="CEI original" sheetId="1" r:id="rId10"/>
  </sheets>
  <externalReferences>
    <externalReference r:id="rId11"/>
  </externalReferences>
  <definedNames>
    <definedName name="_1" localSheetId="0" hidden="1">#REF!</definedName>
    <definedName name="_12" localSheetId="0" hidden="1">#REF!</definedName>
    <definedName name="_123" localSheetId="0" hidden="1">#REF!</definedName>
    <definedName name="_1a" localSheetId="0" hidden="1">#REF!</definedName>
    <definedName name="_1b" localSheetId="0" hidden="1">#REF!</definedName>
    <definedName name="_21" localSheetId="0" hidden="1">#REF!</definedName>
    <definedName name="_2s" localSheetId="0" hidden="1">#REF!</definedName>
    <definedName name="_3a" localSheetId="0" hidden="1">#REF!</definedName>
    <definedName name="_A1" localSheetId="0" hidden="1">#REF!</definedName>
    <definedName name="_a12" localSheetId="0" hidden="1">#REF!</definedName>
    <definedName name="_A1234" localSheetId="0" hidden="1">#REF!</definedName>
    <definedName name="_abc1" localSheetId="0" hidden="1">#REF!</definedName>
    <definedName name="_xlnm._FilterDatabase" localSheetId="2" hidden="1">ADC!$A$2:$S$196</definedName>
    <definedName name="_xlnm._FilterDatabase" localSheetId="9" hidden="1">'CEI original'!$A$4:$M$4</definedName>
    <definedName name="_xlnm._FilterDatabase" localSheetId="0" hidden="1">Combine!$A$4:$AD$417</definedName>
    <definedName name="_xlnm._FilterDatabase" localSheetId="3">DGP!$A$2:$S$18</definedName>
    <definedName name="_xlnm._FilterDatabase" localSheetId="7" hidden="1">'Flex Kallang Original'!$A$1:$L$146</definedName>
    <definedName name="_xlnm._FilterDatabase" localSheetId="6" hidden="1">'Venture wo payment original'!$A$2:$L$91</definedName>
    <definedName name="_xlnm._FilterDatabase" localSheetId="5" hidden="1">'Waters (PCBA) - With Payment'!$A$2:$AY$83</definedName>
    <definedName name="_k1" localSheetId="0" hidden="1">#REF!</definedName>
    <definedName name="_Key1" localSheetId="0" hidden="1">#REF!</definedName>
    <definedName name="_Key1" localSheetId="7" hidden="1">#REF!</definedName>
    <definedName name="_Key1" localSheetId="8" hidden="1">#REF!</definedName>
    <definedName name="_Key1" localSheetId="6" hidden="1">'Venture wo payment original'!$C$3:$C$3</definedName>
    <definedName name="_Key1" localSheetId="5" hidden="1">'Waters (PCBA) - With Payment'!$C$4:$C$16</definedName>
    <definedName name="_Key2" localSheetId="0" hidden="1">#REF!</definedName>
    <definedName name="_Key2" localSheetId="7" hidden="1">#REF!</definedName>
    <definedName name="_Key2" localSheetId="8" hidden="1">#REF!</definedName>
    <definedName name="_Key2" localSheetId="6" hidden="1">'Venture wo payment original'!#REF!</definedName>
    <definedName name="_Key2" localSheetId="5" hidden="1">'Waters (PCBA) - With Payment'!$B$4:$B$16</definedName>
    <definedName name="_lh" localSheetId="0" hidden="1">#REF!</definedName>
    <definedName name="_mmm" localSheetId="0" hidden="1">#REF!</definedName>
    <definedName name="_Order1" hidden="1">255</definedName>
    <definedName name="_Order2" hidden="1">255</definedName>
    <definedName name="_Regression_Int" localSheetId="6" hidden="1">1</definedName>
    <definedName name="_Regression_Int" localSheetId="5" hidden="1">1</definedName>
    <definedName name="_S" localSheetId="0" hidden="1">#REF!</definedName>
    <definedName name="_s1" localSheetId="0" hidden="1">#REF!</definedName>
    <definedName name="_Sort" localSheetId="0" hidden="1">#REF!</definedName>
    <definedName name="_Sort" localSheetId="7" hidden="1">#REF!</definedName>
    <definedName name="_Sort" localSheetId="8" hidden="1">#REF!</definedName>
    <definedName name="_Sort" localSheetId="6" hidden="1">'Venture wo payment original'!$B$3:$L$3</definedName>
    <definedName name="_Sort" localSheetId="5" hidden="1">'Waters (PCBA) - With Payment'!$B$4:$M$16</definedName>
    <definedName name="_ss" localSheetId="0" hidden="1">#REF!</definedName>
    <definedName name="_x1" localSheetId="0" hidden="1">#REF!</definedName>
    <definedName name="a" localSheetId="0" hidden="1">#REF!</definedName>
    <definedName name="b" localSheetId="0" hidden="1">#REF!</definedName>
    <definedName name="b_3" localSheetId="0" hidden="1">#REF!</definedName>
    <definedName name="k_1" localSheetId="0" hidden="1">#REF!</definedName>
    <definedName name="k_2" localSheetId="0" hidden="1">#REF!</definedName>
    <definedName name="m" localSheetId="0" hidden="1">#REF!</definedName>
    <definedName name="_xlnm.Print_Area" localSheetId="2">ADC!$A$1:$T$212</definedName>
    <definedName name="_xlnm.Print_Area" localSheetId="3">DGP!$A$1:$T$66</definedName>
    <definedName name="Print_Area_MI" localSheetId="6">'Venture wo payment original'!$B$3:$L$3</definedName>
    <definedName name="Print_Area_MI" localSheetId="5">'Waters (PCBA) - With Payment'!$B$4:$M$16</definedName>
    <definedName name="_xlnm.Print_Titles" localSheetId="2">ADC!$1:$2</definedName>
    <definedName name="_xlnm.Print_Titles" localSheetId="3">DGP!$1:$2</definedName>
    <definedName name="_xlnm.Print_Titles" localSheetId="6">'Venture wo payment original'!$2:$2</definedName>
    <definedName name="_xlnm.Print_Titles" localSheetId="5">'Waters (PCBA) - With Payment'!$2:$2</definedName>
    <definedName name="Q" localSheetId="0" hidden="1">#REF!</definedName>
    <definedName name="v" localSheetId="0" hidden="1">#REF!</definedName>
    <definedName name="v_1" localSheetId="0" hidden="1">#REF!</definedName>
  </definedNames>
  <calcPr calcId="191029"/>
  <pivotCaches>
    <pivotCache cacheId="0" r:id="rId12"/>
  </pivotCaches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Q145" i="11" l="1"/>
  <c r="Q143" i="11"/>
  <c r="Q141" i="11"/>
  <c r="P39" i="21" l="1"/>
  <c r="P38" i="21"/>
  <c r="P37" i="21"/>
  <c r="P24" i="21"/>
  <c r="P23" i="21"/>
  <c r="S22" i="21"/>
  <c r="S21" i="21"/>
  <c r="S20" i="21"/>
  <c r="S19" i="21"/>
  <c r="P19" i="21"/>
  <c r="S18" i="21"/>
  <c r="P18" i="21"/>
  <c r="S17" i="21"/>
  <c r="S16" i="21"/>
  <c r="S13" i="21"/>
  <c r="P13" i="21"/>
  <c r="Q6" i="11" l="1"/>
  <c r="Q7" i="11"/>
  <c r="Q8" i="11"/>
  <c r="Q28" i="11"/>
  <c r="Q29" i="11"/>
  <c r="Q30" i="11"/>
  <c r="Q31" i="11"/>
  <c r="Q32" i="11"/>
  <c r="Q33" i="11"/>
  <c r="Q34" i="11"/>
  <c r="Q35" i="11"/>
  <c r="Q36" i="11"/>
  <c r="Q37" i="11"/>
  <c r="Q38" i="11"/>
  <c r="Q40" i="11"/>
  <c r="Q41" i="11"/>
  <c r="Q42" i="11"/>
  <c r="Q43" i="11"/>
  <c r="Q47" i="11"/>
  <c r="Q53" i="11"/>
  <c r="Q54" i="11"/>
  <c r="Q55" i="11"/>
  <c r="Q56" i="11"/>
  <c r="Q57" i="11"/>
  <c r="Q58" i="11"/>
  <c r="Q59" i="11"/>
  <c r="Q60" i="11"/>
  <c r="Q61" i="11"/>
  <c r="Q62" i="11"/>
  <c r="Q63" i="11"/>
  <c r="Q64" i="11"/>
  <c r="Q65" i="11"/>
  <c r="Q66" i="11"/>
  <c r="Q67" i="11"/>
  <c r="Q75" i="11"/>
  <c r="Q76" i="11"/>
  <c r="Q77" i="11"/>
  <c r="Q78" i="11"/>
  <c r="Q79" i="11"/>
  <c r="Q80" i="11"/>
  <c r="Q81" i="11"/>
  <c r="Q82" i="11"/>
  <c r="Q83" i="11"/>
  <c r="Q84" i="11"/>
  <c r="Q85" i="11"/>
  <c r="Q86" i="11"/>
  <c r="Q87" i="11"/>
  <c r="Q88" i="11"/>
  <c r="Q89" i="11"/>
  <c r="Q90" i="11"/>
  <c r="Q91" i="11"/>
  <c r="Q92" i="11"/>
  <c r="Q93" i="11"/>
  <c r="Q94" i="11"/>
  <c r="Q95" i="11"/>
  <c r="Q96" i="11"/>
  <c r="Q97" i="11"/>
  <c r="Q98" i="11"/>
  <c r="Q99" i="11"/>
  <c r="Q100" i="11"/>
  <c r="Q101" i="11"/>
  <c r="Q102" i="11"/>
  <c r="Q103" i="11"/>
  <c r="Q104" i="11"/>
  <c r="Q105" i="11"/>
  <c r="Q106" i="11"/>
  <c r="Q107" i="11"/>
  <c r="Q108" i="11"/>
  <c r="Q109" i="11"/>
  <c r="Q110" i="11"/>
  <c r="Q111" i="11"/>
  <c r="Q112" i="11"/>
  <c r="Q113" i="11"/>
  <c r="Q114" i="11"/>
  <c r="Q115" i="11"/>
  <c r="Q116" i="11"/>
  <c r="Q117" i="11"/>
  <c r="Q118" i="11"/>
  <c r="Q119" i="11"/>
  <c r="Q120" i="11"/>
  <c r="Q121" i="11"/>
  <c r="Q122" i="11"/>
  <c r="Q123" i="11"/>
  <c r="Q124" i="11"/>
  <c r="Q125" i="11"/>
  <c r="Q126" i="11"/>
  <c r="Q127" i="11"/>
  <c r="Q128" i="11"/>
  <c r="Q129" i="11"/>
  <c r="Q130" i="11"/>
  <c r="Q131" i="11"/>
  <c r="Q132" i="11"/>
  <c r="Q133" i="11"/>
  <c r="Q134" i="11"/>
  <c r="Q135" i="11"/>
  <c r="Q136" i="11"/>
  <c r="Q137" i="11"/>
  <c r="Q138" i="11"/>
  <c r="Q139" i="11"/>
  <c r="Q140" i="11"/>
  <c r="Q142" i="11"/>
  <c r="Q144" i="11"/>
  <c r="Q146" i="11"/>
  <c r="Q147" i="11"/>
  <c r="Q148" i="11"/>
  <c r="Q149" i="11"/>
  <c r="Q150" i="11"/>
  <c r="Q151" i="11"/>
  <c r="Q152" i="11"/>
  <c r="Q153" i="11"/>
  <c r="Q154" i="11"/>
  <c r="Q155" i="11"/>
  <c r="Q156" i="11"/>
  <c r="Q157" i="11"/>
  <c r="Q158" i="11"/>
  <c r="Q159" i="11"/>
  <c r="Q160" i="11"/>
  <c r="Q161" i="11"/>
  <c r="Q162" i="11"/>
  <c r="Q163" i="11"/>
  <c r="Q164" i="11"/>
  <c r="Q165" i="11"/>
  <c r="Q166" i="11"/>
  <c r="Q167" i="11"/>
  <c r="Q168" i="11"/>
  <c r="Q169" i="11"/>
  <c r="Q170" i="11"/>
  <c r="Q171" i="11"/>
  <c r="Q172" i="11"/>
  <c r="Q173" i="11"/>
  <c r="Q174" i="11"/>
  <c r="Q175" i="11"/>
  <c r="Q176" i="11"/>
  <c r="Q177" i="11"/>
  <c r="Q178" i="11"/>
  <c r="Q179" i="11"/>
  <c r="Q180" i="11"/>
  <c r="Q181" i="11"/>
  <c r="Q182" i="11"/>
  <c r="Q183" i="11"/>
  <c r="Q184" i="11"/>
  <c r="Q185" i="11"/>
  <c r="Q186" i="11"/>
  <c r="Q187" i="11"/>
  <c r="Q188" i="11"/>
  <c r="Q189" i="11"/>
  <c r="Q190" i="11"/>
  <c r="Q191" i="11"/>
  <c r="Q192" i="11"/>
  <c r="Q193" i="11"/>
  <c r="Q194" i="11"/>
  <c r="Q195" i="11"/>
  <c r="Q196" i="11"/>
  <c r="Q197" i="11"/>
  <c r="Q198" i="11"/>
  <c r="Q199" i="11"/>
  <c r="Q200" i="11"/>
  <c r="Q201" i="11"/>
  <c r="Q202" i="11"/>
  <c r="Q203" i="11"/>
  <c r="Q204" i="11"/>
  <c r="Q205" i="11"/>
  <c r="Q206" i="11"/>
  <c r="Q207" i="11"/>
  <c r="Q208" i="11"/>
  <c r="Q209" i="11"/>
  <c r="Q210" i="11"/>
  <c r="Q211" i="11"/>
  <c r="Q212" i="11"/>
  <c r="Q213" i="11"/>
  <c r="Q214" i="11"/>
  <c r="Q215" i="11"/>
  <c r="Q216" i="11"/>
  <c r="Q217" i="11"/>
  <c r="Q218" i="11"/>
  <c r="Q219" i="11"/>
  <c r="Q220" i="11"/>
  <c r="Q221" i="11"/>
  <c r="Q222" i="11"/>
  <c r="Q223" i="11"/>
  <c r="Q224" i="11"/>
  <c r="Q225" i="11"/>
  <c r="Q226" i="11"/>
  <c r="Q227" i="11"/>
  <c r="Q228" i="11"/>
  <c r="Q229" i="11"/>
  <c r="Q230" i="11"/>
  <c r="Q231" i="11"/>
  <c r="Q232" i="11"/>
  <c r="Q233" i="11"/>
  <c r="Q234" i="11"/>
  <c r="Q235" i="11"/>
  <c r="Q236" i="11"/>
  <c r="Q237" i="11"/>
  <c r="Q238" i="11"/>
  <c r="Q239" i="11"/>
  <c r="Q240" i="11"/>
  <c r="Q241" i="11"/>
  <c r="Q242" i="11"/>
  <c r="Q243" i="11"/>
  <c r="Q244" i="11"/>
  <c r="Q245" i="11"/>
  <c r="Q246" i="11"/>
  <c r="Q247" i="11"/>
  <c r="Q248" i="11"/>
  <c r="Q249" i="11"/>
  <c r="Q250" i="11"/>
  <c r="Q251" i="11"/>
  <c r="Q252" i="11"/>
  <c r="Q253" i="11"/>
  <c r="Q254" i="11"/>
  <c r="Q255" i="11"/>
  <c r="Q256" i="11"/>
  <c r="Q257" i="11"/>
  <c r="Q258" i="11"/>
  <c r="Q259" i="11"/>
  <c r="Q260" i="11"/>
  <c r="Q261" i="11"/>
  <c r="Q262" i="11"/>
  <c r="Q263" i="11"/>
  <c r="Q264" i="11"/>
  <c r="Q265" i="11"/>
  <c r="Q266" i="11"/>
  <c r="Q267" i="11"/>
  <c r="Q268" i="11"/>
  <c r="Q269" i="11"/>
  <c r="Q270" i="11"/>
  <c r="Q271" i="11"/>
  <c r="Q272" i="11"/>
  <c r="Q273" i="11"/>
  <c r="Q274" i="11"/>
  <c r="Q275" i="11"/>
  <c r="Q276" i="11"/>
  <c r="Q277" i="11"/>
  <c r="Q278" i="11"/>
  <c r="Q279" i="11"/>
  <c r="Q280" i="11"/>
  <c r="Q281" i="11"/>
  <c r="Q282" i="11"/>
  <c r="Q283" i="11"/>
  <c r="Q284" i="11"/>
  <c r="Q285" i="11"/>
  <c r="Q286" i="11"/>
  <c r="Q287" i="11"/>
  <c r="Q288" i="11"/>
  <c r="Q289" i="11"/>
  <c r="Q290" i="11"/>
  <c r="Q291" i="11"/>
  <c r="Q292" i="11"/>
  <c r="Q293" i="11"/>
  <c r="Q294" i="11"/>
  <c r="Q295" i="11"/>
  <c r="Q296" i="11"/>
  <c r="Q297" i="11"/>
  <c r="Q298" i="11"/>
  <c r="Q299" i="11"/>
  <c r="Q300" i="11"/>
  <c r="Q301" i="11"/>
  <c r="Q302" i="11"/>
  <c r="Q303" i="11"/>
  <c r="Q304" i="11"/>
  <c r="Q305" i="11"/>
  <c r="Q306" i="11"/>
  <c r="Q307" i="11"/>
  <c r="Q308" i="11"/>
  <c r="Q309" i="11"/>
  <c r="Q310" i="11"/>
  <c r="Q311" i="11"/>
  <c r="Q312" i="11"/>
  <c r="Q313" i="11"/>
  <c r="Q314" i="11"/>
  <c r="Q315" i="11"/>
  <c r="Q316" i="11"/>
  <c r="Q317" i="11"/>
  <c r="Q318" i="11"/>
  <c r="Q319" i="11"/>
  <c r="Q320" i="11"/>
  <c r="Q321" i="11"/>
  <c r="Q322" i="11"/>
  <c r="Q323" i="11"/>
  <c r="Q324" i="11"/>
  <c r="Q325" i="11"/>
  <c r="Q326" i="11"/>
  <c r="Q327" i="11"/>
  <c r="Q328" i="11"/>
  <c r="Q329" i="11"/>
  <c r="Q330" i="11"/>
  <c r="Q331" i="11"/>
  <c r="Q332" i="11"/>
  <c r="Q333" i="11"/>
  <c r="Q334" i="11"/>
  <c r="Q335" i="11"/>
  <c r="Q336" i="11"/>
  <c r="Q337" i="11"/>
  <c r="Q338" i="11"/>
  <c r="Q339" i="11"/>
  <c r="Q340" i="11"/>
  <c r="Q341" i="11"/>
  <c r="Q342" i="11"/>
  <c r="Q343" i="11"/>
  <c r="Q344" i="11"/>
  <c r="Q345" i="11"/>
  <c r="Q346" i="11"/>
  <c r="Q347" i="11"/>
  <c r="Q348" i="11"/>
  <c r="Q349" i="11"/>
  <c r="Q350" i="11"/>
  <c r="Q351" i="11"/>
  <c r="Q352" i="11"/>
  <c r="Q353" i="11"/>
  <c r="Q354" i="11"/>
  <c r="Q355" i="11"/>
  <c r="Q356" i="11"/>
  <c r="Q357" i="11"/>
  <c r="Q358" i="11"/>
  <c r="Q359" i="11"/>
  <c r="Q360" i="11"/>
  <c r="Q361" i="11"/>
  <c r="Q362" i="11"/>
  <c r="Q363" i="11"/>
  <c r="Q364" i="11"/>
  <c r="Q365" i="11"/>
  <c r="Q366" i="11"/>
  <c r="Q367" i="11"/>
  <c r="Q368" i="11"/>
  <c r="Q369" i="11"/>
  <c r="Q370" i="11"/>
  <c r="Q371" i="11"/>
  <c r="Q372" i="11"/>
  <c r="Q373" i="11"/>
  <c r="Q374" i="11"/>
  <c r="Q375" i="11"/>
  <c r="Q376" i="11"/>
  <c r="Q377" i="11"/>
  <c r="Q378" i="11"/>
  <c r="Q379" i="11"/>
  <c r="Q380" i="11"/>
  <c r="Q381" i="11"/>
  <c r="Q382" i="11"/>
  <c r="Q383" i="11"/>
  <c r="Q384" i="11"/>
  <c r="Q385" i="11"/>
  <c r="Q386" i="11"/>
  <c r="Q387" i="11"/>
  <c r="Q388" i="11"/>
  <c r="Q389" i="11"/>
  <c r="Q390" i="11"/>
  <c r="Q391" i="11"/>
  <c r="Q392" i="11"/>
  <c r="Q393" i="11"/>
  <c r="Q394" i="11"/>
  <c r="Q395" i="11"/>
  <c r="Q396" i="11"/>
  <c r="Q397" i="11"/>
  <c r="Q398" i="11"/>
  <c r="Q399" i="11"/>
  <c r="Q400" i="11"/>
  <c r="Q401" i="11"/>
  <c r="Q402" i="11"/>
  <c r="Q403" i="11"/>
  <c r="Q404" i="11"/>
  <c r="Q405" i="11"/>
  <c r="Q406" i="11"/>
  <c r="Q407" i="11"/>
  <c r="Q408" i="11"/>
  <c r="Q409" i="11"/>
  <c r="Q410" i="11"/>
  <c r="Q411" i="11"/>
  <c r="Q412" i="11"/>
  <c r="Q413" i="11"/>
  <c r="Q414" i="11"/>
  <c r="Q415" i="11"/>
  <c r="Q416" i="11"/>
  <c r="Q417" i="11"/>
  <c r="Q5" i="11"/>
  <c r="P17" i="19" l="1"/>
  <c r="P16" i="19"/>
  <c r="P15" i="19"/>
  <c r="S14" i="19"/>
  <c r="S13" i="19"/>
  <c r="S12" i="19"/>
  <c r="S11" i="19"/>
  <c r="P11" i="19"/>
  <c r="S10" i="19"/>
  <c r="P10" i="19"/>
  <c r="S9" i="19"/>
  <c r="P9" i="19"/>
  <c r="S8" i="19"/>
  <c r="P8" i="19"/>
  <c r="S5" i="19"/>
  <c r="P5" i="19"/>
  <c r="S4" i="19"/>
  <c r="P4" i="19"/>
  <c r="N16" i="12" l="1"/>
  <c r="M17" i="12"/>
  <c r="M22" i="12" s="1"/>
  <c r="L17" i="12"/>
  <c r="K17" i="12"/>
  <c r="J17" i="12"/>
  <c r="I17" i="12"/>
  <c r="I22" i="12" s="1"/>
  <c r="H17" i="12"/>
  <c r="G17" i="12"/>
  <c r="F17" i="12"/>
  <c r="E17" i="12"/>
  <c r="E22" i="12" s="1"/>
  <c r="M20" i="12"/>
  <c r="L20" i="12"/>
  <c r="K20" i="12"/>
  <c r="J20" i="12"/>
  <c r="I20" i="12"/>
  <c r="H20" i="12"/>
  <c r="G20" i="12"/>
  <c r="F20" i="12"/>
  <c r="E20" i="12"/>
  <c r="D20" i="12"/>
  <c r="C20" i="12"/>
  <c r="B20" i="12"/>
  <c r="M19" i="12"/>
  <c r="L19" i="12"/>
  <c r="K19" i="12"/>
  <c r="J19" i="12"/>
  <c r="I19" i="12"/>
  <c r="H19" i="12"/>
  <c r="G19" i="12"/>
  <c r="F19" i="12"/>
  <c r="E19" i="12"/>
  <c r="D19" i="12"/>
  <c r="C19" i="12"/>
  <c r="B19" i="12"/>
  <c r="B15" i="12"/>
  <c r="N15" i="12" s="1"/>
  <c r="D14" i="12"/>
  <c r="D17" i="12" s="1"/>
  <c r="C14" i="12"/>
  <c r="C17" i="12" s="1"/>
  <c r="B14" i="12"/>
  <c r="N14" i="12" s="1"/>
  <c r="N12" i="12"/>
  <c r="M12" i="12"/>
  <c r="L12" i="12"/>
  <c r="L22" i="12" s="1"/>
  <c r="K12" i="12"/>
  <c r="K22" i="12" s="1"/>
  <c r="J12" i="12"/>
  <c r="J22" i="12" s="1"/>
  <c r="I12" i="12"/>
  <c r="H12" i="12"/>
  <c r="H22" i="12" s="1"/>
  <c r="G12" i="12"/>
  <c r="G22" i="12" s="1"/>
  <c r="F12" i="12"/>
  <c r="F22" i="12" s="1"/>
  <c r="E12" i="12"/>
  <c r="D12" i="12"/>
  <c r="C12" i="12"/>
  <c r="C22" i="12" s="1"/>
  <c r="B12" i="12"/>
  <c r="D22" i="12" l="1"/>
  <c r="B17" i="12"/>
  <c r="B22" i="12" s="1"/>
  <c r="N17" i="12"/>
  <c r="N22" i="12" s="1"/>
  <c r="N19" i="12"/>
  <c r="N20" i="12"/>
  <c r="I74" i="11" l="1"/>
  <c r="I73" i="11"/>
  <c r="J19" i="7" l="1"/>
  <c r="N4" i="9" l="1"/>
  <c r="N5" i="9"/>
  <c r="N6" i="9"/>
  <c r="N7" i="9"/>
  <c r="N8" i="9"/>
  <c r="N9" i="9"/>
  <c r="N10" i="9"/>
  <c r="N11" i="9"/>
  <c r="N12" i="9"/>
  <c r="N13" i="9"/>
  <c r="N14" i="9"/>
  <c r="N15" i="9"/>
  <c r="N16" i="9"/>
  <c r="N17" i="9"/>
  <c r="N18" i="9"/>
  <c r="N19" i="9"/>
  <c r="N20" i="9"/>
  <c r="N21" i="9"/>
  <c r="N22" i="9"/>
  <c r="N23" i="9"/>
  <c r="N24" i="9"/>
  <c r="N25" i="9"/>
  <c r="N26" i="9"/>
  <c r="N27" i="9"/>
  <c r="N28" i="9"/>
  <c r="N29" i="9"/>
  <c r="N30" i="9"/>
  <c r="N31" i="9"/>
  <c r="N32" i="9"/>
  <c r="N33" i="9"/>
  <c r="N34" i="9"/>
  <c r="N35" i="9"/>
  <c r="N36" i="9"/>
  <c r="N37" i="9"/>
  <c r="N38" i="9"/>
  <c r="N39" i="9"/>
  <c r="N40" i="9"/>
  <c r="N41" i="9"/>
  <c r="N42" i="9"/>
  <c r="N43" i="9"/>
  <c r="N44" i="9"/>
  <c r="N45" i="9"/>
  <c r="N46" i="9"/>
  <c r="N47" i="9"/>
  <c r="N48" i="9"/>
  <c r="N49" i="9"/>
  <c r="N50" i="9"/>
  <c r="N51" i="9"/>
  <c r="N52" i="9"/>
  <c r="N53" i="9"/>
  <c r="N54" i="9"/>
  <c r="N55" i="9"/>
  <c r="N56" i="9"/>
  <c r="N57" i="9"/>
  <c r="N58" i="9"/>
  <c r="N59" i="9"/>
  <c r="N60" i="9"/>
  <c r="N61" i="9"/>
  <c r="N62" i="9"/>
  <c r="N63" i="9"/>
  <c r="N64" i="9"/>
  <c r="N65" i="9"/>
  <c r="N66" i="9"/>
  <c r="N67" i="9"/>
  <c r="N68" i="9"/>
  <c r="N69" i="9"/>
  <c r="N70" i="9"/>
  <c r="N71" i="9"/>
  <c r="N72" i="9"/>
  <c r="N73" i="9"/>
  <c r="N74" i="9"/>
  <c r="N75" i="9"/>
  <c r="N76" i="9"/>
  <c r="N77" i="9"/>
  <c r="N78" i="9"/>
  <c r="N79" i="9"/>
  <c r="N80" i="9"/>
  <c r="N81" i="9"/>
  <c r="N82" i="9"/>
  <c r="N83" i="9"/>
  <c r="N3" i="9"/>
  <c r="J18" i="7" l="1"/>
  <c r="J17" i="7"/>
  <c r="J16" i="7"/>
  <c r="J15" i="7"/>
  <c r="J14" i="7"/>
  <c r="J13" i="7"/>
  <c r="J12" i="7"/>
  <c r="J11" i="7"/>
  <c r="J10" i="7"/>
  <c r="J9" i="7"/>
  <c r="J8" i="7"/>
  <c r="J7" i="7"/>
  <c r="J6" i="7"/>
  <c r="J5" i="7"/>
  <c r="J4" i="7"/>
  <c r="J3" i="7"/>
  <c r="H71" i="1" l="1"/>
  <c r="H70" i="1"/>
  <c r="J2" i="1"/>
  <c r="H2" i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Jie Hui Ng</author>
  </authors>
  <commentList>
    <comment ref="J286" authorId="0" shapeId="0" xr:uid="{F9BF9C5B-0D02-4150-996C-018506ABBCF6}">
      <text>
        <r>
          <rPr>
            <b/>
            <sz val="9"/>
            <color indexed="81"/>
            <rFont val="Tahoma"/>
            <family val="2"/>
          </rPr>
          <t>Jie Hui Ng:</t>
        </r>
        <r>
          <rPr>
            <sz val="9"/>
            <color indexed="81"/>
            <rFont val="Tahoma"/>
            <family val="2"/>
          </rPr>
          <t xml:space="preserve">
Month is based on column H </t>
        </r>
      </text>
    </comment>
    <comment ref="P325" authorId="0" shapeId="0" xr:uid="{D627C21B-48F3-4223-8FD1-11A5C1ABFC06}">
      <text>
        <r>
          <rPr>
            <b/>
            <sz val="9"/>
            <color indexed="81"/>
            <rFont val="Tahoma"/>
            <family val="2"/>
          </rPr>
          <t>Jie Hui Ng:</t>
        </r>
        <r>
          <rPr>
            <sz val="9"/>
            <color indexed="81"/>
            <rFont val="Tahoma"/>
            <family val="2"/>
          </rPr>
          <t xml:space="preserve">
to be calibrated in Mar 19</t>
        </r>
      </text>
    </comment>
    <comment ref="C371" authorId="0" shapeId="0" xr:uid="{F97820EB-A73F-4222-B65E-9EA3BBCF4AF8}">
      <text>
        <r>
          <rPr>
            <b/>
            <sz val="9"/>
            <color indexed="81"/>
            <rFont val="Tahoma"/>
            <family val="2"/>
          </rPr>
          <t>Jie Hui Ng:</t>
        </r>
        <r>
          <rPr>
            <sz val="9"/>
            <color indexed="81"/>
            <rFont val="Tahoma"/>
            <family val="2"/>
          </rPr>
          <t xml:space="preserve">
amt to be charge by Flex</t>
        </r>
      </text>
    </comment>
    <comment ref="C374" authorId="0" shapeId="0" xr:uid="{80F730B1-E526-4077-8614-A21E0AE215BC}">
      <text>
        <r>
          <rPr>
            <b/>
            <sz val="9"/>
            <color indexed="81"/>
            <rFont val="Tahoma"/>
            <family val="2"/>
          </rPr>
          <t>Jie Hui Ng:</t>
        </r>
        <r>
          <rPr>
            <sz val="9"/>
            <color indexed="81"/>
            <rFont val="Tahoma"/>
            <family val="2"/>
          </rPr>
          <t xml:space="preserve">
amt to be charge by Flex</t>
        </r>
      </text>
    </comment>
    <comment ref="B390" authorId="0" shapeId="0" xr:uid="{B3F8EEE3-B913-4223-8FDC-E0A365DD4E55}">
      <text>
        <r>
          <rPr>
            <b/>
            <sz val="9"/>
            <color indexed="81"/>
            <rFont val="Tahoma"/>
            <family val="2"/>
          </rPr>
          <t>Jie Hui Ng:</t>
        </r>
        <r>
          <rPr>
            <sz val="9"/>
            <color indexed="81"/>
            <rFont val="Tahoma"/>
            <family val="2"/>
          </rPr>
          <t xml:space="preserve">
no cost involved</t>
        </r>
      </text>
    </comment>
  </commentList>
</comments>
</file>

<file path=xl/sharedStrings.xml><?xml version="1.0" encoding="utf-8"?>
<sst xmlns="http://schemas.openxmlformats.org/spreadsheetml/2006/main" count="11430" uniqueCount="2449">
  <si>
    <t>Calibration masterlist</t>
  </si>
  <si>
    <t>P.T. SURYA TEKNOLOGI</t>
  </si>
  <si>
    <t>Coordinator : Meryl</t>
  </si>
  <si>
    <t>Trigger 2 weeks advance alert:</t>
  </si>
  <si>
    <t>Current date:</t>
  </si>
  <si>
    <t>Test Department</t>
  </si>
  <si>
    <t>S/N</t>
  </si>
  <si>
    <t>Location</t>
  </si>
  <si>
    <t>Description</t>
  </si>
  <si>
    <t>Brand</t>
  </si>
  <si>
    <t>Model</t>
  </si>
  <si>
    <t>Serial  Number</t>
  </si>
  <si>
    <t>Date Calibrated</t>
  </si>
  <si>
    <t>Calibration Due Date</t>
  </si>
  <si>
    <t>Report Number</t>
  </si>
  <si>
    <t>Calibrated By</t>
  </si>
  <si>
    <t>Interval</t>
  </si>
  <si>
    <t>Buy / consign</t>
  </si>
  <si>
    <t>Remark [Trigger Packed for shipment date ]</t>
  </si>
  <si>
    <t>Racal system</t>
  </si>
  <si>
    <t>Keithley Source Measurement Unit #1</t>
  </si>
  <si>
    <t>Keithley</t>
  </si>
  <si>
    <t>236</t>
  </si>
  <si>
    <t>0782275:20180207193703</t>
  </si>
  <si>
    <t>Tektronix Southeast Asia Pte. Ltd</t>
  </si>
  <si>
    <t>Replacement unit from Waters Paul</t>
  </si>
  <si>
    <t xml:space="preserve"> TE82934-2 RF box</t>
  </si>
  <si>
    <t>20MHz Function Arbitrary Waveform Generator</t>
  </si>
  <si>
    <t>Agilent Technologies</t>
  </si>
  <si>
    <t>33220A</t>
  </si>
  <si>
    <t>MY44015741</t>
  </si>
  <si>
    <t>CEI/ 1995</t>
  </si>
  <si>
    <t>Tech systems Services &amp; integration</t>
  </si>
  <si>
    <t>Yearly</t>
  </si>
  <si>
    <t>Waters consigned</t>
  </si>
  <si>
    <t>WAT3 Micromass ID#3456</t>
  </si>
  <si>
    <t>Agilent 61/2 Digit Multimeter</t>
  </si>
  <si>
    <t>34411A</t>
  </si>
  <si>
    <t>MY48000677</t>
  </si>
  <si>
    <t>CEI / 2040</t>
  </si>
  <si>
    <t>WAT3 Micromass ID#3454</t>
  </si>
  <si>
    <t>MY44026448</t>
  </si>
  <si>
    <t>CEI / 2041</t>
  </si>
  <si>
    <t>WAT8 5053 (TE82988-5) Quad Test (WA-4748/4809/4763/4764/4765</t>
  </si>
  <si>
    <t>6½ DIGITAL MULTIMETER</t>
  </si>
  <si>
    <t>Agilent Tech</t>
  </si>
  <si>
    <t xml:space="preserve"> 34411A</t>
  </si>
  <si>
    <t>MY48002511</t>
  </si>
  <si>
    <t>CEI / 2066</t>
  </si>
  <si>
    <t>replacement unit from Raymond no cal report given</t>
  </si>
  <si>
    <t>WAT8 Micromass 3192</t>
  </si>
  <si>
    <t xml:space="preserve"> 4 CH 500MHz OSCILLOSCOPE</t>
  </si>
  <si>
    <t xml:space="preserve">Tektronix </t>
  </si>
  <si>
    <t>TDS3054B</t>
  </si>
  <si>
    <t>B040453</t>
  </si>
  <si>
    <t>10446768 / 1.1</t>
  </si>
  <si>
    <t>SGS Testing &amp; Control services singapore Pte Ltd</t>
  </si>
  <si>
    <t>GTS2 82988-9 ID#</t>
  </si>
  <si>
    <t>DC Electronic Load Main Frame 8 Channel</t>
  </si>
  <si>
    <t xml:space="preserve">Chroma </t>
  </si>
  <si>
    <t>6314A</t>
  </si>
  <si>
    <t>GTS2 82988-9 ID# 93168</t>
  </si>
  <si>
    <t>DC Electronic Load 6A/60A/80V 300W</t>
  </si>
  <si>
    <t>63103A</t>
  </si>
  <si>
    <t>63103A005460</t>
  </si>
  <si>
    <t>CEI / 2082</t>
  </si>
  <si>
    <t>GTS2_ 82988-9 ID# 93178</t>
  </si>
  <si>
    <t>63103A005457</t>
  </si>
  <si>
    <t>CEI / 2083</t>
  </si>
  <si>
    <t>GTS2 82988-9 ID# 93179</t>
  </si>
  <si>
    <t>63103A005485</t>
  </si>
  <si>
    <t>CEI / 2084</t>
  </si>
  <si>
    <t>GTS2 82988-9 ID# 93180</t>
  </si>
  <si>
    <t>63103A005472</t>
  </si>
  <si>
    <t>CEI / 2085</t>
  </si>
  <si>
    <t>GTS2 ID# 93245 12M WP72</t>
  </si>
  <si>
    <t xml:space="preserve">Agilent </t>
  </si>
  <si>
    <t>MY48003752</t>
  </si>
  <si>
    <t>CEI / 2092</t>
  </si>
  <si>
    <t>GTS2 82988-9 ID# 93185</t>
  </si>
  <si>
    <t>Programmable DC Power supply</t>
  </si>
  <si>
    <t>TDK Lambda</t>
  </si>
  <si>
    <t>GENH60-12.5-LAN-U</t>
  </si>
  <si>
    <t>09M1038A</t>
  </si>
  <si>
    <t>CEI / 2086</t>
  </si>
  <si>
    <t>GTS2 82988-9 ID# 93189</t>
  </si>
  <si>
    <t>NI [ M series ]  MULTIFUNCTION DAQ  Device</t>
  </si>
  <si>
    <t>National Instruments</t>
  </si>
  <si>
    <t>PXI-6229</t>
  </si>
  <si>
    <t>17E3259</t>
  </si>
  <si>
    <t>CEI / 2096</t>
  </si>
  <si>
    <t>GTS2 82988-9 ID# 93186</t>
  </si>
  <si>
    <t xml:space="preserve">GENH30-25 </t>
  </si>
  <si>
    <t>12M4062Z</t>
  </si>
  <si>
    <t>CEI / 2089</t>
  </si>
  <si>
    <t>GTS2 82988-9 ID# 93187</t>
  </si>
  <si>
    <t>12M4063Z</t>
  </si>
  <si>
    <t>CEI / 2088</t>
  </si>
  <si>
    <t>GTS2 82988-9 ID# 93182</t>
  </si>
  <si>
    <t>GENH60-12.5</t>
  </si>
  <si>
    <t>12M4064Z</t>
  </si>
  <si>
    <t>CEI / 2091</t>
  </si>
  <si>
    <t>GTS2 82988-9 ID# 93183</t>
  </si>
  <si>
    <t>12M4068Z</t>
  </si>
  <si>
    <t>CEI / 2090</t>
  </si>
  <si>
    <t>GTS2 82988-9 ID# 93184</t>
  </si>
  <si>
    <t>12M4069Z</t>
  </si>
  <si>
    <t>CEI / 2087</t>
  </si>
  <si>
    <t>GTS2 82988-9 ID# 93246  12M WP72</t>
  </si>
  <si>
    <t>TEKTRONIX</t>
  </si>
  <si>
    <t>TDS3054C</t>
  </si>
  <si>
    <t>C012641</t>
  </si>
  <si>
    <t>CEI / 2094</t>
  </si>
  <si>
    <t>GTS1 95168</t>
  </si>
  <si>
    <t>09M1019A</t>
  </si>
  <si>
    <t>CEI / 2104</t>
  </si>
  <si>
    <t>GTS1 95169</t>
  </si>
  <si>
    <t>09M1020A</t>
  </si>
  <si>
    <t>CEI / 2105</t>
  </si>
  <si>
    <t>GTS1 95153</t>
  </si>
  <si>
    <t>MY46000358</t>
  </si>
  <si>
    <t>CEI / 2099</t>
  </si>
  <si>
    <t>GTS1 95158</t>
  </si>
  <si>
    <t>C011085</t>
  </si>
  <si>
    <t>CEI / 2106</t>
  </si>
  <si>
    <t>GTS1 91745</t>
  </si>
  <si>
    <t>145DF14</t>
  </si>
  <si>
    <t>CEI / 2108</t>
  </si>
  <si>
    <t>GTS1 91744</t>
  </si>
  <si>
    <t>145DF42</t>
  </si>
  <si>
    <t>CEI / 2107</t>
  </si>
  <si>
    <t>GTS1 95176</t>
  </si>
  <si>
    <t>09M1026A</t>
  </si>
  <si>
    <t>CEI / 2102</t>
  </si>
  <si>
    <t>GTS1 95177</t>
  </si>
  <si>
    <t>09M1028A</t>
  </si>
  <si>
    <t>CEI / 2103</t>
  </si>
  <si>
    <t>GTS1 95173</t>
  </si>
  <si>
    <t>09M1029A</t>
  </si>
  <si>
    <t>CEI / 2101</t>
  </si>
  <si>
    <t>GTS1 95172</t>
  </si>
  <si>
    <t>09M1032A</t>
  </si>
  <si>
    <t>CEI / 2100</t>
  </si>
  <si>
    <t>GTS1 91773</t>
  </si>
  <si>
    <t>20MHZ FUNCTION.ARBITRARY WAVEFORM GENERATOR</t>
  </si>
  <si>
    <t>MY44046858</t>
  </si>
  <si>
    <t>CEI / 2098</t>
  </si>
  <si>
    <t>GTS1 95175</t>
  </si>
  <si>
    <t>DC ELECTRONIC LOAD MAINFRAME</t>
  </si>
  <si>
    <t>CHROMA</t>
  </si>
  <si>
    <t>Cal. With DC load</t>
  </si>
  <si>
    <t>GTS1 95195</t>
  </si>
  <si>
    <t xml:space="preserve">DC ELECTRONIC LOAD MODULE 0-60 A, 80 V, 300 W </t>
  </si>
  <si>
    <t>CEI / 2113</t>
  </si>
  <si>
    <t>GTS1 95193</t>
  </si>
  <si>
    <t>CEI / 2111</t>
  </si>
  <si>
    <t>GTS1 95194</t>
  </si>
  <si>
    <t>CEI / 2112</t>
  </si>
  <si>
    <t>GTS1 95192</t>
  </si>
  <si>
    <t>CEI / 2110</t>
  </si>
  <si>
    <t>GTS2 82988-9 ID# 93188</t>
  </si>
  <si>
    <t>17E3258</t>
  </si>
  <si>
    <t>CEI / 2097</t>
  </si>
  <si>
    <t>GTS2 ID# 93244 12M WP72</t>
  </si>
  <si>
    <t>MY44052037</t>
  </si>
  <si>
    <t>CEI / 2093</t>
  </si>
  <si>
    <t>GTS2 82988-9 ID# 93190</t>
  </si>
  <si>
    <t>NI  Programmable DC Power supply Power SMU</t>
  </si>
  <si>
    <t>PXI-4130</t>
  </si>
  <si>
    <t>160B92C</t>
  </si>
  <si>
    <t>CEI / 2095</t>
  </si>
  <si>
    <t>GTS1 91746</t>
  </si>
  <si>
    <t>NI  Programmable DC Power supply</t>
  </si>
  <si>
    <t>1450264</t>
  </si>
  <si>
    <t>CEI / 2109</t>
  </si>
  <si>
    <t>PERSONALITY</t>
  </si>
  <si>
    <t>Digital Multimeter 6.5digit</t>
  </si>
  <si>
    <t>Agilent tech</t>
  </si>
  <si>
    <t>MY48002562</t>
  </si>
  <si>
    <t>CEI / 2137</t>
  </si>
  <si>
    <t>New for Waters</t>
  </si>
  <si>
    <t>Racal system control No. 91360</t>
  </si>
  <si>
    <t>6½ Digit Multimeter</t>
  </si>
  <si>
    <t>Racal Inc</t>
  </si>
  <si>
    <t>4152A</t>
  </si>
  <si>
    <t>US38010520</t>
  </si>
  <si>
    <t>ESSCO cal. Lab</t>
  </si>
  <si>
    <t>1st Trigger Waters Paul to calibrate spare unit 31 Feb 2019</t>
  </si>
  <si>
    <t>Racal system control No.91359</t>
  </si>
  <si>
    <t>3151 VX1 Waveform Generator</t>
  </si>
  <si>
    <t>3151A</t>
  </si>
  <si>
    <t>L2151</t>
  </si>
  <si>
    <t>Tra-Cal, LLC</t>
  </si>
  <si>
    <t>1st Trigger Waters Paul to calibrate spare unit 18 Mar 2019</t>
  </si>
  <si>
    <t>Racal system 2461-CD control No. 91361</t>
  </si>
  <si>
    <t>VX1 Counter Card</t>
  </si>
  <si>
    <t>2461-CD</t>
  </si>
  <si>
    <t>TE82934-2 (RF DC BOX Functional Tester)</t>
  </si>
  <si>
    <t>Keysight Multimeter</t>
  </si>
  <si>
    <t>Keysight Technologies</t>
  </si>
  <si>
    <t xml:space="preserve">MY53001857 </t>
  </si>
  <si>
    <t>CEI / 2146</t>
  </si>
  <si>
    <t>Waters consigned [controlled #4925]</t>
  </si>
  <si>
    <t>HP66103A DC Power Module 35V/4.5A</t>
  </si>
  <si>
    <t>66103A</t>
  </si>
  <si>
    <t>US34212664</t>
  </si>
  <si>
    <t>CEI / 2177</t>
  </si>
  <si>
    <t>US34212667</t>
  </si>
  <si>
    <t>CEI / 2176</t>
  </si>
  <si>
    <t>US34212669</t>
  </si>
  <si>
    <t>CEI / 2175</t>
  </si>
  <si>
    <t>US34212670</t>
  </si>
  <si>
    <t>CEI / 2178</t>
  </si>
  <si>
    <t>US34212672</t>
  </si>
  <si>
    <t>CEI / 2179</t>
  </si>
  <si>
    <t>HP66101A DC Power Module 8V/16A</t>
  </si>
  <si>
    <t>66101A</t>
  </si>
  <si>
    <t>US34442070</t>
  </si>
  <si>
    <t>CEI / 2180</t>
  </si>
  <si>
    <t>MY40000535</t>
  </si>
  <si>
    <t>CEI / 2181</t>
  </si>
  <si>
    <t>Racal system ID# 92222 12MO WP72</t>
  </si>
  <si>
    <t>Electronic Load</t>
  </si>
  <si>
    <t>HP</t>
  </si>
  <si>
    <t>60502B</t>
  </si>
  <si>
    <t>US37244128</t>
  </si>
  <si>
    <t>CEI / 2168</t>
  </si>
  <si>
    <t>Racal system ID# 92224 12MO WP72</t>
  </si>
  <si>
    <t>US37244138</t>
  </si>
  <si>
    <t>CEI / 2170</t>
  </si>
  <si>
    <t>Racal system ID#92225 12MO WP72</t>
  </si>
  <si>
    <t>US37244141</t>
  </si>
  <si>
    <t>CEI / 2171</t>
  </si>
  <si>
    <t>Tektronics 4-Channel Digitizing Oscilloscope</t>
  </si>
  <si>
    <t>Tektronics</t>
  </si>
  <si>
    <t>TDS460A</t>
  </si>
  <si>
    <t>B071897</t>
  </si>
  <si>
    <t>CEI / 2174</t>
  </si>
  <si>
    <t>Racal system ID# 90246WP72</t>
  </si>
  <si>
    <t>US37243391</t>
  </si>
  <si>
    <t>CEI/2169</t>
  </si>
  <si>
    <t>Racal system ID#90245WP72</t>
  </si>
  <si>
    <t>US37244144</t>
  </si>
  <si>
    <t>CEI/2172</t>
  </si>
  <si>
    <t>Racal system ID#90242WP72</t>
  </si>
  <si>
    <t>60502A</t>
  </si>
  <si>
    <t>3011A-01246</t>
  </si>
  <si>
    <t>CEI/2173</t>
  </si>
  <si>
    <t>Keithley Source Measurement Unit  #2</t>
  </si>
  <si>
    <t>0786386</t>
  </si>
  <si>
    <t>1883188-2-236-0786386-1</t>
  </si>
  <si>
    <t>TE82900 Waters RF Gen</t>
  </si>
  <si>
    <t>DMM</t>
  </si>
  <si>
    <t>Fluke</t>
  </si>
  <si>
    <t>87V</t>
  </si>
  <si>
    <t>CEI / 2188</t>
  </si>
  <si>
    <t>Waters Consigned</t>
  </si>
  <si>
    <t>WAT3 Micromass ID#3460</t>
  </si>
  <si>
    <t>B040740</t>
  </si>
  <si>
    <t>CEI / 2187</t>
  </si>
  <si>
    <t>WAT8 Quad Test (WA-4748/4809/4763/4764/4765</t>
  </si>
  <si>
    <t>20 MHz Function / Arbitrary waveform generator</t>
  </si>
  <si>
    <t>MY44034380</t>
  </si>
  <si>
    <t>CEI / 2186</t>
  </si>
  <si>
    <t>GTS2 82988-9 ID# 93181</t>
  </si>
  <si>
    <t>PXI PROGRAMMABLE RESISTOR MODULE</t>
  </si>
  <si>
    <t xml:space="preserve">GEOTEST  </t>
  </si>
  <si>
    <t>GX 1164-01</t>
  </si>
  <si>
    <t>2 Yearly</t>
  </si>
  <si>
    <t>Notify Waters paul on 30 Mar 2020 for calibration</t>
  </si>
  <si>
    <t>GTS1 91743</t>
  </si>
  <si>
    <t>91743 [ 002061-BH-BA-00)</t>
  </si>
  <si>
    <t>1722755</t>
  </si>
  <si>
    <t>2Yearly</t>
  </si>
  <si>
    <t>Agilent Multimeter</t>
  </si>
  <si>
    <t>34410A</t>
  </si>
  <si>
    <t>MY47002770</t>
  </si>
  <si>
    <t>CEI / 2200</t>
  </si>
  <si>
    <t>Data Acquisition switch Unit</t>
  </si>
  <si>
    <t>34970A</t>
  </si>
  <si>
    <t>MY44027658</t>
  </si>
  <si>
    <t>CEI / 2201</t>
  </si>
  <si>
    <t>Meryl</t>
  </si>
  <si>
    <t>Waters consigned equipment, Total : 89 items (Without Payment)</t>
  </si>
  <si>
    <t>Date : 07-Dec-2018</t>
  </si>
  <si>
    <t>NO</t>
  </si>
  <si>
    <t>LOCATION</t>
  </si>
  <si>
    <t>EQUIPMENT ID</t>
  </si>
  <si>
    <t>EQUIPMENT NAME</t>
  </si>
  <si>
    <t>MANUFACTURER</t>
  </si>
  <si>
    <t>MODEL</t>
  </si>
  <si>
    <t>MANUFACTURER
SERIAL NO</t>
  </si>
  <si>
    <r>
      <t xml:space="preserve">CALIBRATION SOURCE /
</t>
    </r>
    <r>
      <rPr>
        <b/>
        <sz val="10"/>
        <color indexed="11"/>
        <rFont val="Arial"/>
        <family val="2"/>
      </rPr>
      <t>PM SOURCE</t>
    </r>
  </si>
  <si>
    <r>
      <t xml:space="preserve">CALIBRATION CYCLE / 
</t>
    </r>
    <r>
      <rPr>
        <b/>
        <sz val="10"/>
        <color indexed="11"/>
        <rFont val="Arial"/>
        <family val="2"/>
      </rPr>
      <t>PM CYCLE</t>
    </r>
  </si>
  <si>
    <r>
      <t xml:space="preserve">LAST CALIBRATION / </t>
    </r>
    <r>
      <rPr>
        <b/>
        <sz val="10"/>
        <color indexed="11"/>
        <rFont val="Arial"/>
        <family val="2"/>
      </rPr>
      <t>LAST PM</t>
    </r>
  </si>
  <si>
    <r>
      <t xml:space="preserve">NEXT CALIBRATION / </t>
    </r>
    <r>
      <rPr>
        <b/>
        <sz val="10"/>
        <color indexed="11"/>
        <rFont val="Arial"/>
        <family val="2"/>
      </rPr>
      <t>NEXT PM</t>
    </r>
  </si>
  <si>
    <t>REMARK</t>
  </si>
  <si>
    <t>WATERS 
(RACAL TESTER)</t>
  </si>
  <si>
    <t>PWAT-16GC0001</t>
  </si>
  <si>
    <t>DC Electronic Load mainframe</t>
  </si>
  <si>
    <t>HEWLETT PACKARD</t>
  </si>
  <si>
    <t>6050A</t>
  </si>
  <si>
    <t>3312A02661</t>
  </si>
  <si>
    <t>Micro Precision</t>
  </si>
  <si>
    <t>03/05/2018</t>
  </si>
  <si>
    <t>03/05/2019</t>
  </si>
  <si>
    <t>Waters USA Consign equipment
mainframe for verify only.</t>
  </si>
  <si>
    <t>WATERS 
(GTS TESTER)</t>
  </si>
  <si>
    <t>PWAT-16GC0032</t>
  </si>
  <si>
    <t>MPS MAINFRAME</t>
  </si>
  <si>
    <t>66000A</t>
  </si>
  <si>
    <t>US35221282</t>
  </si>
  <si>
    <t>PWAT-16GC0037</t>
  </si>
  <si>
    <t>Prog. Resistance Card</t>
  </si>
  <si>
    <t>Geotest</t>
  </si>
  <si>
    <t>GX1164-01</t>
  </si>
  <si>
    <t>11640209 (95750)</t>
  </si>
  <si>
    <t>ESSCO</t>
  </si>
  <si>
    <t>04/05/2017</t>
  </si>
  <si>
    <t>04/05/2019</t>
  </si>
  <si>
    <r>
      <t xml:space="preserve">Waters </t>
    </r>
    <r>
      <rPr>
        <sz val="10"/>
        <color indexed="10"/>
        <rFont val="Arial"/>
        <family val="2"/>
      </rPr>
      <t>USA</t>
    </r>
    <r>
      <rPr>
        <sz val="10"/>
        <rFont val="Arial"/>
        <family val="2"/>
      </rPr>
      <t xml:space="preserve"> Consign equipment
Waters will consigned another card for replacement and will collect back the current due item and send for cailbration </t>
    </r>
  </si>
  <si>
    <t>WATERS  
(CLEAN ROOM)</t>
  </si>
  <si>
    <t>W1-17GC0095</t>
  </si>
  <si>
    <t>Leak Detector</t>
  </si>
  <si>
    <t>Leybold</t>
  </si>
  <si>
    <t>PhoenixL 300i</t>
  </si>
  <si>
    <t>LEYBOLD</t>
  </si>
  <si>
    <t>29/06/2018</t>
  </si>
  <si>
    <t>29/09/2019</t>
  </si>
  <si>
    <r>
      <t xml:space="preserve">Consigned Equipment
</t>
    </r>
    <r>
      <rPr>
        <b/>
        <sz val="10"/>
        <color indexed="12"/>
        <rFont val="Arial"/>
        <family val="2"/>
      </rPr>
      <t>We will informed Waters to arrange Supplier come for onsite calibration and Waters will pay directly to Supplier</t>
    </r>
  </si>
  <si>
    <t>WATERS</t>
  </si>
  <si>
    <t>W1-16GC0001</t>
  </si>
  <si>
    <t>Acquity SDS Automated Test Station</t>
  </si>
  <si>
    <t>NA</t>
  </si>
  <si>
    <t>TE82943-20</t>
  </si>
  <si>
    <t>VENTURE</t>
  </si>
  <si>
    <t>10/10/2018</t>
  </si>
  <si>
    <t>10/10/2019</t>
  </si>
  <si>
    <t xml:space="preserve">Consigned equipment </t>
  </si>
  <si>
    <t>W1-16GC0003</t>
  </si>
  <si>
    <t>TUV Detector</t>
  </si>
  <si>
    <t>G15TUV600A (ID#92110)</t>
  </si>
  <si>
    <t>W1-16GC0004</t>
  </si>
  <si>
    <t>TE82943-19</t>
  </si>
  <si>
    <t>12/10/2018</t>
  </si>
  <si>
    <t>12/10/2019</t>
  </si>
  <si>
    <t>W1-16GC0006</t>
  </si>
  <si>
    <t>G15TUV599A
(ID#92099)</t>
  </si>
  <si>
    <t>W1-16GC0007</t>
  </si>
  <si>
    <t>TE82943-21</t>
  </si>
  <si>
    <t>11/10/2018</t>
  </si>
  <si>
    <t>11/10/2019</t>
  </si>
  <si>
    <t>W1-16GC0009</t>
  </si>
  <si>
    <t>G15TUV601A
(ID#92098)</t>
  </si>
  <si>
    <t>W1-16GC0010</t>
  </si>
  <si>
    <t>TE82943-22</t>
  </si>
  <si>
    <t>W1-16GC0012</t>
  </si>
  <si>
    <t>G15TUV584A
(ID#92096)</t>
  </si>
  <si>
    <t>W1-16GC0013</t>
  </si>
  <si>
    <t>TE82943-1</t>
  </si>
  <si>
    <t>W1-16GC0015</t>
  </si>
  <si>
    <t>A09UPT639R (ID#93062)</t>
  </si>
  <si>
    <t>W1-16GC0020</t>
  </si>
  <si>
    <t>Electrical Safety Analyzer</t>
  </si>
  <si>
    <t>Chroma</t>
  </si>
  <si>
    <t>19032</t>
  </si>
  <si>
    <t>19032G400264
(ID#93467)</t>
  </si>
  <si>
    <t>10/08/2018</t>
  </si>
  <si>
    <t>10/08/2019</t>
  </si>
  <si>
    <t>Consigned equipment. 
Will do calibration with PM at yearly</t>
  </si>
  <si>
    <t>W1-16GC0021</t>
  </si>
  <si>
    <t>QuadTech</t>
  </si>
  <si>
    <t>Guardian 6000</t>
  </si>
  <si>
    <t>7312754
(ID#91356)</t>
  </si>
  <si>
    <t>08/11/2018</t>
  </si>
  <si>
    <t>08/11/2019</t>
  </si>
  <si>
    <t>W1-16GC0022</t>
  </si>
  <si>
    <t>5278621
(ID#91693)</t>
  </si>
  <si>
    <t>26/01/2018</t>
  </si>
  <si>
    <t>26/01/2019</t>
  </si>
  <si>
    <t>W1-16GC0023</t>
  </si>
  <si>
    <t>6000 Plus</t>
  </si>
  <si>
    <t>11173729
(ID#91890)</t>
  </si>
  <si>
    <t>14/03/2018</t>
  </si>
  <si>
    <t>14/03/2019</t>
  </si>
  <si>
    <t>W1-16GC0024</t>
  </si>
  <si>
    <t>515 HPLC PUMP</t>
  </si>
  <si>
    <t>WAT207000</t>
  </si>
  <si>
    <t>D11515058A</t>
  </si>
  <si>
    <t>29/03/2018</t>
  </si>
  <si>
    <t>29/03/2019</t>
  </si>
  <si>
    <t>W1-16GC0025</t>
  </si>
  <si>
    <t>D11515059A</t>
  </si>
  <si>
    <t>W1-16GC0026</t>
  </si>
  <si>
    <t>1525 Binary HPLC Pump</t>
  </si>
  <si>
    <t>C0925P516R</t>
  </si>
  <si>
    <t>FLEXTRONICS</t>
  </si>
  <si>
    <t>W1-16GC0027</t>
  </si>
  <si>
    <t>G0925P662R</t>
  </si>
  <si>
    <t>10/05/2018</t>
  </si>
  <si>
    <t>10/05/2019</t>
  </si>
  <si>
    <t>W1-16GC0028</t>
  </si>
  <si>
    <t>Actuator Homing Box</t>
  </si>
  <si>
    <t>TE83076-1</t>
  </si>
  <si>
    <t>29/10/2018</t>
  </si>
  <si>
    <t>29/10/2019</t>
  </si>
  <si>
    <t>W1-16GC0029</t>
  </si>
  <si>
    <t>I-Class BSM</t>
  </si>
  <si>
    <t>B08UPB497R
(ID#91968)</t>
  </si>
  <si>
    <t>05/10/2018</t>
  </si>
  <si>
    <t>05/10/2019</t>
  </si>
  <si>
    <t>W1-16GC0030</t>
  </si>
  <si>
    <t>ACQUITY UPLC CM-A</t>
  </si>
  <si>
    <t>D11CMP976N
(ID#82516)</t>
  </si>
  <si>
    <t>W1-16GC0031</t>
  </si>
  <si>
    <t>UPLC TUV Detector</t>
  </si>
  <si>
    <t>A10UPT391R
(ID#91844)</t>
  </si>
  <si>
    <t>W1-16GC0032</t>
  </si>
  <si>
    <t>A11UPB494R
(ID#91967)</t>
  </si>
  <si>
    <t>07/10/2018</t>
  </si>
  <si>
    <t>07/10/2019</t>
  </si>
  <si>
    <t>W1-16GC0033</t>
  </si>
  <si>
    <t>D11CMP975N
(ID#82517)</t>
  </si>
  <si>
    <t>W1-16GC0034</t>
  </si>
  <si>
    <t>A10UPT477R
(ID#91847)</t>
  </si>
  <si>
    <t>W1-16GC0035</t>
  </si>
  <si>
    <t>E09UPB549R
(ID#82514)</t>
  </si>
  <si>
    <t>W1-16GC0036</t>
  </si>
  <si>
    <t>D11CMP980N
(ID#82518)</t>
  </si>
  <si>
    <t>W1-16GC0037</t>
  </si>
  <si>
    <t>L09UPT295R
(ID#91854)</t>
  </si>
  <si>
    <t>W1-16GC0038</t>
  </si>
  <si>
    <t>L10UPB377R
(ID#82515)</t>
  </si>
  <si>
    <t>W1-16GC0039</t>
  </si>
  <si>
    <t>D11CMP978N
(ID#82519)</t>
  </si>
  <si>
    <t>W1-16GC0040</t>
  </si>
  <si>
    <t>B10UPT530R
(ID#91850)</t>
  </si>
  <si>
    <t>09/10/2018</t>
  </si>
  <si>
    <t>09/10/2019</t>
  </si>
  <si>
    <t>W1-16GC0041</t>
  </si>
  <si>
    <t>G09UPB973R
(ID#91846)</t>
  </si>
  <si>
    <t>02/01/2018</t>
  </si>
  <si>
    <t>02/01/2019</t>
  </si>
  <si>
    <t>W1-16GC0042</t>
  </si>
  <si>
    <t>D11CMP922N
(ID#82512)</t>
  </si>
  <si>
    <t>29/12/2017</t>
  </si>
  <si>
    <t>29/12/2018</t>
  </si>
  <si>
    <t>W1-16GC0043</t>
  </si>
  <si>
    <t>A09UPT635R
(ID#91404)</t>
  </si>
  <si>
    <t>W1-16GC0044</t>
  </si>
  <si>
    <t>G09UPB976R
(ID#91849)</t>
  </si>
  <si>
    <t>30/12/2017</t>
  </si>
  <si>
    <t>30/12/2018</t>
  </si>
  <si>
    <t>W1-16GC0045</t>
  </si>
  <si>
    <t>D11CMP973N
(ID#82510)</t>
  </si>
  <si>
    <t>W1-16GC0046</t>
  </si>
  <si>
    <t>G05UPT009N
(ID#91405)</t>
  </si>
  <si>
    <t>W1-16GC0047</t>
  </si>
  <si>
    <t>J10UPB055R
(ID#91855)</t>
  </si>
  <si>
    <t>31/12/2017</t>
  </si>
  <si>
    <t>31/12/2018</t>
  </si>
  <si>
    <t>W1-16GC0048</t>
  </si>
  <si>
    <t>D11CMP924N
(ID#82513)</t>
  </si>
  <si>
    <t>W1-16GC0049</t>
  </si>
  <si>
    <t>ACQUITY UPLC TUV Detector</t>
  </si>
  <si>
    <t>F10TUV144A
(ID#91484)</t>
  </si>
  <si>
    <t>15/01/2018</t>
  </si>
  <si>
    <t>15/01/2019</t>
  </si>
  <si>
    <t>W1-16GC0050</t>
  </si>
  <si>
    <t>G09UPB980R
(ID#91852)</t>
  </si>
  <si>
    <t>03/01/2018</t>
  </si>
  <si>
    <t>03/01/2019</t>
  </si>
  <si>
    <t>W1-16GC0051</t>
  </si>
  <si>
    <t>D11CMP983N
(ID#82511)</t>
  </si>
  <si>
    <t>W1-16GC0052</t>
  </si>
  <si>
    <t>F10TUV143A
(ID#91483)</t>
  </si>
  <si>
    <t>11/01/2018</t>
  </si>
  <si>
    <t>11/01/2019</t>
  </si>
  <si>
    <t>W1-16GC0053</t>
  </si>
  <si>
    <t>BSM</t>
  </si>
  <si>
    <t>F08UPB669R</t>
  </si>
  <si>
    <t>19/04/2018</t>
  </si>
  <si>
    <t>19/04/2019</t>
  </si>
  <si>
    <t>W1-16GC0054</t>
  </si>
  <si>
    <t>SM</t>
  </si>
  <si>
    <t>F08UPA229R</t>
  </si>
  <si>
    <t>W1-16GC0055</t>
  </si>
  <si>
    <t>G08UPT373R</t>
  </si>
  <si>
    <t>W1-16GC0056</t>
  </si>
  <si>
    <t>Column Manager Aux</t>
  </si>
  <si>
    <t>C11CMX315N</t>
  </si>
  <si>
    <t>05/09/2018</t>
  </si>
  <si>
    <t>05/09/2019</t>
  </si>
  <si>
    <t>W1-16GC0057</t>
  </si>
  <si>
    <t>Column Manager</t>
  </si>
  <si>
    <t>A11CMP554N</t>
  </si>
  <si>
    <t>W1-16GC0058</t>
  </si>
  <si>
    <t>M11CMX180G</t>
  </si>
  <si>
    <t>W1-16GC0059</t>
  </si>
  <si>
    <t>B12CMP296G</t>
  </si>
  <si>
    <t>W1-16GC0060</t>
  </si>
  <si>
    <t>G15TUV597A (ID#92097)</t>
  </si>
  <si>
    <t>W1-16GC0061</t>
  </si>
  <si>
    <t>CPSM Metering Syringe Tester</t>
  </si>
  <si>
    <t>LAC/E 32</t>
  </si>
  <si>
    <t>TE83006-2</t>
  </si>
  <si>
    <t>W1-16GC0062</t>
  </si>
  <si>
    <t>RTZ TESTER-2</t>
  </si>
  <si>
    <t>TE82995-2</t>
  </si>
  <si>
    <t>16/01/2018</t>
  </si>
  <si>
    <t>16/01/2019</t>
  </si>
  <si>
    <t>W1-16GC0063</t>
  </si>
  <si>
    <t>RTZ TESTER-3</t>
  </si>
  <si>
    <t>TE82995-3</t>
  </si>
  <si>
    <t>W1-16GC0064</t>
  </si>
  <si>
    <t>FTN BEZEL TESTER</t>
  </si>
  <si>
    <t>TE83084-2</t>
  </si>
  <si>
    <t>31/08/2018</t>
  </si>
  <si>
    <t>31/08/2019</t>
  </si>
  <si>
    <t>W1-16GC0065</t>
  </si>
  <si>
    <t>Alliance Column Heater/Cooler</t>
  </si>
  <si>
    <t>TE82774-2</t>
  </si>
  <si>
    <t>15/10/2018</t>
  </si>
  <si>
    <t>15/10/2019</t>
  </si>
  <si>
    <t>W1-16GC0066</t>
  </si>
  <si>
    <t>TE82774-3</t>
  </si>
  <si>
    <t>W1-16GC0067</t>
  </si>
  <si>
    <t>TE82943-24</t>
  </si>
  <si>
    <t>W1-16GC0092</t>
  </si>
  <si>
    <t>Temperature Control Module ll Final Tester</t>
  </si>
  <si>
    <t>TE82818</t>
  </si>
  <si>
    <t>28/02/2018</t>
  </si>
  <si>
    <t>W1-17GC0094</t>
  </si>
  <si>
    <t>600 Controller Tester</t>
  </si>
  <si>
    <t>N/A</t>
  </si>
  <si>
    <t>TE82824</t>
  </si>
  <si>
    <t>W1-17GC0097</t>
  </si>
  <si>
    <t>Lamp Alignment Station</t>
  </si>
  <si>
    <t>TE83029-1</t>
  </si>
  <si>
    <t>W1-17GC0098</t>
  </si>
  <si>
    <t>FLR Optics Bench Alignment Station</t>
  </si>
  <si>
    <t>TE83032-1</t>
  </si>
  <si>
    <t>W1-17GC0099</t>
  </si>
  <si>
    <t xml:space="preserve">2475 Optics Bench Alignment Station </t>
  </si>
  <si>
    <t>TE83031-1</t>
  </si>
  <si>
    <t>W1-17GC0100</t>
  </si>
  <si>
    <t>Detector Firmware &amp; Serial Number Download Station</t>
  </si>
  <si>
    <t>TE82757</t>
  </si>
  <si>
    <t>W1-17GC0101</t>
  </si>
  <si>
    <t>Detector Final Test Station</t>
  </si>
  <si>
    <t>TE82760-4</t>
  </si>
  <si>
    <t>13/06/2018</t>
  </si>
  <si>
    <t>13/06/2019</t>
  </si>
  <si>
    <t>W1-17GC0102</t>
  </si>
  <si>
    <t>TE82760-5</t>
  </si>
  <si>
    <t>W1-17GC0103</t>
  </si>
  <si>
    <t>Column Manager Test System, Empower Work Station</t>
  </si>
  <si>
    <t>TE82984-1</t>
  </si>
  <si>
    <t>W1-17GC0104</t>
  </si>
  <si>
    <t>Column Manager Empower Work Station</t>
  </si>
  <si>
    <t>TE82987-1</t>
  </si>
  <si>
    <t>W1-17GC0105</t>
  </si>
  <si>
    <t>Acquity CMA Test Station</t>
  </si>
  <si>
    <t>LENOVO</t>
  </si>
  <si>
    <t>TE83026-1</t>
  </si>
  <si>
    <t>W1-17GC0106</t>
  </si>
  <si>
    <t>TE83026-2</t>
  </si>
  <si>
    <t>W1-17GC0107</t>
  </si>
  <si>
    <t>PCM II Final Test Station</t>
  </si>
  <si>
    <t>TE82817</t>
  </si>
  <si>
    <t>W1-17GC0108</t>
  </si>
  <si>
    <t>Acquity HTCH Tester</t>
  </si>
  <si>
    <t>TE82956-2</t>
  </si>
  <si>
    <t>W1-17GC0109</t>
  </si>
  <si>
    <t>High Temp Column Heater Test Station</t>
  </si>
  <si>
    <t>TE83013-1</t>
  </si>
  <si>
    <t>W1-17GC0110</t>
  </si>
  <si>
    <t>TE83013-2</t>
  </si>
  <si>
    <t>W1-17GC0111</t>
  </si>
  <si>
    <t>1500 Column Heater Final Test System</t>
  </si>
  <si>
    <t>TE82723-3</t>
  </si>
  <si>
    <t>W1-17GC0112</t>
  </si>
  <si>
    <t>Acquity CPSM Final Test System</t>
  </si>
  <si>
    <t>TE83064-10</t>
  </si>
  <si>
    <t>W1-17GC0113</t>
  </si>
  <si>
    <t>TE83064-11</t>
  </si>
  <si>
    <t>W1-17GC0114</t>
  </si>
  <si>
    <t>TE83064-12</t>
  </si>
  <si>
    <t>13/10/2018</t>
  </si>
  <si>
    <t>13/10/2019</t>
  </si>
  <si>
    <t>W1-17GC0115</t>
  </si>
  <si>
    <t>TE83064-13</t>
  </si>
  <si>
    <t>W1-17GC0116</t>
  </si>
  <si>
    <t>TE83064-14</t>
  </si>
  <si>
    <t>W1-17GC0117</t>
  </si>
  <si>
    <t>TE83064-15</t>
  </si>
  <si>
    <t>W1-17GC0118</t>
  </si>
  <si>
    <t>TE83064-16</t>
  </si>
  <si>
    <t>28/12/2017</t>
  </si>
  <si>
    <t>28/12/2018</t>
  </si>
  <si>
    <t>W1-17GC0119</t>
  </si>
  <si>
    <t>TE83064-17</t>
  </si>
  <si>
    <t>W1-17GC0120</t>
  </si>
  <si>
    <t>Unit Serial Number Label Printer</t>
  </si>
  <si>
    <t>WATERSISNL1</t>
  </si>
  <si>
    <t>03/04/2018</t>
  </si>
  <si>
    <t>03/04/2019</t>
  </si>
  <si>
    <t>W1-17GC0121</t>
  </si>
  <si>
    <t>Certificate Printer</t>
  </si>
  <si>
    <t>WATERSCOFP1</t>
  </si>
  <si>
    <t>CALIBRATION SOURCE</t>
  </si>
  <si>
    <t>CALIBRATION CYCLE</t>
  </si>
  <si>
    <t>LAST CALIBRATION</t>
  </si>
  <si>
    <t>NEXT CALIBRATION</t>
  </si>
  <si>
    <t>Calibration Cost</t>
  </si>
  <si>
    <t>IQC (WATERS)</t>
  </si>
  <si>
    <t>IQC-16GC0010</t>
  </si>
  <si>
    <t>Light Box</t>
  </si>
  <si>
    <t>X-Rite</t>
  </si>
  <si>
    <t>JUDGE II</t>
  </si>
  <si>
    <t>C61093251217</t>
  </si>
  <si>
    <t>RVC INTERNATIONAL PTE LTD</t>
  </si>
  <si>
    <t>SGD900.00</t>
  </si>
  <si>
    <t>Consigned equipment</t>
  </si>
  <si>
    <t>PWAT-16GC0002</t>
  </si>
  <si>
    <t>DC Electronic Load module</t>
  </si>
  <si>
    <t>3211A01907</t>
  </si>
  <si>
    <t>USD141.50</t>
  </si>
  <si>
    <t>Waters USA Consign equipment</t>
  </si>
  <si>
    <t>PWAT-16GC0003</t>
  </si>
  <si>
    <t>3211A01876</t>
  </si>
  <si>
    <t>PWAT-16GC0004</t>
  </si>
  <si>
    <t>3211A01587</t>
  </si>
  <si>
    <t>PWAT-16GC0005</t>
  </si>
  <si>
    <t>3211A02210</t>
  </si>
  <si>
    <t>PWAT-16GC0006</t>
  </si>
  <si>
    <t>3211A01795</t>
  </si>
  <si>
    <t>PWAT-16GC0007</t>
  </si>
  <si>
    <t>3211A00920</t>
  </si>
  <si>
    <t>PWAT-16GC0008</t>
  </si>
  <si>
    <t>DC Power Supply</t>
  </si>
  <si>
    <t>TDK-Lambda</t>
  </si>
  <si>
    <t>GENH30-25</t>
  </si>
  <si>
    <t>95166</t>
  </si>
  <si>
    <t>30/07/2018</t>
  </si>
  <si>
    <t>30/07/2019</t>
  </si>
  <si>
    <t>USD160.00</t>
  </si>
  <si>
    <t>PWAT-16GC0009</t>
  </si>
  <si>
    <t>TDK-LAMBDA</t>
  </si>
  <si>
    <t>95170</t>
  </si>
  <si>
    <t>PWAT-16GC0010</t>
  </si>
  <si>
    <t>95165</t>
  </si>
  <si>
    <t>PWAT-16GC0011</t>
  </si>
  <si>
    <t>95167</t>
  </si>
  <si>
    <t>PWAT-16GC0012</t>
  </si>
  <si>
    <t>95164</t>
  </si>
  <si>
    <t>PWAT-16GC0013</t>
  </si>
  <si>
    <t>95171</t>
  </si>
  <si>
    <t>PWAT-16GC0014</t>
  </si>
  <si>
    <t>DC POWER SUPPLY MODULE</t>
  </si>
  <si>
    <t>US34213251</t>
  </si>
  <si>
    <t>USD170.00</t>
  </si>
  <si>
    <t>PWAT-16GC0015</t>
  </si>
  <si>
    <t>US34213252</t>
  </si>
  <si>
    <t>PWAT-16GC0016</t>
  </si>
  <si>
    <t>US34213090</t>
  </si>
  <si>
    <t>PWAT-16GC0017</t>
  </si>
  <si>
    <t>US34213209</t>
  </si>
  <si>
    <t>PWAT-16GC0018</t>
  </si>
  <si>
    <t>3444A02477</t>
  </si>
  <si>
    <t>PWAT-16GC0019</t>
  </si>
  <si>
    <t>US34213216</t>
  </si>
  <si>
    <t>PWAT-16GC0020</t>
  </si>
  <si>
    <t>3444A02507</t>
  </si>
  <si>
    <t>PWAT-16GC0021</t>
  </si>
  <si>
    <t>Digital Phosphor Oscilloscope</t>
  </si>
  <si>
    <t>Tektronix</t>
  </si>
  <si>
    <t>C011477</t>
  </si>
  <si>
    <t>USD200.00</t>
  </si>
  <si>
    <t>PWAT-16GC0022</t>
  </si>
  <si>
    <t>Electronic Load Plug-In Module / Control Mainframe</t>
  </si>
  <si>
    <t>63103/6314</t>
  </si>
  <si>
    <t>63145125/95148</t>
  </si>
  <si>
    <t>USD240.00</t>
  </si>
  <si>
    <t>PWAT-16GC0023</t>
  </si>
  <si>
    <t>Function/Arbitrary Waveform Generator</t>
  </si>
  <si>
    <t>Agilent</t>
  </si>
  <si>
    <t>MY44044085/95154</t>
  </si>
  <si>
    <t>USD250.00</t>
  </si>
  <si>
    <t>PWAT-16GC0024</t>
  </si>
  <si>
    <t>Keithley 236 Source Measure unit</t>
  </si>
  <si>
    <t>0683301(ID#90744)</t>
  </si>
  <si>
    <t>Keysight</t>
  </si>
  <si>
    <t>12/04/2018</t>
  </si>
  <si>
    <t>12/04/2019</t>
  </si>
  <si>
    <t>SGD309.00</t>
  </si>
  <si>
    <r>
      <t xml:space="preserve">Waters </t>
    </r>
    <r>
      <rPr>
        <sz val="10"/>
        <color indexed="10"/>
        <rFont val="Arial"/>
        <family val="2"/>
      </rPr>
      <t>USA</t>
    </r>
    <r>
      <rPr>
        <sz val="10"/>
        <rFont val="Arial"/>
        <family val="2"/>
      </rPr>
      <t xml:space="preserve"> Consign equipment
</t>
    </r>
    <r>
      <rPr>
        <sz val="10"/>
        <color indexed="12"/>
        <rFont val="Arial"/>
        <family val="2"/>
      </rPr>
      <t>For the calibration cost not fixed, Keysight will follow the marketing quote</t>
    </r>
  </si>
  <si>
    <t>PWAT-16GC0025</t>
  </si>
  <si>
    <t>0648831 (ID#90316)</t>
  </si>
  <si>
    <t>19/03/2018</t>
  </si>
  <si>
    <t>19/03/2019</t>
  </si>
  <si>
    <t>SGD450.00</t>
  </si>
  <si>
    <t>WATERS 
(UNIVERSAL TESTER)</t>
  </si>
  <si>
    <t>PWAT-16GC0026</t>
  </si>
  <si>
    <t>497638</t>
  </si>
  <si>
    <t>WATERS (PCBA)</t>
  </si>
  <si>
    <t>PWAT-16GC0027</t>
  </si>
  <si>
    <t>0549819 (ID#95105)</t>
  </si>
  <si>
    <t>17/05/2018</t>
  </si>
  <si>
    <t>17/05/2019</t>
  </si>
  <si>
    <t>PWAT-16GC0028</t>
  </si>
  <si>
    <t>0796740 (ID#90275)</t>
  </si>
  <si>
    <t>07/06/2018</t>
  </si>
  <si>
    <t>07/06/2019</t>
  </si>
  <si>
    <t>PWAT-16GC0029</t>
  </si>
  <si>
    <t>0648819 (ID#90317)</t>
  </si>
  <si>
    <t>06/05/2018</t>
  </si>
  <si>
    <t>06/05/2019</t>
  </si>
  <si>
    <t>PWAT-16GC0030</t>
  </si>
  <si>
    <t>M Series Multifunction DAQ</t>
  </si>
  <si>
    <t>PXI6229</t>
  </si>
  <si>
    <t>145DEFE</t>
  </si>
  <si>
    <t>USD270.00</t>
  </si>
  <si>
    <t>PWAT-16GC0031</t>
  </si>
  <si>
    <t>145DF3A</t>
  </si>
  <si>
    <t>PWAT-16GC0033</t>
  </si>
  <si>
    <t>Multimeter</t>
  </si>
  <si>
    <t>MY53002751/95155</t>
  </si>
  <si>
    <t>18/09/2018</t>
  </si>
  <si>
    <t>18/09/2019</t>
  </si>
  <si>
    <t>USD144.00</t>
  </si>
  <si>
    <t>PWAT-16GC0034</t>
  </si>
  <si>
    <t>Oscillascope</t>
  </si>
  <si>
    <t>Textronix</t>
  </si>
  <si>
    <t>B060926</t>
  </si>
  <si>
    <t>USD350.00</t>
  </si>
  <si>
    <t>PWAT-16GC0035</t>
  </si>
  <si>
    <t>PCI 6025E</t>
  </si>
  <si>
    <t>6025E</t>
  </si>
  <si>
    <t>C57A10</t>
  </si>
  <si>
    <t>PWAT-16GC0036</t>
  </si>
  <si>
    <t>POWER SMU</t>
  </si>
  <si>
    <t>NATIONAL INSTRUMENTS</t>
  </si>
  <si>
    <t>PXI4130</t>
  </si>
  <si>
    <t>145025B</t>
  </si>
  <si>
    <t>PWAT-16GC0038</t>
  </si>
  <si>
    <t>VXI  6 1/2 Digit Multimeter</t>
  </si>
  <si>
    <t>Racal-Dana Instruments, inc.</t>
  </si>
  <si>
    <t>US38010437</t>
  </si>
  <si>
    <t>USD360.00</t>
  </si>
  <si>
    <r>
      <t xml:space="preserve">Waters </t>
    </r>
    <r>
      <rPr>
        <sz val="10"/>
        <color indexed="10"/>
        <rFont val="Arial"/>
        <family val="2"/>
      </rPr>
      <t>USA</t>
    </r>
    <r>
      <rPr>
        <sz val="10"/>
        <rFont val="Arial"/>
        <family val="2"/>
      </rPr>
      <t xml:space="preserve"> Consign equipment
Used in production line when calibrated done on 12-Oct-2018</t>
    </r>
  </si>
  <si>
    <t>PWAT-16GC0039</t>
  </si>
  <si>
    <t>VXI 6 1/2 Digit Multimeter</t>
  </si>
  <si>
    <t>Racal-Dana Instruments, Inc.</t>
  </si>
  <si>
    <t>US38010248</t>
  </si>
  <si>
    <t>17/11/2017</t>
  </si>
  <si>
    <t>17/11/2018</t>
  </si>
  <si>
    <t>Waters USA Consign equipment
Spare unit, Keep in Lab, will be arrange calibration maybe Q1 2019 (Jan 2019 to Mar 2019)</t>
  </si>
  <si>
    <t>PWAT-16GC0040</t>
  </si>
  <si>
    <t>VXI Universal Counter 200 MHZ</t>
  </si>
  <si>
    <t>03070017</t>
  </si>
  <si>
    <t>31/01/2017</t>
  </si>
  <si>
    <t>31/01/2018</t>
  </si>
  <si>
    <t>USD300.00</t>
  </si>
  <si>
    <r>
      <t xml:space="preserve">Waters USA Consign equipment
Unit can’t calibrate due to failed “communication” problems during calibration on 12-Oct-18. Now pending Jason inform customer.
</t>
    </r>
    <r>
      <rPr>
        <b/>
        <sz val="10"/>
        <color indexed="10"/>
        <rFont val="Arial"/>
        <family val="2"/>
      </rPr>
      <t>Keep in Lab and pasted "Do not use label" on 12-Oct-2018.</t>
    </r>
  </si>
  <si>
    <t>PWAT-16GC0041</t>
  </si>
  <si>
    <t>1210</t>
  </si>
  <si>
    <t>PWAT-16GC0042</t>
  </si>
  <si>
    <t>VXI Waveform Generator</t>
  </si>
  <si>
    <t>3151A+</t>
  </si>
  <si>
    <t>9809972</t>
  </si>
  <si>
    <t>USD480.00</t>
  </si>
  <si>
    <r>
      <t xml:space="preserve">Waters </t>
    </r>
    <r>
      <rPr>
        <sz val="10"/>
        <color indexed="10"/>
        <rFont val="Arial"/>
        <family val="2"/>
      </rPr>
      <t>USA</t>
    </r>
    <r>
      <rPr>
        <sz val="10"/>
        <rFont val="Arial"/>
        <family val="2"/>
      </rPr>
      <t xml:space="preserve"> Consign equipment
Removed from production line on 12-Oct-18. Spare unit, keep in Lab on 12-Oct-2018</t>
    </r>
  </si>
  <si>
    <t>PWAT-16GC0043</t>
  </si>
  <si>
    <t>0101813</t>
  </si>
  <si>
    <t>WATERS
(JUNIOR GTS FOR QDA)</t>
  </si>
  <si>
    <t>PWAT-18GC0046</t>
  </si>
  <si>
    <t>6 1/2 DIGITAL MULTIMETER</t>
  </si>
  <si>
    <t>AGILENT</t>
  </si>
  <si>
    <t>MY48003234</t>
  </si>
  <si>
    <t>Waters UK Consign equipment</t>
  </si>
  <si>
    <t>PWAT-18GC0047</t>
  </si>
  <si>
    <t>20 MHZ FUNCTION/ARBITRARY WAVEFORM GENERATOR</t>
  </si>
  <si>
    <t>MY44015802</t>
  </si>
  <si>
    <t>12/07/2018</t>
  </si>
  <si>
    <t>12/07/2019</t>
  </si>
  <si>
    <t>PWAT-18GC0048</t>
  </si>
  <si>
    <t>DIGITAL PHOSPOR OSCILLOSCOPE</t>
  </si>
  <si>
    <t>C020604</t>
  </si>
  <si>
    <t>W1-16GC0002</t>
  </si>
  <si>
    <t>Digital Gram Balance - WP07 (Weighing Scale)</t>
  </si>
  <si>
    <t>AND (HR-200)</t>
  </si>
  <si>
    <t>HR-200</t>
  </si>
  <si>
    <t>12335004 (93371)</t>
  </si>
  <si>
    <t>MING DENG METROLOGY SERVICES PTD LTD</t>
  </si>
  <si>
    <t>15/11/2018</t>
  </si>
  <si>
    <t>15/05/2019</t>
  </si>
  <si>
    <t>SGD90.00</t>
  </si>
  <si>
    <t>W1-16GC0005</t>
  </si>
  <si>
    <t>12333739 (93373)</t>
  </si>
  <si>
    <t>W1-16GC0008</t>
  </si>
  <si>
    <t>12333783 (93372)</t>
  </si>
  <si>
    <t>W1-16GC0011</t>
  </si>
  <si>
    <t>12333730 (93370)</t>
  </si>
  <si>
    <t>W1-16GC0014</t>
  </si>
  <si>
    <t>12316088 (90966)</t>
  </si>
  <si>
    <t>18/07/2018</t>
  </si>
  <si>
    <t>18/01/2019</t>
  </si>
  <si>
    <t>W1-16GC0068</t>
  </si>
  <si>
    <t>12336767(94322)</t>
  </si>
  <si>
    <t>W1-16GC0016</t>
  </si>
  <si>
    <t>Multimeter / Data Acquisition System</t>
  </si>
  <si>
    <t>Keithley 2700</t>
  </si>
  <si>
    <t>1227711</t>
  </si>
  <si>
    <t>SGS</t>
  </si>
  <si>
    <t>23/03/2018</t>
  </si>
  <si>
    <t>23/03/2019</t>
  </si>
  <si>
    <t>SGD220.00</t>
  </si>
  <si>
    <t>W1-16GC0017</t>
  </si>
  <si>
    <t>Digital Process Indicators</t>
  </si>
  <si>
    <t>DP81R-SER-DC2</t>
  </si>
  <si>
    <t>09030136</t>
  </si>
  <si>
    <t>SGD438.00</t>
  </si>
  <si>
    <t>W1-16GC0018</t>
  </si>
  <si>
    <t>Digital Process Indicator C/W Probe</t>
  </si>
  <si>
    <t>Omega</t>
  </si>
  <si>
    <t>DP 80</t>
  </si>
  <si>
    <t>TE83013-2 (10060165)</t>
  </si>
  <si>
    <t>CALTEK PTE LTD</t>
  </si>
  <si>
    <t>01/06/2018</t>
  </si>
  <si>
    <t>01/06/2019</t>
  </si>
  <si>
    <t>SGD180.00</t>
  </si>
  <si>
    <t>MICRO PRECISION</t>
  </si>
  <si>
    <t>18/01/2018</t>
  </si>
  <si>
    <t>W1-16GC0087</t>
  </si>
  <si>
    <t>Load Box</t>
  </si>
  <si>
    <t>S14-03</t>
  </si>
  <si>
    <t>BESTLABS</t>
  </si>
  <si>
    <t>13/03/2018</t>
  </si>
  <si>
    <t>13/03/2019</t>
  </si>
  <si>
    <t>SGD100.00</t>
  </si>
  <si>
    <t>W1-16GC0088</t>
  </si>
  <si>
    <t>W1-16GC0089</t>
  </si>
  <si>
    <t>W1-16GC0090</t>
  </si>
  <si>
    <t>W1-16GC0091</t>
  </si>
  <si>
    <t>W1-17GC0122</t>
  </si>
  <si>
    <t>Pat and Flash Tester</t>
  </si>
  <si>
    <t>Seaward Electronic</t>
  </si>
  <si>
    <t>CLARE HAL 104</t>
  </si>
  <si>
    <t>34J-0747</t>
  </si>
  <si>
    <t>31/8/2018</t>
  </si>
  <si>
    <t>31/8/2019</t>
  </si>
  <si>
    <t>USD432.00</t>
  </si>
  <si>
    <t>Consigned Equipment</t>
  </si>
  <si>
    <t>W1-18GC0150</t>
  </si>
  <si>
    <t>Insulation Tester</t>
  </si>
  <si>
    <t>Megger</t>
  </si>
  <si>
    <t>MIT400</t>
  </si>
  <si>
    <t>0703071132</t>
  </si>
  <si>
    <t>12</t>
  </si>
  <si>
    <t>USD180.00</t>
  </si>
  <si>
    <t>Consigned equipment
New equipment Mi Mi inform on 24-Oct-18</t>
  </si>
  <si>
    <t>PWAT-18GC0049</t>
  </si>
  <si>
    <t>DC POWER SUPPLY</t>
  </si>
  <si>
    <t>Feb'18</t>
  </si>
  <si>
    <t>Feb'19</t>
  </si>
  <si>
    <t>0.0</t>
  </si>
  <si>
    <t>Waters UK Consign equipment
New Equipment &amp; without previous cal report, will be update the calibration house &amp; calibration price once calibrate done on Feb-2019</t>
  </si>
  <si>
    <t>PWAT-18GC0050</t>
  </si>
  <si>
    <t>PWAT-18GC0051</t>
  </si>
  <si>
    <t>PWAT-18GC0052</t>
  </si>
  <si>
    <t>PWAT-18GC0053</t>
  </si>
  <si>
    <t>PWAT-18GC0054</t>
  </si>
  <si>
    <t>PWAT-18GC0055</t>
  </si>
  <si>
    <t xml:space="preserve">DC ELECTRONIC LOAD </t>
  </si>
  <si>
    <t xml:space="preserve"> 63103A</t>
  </si>
  <si>
    <t>PWAT-18GC0056</t>
  </si>
  <si>
    <t>PWAT-18GC0057</t>
  </si>
  <si>
    <t xml:space="preserve">CHROMA </t>
  </si>
  <si>
    <t>PWAT-18GC0058</t>
  </si>
  <si>
    <t>PWAT-18GC0059</t>
  </si>
  <si>
    <t>PWAT-18GC0060</t>
  </si>
  <si>
    <t>20 MHZ FUNCTION/ARBITRARY 
WAVEFORM GENERATOR</t>
  </si>
  <si>
    <t xml:space="preserve">AGILENT </t>
  </si>
  <si>
    <t>PWAT-18GC0061</t>
  </si>
  <si>
    <t xml:space="preserve"> TDS 3054C</t>
  </si>
  <si>
    <t>PWAT-18GC0062</t>
  </si>
  <si>
    <t>Prog Resistor</t>
  </si>
  <si>
    <t xml:space="preserve">Marvin Test Solution  </t>
  </si>
  <si>
    <t>GX1164</t>
  </si>
  <si>
    <t>PWAT-18GC0063</t>
  </si>
  <si>
    <t>Multifunction DAQ</t>
  </si>
  <si>
    <t>National Instrument</t>
  </si>
  <si>
    <t xml:space="preserve"> NI PXI-6229</t>
  </si>
  <si>
    <t>PWAT-18GC0064</t>
  </si>
  <si>
    <t>PWAT-18GC0065</t>
  </si>
  <si>
    <t>Power SMU</t>
  </si>
  <si>
    <t xml:space="preserve"> NI PXI-4130</t>
  </si>
  <si>
    <t>`</t>
  </si>
  <si>
    <t>Equipment ID</t>
  </si>
  <si>
    <t>Equipment Description</t>
  </si>
  <si>
    <t>Manufacturer</t>
  </si>
  <si>
    <t>Due Date</t>
  </si>
  <si>
    <t>2489 UV / Visible Detector</t>
  </si>
  <si>
    <t>Waters</t>
  </si>
  <si>
    <t>H1387E727A</t>
  </si>
  <si>
    <t>12 Months</t>
  </si>
  <si>
    <t>H1387E735A</t>
  </si>
  <si>
    <t>H1387E710A</t>
  </si>
  <si>
    <t>H1387E730A</t>
  </si>
  <si>
    <t>H1387E737A</t>
  </si>
  <si>
    <t>Benchtop Measuring Machine</t>
  </si>
  <si>
    <t>Quality Vision International</t>
  </si>
  <si>
    <t>StarLite 150</t>
  </si>
  <si>
    <t>RSL1002609</t>
  </si>
  <si>
    <t>Electronic Weigh Balance</t>
  </si>
  <si>
    <t>AND</t>
  </si>
  <si>
    <t>HR200</t>
  </si>
  <si>
    <t>06 Months</t>
  </si>
  <si>
    <t>HPMV Tester</t>
  </si>
  <si>
    <t>TE82625-1</t>
  </si>
  <si>
    <t>Injector Seal Pack Tester</t>
  </si>
  <si>
    <t>TE82503-4</t>
  </si>
  <si>
    <t>H1387E734A</t>
  </si>
  <si>
    <t>Column Heater</t>
  </si>
  <si>
    <t>WAT091727</t>
  </si>
  <si>
    <t>C13CHM795R</t>
  </si>
  <si>
    <t>D12CHM299R</t>
  </si>
  <si>
    <t>K14CHM398R</t>
  </si>
  <si>
    <t>L14CHM438R</t>
  </si>
  <si>
    <t>D15CHM641R</t>
  </si>
  <si>
    <t>Mass Flow Meter</t>
  </si>
  <si>
    <t>AALBORG</t>
  </si>
  <si>
    <t>GFM17</t>
  </si>
  <si>
    <t>170609-1</t>
  </si>
  <si>
    <t>H1387E729A</t>
  </si>
  <si>
    <t>Digital Thermometer with Probe (K type)</t>
  </si>
  <si>
    <t>51 II</t>
  </si>
  <si>
    <t>Clamp Meter</t>
  </si>
  <si>
    <t>Kyoritsu</t>
  </si>
  <si>
    <t>Liquilaz</t>
  </si>
  <si>
    <t>Particle Measuring Systems</t>
  </si>
  <si>
    <t>E20P</t>
  </si>
  <si>
    <t>TE82503-5</t>
  </si>
  <si>
    <t>Pressure Calibrator</t>
  </si>
  <si>
    <t>Ametek</t>
  </si>
  <si>
    <t>APC10KGINDG</t>
  </si>
  <si>
    <t>High Voltage Probe</t>
  </si>
  <si>
    <t>80K-6</t>
  </si>
  <si>
    <t>Dial Indicator</t>
  </si>
  <si>
    <t>Mitutoyo</t>
  </si>
  <si>
    <t>2514S</t>
  </si>
  <si>
    <t>JDY576</t>
  </si>
  <si>
    <t>Dial Depth Gauge</t>
  </si>
  <si>
    <t>2904S / 7217S</t>
  </si>
  <si>
    <t>LQY537 / 000943</t>
  </si>
  <si>
    <t>Torque Wrench</t>
  </si>
  <si>
    <t>Snap-on</t>
  </si>
  <si>
    <t>QD2R1000</t>
  </si>
  <si>
    <t>QD1R200</t>
  </si>
  <si>
    <t>Macbeth Lighting</t>
  </si>
  <si>
    <t>Judge II</t>
  </si>
  <si>
    <t>C61093261217</t>
  </si>
  <si>
    <t>*** 0432</t>
  </si>
  <si>
    <t>Quadtech</t>
  </si>
  <si>
    <t>Guardian 6000 Plus</t>
  </si>
  <si>
    <t>Equipment Serial Number</t>
  </si>
  <si>
    <t>Calibration Date</t>
  </si>
  <si>
    <t>Active</t>
  </si>
  <si>
    <t>Price 
USD</t>
  </si>
  <si>
    <t xml:space="preserve">Remarks </t>
  </si>
  <si>
    <t>Y</t>
  </si>
  <si>
    <t>Dual Wavelength Detector</t>
  </si>
  <si>
    <t>H05487264M</t>
  </si>
  <si>
    <t>N</t>
  </si>
  <si>
    <t>To remove permanently from cal list</t>
  </si>
  <si>
    <t>H05487273M</t>
  </si>
  <si>
    <t>H05487257M</t>
  </si>
  <si>
    <t>H05487269M</t>
  </si>
  <si>
    <t>H05487256M</t>
  </si>
  <si>
    <t>H05487250M</t>
  </si>
  <si>
    <t>M03CHM015R</t>
  </si>
  <si>
    <t>E01CHM203R</t>
  </si>
  <si>
    <t>D01CHM128R</t>
  </si>
  <si>
    <t>K03CHM938R</t>
  </si>
  <si>
    <t>B03CHM551R</t>
  </si>
  <si>
    <t>F00CHM528R</t>
  </si>
  <si>
    <t>F00CHM531R</t>
  </si>
  <si>
    <t>C03CHM599R</t>
  </si>
  <si>
    <t>To be advise from WPPL(Unit is with WPPL)</t>
  </si>
  <si>
    <t>Temperature Control Module</t>
  </si>
  <si>
    <t>WAT091728</t>
  </si>
  <si>
    <t>J99TCM867R</t>
  </si>
  <si>
    <t>MX5MM4884M</t>
  </si>
  <si>
    <t>1500 Series Pump Final Test Station</t>
  </si>
  <si>
    <t>Pump</t>
  </si>
  <si>
    <t>TE82705-2</t>
  </si>
  <si>
    <t>515 Final Test Station</t>
  </si>
  <si>
    <t>TE82534</t>
  </si>
  <si>
    <t>2690 Pump Head Tester</t>
  </si>
  <si>
    <t>TE82519</t>
  </si>
  <si>
    <t>H01TCM643M</t>
  </si>
  <si>
    <t>G01TCM633M</t>
  </si>
  <si>
    <t>MX4MM6882M</t>
  </si>
  <si>
    <t>MX5DM2250R</t>
  </si>
  <si>
    <t>WAT038040</t>
  </si>
  <si>
    <t>H01CHM352M</t>
  </si>
  <si>
    <t>M00CHM910M</t>
  </si>
  <si>
    <t>H01CHM335M</t>
  </si>
  <si>
    <t>MX6JM7863M</t>
  </si>
  <si>
    <t>L97CHM711M</t>
  </si>
  <si>
    <t>MX6KM9444M</t>
  </si>
  <si>
    <t>MX5MM5993M</t>
  </si>
  <si>
    <t>L03487649M</t>
  </si>
  <si>
    <t>A01487341M</t>
  </si>
  <si>
    <t>M00487928M</t>
  </si>
  <si>
    <t>H05487259M</t>
  </si>
  <si>
    <t>MX6JM7867M</t>
  </si>
  <si>
    <t>Digital Multimeter</t>
  </si>
  <si>
    <t>L05487886M</t>
  </si>
  <si>
    <t>B04487485M</t>
  </si>
  <si>
    <t>*** 0249</t>
  </si>
  <si>
    <t>L05487878M</t>
  </si>
  <si>
    <t>H05487251M</t>
  </si>
  <si>
    <t>M00487027M</t>
  </si>
  <si>
    <t>Heater Chiller Tester</t>
  </si>
  <si>
    <t>TE-82620</t>
  </si>
  <si>
    <t>A01487324M</t>
  </si>
  <si>
    <t>E97TCM153R</t>
  </si>
  <si>
    <t>*** 0360</t>
  </si>
  <si>
    <t>Picoammeter</t>
  </si>
  <si>
    <t>Unit will be calibrated one month before expiry of EQID 0431 (not to be removed from calibration list)</t>
  </si>
  <si>
    <t>Auto Pressure  (Flowcell Tester)</t>
  </si>
  <si>
    <t>TE-82475-2</t>
  </si>
  <si>
    <t>Unit still under repair and will be calibrated once returned (not to be removed from calibration list)</t>
  </si>
  <si>
    <t>Utica</t>
  </si>
  <si>
    <t>TCI-150RA</t>
  </si>
  <si>
    <t>QK9842</t>
  </si>
  <si>
    <t>SmartLink</t>
  </si>
  <si>
    <t>KNM-RTD32</t>
  </si>
  <si>
    <t>5 Year</t>
  </si>
  <si>
    <t>BSM/QSM Tester</t>
  </si>
  <si>
    <t>TE-82943</t>
  </si>
  <si>
    <t>TE-82943-18</t>
  </si>
  <si>
    <t>TE-82943-17</t>
  </si>
  <si>
    <t>TE-82943-16</t>
  </si>
  <si>
    <t>TE-82943-15</t>
  </si>
  <si>
    <t>TE-82943-14</t>
  </si>
  <si>
    <t>TE-82943-13</t>
  </si>
  <si>
    <t>TE-82943-12</t>
  </si>
  <si>
    <t>TE-82943-11</t>
  </si>
  <si>
    <t>M09UPT364A</t>
  </si>
  <si>
    <t>M09UPT361A</t>
  </si>
  <si>
    <t>K09UPT215A</t>
  </si>
  <si>
    <t>M09UPT362A</t>
  </si>
  <si>
    <t>M09UPT363A</t>
  </si>
  <si>
    <t>M09UPT360A</t>
  </si>
  <si>
    <t>M09UPT359A</t>
  </si>
  <si>
    <t>M09UPT366A</t>
  </si>
  <si>
    <t>K05UPT479M</t>
  </si>
  <si>
    <t>Flow Meter</t>
  </si>
  <si>
    <t>Blue-White</t>
  </si>
  <si>
    <t>F-40377LN-8</t>
  </si>
  <si>
    <t>H1387E726A</t>
  </si>
  <si>
    <t>H1387E728A</t>
  </si>
  <si>
    <t>H1387E731A</t>
  </si>
  <si>
    <t>H1387E732A</t>
  </si>
  <si>
    <t>H1387E733A</t>
  </si>
  <si>
    <t>H1387E736A</t>
  </si>
  <si>
    <t>D1387E759A</t>
  </si>
  <si>
    <t>D1387E763A</t>
  </si>
  <si>
    <t>D1387E765A</t>
  </si>
  <si>
    <t>D1387E766A</t>
  </si>
  <si>
    <t>C1387E135M</t>
  </si>
  <si>
    <t>*** 1492</t>
  </si>
  <si>
    <t>19032G000182</t>
  </si>
  <si>
    <t>B1587E607A</t>
  </si>
  <si>
    <t>B1587E608A</t>
  </si>
  <si>
    <t>B1587E609A</t>
  </si>
  <si>
    <t>B1587E610A</t>
  </si>
  <si>
    <t>To be advise from WPPL (Unit is with WPPL)</t>
  </si>
  <si>
    <t>Calibrated by WPPL vendor</t>
  </si>
  <si>
    <t>Temperature Control Module 2</t>
  </si>
  <si>
    <t>A18TC2481G</t>
  </si>
  <si>
    <t>Calibrated by WATERS</t>
  </si>
  <si>
    <t>B18TC2495G</t>
  </si>
  <si>
    <t>C1887E101A</t>
  </si>
  <si>
    <t>Initial Release Covered Flex FT</t>
  </si>
  <si>
    <t>C1887E103A</t>
  </si>
  <si>
    <t>C1887E106A</t>
  </si>
  <si>
    <t>D1887E275A</t>
  </si>
  <si>
    <t>Column Heater Module</t>
  </si>
  <si>
    <t>M17CHM834M</t>
  </si>
  <si>
    <t>M17CHM835M</t>
  </si>
  <si>
    <t>M17CHM839M</t>
  </si>
  <si>
    <t>M17CHM840M</t>
  </si>
  <si>
    <t>Customer ID</t>
  </si>
  <si>
    <t>Price in 
MYR</t>
  </si>
  <si>
    <t>Price in 
SGD</t>
  </si>
  <si>
    <t>Price in 
USD</t>
  </si>
  <si>
    <t>S0168</t>
  </si>
  <si>
    <t>Universal Front End Tester</t>
  </si>
  <si>
    <t>S0169</t>
  </si>
  <si>
    <t>S0170</t>
  </si>
  <si>
    <t>1347EFD</t>
  </si>
  <si>
    <t>S0171</t>
  </si>
  <si>
    <t>PIC Charge Amp Tester</t>
  </si>
  <si>
    <t>130A201</t>
  </si>
  <si>
    <t>S0199</t>
  </si>
  <si>
    <t>National instrument</t>
  </si>
  <si>
    <t>S0200</t>
  </si>
  <si>
    <t>145DF2F</t>
  </si>
  <si>
    <t>S0201</t>
  </si>
  <si>
    <t>145DF16</t>
  </si>
  <si>
    <t>S0202</t>
  </si>
  <si>
    <t>C0110786</t>
  </si>
  <si>
    <t>S0203</t>
  </si>
  <si>
    <t>Function / Arbitrary Waveform Generator</t>
  </si>
  <si>
    <t>MY44043984</t>
  </si>
  <si>
    <t>S0204</t>
  </si>
  <si>
    <t>Digital  Multimeter</t>
  </si>
  <si>
    <t>MY48002718</t>
  </si>
  <si>
    <t>S0205</t>
  </si>
  <si>
    <t>Mainframe / Electronic Load Module</t>
  </si>
  <si>
    <t>631400009104/ 631030017035/ 631030017265/ 631030017021/ 63103A000083</t>
  </si>
  <si>
    <t>S0206</t>
  </si>
  <si>
    <t>S0207</t>
  </si>
  <si>
    <t>S0208</t>
  </si>
  <si>
    <t>S0209</t>
  </si>
  <si>
    <t>S0210</t>
  </si>
  <si>
    <t>S/N*</t>
  </si>
  <si>
    <t>ASSET#</t>
  </si>
  <si>
    <t>CEA#</t>
  </si>
  <si>
    <t>PO#</t>
  </si>
  <si>
    <t>EQUIPMENT ID/ SN</t>
  </si>
  <si>
    <t>EQUIPMENT 
DESCRIPTION</t>
  </si>
  <si>
    <t>MANUFACTURER / DISTRIBUTOR</t>
  </si>
  <si>
    <t>OWNER</t>
  </si>
  <si>
    <t>EQUIPMENT
LOCATION</t>
  </si>
  <si>
    <t>*Validation/ Verification Required? 
Y/ N.A</t>
  </si>
  <si>
    <t>PM/CAL
Warranty/Contract
Details</t>
  </si>
  <si>
    <t>PM/CAL Interval</t>
  </si>
  <si>
    <t>(PM) Periodic MaintenanceRequired
Y/ N.A</t>
  </si>
  <si>
    <t>(PM)
Last MaintenanceDate</t>
  </si>
  <si>
    <t>(PM)
Next MaintenanceDate</t>
  </si>
  <si>
    <t>(CAL) Calibration Required
Y/ N.A</t>
  </si>
  <si>
    <t>(CAL)
Last Calibration Date</t>
  </si>
  <si>
    <t>(CAL)
Next Calibration Date</t>
  </si>
  <si>
    <t>REMARKS</t>
  </si>
  <si>
    <t>WPPL16016</t>
  </si>
  <si>
    <t>2016-305</t>
  </si>
  <si>
    <t>COOLER 1 / 51.16 1065027</t>
  </si>
  <si>
    <t>Laboratory Refrigerator</t>
  </si>
  <si>
    <t>Arctiko / 
Bio Laboratories</t>
  </si>
  <si>
    <t>LR1400</t>
  </si>
  <si>
    <t>DGP</t>
  </si>
  <si>
    <t>Y - Validated by 
Installation and Operational Qualification (IQ/OQ)</t>
  </si>
  <si>
    <t>Annually</t>
  </si>
  <si>
    <r>
      <t xml:space="preserve">Yes - under warranty /
  contract
(For fridge)
</t>
    </r>
    <r>
      <rPr>
        <i/>
        <sz val="9"/>
        <rFont val="Arial"/>
        <family val="2"/>
      </rPr>
      <t>* Verification for the temperature sensor is required during PM</t>
    </r>
  </si>
  <si>
    <t>Y - For sensor only</t>
  </si>
  <si>
    <t>FREEZER 1 / 51.16 1065028</t>
  </si>
  <si>
    <t>Laboratory Freezer</t>
  </si>
  <si>
    <t>LF1400</t>
  </si>
  <si>
    <t>LOGGER# 1 / 1216-00095</t>
  </si>
  <si>
    <r>
      <t xml:space="preserve">Dual Channel Temperature
Transmitter with LCD Display
</t>
    </r>
    <r>
      <rPr>
        <i/>
        <sz val="9"/>
        <rFont val="Arial"/>
        <family val="2"/>
      </rPr>
      <t>(Used on Freezer 1)</t>
    </r>
  </si>
  <si>
    <t>Monitoring System
RL4000
RL4002-434.075</t>
  </si>
  <si>
    <t>Y - Validated by Performance Qualification (PQ)</t>
  </si>
  <si>
    <r>
      <t xml:space="preserve">Temperature Range: 
-40°C to +60°C
</t>
    </r>
    <r>
      <rPr>
        <sz val="9"/>
        <rFont val="Arial"/>
        <family val="2"/>
      </rPr>
      <t>Probe Part# JO97-05
Channel A - SN# 1116-00911
Channel B - SN# 1116-00912</t>
    </r>
  </si>
  <si>
    <t>LOGGER# 2 / 1216-00096</t>
  </si>
  <si>
    <r>
      <t xml:space="preserve">Dual Channel Temperature
Transmitter with LCD Display
</t>
    </r>
    <r>
      <rPr>
        <i/>
        <sz val="9"/>
        <rFont val="Arial"/>
        <family val="2"/>
      </rPr>
      <t>(Used on Cooler 1)</t>
    </r>
  </si>
  <si>
    <r>
      <rPr>
        <b/>
        <sz val="9"/>
        <rFont val="Arial"/>
        <family val="2"/>
      </rPr>
      <t>Temperature Range:
 -40°C to +60°C</t>
    </r>
    <r>
      <rPr>
        <sz val="9"/>
        <rFont val="Arial"/>
        <family val="2"/>
      </rPr>
      <t xml:space="preserve">
Probe Part# JO97-05
Channel A - SN# 1116-01070
Channel B - SN# 1116-01075</t>
    </r>
  </si>
  <si>
    <t>LOGGER# 3 / 1216-00099</t>
  </si>
  <si>
    <t>Y - Performance Verification completed for Cooler 1 &amp; Freezer 1</t>
  </si>
  <si>
    <r>
      <rPr>
        <b/>
        <sz val="9"/>
        <rFont val="Arial"/>
        <family val="2"/>
      </rPr>
      <t>Temperature Range:
 -40°C to +60°C</t>
    </r>
    <r>
      <rPr>
        <sz val="9"/>
        <rFont val="Arial"/>
        <family val="2"/>
      </rPr>
      <t xml:space="preserve">
Probe Part# JO97-05
Channel A - SN# 1116-01079
Channel B - SN# 1116-01080</t>
    </r>
  </si>
  <si>
    <t>N.A</t>
  </si>
  <si>
    <t>2016-220</t>
  </si>
  <si>
    <t>LOGGER# 4 / 0716-00964</t>
  </si>
  <si>
    <t>Y - Performance Verification required after calibration done</t>
  </si>
  <si>
    <r>
      <rPr>
        <b/>
        <sz val="9"/>
        <rFont val="Arial"/>
        <family val="2"/>
      </rPr>
      <t>Temperature Range: 
-40°C to +60°C</t>
    </r>
    <r>
      <rPr>
        <sz val="9"/>
        <rFont val="Arial"/>
        <family val="2"/>
      </rPr>
      <t xml:space="preserve">
Probe Part# JO97-05
Channel A - SN# 0216-00505
Channel B - SN# 0816-00061</t>
    </r>
    <r>
      <rPr>
        <b/>
        <sz val="9"/>
        <color rgb="FF0000FF"/>
        <rFont val="Arial"/>
        <family val="2"/>
      </rPr>
      <t/>
    </r>
  </si>
  <si>
    <t>192.168.1.13 / 1016-01128</t>
  </si>
  <si>
    <t>Synergy Device
Smart Receiver</t>
  </si>
  <si>
    <t>Hanwell 
Monitoring System / Bio Laboratories Pte Ltd</t>
  </si>
  <si>
    <t>SR2-E-P4</t>
  </si>
  <si>
    <t>1116-00354</t>
  </si>
  <si>
    <t>Synergy Device
External Transmitter</t>
  </si>
  <si>
    <t>RX434.075</t>
  </si>
  <si>
    <t>192.168.1.19 / 20-00-00-96</t>
  </si>
  <si>
    <t>Notion Pro SMS Alert</t>
  </si>
  <si>
    <t>IN-TA001</t>
  </si>
  <si>
    <t>Fridge</t>
  </si>
  <si>
    <t>Sanyo</t>
  </si>
  <si>
    <t>SMR-T330(SG)</t>
  </si>
  <si>
    <t>Y - one time verified working condition, currently use for general chilling / freezing of goods require to store under chill / freeze - calibration is not required.</t>
  </si>
  <si>
    <t>Weekly Cleaning</t>
  </si>
  <si>
    <t>TBA</t>
  </si>
  <si>
    <t>Waters consigned equipment, Total : 81 items (With Payment)</t>
  </si>
  <si>
    <t>Date : 19-Dec-2018</t>
  </si>
  <si>
    <t>Prepared by Venture</t>
  </si>
  <si>
    <t>Name :  Lee Kwang Quek</t>
  </si>
  <si>
    <t xml:space="preserve">Signature : </t>
  </si>
  <si>
    <t>Designation : Technician</t>
  </si>
  <si>
    <t xml:space="preserve">Date : </t>
  </si>
  <si>
    <t>Month</t>
  </si>
  <si>
    <t>Vendor</t>
  </si>
  <si>
    <t>Original Currency</t>
  </si>
  <si>
    <t>Pricing in Original Currency</t>
  </si>
  <si>
    <t>Price Converted to USD</t>
  </si>
  <si>
    <t>2018 Billing Period</t>
  </si>
  <si>
    <t>2018 PO#</t>
  </si>
  <si>
    <t>Sep</t>
  </si>
  <si>
    <t>May</t>
  </si>
  <si>
    <t>Jul</t>
  </si>
  <si>
    <t>Apr</t>
  </si>
  <si>
    <t>Mar</t>
  </si>
  <si>
    <t>Jun</t>
  </si>
  <si>
    <t>Nov</t>
  </si>
  <si>
    <t>Oct</t>
  </si>
  <si>
    <t>Jan</t>
  </si>
  <si>
    <t>Aug</t>
  </si>
  <si>
    <t>Feb</t>
  </si>
  <si>
    <t>SGD</t>
  </si>
  <si>
    <t>USD</t>
  </si>
  <si>
    <t>Source Measure Units</t>
  </si>
  <si>
    <t>S0211</t>
  </si>
  <si>
    <t>S0645</t>
  </si>
  <si>
    <t xml:space="preserve">Keithley </t>
  </si>
  <si>
    <t>0810603</t>
  </si>
  <si>
    <t>Remarks</t>
  </si>
  <si>
    <t>RVC International</t>
  </si>
  <si>
    <t>Q4 2018</t>
  </si>
  <si>
    <t>2018-579</t>
  </si>
  <si>
    <t>Venture PCBA (MS)</t>
  </si>
  <si>
    <t>Venture (MS)</t>
  </si>
  <si>
    <t>Venture (LC)</t>
  </si>
  <si>
    <t>Venture PCBA (LC)</t>
  </si>
  <si>
    <t>Q3 2018</t>
  </si>
  <si>
    <t>2018-527</t>
  </si>
  <si>
    <t>Q2 2018</t>
  </si>
  <si>
    <t>2018-310</t>
  </si>
  <si>
    <t>Q1 2018</t>
  </si>
  <si>
    <t>2018-197</t>
  </si>
  <si>
    <t>?</t>
  </si>
  <si>
    <t>19032G400225</t>
  </si>
  <si>
    <t>CEI</t>
  </si>
  <si>
    <t>2018-196</t>
  </si>
  <si>
    <t>C01</t>
  </si>
  <si>
    <t>C02</t>
  </si>
  <si>
    <t>Shutter Tester</t>
  </si>
  <si>
    <t>TE82869-2</t>
  </si>
  <si>
    <t>-</t>
  </si>
  <si>
    <t>CEI Internal</t>
  </si>
  <si>
    <t>BestLabs</t>
  </si>
  <si>
    <t>C03</t>
  </si>
  <si>
    <t>C04</t>
  </si>
  <si>
    <t>C05</t>
  </si>
  <si>
    <t>C06</t>
  </si>
  <si>
    <t>C07</t>
  </si>
  <si>
    <t>C08</t>
  </si>
  <si>
    <t>C09</t>
  </si>
  <si>
    <t>C10</t>
  </si>
  <si>
    <t>C11</t>
  </si>
  <si>
    <t>C12</t>
  </si>
  <si>
    <t>C13</t>
  </si>
  <si>
    <t>C14</t>
  </si>
  <si>
    <t>C15</t>
  </si>
  <si>
    <t>C16</t>
  </si>
  <si>
    <t>C17</t>
  </si>
  <si>
    <t>C18</t>
  </si>
  <si>
    <t>C19</t>
  </si>
  <si>
    <t>C20</t>
  </si>
  <si>
    <t>C21</t>
  </si>
  <si>
    <t>C22</t>
  </si>
  <si>
    <t>C23</t>
  </si>
  <si>
    <t>C24</t>
  </si>
  <si>
    <t>C25</t>
  </si>
  <si>
    <t>C26</t>
  </si>
  <si>
    <t>C27</t>
  </si>
  <si>
    <t>C28</t>
  </si>
  <si>
    <t>C29</t>
  </si>
  <si>
    <t>C30</t>
  </si>
  <si>
    <t>C31</t>
  </si>
  <si>
    <t>C32</t>
  </si>
  <si>
    <t>C33</t>
  </si>
  <si>
    <t>C34</t>
  </si>
  <si>
    <t>C35</t>
  </si>
  <si>
    <t>C36</t>
  </si>
  <si>
    <t>C37</t>
  </si>
  <si>
    <t>C38</t>
  </si>
  <si>
    <t>C39</t>
  </si>
  <si>
    <t>C40</t>
  </si>
  <si>
    <t>C41</t>
  </si>
  <si>
    <t>C42</t>
  </si>
  <si>
    <t>C43</t>
  </si>
  <si>
    <t>C44</t>
  </si>
  <si>
    <t>C45</t>
  </si>
  <si>
    <t>C46</t>
  </si>
  <si>
    <t>C47</t>
  </si>
  <si>
    <t>C48</t>
  </si>
  <si>
    <t>C49</t>
  </si>
  <si>
    <t>C50</t>
  </si>
  <si>
    <t>C51</t>
  </si>
  <si>
    <t>C52</t>
  </si>
  <si>
    <t>C53</t>
  </si>
  <si>
    <t>C54</t>
  </si>
  <si>
    <t>C55</t>
  </si>
  <si>
    <t>C56</t>
  </si>
  <si>
    <t>C57</t>
  </si>
  <si>
    <t>C58</t>
  </si>
  <si>
    <t>C59</t>
  </si>
  <si>
    <t>C60</t>
  </si>
  <si>
    <t>C61</t>
  </si>
  <si>
    <t>C62</t>
  </si>
  <si>
    <t>C63</t>
  </si>
  <si>
    <t>C64</t>
  </si>
  <si>
    <t>C65</t>
  </si>
  <si>
    <t>C66</t>
  </si>
  <si>
    <t>C67</t>
  </si>
  <si>
    <t>C68</t>
  </si>
  <si>
    <t>C69</t>
  </si>
  <si>
    <t>C70</t>
  </si>
  <si>
    <t>WAT8 5053 (TE82988-5) Quad Test (WA-4748/4809/4763/4764/4765
replacement unit from Raymond no cal report given</t>
  </si>
  <si>
    <t>CEI PCBA</t>
  </si>
  <si>
    <t>2018-533</t>
  </si>
  <si>
    <t>F001</t>
  </si>
  <si>
    <t>F003</t>
  </si>
  <si>
    <t>F004</t>
  </si>
  <si>
    <t>F005</t>
  </si>
  <si>
    <t>F006</t>
  </si>
  <si>
    <t>F007</t>
  </si>
  <si>
    <t>F008</t>
  </si>
  <si>
    <t>F009</t>
  </si>
  <si>
    <t>F012</t>
  </si>
  <si>
    <t>F013</t>
  </si>
  <si>
    <t>F020</t>
  </si>
  <si>
    <t>F021</t>
  </si>
  <si>
    <t>F022</t>
  </si>
  <si>
    <t>F023</t>
  </si>
  <si>
    <t>F024</t>
  </si>
  <si>
    <t>F025</t>
  </si>
  <si>
    <t>F026</t>
  </si>
  <si>
    <t>F027</t>
  </si>
  <si>
    <t>F028</t>
  </si>
  <si>
    <t>F029</t>
  </si>
  <si>
    <t>F030</t>
  </si>
  <si>
    <t>F031</t>
  </si>
  <si>
    <t>F032</t>
  </si>
  <si>
    <t>F033</t>
  </si>
  <si>
    <t>F034</t>
  </si>
  <si>
    <t>F035</t>
  </si>
  <si>
    <t>F038</t>
  </si>
  <si>
    <t>F039</t>
  </si>
  <si>
    <t>F040</t>
  </si>
  <si>
    <t>F041</t>
  </si>
  <si>
    <t>F042</t>
  </si>
  <si>
    <t>F044</t>
  </si>
  <si>
    <t>F045</t>
  </si>
  <si>
    <t>F058</t>
  </si>
  <si>
    <t>F059</t>
  </si>
  <si>
    <t>F060</t>
  </si>
  <si>
    <t>F061</t>
  </si>
  <si>
    <t>F062</t>
  </si>
  <si>
    <t>F063</t>
  </si>
  <si>
    <t>F064</t>
  </si>
  <si>
    <t>F065</t>
  </si>
  <si>
    <t>F066</t>
  </si>
  <si>
    <t>F067</t>
  </si>
  <si>
    <t>F068</t>
  </si>
  <si>
    <t>F069</t>
  </si>
  <si>
    <t>F070</t>
  </si>
  <si>
    <t>F071</t>
  </si>
  <si>
    <t>F072</t>
  </si>
  <si>
    <t>F074</t>
  </si>
  <si>
    <t>F076</t>
  </si>
  <si>
    <t>F077</t>
  </si>
  <si>
    <t>F078</t>
  </si>
  <si>
    <t>F079</t>
  </si>
  <si>
    <t>F080</t>
  </si>
  <si>
    <t>F081</t>
  </si>
  <si>
    <t>F082</t>
  </si>
  <si>
    <t>F083</t>
  </si>
  <si>
    <t>F084</t>
  </si>
  <si>
    <t>F085</t>
  </si>
  <si>
    <t>F086</t>
  </si>
  <si>
    <t>F087</t>
  </si>
  <si>
    <t>F088</t>
  </si>
  <si>
    <t>F089</t>
  </si>
  <si>
    <t>F090</t>
  </si>
  <si>
    <t>F091</t>
  </si>
  <si>
    <t>F092</t>
  </si>
  <si>
    <t>F093</t>
  </si>
  <si>
    <t>F094</t>
  </si>
  <si>
    <t>F095</t>
  </si>
  <si>
    <t>F096</t>
  </si>
  <si>
    <t>F097</t>
  </si>
  <si>
    <t>F098</t>
  </si>
  <si>
    <t>F099</t>
  </si>
  <si>
    <t>F100</t>
  </si>
  <si>
    <t>F101</t>
  </si>
  <si>
    <t>F102</t>
  </si>
  <si>
    <t>F103</t>
  </si>
  <si>
    <t>F105</t>
  </si>
  <si>
    <t>F107</t>
  </si>
  <si>
    <t>F108</t>
  </si>
  <si>
    <t>F109</t>
  </si>
  <si>
    <t>F110</t>
  </si>
  <si>
    <t>F111</t>
  </si>
  <si>
    <t>F112</t>
  </si>
  <si>
    <t>F113</t>
  </si>
  <si>
    <t>F114</t>
  </si>
  <si>
    <t>F115</t>
  </si>
  <si>
    <t>F116</t>
  </si>
  <si>
    <t>F117</t>
  </si>
  <si>
    <t>F118</t>
  </si>
  <si>
    <t>F119</t>
  </si>
  <si>
    <t>Dec</t>
  </si>
  <si>
    <t>Flex</t>
  </si>
  <si>
    <t>F002a</t>
  </si>
  <si>
    <t>F002b</t>
  </si>
  <si>
    <t>F010a</t>
  </si>
  <si>
    <t>F010b</t>
  </si>
  <si>
    <t>F011a</t>
  </si>
  <si>
    <t>F011b</t>
  </si>
  <si>
    <t>F014a</t>
  </si>
  <si>
    <t>F014b</t>
  </si>
  <si>
    <t>F015a</t>
  </si>
  <si>
    <t>F015b</t>
  </si>
  <si>
    <t>F016a</t>
  </si>
  <si>
    <t>F016b</t>
  </si>
  <si>
    <t>F017a</t>
  </si>
  <si>
    <t>F017b</t>
  </si>
  <si>
    <t>F018a</t>
  </si>
  <si>
    <t>F018b</t>
  </si>
  <si>
    <t>F019a</t>
  </si>
  <si>
    <t>F019b</t>
  </si>
  <si>
    <t>F036a</t>
  </si>
  <si>
    <t>F036b</t>
  </si>
  <si>
    <t>F037a</t>
  </si>
  <si>
    <t>F037b</t>
  </si>
  <si>
    <t>F047a</t>
  </si>
  <si>
    <t>F047b</t>
  </si>
  <si>
    <t>F048a</t>
  </si>
  <si>
    <t>F048b</t>
  </si>
  <si>
    <t>F049a</t>
  </si>
  <si>
    <t>F049b</t>
  </si>
  <si>
    <t>F050a</t>
  </si>
  <si>
    <t>F050b</t>
  </si>
  <si>
    <t>F051a</t>
  </si>
  <si>
    <t>F051b</t>
  </si>
  <si>
    <t>F052a</t>
  </si>
  <si>
    <t>F052b</t>
  </si>
  <si>
    <t>F053a</t>
  </si>
  <si>
    <t>F053b</t>
  </si>
  <si>
    <t>F054a</t>
  </si>
  <si>
    <t>F054b</t>
  </si>
  <si>
    <t>F055a</t>
  </si>
  <si>
    <t>F055b</t>
  </si>
  <si>
    <t>Nov 2018</t>
  </si>
  <si>
    <t>2019-018</t>
  </si>
  <si>
    <t>Flex Internal</t>
  </si>
  <si>
    <t>2019-017</t>
  </si>
  <si>
    <t>Ming Deng</t>
  </si>
  <si>
    <t>Caltek</t>
  </si>
  <si>
    <t>TSIA</t>
  </si>
  <si>
    <t>1H 2018</t>
  </si>
  <si>
    <t>2018-309</t>
  </si>
  <si>
    <t>Dec 2018</t>
  </si>
  <si>
    <t>*** 2094</t>
  </si>
  <si>
    <t>*** 2095</t>
  </si>
  <si>
    <t>*** 2096</t>
  </si>
  <si>
    <t>*** 2097</t>
  </si>
  <si>
    <t>Optical Gaging</t>
  </si>
  <si>
    <t>2018-146</t>
  </si>
  <si>
    <t>F120</t>
  </si>
  <si>
    <t>F121</t>
  </si>
  <si>
    <t>F123</t>
  </si>
  <si>
    <t>F124</t>
  </si>
  <si>
    <t>F125</t>
  </si>
  <si>
    <t>F126</t>
  </si>
  <si>
    <t>F127</t>
  </si>
  <si>
    <t>F128</t>
  </si>
  <si>
    <t>F129</t>
  </si>
  <si>
    <t>F130</t>
  </si>
  <si>
    <t>F131</t>
  </si>
  <si>
    <t>F132</t>
  </si>
  <si>
    <t>F133</t>
  </si>
  <si>
    <t>F134</t>
  </si>
  <si>
    <t>F135</t>
  </si>
  <si>
    <t>F136</t>
  </si>
  <si>
    <t>F137</t>
  </si>
  <si>
    <t>Flex Senai</t>
  </si>
  <si>
    <t>PCI-6025E</t>
  </si>
  <si>
    <t>TE82961</t>
  </si>
  <si>
    <t>6314 / 63103 / 63103A</t>
  </si>
  <si>
    <t>ST Electronics</t>
  </si>
  <si>
    <t>MYR</t>
  </si>
  <si>
    <t>2018-154</t>
  </si>
  <si>
    <t>Row Labels</t>
  </si>
  <si>
    <t>Grand Total</t>
  </si>
  <si>
    <t>Column Labels</t>
  </si>
  <si>
    <t>Sum of Price Converted to USD</t>
  </si>
  <si>
    <t>Updated on:</t>
  </si>
  <si>
    <t>2019 Billing Period</t>
  </si>
  <si>
    <t>2019 PO#</t>
  </si>
  <si>
    <t>2018 Records</t>
  </si>
  <si>
    <t>2019 Data</t>
  </si>
  <si>
    <t>CEI PCBA (UK)</t>
  </si>
  <si>
    <t>0196</t>
  </si>
  <si>
    <t>0206</t>
  </si>
  <si>
    <t>0207</t>
  </si>
  <si>
    <t>0208</t>
  </si>
  <si>
    <t>0209</t>
  </si>
  <si>
    <t>0210</t>
  </si>
  <si>
    <t>0211</t>
  </si>
  <si>
    <t>0212</t>
  </si>
  <si>
    <t>0213</t>
  </si>
  <si>
    <t>0216</t>
  </si>
  <si>
    <t>0217</t>
  </si>
  <si>
    <t>0221</t>
  </si>
  <si>
    <t>0222</t>
  </si>
  <si>
    <t>0223</t>
  </si>
  <si>
    <t>0224</t>
  </si>
  <si>
    <t>0225</t>
  </si>
  <si>
    <t>0226</t>
  </si>
  <si>
    <t>0233</t>
  </si>
  <si>
    <t>0234</t>
  </si>
  <si>
    <t>0235</t>
  </si>
  <si>
    <t>0236</t>
  </si>
  <si>
    <t>0237</t>
  </si>
  <si>
    <t>0238</t>
  </si>
  <si>
    <t>0239</t>
  </si>
  <si>
    <t>0244</t>
  </si>
  <si>
    <t>0245</t>
  </si>
  <si>
    <t>0246</t>
  </si>
  <si>
    <t>0256</t>
  </si>
  <si>
    <t>0259</t>
  </si>
  <si>
    <t>0278</t>
  </si>
  <si>
    <t>0279</t>
  </si>
  <si>
    <t>0280</t>
  </si>
  <si>
    <t>0458</t>
  </si>
  <si>
    <t>0481</t>
  </si>
  <si>
    <t>0497</t>
  </si>
  <si>
    <t>0498</t>
  </si>
  <si>
    <t>0499</t>
  </si>
  <si>
    <t>F046</t>
  </si>
  <si>
    <t>F056a</t>
  </si>
  <si>
    <t>F056b</t>
  </si>
  <si>
    <t>F073</t>
  </si>
  <si>
    <t>F104</t>
  </si>
  <si>
    <t>F138</t>
  </si>
  <si>
    <t>F057a</t>
  </si>
  <si>
    <t>F057b</t>
  </si>
  <si>
    <t>F075a</t>
  </si>
  <si>
    <t>F075b</t>
  </si>
  <si>
    <t>F106a</t>
  </si>
  <si>
    <t>F106b</t>
  </si>
  <si>
    <t>F139</t>
  </si>
  <si>
    <t>0501</t>
  </si>
  <si>
    <t>0502</t>
  </si>
  <si>
    <t>0503</t>
  </si>
  <si>
    <t>0504</t>
  </si>
  <si>
    <t>0592</t>
  </si>
  <si>
    <t>0594</t>
  </si>
  <si>
    <t>0595</t>
  </si>
  <si>
    <t>0597</t>
  </si>
  <si>
    <t>0877</t>
  </si>
  <si>
    <t>0500</t>
  </si>
  <si>
    <t>0430</t>
  </si>
  <si>
    <t>V001</t>
  </si>
  <si>
    <t>V002</t>
  </si>
  <si>
    <t>V003</t>
  </si>
  <si>
    <t>V004</t>
  </si>
  <si>
    <t>V005</t>
  </si>
  <si>
    <t>V006</t>
  </si>
  <si>
    <t>V007</t>
  </si>
  <si>
    <t>V008</t>
  </si>
  <si>
    <t>V009</t>
  </si>
  <si>
    <t>V010</t>
  </si>
  <si>
    <t>V011</t>
  </si>
  <si>
    <t>V012</t>
  </si>
  <si>
    <t>V013</t>
  </si>
  <si>
    <t>V014</t>
  </si>
  <si>
    <t>V015</t>
  </si>
  <si>
    <t>V016</t>
  </si>
  <si>
    <t>V017</t>
  </si>
  <si>
    <t>V018</t>
  </si>
  <si>
    <t>V019</t>
  </si>
  <si>
    <t>V020</t>
  </si>
  <si>
    <t>V021</t>
  </si>
  <si>
    <t>V022</t>
  </si>
  <si>
    <t>V023</t>
  </si>
  <si>
    <t>V024</t>
  </si>
  <si>
    <t>V025</t>
  </si>
  <si>
    <t>V026</t>
  </si>
  <si>
    <t>V027</t>
  </si>
  <si>
    <t>V028</t>
  </si>
  <si>
    <t>V029</t>
  </si>
  <si>
    <t>V030</t>
  </si>
  <si>
    <t>V031</t>
  </si>
  <si>
    <t>V032</t>
  </si>
  <si>
    <t>V033</t>
  </si>
  <si>
    <t>V034</t>
  </si>
  <si>
    <t>V035</t>
  </si>
  <si>
    <t>V036</t>
  </si>
  <si>
    <t>V037</t>
  </si>
  <si>
    <t>V038</t>
  </si>
  <si>
    <t>V039</t>
  </si>
  <si>
    <t>V040</t>
  </si>
  <si>
    <t>V041</t>
  </si>
  <si>
    <t>V042</t>
  </si>
  <si>
    <t>V043</t>
  </si>
  <si>
    <t>V044</t>
  </si>
  <si>
    <t>V045a</t>
  </si>
  <si>
    <t>V045b</t>
  </si>
  <si>
    <t>V046a</t>
  </si>
  <si>
    <t>V046b</t>
  </si>
  <si>
    <t>V047a</t>
  </si>
  <si>
    <t>V047b</t>
  </si>
  <si>
    <t>V048a</t>
  </si>
  <si>
    <t>V048b</t>
  </si>
  <si>
    <t>V049a</t>
  </si>
  <si>
    <t>V049b</t>
  </si>
  <si>
    <t>V050a</t>
  </si>
  <si>
    <t>V050b</t>
  </si>
  <si>
    <t>V051</t>
  </si>
  <si>
    <t>V052</t>
  </si>
  <si>
    <t>V053</t>
  </si>
  <si>
    <t>V054</t>
  </si>
  <si>
    <t>V055</t>
  </si>
  <si>
    <t>V056</t>
  </si>
  <si>
    <t>V057</t>
  </si>
  <si>
    <t>V058</t>
  </si>
  <si>
    <t>V059</t>
  </si>
  <si>
    <t>V060</t>
  </si>
  <si>
    <t>V061</t>
  </si>
  <si>
    <t>V062</t>
  </si>
  <si>
    <t>V063</t>
  </si>
  <si>
    <t>V064</t>
  </si>
  <si>
    <t>V065</t>
  </si>
  <si>
    <t>V066</t>
  </si>
  <si>
    <t>V067</t>
  </si>
  <si>
    <t>V068</t>
  </si>
  <si>
    <t>V069</t>
  </si>
  <si>
    <t>V070</t>
  </si>
  <si>
    <t>V071</t>
  </si>
  <si>
    <t>V072</t>
  </si>
  <si>
    <t>V073</t>
  </si>
  <si>
    <t>V074</t>
  </si>
  <si>
    <t>V075</t>
  </si>
  <si>
    <t>V076</t>
  </si>
  <si>
    <t>V077</t>
  </si>
  <si>
    <t>V078</t>
  </si>
  <si>
    <t>V079</t>
  </si>
  <si>
    <t>V080</t>
  </si>
  <si>
    <t>V081</t>
  </si>
  <si>
    <t>V082</t>
  </si>
  <si>
    <t>V083</t>
  </si>
  <si>
    <t>V084</t>
  </si>
  <si>
    <t>V085</t>
  </si>
  <si>
    <t>V086</t>
  </si>
  <si>
    <t>V087</t>
  </si>
  <si>
    <t>V088</t>
  </si>
  <si>
    <t>V089</t>
  </si>
  <si>
    <t>V090</t>
  </si>
  <si>
    <t>V091</t>
  </si>
  <si>
    <t>V092</t>
  </si>
  <si>
    <t>V093</t>
  </si>
  <si>
    <t>V094</t>
  </si>
  <si>
    <t>V095</t>
  </si>
  <si>
    <t>V096</t>
  </si>
  <si>
    <t>V097</t>
  </si>
  <si>
    <t>V099</t>
  </si>
  <si>
    <t>V100</t>
  </si>
  <si>
    <t>V101</t>
  </si>
  <si>
    <t>V102</t>
  </si>
  <si>
    <t>V103</t>
  </si>
  <si>
    <t>V104</t>
  </si>
  <si>
    <t>V105</t>
  </si>
  <si>
    <t>V106</t>
  </si>
  <si>
    <t>V107</t>
  </si>
  <si>
    <t>V108</t>
  </si>
  <si>
    <t>V109</t>
  </si>
  <si>
    <t>V110</t>
  </si>
  <si>
    <t>V111</t>
  </si>
  <si>
    <t>V112</t>
  </si>
  <si>
    <t>V113</t>
  </si>
  <si>
    <t>V114</t>
  </si>
  <si>
    <t>V115</t>
  </si>
  <si>
    <t>V116</t>
  </si>
  <si>
    <t>V117</t>
  </si>
  <si>
    <t>V118</t>
  </si>
  <si>
    <t>V119</t>
  </si>
  <si>
    <t>V120</t>
  </si>
  <si>
    <t>V121</t>
  </si>
  <si>
    <t>V122</t>
  </si>
  <si>
    <t>V123</t>
  </si>
  <si>
    <t>V124</t>
  </si>
  <si>
    <t>V125</t>
  </si>
  <si>
    <t>V126</t>
  </si>
  <si>
    <t>V127</t>
  </si>
  <si>
    <t>V128</t>
  </si>
  <si>
    <t>V129</t>
  </si>
  <si>
    <t>V130</t>
  </si>
  <si>
    <t>V131</t>
  </si>
  <si>
    <t>V132</t>
  </si>
  <si>
    <t>V133</t>
  </si>
  <si>
    <t>V134</t>
  </si>
  <si>
    <t>V135</t>
  </si>
  <si>
    <t>V136</t>
  </si>
  <si>
    <t>V137</t>
  </si>
  <si>
    <t>V138</t>
  </si>
  <si>
    <t>V139</t>
  </si>
  <si>
    <t>V140</t>
  </si>
  <si>
    <t>V141</t>
  </si>
  <si>
    <t>V142</t>
  </si>
  <si>
    <t>V143</t>
  </si>
  <si>
    <t>V144</t>
  </si>
  <si>
    <t>V145</t>
  </si>
  <si>
    <t>V146</t>
  </si>
  <si>
    <t>V147</t>
  </si>
  <si>
    <t>V148</t>
  </si>
  <si>
    <t>V149</t>
  </si>
  <si>
    <t>V150</t>
  </si>
  <si>
    <t>V151</t>
  </si>
  <si>
    <t>V152</t>
  </si>
  <si>
    <t>V153</t>
  </si>
  <si>
    <t>V154</t>
  </si>
  <si>
    <t>V155</t>
  </si>
  <si>
    <t>V156</t>
  </si>
  <si>
    <t>V157</t>
  </si>
  <si>
    <t>V158</t>
  </si>
  <si>
    <t>V159</t>
  </si>
  <si>
    <t>V160</t>
  </si>
  <si>
    <t>V161</t>
  </si>
  <si>
    <t>V162</t>
  </si>
  <si>
    <t>V163</t>
  </si>
  <si>
    <t>V164</t>
  </si>
  <si>
    <t>V165</t>
  </si>
  <si>
    <t>V166</t>
  </si>
  <si>
    <t>V167</t>
  </si>
  <si>
    <t>V168</t>
  </si>
  <si>
    <t>V169</t>
  </si>
  <si>
    <t>V170</t>
  </si>
  <si>
    <t>Venture Internal</t>
  </si>
  <si>
    <t>Aalborg</t>
  </si>
  <si>
    <t>Hewlett Packard</t>
  </si>
  <si>
    <t>Tech Systems</t>
  </si>
  <si>
    <t>2018-567</t>
  </si>
  <si>
    <t>Venture will informed Waters to arrange Supplier come for onsite calibration and Waters will pay directly to Supplier</t>
  </si>
  <si>
    <t>New Equipment &amp; without previous cal report, will be update the calibration house &amp; calibration price once calibrate done on Feb-2019</t>
  </si>
  <si>
    <t>For the calibration cost not fixed, Keysight will follow the marketing quote</t>
  </si>
  <si>
    <t xml:space="preserve">Waters will consigned another card for replacement and will collect back the current due item and send for cailbration </t>
  </si>
  <si>
    <t>Removed from production line on 12-Oct-18. Spare unit, keep in Lab on 12-Oct-2018</t>
  </si>
  <si>
    <r>
      <t xml:space="preserve">Unit can’t calibrate due to failed “communication” problems during calibration on 12-Oct-18. Now pending Jason inform customer.
</t>
    </r>
    <r>
      <rPr>
        <b/>
        <sz val="10"/>
        <color indexed="10"/>
        <rFont val="Arial"/>
        <family val="2"/>
      </rPr>
      <t>Keep in Lab and pasted "Do not use label" on 12-Oct-2018.</t>
    </r>
  </si>
  <si>
    <t>Spare unit, Keep in Lab, will be arrange calibration maybe Q1 2019 (Jan 2019 to Mar 2019)</t>
  </si>
  <si>
    <t>2019-127</t>
  </si>
  <si>
    <t>2019-110</t>
  </si>
  <si>
    <t>2019-148</t>
  </si>
  <si>
    <t xml:space="preserve"> </t>
  </si>
  <si>
    <t>2019-174</t>
  </si>
  <si>
    <t>2019-178</t>
  </si>
  <si>
    <t>2019-220</t>
  </si>
  <si>
    <t>2019-219</t>
  </si>
  <si>
    <t>1 - MAINTENANCE / CALIBRATION - TEMPERATURE - STORING AND MONITORING EQUIPMENT</t>
  </si>
  <si>
    <r>
      <t xml:space="preserve">421-378-0053 </t>
    </r>
    <r>
      <rPr>
        <i/>
        <sz val="9"/>
        <color theme="3"/>
        <rFont val="Arial"/>
        <family val="2"/>
      </rPr>
      <t>** Not in use</t>
    </r>
  </si>
  <si>
    <r>
      <t xml:space="preserve">Dual Temperature Data Logger with LOGiT LLSU Logger Reader with USB interface </t>
    </r>
    <r>
      <rPr>
        <i/>
        <sz val="9"/>
        <color theme="1"/>
        <rFont val="Arial"/>
        <family val="2"/>
      </rPr>
      <t>(Used for Evermed)</t>
    </r>
  </si>
  <si>
    <t xml:space="preserve">LOGiT LTT </t>
  </si>
  <si>
    <t>Supco / 
Zil Sci Pte Ltd</t>
  </si>
  <si>
    <t>Warehouse</t>
  </si>
  <si>
    <r>
      <rPr>
        <b/>
        <i/>
        <sz val="9"/>
        <color theme="1"/>
        <rFont val="Arial"/>
        <family val="2"/>
      </rPr>
      <t>Calibration not required</t>
    </r>
    <r>
      <rPr>
        <i/>
        <sz val="9"/>
        <color theme="1"/>
        <rFont val="Arial"/>
        <family val="2"/>
      </rPr>
      <t xml:space="preserve"> - Equipment not in use</t>
    </r>
  </si>
  <si>
    <t>Y - when required</t>
  </si>
  <si>
    <t>Temperature Range
-46°C – 150°C</t>
  </si>
  <si>
    <t>2014-194</t>
  </si>
  <si>
    <r>
      <t xml:space="preserve">H284976 </t>
    </r>
    <r>
      <rPr>
        <i/>
        <sz val="9"/>
        <color theme="3"/>
        <rFont val="Arial"/>
        <family val="2"/>
      </rPr>
      <t>** Not in use</t>
    </r>
  </si>
  <si>
    <r>
      <t xml:space="preserve">Temperature Logger
</t>
    </r>
    <r>
      <rPr>
        <i/>
        <sz val="9"/>
        <rFont val="Arial"/>
        <family val="2"/>
      </rPr>
      <t>(Used for GE Profile)</t>
    </r>
  </si>
  <si>
    <t>SD200</t>
  </si>
  <si>
    <t>Extech / CE-Test &amp; Measurement Pte Ltd</t>
  </si>
  <si>
    <r>
      <rPr>
        <b/>
        <i/>
        <sz val="9"/>
        <rFont val="Arial"/>
        <family val="2"/>
      </rPr>
      <t xml:space="preserve">Calibration not required </t>
    </r>
    <r>
      <rPr>
        <i/>
        <sz val="9"/>
        <rFont val="Arial"/>
        <family val="2"/>
      </rPr>
      <t>- Equipment not use for product storing equipment</t>
    </r>
  </si>
  <si>
    <t>CEAUSYD05006</t>
  </si>
  <si>
    <t>Referigerator / Freezer</t>
  </si>
  <si>
    <t xml:space="preserve">TBG25PADARWW </t>
  </si>
  <si>
    <t>GE Profile / APS Lifestyle Marketing Pte Ltd</t>
  </si>
  <si>
    <r>
      <rPr>
        <b/>
        <i/>
        <sz val="9"/>
        <color theme="1"/>
        <rFont val="Arial"/>
        <family val="2"/>
      </rPr>
      <t xml:space="preserve">Calibration not required </t>
    </r>
    <r>
      <rPr>
        <i/>
        <sz val="9"/>
        <color theme="1"/>
        <rFont val="Arial"/>
        <family val="2"/>
      </rPr>
      <t>- Equipment currently used for storing gel pack for cold chain shipment packaging</t>
    </r>
  </si>
  <si>
    <t xml:space="preserve">Referigerator / Freezer
GE Profile Net Capacity 
Cooler - 482L 
Freezer - 196L </t>
  </si>
  <si>
    <t>WPPL09026</t>
  </si>
  <si>
    <t>BLCRF 425W</t>
  </si>
  <si>
    <t>Evermed / 
Zil Sci Pte Ltd</t>
  </si>
  <si>
    <t xml:space="preserve">Referigerator / Freezer
Evermed Net Capacity 
Cooler - 318L 
Freezer - 107L </t>
  </si>
  <si>
    <t>WPPL14019</t>
  </si>
  <si>
    <t>2015-004/228</t>
  </si>
  <si>
    <r>
      <t xml:space="preserve">COOLER 2 / 47.14 1042931
</t>
    </r>
    <r>
      <rPr>
        <i/>
        <sz val="9"/>
        <color theme="3"/>
        <rFont val="Arial"/>
        <family val="2"/>
      </rPr>
      <t>** Not in use</t>
    </r>
  </si>
  <si>
    <t>Arctiko / 
Bio Laboratories Pte Ltd</t>
  </si>
  <si>
    <r>
      <t xml:space="preserve">PM &amp; Calibration 
not required </t>
    </r>
    <r>
      <rPr>
        <i/>
        <sz val="9"/>
        <color rgb="FF0000FF"/>
        <rFont val="Arial"/>
        <family val="2"/>
      </rPr>
      <t>-</t>
    </r>
    <r>
      <rPr>
        <b/>
        <i/>
        <sz val="9"/>
        <color rgb="FF0000FF"/>
        <rFont val="Arial"/>
        <family val="2"/>
      </rPr>
      <t xml:space="preserve"> 
</t>
    </r>
    <r>
      <rPr>
        <i/>
        <sz val="9"/>
        <color rgb="FF0000FF"/>
        <rFont val="Arial"/>
        <family val="2"/>
      </rPr>
      <t>Equipment not in use</t>
    </r>
  </si>
  <si>
    <t>Y - For sensor only when required</t>
  </si>
  <si>
    <t>Cooler currently not in use as Schenker facility include cold room</t>
  </si>
  <si>
    <r>
      <t xml:space="preserve">COOLER 1 / 47.14 1042932
</t>
    </r>
    <r>
      <rPr>
        <i/>
        <sz val="9"/>
        <color theme="3"/>
        <rFont val="Arial"/>
        <family val="2"/>
      </rPr>
      <t>** Not in use</t>
    </r>
  </si>
  <si>
    <t>2016-304</t>
  </si>
  <si>
    <r>
      <t xml:space="preserve">COOLER 3 / 31.16.1061158
</t>
    </r>
    <r>
      <rPr>
        <i/>
        <sz val="9"/>
        <color theme="3"/>
        <rFont val="Arial"/>
        <family val="2"/>
      </rPr>
      <t>** Not in use</t>
    </r>
  </si>
  <si>
    <t>Under Warranty</t>
  </si>
  <si>
    <r>
      <t>COOLER 4 / 31.16 1061156</t>
    </r>
    <r>
      <rPr>
        <i/>
        <sz val="9"/>
        <rFont val="Arial"/>
        <family val="2"/>
      </rPr>
      <t xml:space="preserve">
</t>
    </r>
    <r>
      <rPr>
        <i/>
        <sz val="9"/>
        <color theme="3"/>
        <rFont val="Arial"/>
        <family val="2"/>
      </rPr>
      <t>** Not in use</t>
    </r>
  </si>
  <si>
    <t>WPPL15021</t>
  </si>
  <si>
    <t xml:space="preserve">2016-001 </t>
  </si>
  <si>
    <t>FREEZER 1 / 06.16 1056788</t>
  </si>
  <si>
    <r>
      <rPr>
        <b/>
        <sz val="9"/>
        <rFont val="Arial"/>
        <family val="2"/>
      </rPr>
      <t>Yes - under
  contract
(For fridge)</t>
    </r>
    <r>
      <rPr>
        <sz val="9"/>
        <rFont val="Arial"/>
        <family val="2"/>
      </rPr>
      <t xml:space="preserve">
</t>
    </r>
    <r>
      <rPr>
        <i/>
        <sz val="9"/>
        <rFont val="Arial"/>
        <family val="2"/>
      </rPr>
      <t>* Verification for the temperature sensor is required during PM</t>
    </r>
  </si>
  <si>
    <t>WPPL18028</t>
  </si>
  <si>
    <t>2018-530</t>
  </si>
  <si>
    <t>FREEZER 2 / 48.18 1086882</t>
  </si>
  <si>
    <t>This is a newly installed equipment. Next PM &amp; CAL date based on equipment installation date on 07 Mar 2019.</t>
  </si>
  <si>
    <t>LOGGER# 2 / 0615-01292</t>
  </si>
  <si>
    <t>Hanwell / 
Kenda Pte Ltd</t>
  </si>
  <si>
    <r>
      <t xml:space="preserve">PM:
Under contract:
</t>
    </r>
    <r>
      <rPr>
        <sz val="9"/>
        <color rgb="FF0000FF"/>
        <rFont val="Arial"/>
        <family val="2"/>
      </rPr>
      <t xml:space="preserve">N.A
(Renew in 2019)
</t>
    </r>
    <r>
      <rPr>
        <b/>
        <sz val="9"/>
        <color rgb="FF0000FF"/>
        <rFont val="Arial"/>
        <family val="2"/>
      </rPr>
      <t xml:space="preserve">
Calibration:
Under contract:
</t>
    </r>
    <r>
      <rPr>
        <sz val="9"/>
        <color rgb="FF0000FF"/>
        <rFont val="Arial"/>
        <family val="2"/>
      </rPr>
      <t>(Refer to PO# 2019-102)</t>
    </r>
  </si>
  <si>
    <r>
      <t xml:space="preserve">Temperature Range: 
-40°C to +60°C
</t>
    </r>
    <r>
      <rPr>
        <sz val="9"/>
        <rFont val="Arial"/>
        <family val="2"/>
      </rPr>
      <t>Probe Part# JO95-05
Channel A - SN# 0715-00741
Channel B - SN# 0715-00751</t>
    </r>
    <r>
      <rPr>
        <b/>
        <sz val="9"/>
        <color rgb="FF0000FF"/>
        <rFont val="Arial"/>
        <family val="2"/>
      </rPr>
      <t/>
    </r>
  </si>
  <si>
    <t>LOGGER# 1 / 0615-01291</t>
  </si>
  <si>
    <r>
      <rPr>
        <b/>
        <sz val="9"/>
        <rFont val="Arial"/>
        <family val="2"/>
      </rPr>
      <t>Temperature Range:
 -40°C to +60°C</t>
    </r>
    <r>
      <rPr>
        <sz val="9"/>
        <rFont val="Arial"/>
        <family val="2"/>
      </rPr>
      <t xml:space="preserve">
Probe Part# JO95-05
Channel A - SN# 0715-00744
Channel B - SN# 0715-00748</t>
    </r>
    <r>
      <rPr>
        <b/>
        <sz val="9"/>
        <color rgb="FF0000FF"/>
        <rFont val="Arial"/>
        <family val="2"/>
      </rPr>
      <t/>
    </r>
  </si>
  <si>
    <t>2016-001</t>
  </si>
  <si>
    <t>LOGGER# 3 / 0116-00597</t>
  </si>
  <si>
    <t>Dual Channel Temperature 
Transmitter with LCD Display
(Used on Freezer 1)</t>
  </si>
  <si>
    <r>
      <rPr>
        <b/>
        <sz val="9"/>
        <rFont val="Arial"/>
        <family val="2"/>
      </rPr>
      <t>Temperature Range: 
-40°C to +60°C</t>
    </r>
    <r>
      <rPr>
        <sz val="9"/>
        <rFont val="Arial"/>
        <family val="2"/>
      </rPr>
      <t xml:space="preserve">
Probe Part# JO95-05
Channel A - SN# 0116-01434
Channel B - SN# 0116-01437</t>
    </r>
    <r>
      <rPr>
        <b/>
        <sz val="9"/>
        <color rgb="FF0000FF"/>
        <rFont val="Arial"/>
        <family val="2"/>
      </rPr>
      <t/>
    </r>
  </si>
  <si>
    <t>LOGGER# 4 / 0816-00501</t>
  </si>
  <si>
    <r>
      <t>Dual Channel Temperature 
Transmitter with LCD Display</t>
    </r>
    <r>
      <rPr>
        <i/>
        <sz val="9"/>
        <rFont val="Arial"/>
        <family val="2"/>
      </rPr>
      <t xml:space="preserve">
(Used on Freezer 1)</t>
    </r>
  </si>
  <si>
    <r>
      <rPr>
        <b/>
        <sz val="9"/>
        <rFont val="Arial"/>
        <family val="2"/>
      </rPr>
      <t>Temperature Range: 
-40°C to +60°C</t>
    </r>
    <r>
      <rPr>
        <sz val="9"/>
        <rFont val="Arial"/>
        <family val="2"/>
      </rPr>
      <t xml:space="preserve">
Probe Part# JO97-05
Channel A - SN# 0816-00076
Channel B - SN# 0216-00523</t>
    </r>
    <r>
      <rPr>
        <b/>
        <sz val="9"/>
        <color rgb="FF0000FF"/>
        <rFont val="Arial"/>
        <family val="2"/>
      </rPr>
      <t/>
    </r>
  </si>
  <si>
    <r>
      <t xml:space="preserve">LOGGER# 6 / 1216-00091
</t>
    </r>
    <r>
      <rPr>
        <i/>
        <sz val="9"/>
        <color theme="3"/>
        <rFont val="Arial"/>
        <family val="2"/>
      </rPr>
      <t>** To be used for Freezer 2 IQ, thereafter transfer to DGP</t>
    </r>
  </si>
  <si>
    <t>Dual Channel Temperature 
Transmitter with LCD Display</t>
  </si>
  <si>
    <r>
      <t xml:space="preserve">PM:
Under contract:
</t>
    </r>
    <r>
      <rPr>
        <i/>
        <sz val="9"/>
        <color rgb="FF0000FF"/>
        <rFont val="Arial"/>
        <family val="2"/>
      </rPr>
      <t>PM not required - 
equipment not in use</t>
    </r>
    <r>
      <rPr>
        <sz val="9"/>
        <color rgb="FF0000FF"/>
        <rFont val="Arial"/>
        <family val="2"/>
      </rPr>
      <t xml:space="preserve">
</t>
    </r>
    <r>
      <rPr>
        <b/>
        <sz val="9"/>
        <color rgb="FF0000FF"/>
        <rFont val="Arial"/>
        <family val="2"/>
      </rPr>
      <t xml:space="preserve">
Calibration:
Under contract:
</t>
    </r>
    <r>
      <rPr>
        <sz val="9"/>
        <color rgb="FF0000FF"/>
        <rFont val="Arial"/>
        <family val="2"/>
      </rPr>
      <t>(Refer to PO# 2019-102)</t>
    </r>
  </si>
  <si>
    <r>
      <t xml:space="preserve">Temperature Range: 
-40°C to +60°C
</t>
    </r>
    <r>
      <rPr>
        <sz val="9"/>
        <rFont val="Arial"/>
        <family val="2"/>
      </rPr>
      <t>Probe Part# JO97-05
Channel A - SN# 1116-00903
Channel B - SN# 1116-00904</t>
    </r>
    <r>
      <rPr>
        <b/>
        <sz val="9"/>
        <color rgb="FF0000FF"/>
        <rFont val="Arial"/>
        <family val="2"/>
      </rPr>
      <t/>
    </r>
  </si>
  <si>
    <r>
      <t xml:space="preserve">LOGGER# 7 / 1216-00090
</t>
    </r>
    <r>
      <rPr>
        <i/>
        <sz val="9"/>
        <color theme="3"/>
        <rFont val="Arial"/>
        <family val="2"/>
      </rPr>
      <t>** To be used for Freezer 2 IQ, thereafter transfer to DGP</t>
    </r>
  </si>
  <si>
    <r>
      <rPr>
        <b/>
        <sz val="9"/>
        <rFont val="Arial"/>
        <family val="2"/>
      </rPr>
      <t>Temperature Range:
 -40°C to +60°C</t>
    </r>
    <r>
      <rPr>
        <sz val="9"/>
        <rFont val="Arial"/>
        <family val="2"/>
      </rPr>
      <t xml:space="preserve">
Probe Part# JO97-05
Channel A - SN# 1116-00899
Channel B - SN# 1116-00901</t>
    </r>
    <r>
      <rPr>
        <b/>
        <sz val="9"/>
        <color rgb="FF0000FF"/>
        <rFont val="Arial"/>
        <family val="2"/>
      </rPr>
      <t/>
    </r>
  </si>
  <si>
    <r>
      <t xml:space="preserve">LOGGER# 8 / 1216-00094
</t>
    </r>
    <r>
      <rPr>
        <i/>
        <sz val="9"/>
        <color theme="3"/>
        <rFont val="Arial"/>
        <family val="2"/>
      </rPr>
      <t>** To be used for Freezer 2 IQ, thereafter transfer to DGP</t>
    </r>
  </si>
  <si>
    <t>Y - Performance verification completed for Cooler 3 &amp; 4</t>
  </si>
  <si>
    <r>
      <rPr>
        <b/>
        <sz val="9"/>
        <rFont val="Arial"/>
        <family val="2"/>
      </rPr>
      <t>Temperature Range: 
-40°C to +60°C</t>
    </r>
    <r>
      <rPr>
        <sz val="9"/>
        <rFont val="Arial"/>
        <family val="2"/>
      </rPr>
      <t xml:space="preserve">
Probe Part# JO97-05
Channel A - SN# 1116-00908
Channel B - SN# 1116-00910</t>
    </r>
    <r>
      <rPr>
        <b/>
        <sz val="9"/>
        <color rgb="FF0000FF"/>
        <rFont val="Arial"/>
        <family val="2"/>
      </rPr>
      <t/>
    </r>
  </si>
  <si>
    <t>10.249.25.11 / 0815-00408</t>
  </si>
  <si>
    <t>Hanwell 
Monitoring System / Kenda Pte Ltd</t>
  </si>
  <si>
    <r>
      <t xml:space="preserve">PM:
Under contract:
</t>
    </r>
    <r>
      <rPr>
        <sz val="9"/>
        <color rgb="FF0000FF"/>
        <rFont val="Arial"/>
        <family val="2"/>
      </rPr>
      <t>N.A
(Renew in 2019)</t>
    </r>
  </si>
  <si>
    <t>2017-242</t>
  </si>
  <si>
    <t>20-00-01-37</t>
  </si>
  <si>
    <t>SMS Module</t>
  </si>
  <si>
    <t>WPPL18003</t>
  </si>
  <si>
    <t>ST 1340-5</t>
  </si>
  <si>
    <t>TH Guard</t>
  </si>
  <si>
    <t>VM608E SGP</t>
  </si>
  <si>
    <t>Spurtronic Pte Ltd</t>
  </si>
  <si>
    <t>Office</t>
  </si>
  <si>
    <t>Y - Verify by Calibration</t>
  </si>
  <si>
    <r>
      <t xml:space="preserve">Calibration:
</t>
    </r>
    <r>
      <rPr>
        <i/>
        <sz val="9"/>
        <color rgb="FF0000FF"/>
        <rFont val="Arial"/>
        <family val="2"/>
      </rPr>
      <t>Manage by Schenker ADC</t>
    </r>
  </si>
  <si>
    <t>1 - CALIBRATION - WEIGHT MEASUREMENT EQUIPMENT</t>
  </si>
  <si>
    <t xml:space="preserve">F03823-6HK </t>
  </si>
  <si>
    <t>Pallet Truck Scale</t>
  </si>
  <si>
    <t>PTS2-555x1150</t>
  </si>
  <si>
    <t>Mettler Toledo</t>
  </si>
  <si>
    <t>Y - Verified working condition and conduct zeroing every use</t>
  </si>
  <si>
    <t>B421629100</t>
  </si>
  <si>
    <t>BTA231-555A</t>
  </si>
  <si>
    <t>WPPL16029</t>
  </si>
  <si>
    <t>2016-461</t>
  </si>
  <si>
    <t>B649404637</t>
  </si>
  <si>
    <t>B652506738</t>
  </si>
  <si>
    <t>2008-030</t>
  </si>
  <si>
    <t>00185506KK</t>
  </si>
  <si>
    <t>Weighing Scale</t>
  </si>
  <si>
    <t>WT150L-IND221</t>
  </si>
  <si>
    <t>00185496KK</t>
  </si>
  <si>
    <t>2019-218</t>
  </si>
  <si>
    <t>2019 Billing Party</t>
  </si>
  <si>
    <t>Venture</t>
  </si>
  <si>
    <t>(blank)</t>
  </si>
  <si>
    <t>Calibration + 10% markup</t>
  </si>
  <si>
    <t>Flex cal claim other cost</t>
  </si>
  <si>
    <t>Venture cal claim other cost</t>
  </si>
  <si>
    <t>Cal supplier claim other cost</t>
  </si>
  <si>
    <t>Crest - Key Point (SGD9,500)</t>
  </si>
  <si>
    <t>Crest - Key Point (SGD15,000)</t>
  </si>
  <si>
    <t>Total Calibration Cost</t>
  </si>
  <si>
    <t>2019-253</t>
  </si>
  <si>
    <t>2019-268</t>
  </si>
  <si>
    <t>2019-267</t>
  </si>
  <si>
    <t>2019-083</t>
  </si>
  <si>
    <t>Waters USA Consign equipment
Unit was failed several tests and already sent to Waters Milford for calibration</t>
  </si>
  <si>
    <t>2019-299</t>
  </si>
  <si>
    <t>2019-306</t>
  </si>
  <si>
    <t>Reactivated as to replace EQID 0497 due to faulty equipment</t>
  </si>
  <si>
    <t>PM 03328</t>
  </si>
  <si>
    <t>PM 03329</t>
  </si>
  <si>
    <t>F13TC2204G</t>
  </si>
  <si>
    <t>F13TC2180G</t>
  </si>
  <si>
    <t>NEW registered Equipment to PM</t>
  </si>
  <si>
    <t>EQID 0219</t>
  </si>
  <si>
    <t>EQID 0220</t>
  </si>
  <si>
    <t>EQID 0228</t>
  </si>
  <si>
    <t>EQID 0230</t>
  </si>
  <si>
    <t>EQID 0231</t>
  </si>
  <si>
    <t>EQID 0232</t>
  </si>
  <si>
    <t>EQID 0311</t>
  </si>
  <si>
    <t>EQID 0670</t>
  </si>
  <si>
    <t>EQID 0671</t>
  </si>
  <si>
    <t>EQID 0672</t>
  </si>
  <si>
    <t>EQID 0673</t>
  </si>
  <si>
    <t>EQID 0674</t>
  </si>
  <si>
    <t>EQID 0675</t>
  </si>
  <si>
    <t>EQID 0676</t>
  </si>
  <si>
    <t>EQID 0677</t>
  </si>
  <si>
    <t>EQID 2346</t>
  </si>
  <si>
    <t>EQID 2347</t>
  </si>
  <si>
    <t>PM 03319</t>
  </si>
  <si>
    <t>PM 03324</t>
  </si>
  <si>
    <t>PM 03323</t>
  </si>
  <si>
    <t>PM 03320</t>
  </si>
  <si>
    <t>PM 03321</t>
  </si>
  <si>
    <t>PM 03322</t>
  </si>
  <si>
    <t>PM 03372</t>
  </si>
  <si>
    <t>PM 03373</t>
  </si>
  <si>
    <t>PM 03374</t>
  </si>
  <si>
    <t>PM 03375</t>
  </si>
  <si>
    <t>PM 03376</t>
  </si>
  <si>
    <t>PM 03377</t>
  </si>
  <si>
    <t>PM 03378</t>
  </si>
  <si>
    <t>PM 03371</t>
  </si>
  <si>
    <t>PM 03326</t>
  </si>
  <si>
    <t>PM 03327</t>
  </si>
  <si>
    <t xml:space="preserve">Completed the calibration in end of May , we will include in Jun </t>
  </si>
  <si>
    <t xml:space="preserve">Completed the calibration in end of May , we will include in Jun claim </t>
  </si>
  <si>
    <t>F140</t>
  </si>
  <si>
    <t>F141</t>
  </si>
  <si>
    <t>F142</t>
  </si>
  <si>
    <t>Y - Validated by Installation Qualification (IQ)
VAL001288</t>
  </si>
  <si>
    <t>Y - Validated by Installation Qualification (IQ)
VAL001397</t>
  </si>
  <si>
    <r>
      <t xml:space="preserve">Under contract: </t>
    </r>
    <r>
      <rPr>
        <sz val="9"/>
        <color rgb="FF0000FF"/>
        <rFont val="Arial"/>
        <family val="2"/>
      </rPr>
      <t xml:space="preserve">
(Refer to SA# RQ19030459 / PO#2019-137 )</t>
    </r>
  </si>
  <si>
    <t>EQID 0631</t>
  </si>
  <si>
    <t>EQID 0632</t>
  </si>
  <si>
    <t>EQID 0633</t>
  </si>
  <si>
    <t>EQID 0634</t>
  </si>
  <si>
    <t>EQID 0635</t>
  </si>
  <si>
    <t>EQID 0636</t>
  </si>
  <si>
    <t>EQID 0637</t>
  </si>
  <si>
    <t>EQID 0638</t>
  </si>
  <si>
    <t>PM 03484</t>
  </si>
  <si>
    <t>PM 03482</t>
  </si>
  <si>
    <t>PM 03481</t>
  </si>
  <si>
    <t>PM 03480</t>
  </si>
  <si>
    <t>PM 03479</t>
  </si>
  <si>
    <t>PM 03478</t>
  </si>
  <si>
    <t>PM 03477</t>
  </si>
  <si>
    <t>2019-323</t>
  </si>
  <si>
    <t>2019-324</t>
  </si>
  <si>
    <t>2019-353</t>
  </si>
  <si>
    <t>Prog Resister</t>
  </si>
  <si>
    <t>09M1039A</t>
  </si>
  <si>
    <t>09M1035A</t>
  </si>
  <si>
    <t>09M10325A</t>
  </si>
  <si>
    <t>09M1037A</t>
  </si>
  <si>
    <t>09M1017A</t>
  </si>
  <si>
    <t>09M1022A</t>
  </si>
  <si>
    <t>Equipment removed</t>
  </si>
  <si>
    <t>2019-383</t>
  </si>
  <si>
    <t>2019-388</t>
  </si>
  <si>
    <t>93260</t>
  </si>
  <si>
    <t xml:space="preserve">Aug </t>
  </si>
  <si>
    <t>2019-447</t>
  </si>
  <si>
    <t>2019-448</t>
  </si>
  <si>
    <t>WPPL19004</t>
  </si>
  <si>
    <t>2019-147</t>
  </si>
  <si>
    <t>COOLER 2 / 19191091783</t>
  </si>
  <si>
    <t>FREEZER 2 / 19191091782</t>
  </si>
  <si>
    <t>Pending for Installation Qualification (IQ) VAL001446</t>
  </si>
  <si>
    <t>Pending for Installation Qualification (IQ) VAL001447</t>
  </si>
  <si>
    <t>This is a newly installed equipment. Next PM &amp; CAL date based on equipment installation date on 05 Aug 2019.</t>
  </si>
  <si>
    <t>LOGGER# 5 / 1216-00090</t>
  </si>
  <si>
    <t>LOGGER# 6 / 1216-00091</t>
  </si>
  <si>
    <t>LOGGER# 7 / 1216-00094</t>
  </si>
  <si>
    <t>2 - ELECTRONICS - IT INFRASTRUCTURE</t>
  </si>
  <si>
    <t>CN-OU274R-61180-04P-1E1M (SG3PLARA)</t>
  </si>
  <si>
    <t>Monitor</t>
  </si>
  <si>
    <t>Dell</t>
  </si>
  <si>
    <t>E1910C</t>
  </si>
  <si>
    <t>WPPL16028</t>
  </si>
  <si>
    <t>2016-450</t>
  </si>
  <si>
    <t>CN-OOJPKM-72872-69H-CYCB-AOO (SG3PLLWA)</t>
  </si>
  <si>
    <t>Dell / Genesis Networks Pte Ltd</t>
  </si>
  <si>
    <t>E2216H</t>
  </si>
  <si>
    <t>94Z81H2 (SG3PLARA)</t>
  </si>
  <si>
    <t>CPU</t>
  </si>
  <si>
    <t>Optiplex 7040</t>
  </si>
  <si>
    <r>
      <rPr>
        <b/>
        <sz val="9"/>
        <color rgb="FF0000FF"/>
        <rFont val="Arial"/>
        <family val="2"/>
      </rPr>
      <t>Warranty Period:
POW:</t>
    </r>
    <r>
      <rPr>
        <sz val="9"/>
        <color rgb="FF0000FF"/>
        <rFont val="Arial"/>
        <family val="2"/>
      </rPr>
      <t xml:space="preserve">
05 Jan 2017 to 06 Jan 2020
</t>
    </r>
    <r>
      <rPr>
        <b/>
        <sz val="9"/>
        <color rgb="FF0000FF"/>
        <rFont val="Arial"/>
        <family val="2"/>
      </rPr>
      <t>Hard Drive:</t>
    </r>
    <r>
      <rPr>
        <sz val="9"/>
        <color rgb="FF0000FF"/>
        <rFont val="Arial"/>
        <family val="2"/>
      </rPr>
      <t xml:space="preserve">
05 Jan 2017 to 06 Jan 2021</t>
    </r>
  </si>
  <si>
    <t>95141H2 (SG3PLLWA)</t>
  </si>
  <si>
    <t>BB6M8X1</t>
  </si>
  <si>
    <t>Dell / Bio Laboratories Pte Ltd</t>
  </si>
  <si>
    <t>VOSTRO 270</t>
  </si>
  <si>
    <t>No Warranty</t>
  </si>
  <si>
    <t>635LM190EKA0613</t>
  </si>
  <si>
    <t>19"TFT -LCD Monitor</t>
  </si>
  <si>
    <t>Coco Solution / Bio Laboratories Pte Ltd</t>
  </si>
  <si>
    <t>GLM190ELM</t>
  </si>
  <si>
    <t>2 - ELECTRONICS - IT INFRASTRUCTURE (SERVER RACK)</t>
  </si>
  <si>
    <t>10.249.17.254 / 0017C54431F8</t>
  </si>
  <si>
    <t>Sonicwall TZ210</t>
  </si>
  <si>
    <t>Sonic Wall</t>
  </si>
  <si>
    <t>APL20-063</t>
  </si>
  <si>
    <t>48575443D325AD18</t>
  </si>
  <si>
    <t>Optical Network Terminal</t>
  </si>
  <si>
    <t>Huawei</t>
  </si>
  <si>
    <t>EchoLife HG8040</t>
  </si>
  <si>
    <t>RZLZ1G3000310</t>
  </si>
  <si>
    <t>Wireless AC1750 
Dual-Band Gigabit Cloud Router</t>
  </si>
  <si>
    <t>D-Link</t>
  </si>
  <si>
    <t>DIR-868L</t>
  </si>
  <si>
    <t>10.249.17.203 / LBNNTMMD510EGN</t>
  </si>
  <si>
    <t>Ethernet Routing Switch</t>
  </si>
  <si>
    <t>Avaya</t>
  </si>
  <si>
    <t>4524GT-PWR</t>
  </si>
  <si>
    <t>2012-030</t>
  </si>
  <si>
    <t>Unmarked</t>
  </si>
  <si>
    <t>17U Network Cabinet
(W600 x D600 x H945)</t>
  </si>
  <si>
    <t>Syntax Enclosure System Pte Ltd</t>
  </si>
  <si>
    <t>AS6617</t>
  </si>
  <si>
    <t>2 - ELECTRONICS - PRINTER</t>
  </si>
  <si>
    <t>WPPL17014</t>
  </si>
  <si>
    <t>2017-323</t>
  </si>
  <si>
    <t>DGP1 / CNDXJDG6D7</t>
  </si>
  <si>
    <t>Printer with BarDimm</t>
  </si>
  <si>
    <t>Hewlett Packard /
Soft-Pro Computer Pte Ltd</t>
  </si>
  <si>
    <t>HP Laserjet Enterprise 600 M605dn</t>
  </si>
  <si>
    <t>DGP3 /CNDKK7S769</t>
  </si>
  <si>
    <t>Printer</t>
  </si>
  <si>
    <t>2011-352</t>
  </si>
  <si>
    <t>08J1116000322</t>
  </si>
  <si>
    <t>Thermal Barcode
 Label Printer (SAP)</t>
  </si>
  <si>
    <t>Zebra / Advantech Peripherals Singapore Pte Ltd</t>
  </si>
  <si>
    <t>ZM400</t>
  </si>
  <si>
    <t>2 - ELECTRONICS - HANDHELD SCANNING DEVICE</t>
  </si>
  <si>
    <t>WPPL11024</t>
  </si>
  <si>
    <t>Wireless Access Port 
with Antennas</t>
  </si>
  <si>
    <t>Motorola / Advantech Peripherals Singapore Pte Ltd</t>
  </si>
  <si>
    <t>AP-5131</t>
  </si>
  <si>
    <r>
      <t xml:space="preserve">8107000500272 </t>
    </r>
    <r>
      <rPr>
        <sz val="9"/>
        <color rgb="FF0000FF"/>
        <rFont val="Arabic Typesetting"/>
        <family val="4"/>
        <charset val="178"/>
      </rPr>
      <t>*Not in working condition</t>
    </r>
  </si>
  <si>
    <t>Handheld Scanner
(Catamaran v11)</t>
  </si>
  <si>
    <t>Symbol / Advantech Peripherals Singapore Pte Ltd</t>
  </si>
  <si>
    <t>MC9090</t>
  </si>
  <si>
    <t xml:space="preserve">MC92N0 </t>
  </si>
  <si>
    <t>1-Dock Charger</t>
  </si>
  <si>
    <t>CRD9000-1000</t>
  </si>
  <si>
    <r>
      <t xml:space="preserve">8290000501608  </t>
    </r>
    <r>
      <rPr>
        <sz val="9"/>
        <color rgb="FF0000FF"/>
        <rFont val="Arabic Typesetting"/>
        <family val="4"/>
        <charset val="178"/>
      </rPr>
      <t>*Not in working condition</t>
    </r>
  </si>
  <si>
    <t>3 - STORAGE</t>
  </si>
  <si>
    <t>2015-362</t>
  </si>
  <si>
    <t>Racking System - 12 Rack
(Dimension 122 x 61 x 244 cm)</t>
  </si>
  <si>
    <t>DG Packaging 
Pte Ltd</t>
  </si>
  <si>
    <t>WPPL16002</t>
  </si>
  <si>
    <t>Racking System - 8 Rack
(Dimension 122 x 61 x 244 cm)</t>
  </si>
  <si>
    <t>Flammable Cabinet 2 DR Manual 60G</t>
  </si>
  <si>
    <t>Sysbel / DG Packaging Pte Ltd</t>
  </si>
  <si>
    <t>WA810600</t>
  </si>
  <si>
    <t>3 - MHE - MATERIAL HANDLING</t>
  </si>
  <si>
    <t>2015-344</t>
  </si>
  <si>
    <t>LT-01</t>
  </si>
  <si>
    <t>Step Ladder Trolley c/w 2 Platform</t>
  </si>
  <si>
    <t>Y K Toh 
Marketing Pte Ltd</t>
  </si>
  <si>
    <t>LT-Step03</t>
  </si>
  <si>
    <t>Ladder</t>
  </si>
  <si>
    <t>3 - SIGNAGE AND STAMP</t>
  </si>
  <si>
    <t>1pc</t>
  </si>
  <si>
    <t>Self-Inking Stamp, 50mm X 17mm
(Zack Lin's Signatory)</t>
  </si>
  <si>
    <t>SUN Printers Group Pte Ltd</t>
  </si>
  <si>
    <t>Any changes made are to be updated below:-</t>
  </si>
  <si>
    <t>1 - MAINTENANCE - MATERIAL HANDLING EQUIPMENT</t>
  </si>
  <si>
    <t>WPPL09007B</t>
  </si>
  <si>
    <r>
      <t>90204380</t>
    </r>
    <r>
      <rPr>
        <i/>
        <sz val="9"/>
        <color theme="3"/>
        <rFont val="Arial"/>
        <family val="2"/>
      </rPr>
      <t xml:space="preserve"> ** Not in use</t>
    </r>
  </si>
  <si>
    <t>Stacker</t>
  </si>
  <si>
    <t>EJC212</t>
  </si>
  <si>
    <t>Jungheinrich</t>
  </si>
  <si>
    <r>
      <t xml:space="preserve">PM not required - </t>
    </r>
    <r>
      <rPr>
        <i/>
        <sz val="9"/>
        <rFont val="Arial"/>
        <family val="2"/>
      </rPr>
      <t>Equipment is not in use</t>
    </r>
  </si>
  <si>
    <t>Biannual</t>
  </si>
  <si>
    <t>Y -when required</t>
  </si>
  <si>
    <t>No specific date for PM as long as PM is performed within the due month</t>
  </si>
  <si>
    <t>2016-462</t>
  </si>
  <si>
    <r>
      <t xml:space="preserve">90519079 </t>
    </r>
    <r>
      <rPr>
        <i/>
        <sz val="9"/>
        <color theme="3"/>
        <rFont val="Arial"/>
        <family val="2"/>
      </rPr>
      <t>** Not in use</t>
    </r>
  </si>
  <si>
    <r>
      <t xml:space="preserve">S40X 93638496 </t>
    </r>
    <r>
      <rPr>
        <i/>
        <sz val="9"/>
        <color theme="3"/>
        <rFont val="Arial"/>
        <family val="2"/>
      </rPr>
      <t>** Not in use</t>
    </r>
  </si>
  <si>
    <t>Stacker Charger</t>
  </si>
  <si>
    <t>SCT100JH</t>
  </si>
  <si>
    <t>WPPL13008</t>
  </si>
  <si>
    <t>2013-192</t>
  </si>
  <si>
    <t>B/139743</t>
  </si>
  <si>
    <t>Auto Strapping Tool
w/ Spare Battery Each</t>
  </si>
  <si>
    <t>STB 70</t>
  </si>
  <si>
    <t>Strapex /
Xcel Industrial</t>
  </si>
  <si>
    <r>
      <rPr>
        <b/>
        <sz val="9"/>
        <color rgb="FF0000FF"/>
        <rFont val="Arial"/>
        <family val="2"/>
      </rPr>
      <t>Under contract:</t>
    </r>
    <r>
      <rPr>
        <b/>
        <sz val="9"/>
        <color theme="1"/>
        <rFont val="Arial"/>
        <family val="2"/>
      </rPr>
      <t xml:space="preserve">
</t>
    </r>
    <r>
      <rPr>
        <sz val="9"/>
        <color rgb="FF0000FF"/>
        <rFont val="Arial"/>
        <family val="2"/>
      </rPr>
      <t>PO#2019-213</t>
    </r>
  </si>
  <si>
    <r>
      <t xml:space="preserve">Biannual
</t>
    </r>
    <r>
      <rPr>
        <i/>
        <sz val="9"/>
        <rFont val="Arial"/>
        <family val="2"/>
      </rPr>
      <t>(w.e.f. 2019)</t>
    </r>
  </si>
  <si>
    <t>2016-464</t>
  </si>
  <si>
    <t>B/165961</t>
  </si>
  <si>
    <t>OR-T250</t>
  </si>
  <si>
    <t>Orgapack / 
Xcel Industrial</t>
  </si>
  <si>
    <t>B/169263</t>
  </si>
  <si>
    <t>2013-248</t>
  </si>
  <si>
    <t>211KCVUA4015</t>
  </si>
  <si>
    <t>55" LED TV Monitor</t>
  </si>
  <si>
    <t>55LM4610</t>
  </si>
  <si>
    <t>LG / Lion City</t>
  </si>
  <si>
    <t>No warranty</t>
  </si>
  <si>
    <t>2016-449</t>
  </si>
  <si>
    <t>ADC1 / 94F71H2</t>
  </si>
  <si>
    <r>
      <t xml:space="preserve">ADC2 / 94J61H2 </t>
    </r>
    <r>
      <rPr>
        <i/>
        <sz val="9"/>
        <color theme="3"/>
        <rFont val="Arial"/>
        <family val="2"/>
      </rPr>
      <t>** Spare</t>
    </r>
  </si>
  <si>
    <t>ADC5 / 948B1H2</t>
  </si>
  <si>
    <r>
      <t xml:space="preserve">CN-0W4916-71618-56I-B651 
</t>
    </r>
    <r>
      <rPr>
        <i/>
        <sz val="9"/>
        <color theme="3"/>
        <rFont val="Arial"/>
        <family val="2"/>
      </rPr>
      <t>** Faulty</t>
    </r>
  </si>
  <si>
    <t>1704FPTf</t>
  </si>
  <si>
    <t>1908WFPf</t>
  </si>
  <si>
    <t>CN-0G425H-72872-86U-0K2S-A01</t>
  </si>
  <si>
    <t>E198WFPf</t>
  </si>
  <si>
    <t>CN-0G425H-72872-86U-0HGS-A01</t>
  </si>
  <si>
    <t>CN-04GT16-74261-374-0MAB</t>
  </si>
  <si>
    <t>E2213Hb</t>
  </si>
  <si>
    <t>CN-OHHGGM-64180-525-4D1U</t>
  </si>
  <si>
    <t>E2014Hc</t>
  </si>
  <si>
    <t>710N</t>
  </si>
  <si>
    <t>Samsung</t>
  </si>
  <si>
    <t>190S7FB/69</t>
  </si>
  <si>
    <t>Philips</t>
  </si>
  <si>
    <t>PC0Q7GMP</t>
  </si>
  <si>
    <t>NoteBook</t>
  </si>
  <si>
    <t>ThinkPad X270</t>
  </si>
  <si>
    <t>Lenovo / Jardine OneSolution (2001) Pte Ltd</t>
  </si>
  <si>
    <r>
      <rPr>
        <b/>
        <sz val="9"/>
        <color rgb="FF0000FF"/>
        <rFont val="Arial"/>
        <family val="2"/>
      </rPr>
      <t>Warranty Period:</t>
    </r>
    <r>
      <rPr>
        <sz val="9"/>
        <color rgb="FF0000FF"/>
        <rFont val="Arial"/>
        <family val="2"/>
      </rPr>
      <t xml:space="preserve">
20 Oct 2018 to 19 Oct 2020</t>
    </r>
  </si>
  <si>
    <t>PC0SS7C1</t>
  </si>
  <si>
    <t>Desktop</t>
  </si>
  <si>
    <t>ThinkCentre M710s</t>
  </si>
  <si>
    <r>
      <rPr>
        <b/>
        <sz val="9"/>
        <color rgb="FF0000FF"/>
        <rFont val="Arial"/>
        <family val="2"/>
      </rPr>
      <t>Warranty Period:</t>
    </r>
    <r>
      <rPr>
        <sz val="9"/>
        <color rgb="FF0000FF"/>
        <rFont val="Arial"/>
        <family val="2"/>
      </rPr>
      <t xml:space="preserve">
08 Feb 2018 to 07 Feb 2021</t>
    </r>
  </si>
  <si>
    <t>PC0SS7C3</t>
  </si>
  <si>
    <t>PC0SS7C4</t>
  </si>
  <si>
    <t>PC0SS7C5</t>
  </si>
  <si>
    <t>PC0SS7C6</t>
  </si>
  <si>
    <t>2 - ELECTRONICS - TEMPERATURE MONITORING SYSTEM</t>
  </si>
  <si>
    <t>10.249.25.10 / S1H0359A</t>
  </si>
  <si>
    <t>All-In-One Desktop 
with keyboard &amp; mouse</t>
  </si>
  <si>
    <t>ThinkCentre E73z</t>
  </si>
  <si>
    <t>Lenovo / Bio Laboratories Pte Ltd</t>
  </si>
  <si>
    <t>0715-00097</t>
  </si>
  <si>
    <t>External Transmitter</t>
  </si>
  <si>
    <t>USYD05012</t>
  </si>
  <si>
    <t>10.249.25.203 / SDNIHR958C</t>
  </si>
  <si>
    <t>Power Switch</t>
  </si>
  <si>
    <t>Baystack 460-24T-PWR Switch</t>
  </si>
  <si>
    <t>Nortel Networks</t>
  </si>
  <si>
    <t>10.249.25.204 / SDN1HR9F21</t>
  </si>
  <si>
    <r>
      <t xml:space="preserve">16150523075381
</t>
    </r>
    <r>
      <rPr>
        <i/>
        <sz val="9"/>
        <color theme="3"/>
        <rFont val="Arial"/>
        <family val="2"/>
      </rPr>
      <t>** Not in used</t>
    </r>
  </si>
  <si>
    <t>AP6521</t>
  </si>
  <si>
    <t>Symbol / Hetech Solutions Pte Ltd</t>
  </si>
  <si>
    <t xml:space="preserve">10.249.25.254 / 18B169057918
</t>
  </si>
  <si>
    <t>Network Security Firewall</t>
  </si>
  <si>
    <t>SonicWALL TZ400</t>
  </si>
  <si>
    <t>WPPL18007</t>
  </si>
  <si>
    <t>2018-159</t>
  </si>
  <si>
    <t>10.249.25.203 Singapore ADC / 17JP4620109K</t>
  </si>
  <si>
    <t>4850GTS-PWR+</t>
  </si>
  <si>
    <t>AWAP-AS-SIN-ADC-AP01 / CND5J0TD46</t>
  </si>
  <si>
    <t>Access Point</t>
  </si>
  <si>
    <t>APIN0315</t>
  </si>
  <si>
    <t>Aruba</t>
  </si>
  <si>
    <t>ADC 10.249.25.254 / 012801061569</t>
  </si>
  <si>
    <t>Firewall</t>
  </si>
  <si>
    <t>PA-220</t>
  </si>
  <si>
    <t>Palo Alto</t>
  </si>
  <si>
    <t>FGL160525BP</t>
  </si>
  <si>
    <t>Router</t>
  </si>
  <si>
    <t>Cisco</t>
  </si>
  <si>
    <t>Starhub</t>
  </si>
  <si>
    <t>4857544321AD429C</t>
  </si>
  <si>
    <t>EchoLife HG8040H</t>
  </si>
  <si>
    <t>2012-300</t>
  </si>
  <si>
    <t>AUE2220B1-06AHBCMW</t>
  </si>
  <si>
    <t>22U Network Cabinet
(W600 x D600 x H1166)</t>
  </si>
  <si>
    <t>AS6622-BL</t>
  </si>
  <si>
    <t>Syntax Enclosure System</t>
  </si>
  <si>
    <t>2015-305</t>
  </si>
  <si>
    <t>Adc8150one / CNDXHCK9WO</t>
  </si>
  <si>
    <r>
      <t xml:space="preserve">Printer with BarDIMM
</t>
    </r>
    <r>
      <rPr>
        <i/>
        <sz val="9"/>
        <rFont val="Arial"/>
        <family val="2"/>
      </rPr>
      <t>(For printing GR Slips)</t>
    </r>
  </si>
  <si>
    <t>HP Laserjet Enterprise 600 
M604DN</t>
  </si>
  <si>
    <t>Hewlett Packard /
Soft-Pro Computer</t>
  </si>
  <si>
    <r>
      <rPr>
        <b/>
        <sz val="9"/>
        <color rgb="FF0000FF"/>
        <rFont val="Arial"/>
        <family val="2"/>
      </rPr>
      <t>Warranty Period:</t>
    </r>
    <r>
      <rPr>
        <sz val="9"/>
        <color rgb="FF0000FF"/>
        <rFont val="Arial"/>
        <family val="2"/>
      </rPr>
      <t xml:space="preserve">
11 Dec 2015 to 10 Dec 2017</t>
    </r>
  </si>
  <si>
    <t>Adc8150two / CNDXHCK9YO</t>
  </si>
  <si>
    <r>
      <t xml:space="preserve">Printer with BarDIMM
</t>
    </r>
    <r>
      <rPr>
        <i/>
        <sz val="9"/>
        <rFont val="Arial"/>
        <family val="2"/>
      </rPr>
      <t>(For printing Delivery)</t>
    </r>
  </si>
  <si>
    <t>Adc81504four / CNDXHCK9WL</t>
  </si>
  <si>
    <r>
      <t xml:space="preserve">Printer
</t>
    </r>
    <r>
      <rPr>
        <i/>
        <sz val="9"/>
        <rFont val="Arial"/>
        <family val="2"/>
      </rPr>
      <t>(For printing Invoice)</t>
    </r>
  </si>
  <si>
    <t>2013-118</t>
  </si>
  <si>
    <t>08J132401001</t>
  </si>
  <si>
    <t>Thermal Barcode
 Label Printer</t>
  </si>
  <si>
    <t>2017-223</t>
  </si>
  <si>
    <t>18J153701459</t>
  </si>
  <si>
    <t>Thermal Label Printer</t>
  </si>
  <si>
    <t>ZT410</t>
  </si>
  <si>
    <t>Zebra / Autopack Pte Ltd</t>
  </si>
  <si>
    <r>
      <rPr>
        <b/>
        <sz val="9"/>
        <color rgb="FF0000FF"/>
        <rFont val="Arial"/>
        <family val="2"/>
      </rPr>
      <t>Warranty Period:</t>
    </r>
    <r>
      <rPr>
        <sz val="9"/>
        <color rgb="FF0000FF"/>
        <rFont val="Arial"/>
        <family val="2"/>
      </rPr>
      <t xml:space="preserve">
06 Jul 2017 to 05 Jul 2020</t>
    </r>
  </si>
  <si>
    <t>18J171801953</t>
  </si>
  <si>
    <t>WPPL14018</t>
  </si>
  <si>
    <t>2014-329</t>
  </si>
  <si>
    <t>Symbol / 
Autopack Pte Ltd</t>
  </si>
  <si>
    <t>WPPL16025</t>
  </si>
  <si>
    <t>2016-394</t>
  </si>
  <si>
    <t>Single Slot Serial/USB Charging Cradle with USB Cable and Power cord</t>
  </si>
  <si>
    <r>
      <rPr>
        <b/>
        <sz val="9"/>
        <color rgb="FF0000FF"/>
        <rFont val="Arial"/>
        <family val="2"/>
      </rPr>
      <t>Warranty Period:</t>
    </r>
    <r>
      <rPr>
        <sz val="9"/>
        <color rgb="FF0000FF"/>
        <rFont val="Arial"/>
        <family val="2"/>
      </rPr>
      <t xml:space="preserve">
29 Dec 2016 to 29 Mar 2018</t>
    </r>
  </si>
  <si>
    <t>WPPL07001</t>
  </si>
  <si>
    <t>S99A681760</t>
  </si>
  <si>
    <r>
      <t xml:space="preserve">4-Dock Charger
</t>
    </r>
    <r>
      <rPr>
        <i/>
        <sz val="9"/>
        <color theme="1"/>
        <rFont val="Arial"/>
        <family val="2"/>
      </rPr>
      <t>(1 Dock Not Working)</t>
    </r>
  </si>
  <si>
    <t>CHS9000-4001C</t>
  </si>
  <si>
    <t>MC92N0</t>
  </si>
  <si>
    <t>Motorola / Autopack Pte Ltd</t>
  </si>
  <si>
    <t>Y - Verify by Installation Qualification (IQ) Test Protocol</t>
  </si>
  <si>
    <r>
      <rPr>
        <b/>
        <sz val="9"/>
        <color rgb="FF0000FF"/>
        <rFont val="Arial"/>
        <family val="2"/>
      </rPr>
      <t>Warranty Period:</t>
    </r>
    <r>
      <rPr>
        <sz val="9"/>
        <color rgb="FF0000FF"/>
        <rFont val="Arial"/>
        <family val="2"/>
      </rPr>
      <t xml:space="preserve">
13 Jan 2015 to 12 Apr 2016
</t>
    </r>
    <r>
      <rPr>
        <b/>
        <sz val="9"/>
        <color rgb="FF0000FF"/>
        <rFont val="Arial"/>
        <family val="2"/>
      </rPr>
      <t>Under Contract:</t>
    </r>
    <r>
      <rPr>
        <sz val="9"/>
        <color rgb="FF0000FF"/>
        <rFont val="Arial"/>
        <family val="2"/>
      </rPr>
      <t xml:space="preserve">
29 Mar 2018 to 28 Mar 2020</t>
    </r>
  </si>
  <si>
    <r>
      <rPr>
        <b/>
        <sz val="9"/>
        <color rgb="FF0000FF"/>
        <rFont val="Arial"/>
        <family val="2"/>
      </rPr>
      <t>Warranty Period:</t>
    </r>
    <r>
      <rPr>
        <sz val="9"/>
        <color rgb="FF0000FF"/>
        <rFont val="Arial"/>
        <family val="2"/>
      </rPr>
      <t xml:space="preserve">
29 Dec 2016 to 29 Mar 2018
</t>
    </r>
    <r>
      <rPr>
        <b/>
        <sz val="9"/>
        <color rgb="FF0000FF"/>
        <rFont val="Arial"/>
        <family val="2"/>
      </rPr>
      <t>Under Contract:</t>
    </r>
    <r>
      <rPr>
        <sz val="9"/>
        <color rgb="FF0000FF"/>
        <rFont val="Arial"/>
        <family val="2"/>
      </rPr>
      <t xml:space="preserve">
29 Mar 2018 to 28 Mar 2020</t>
    </r>
  </si>
  <si>
    <t>Handheld
Barcode Scanner</t>
  </si>
  <si>
    <t>Voyager MS9520</t>
  </si>
  <si>
    <t>Metrologic</t>
  </si>
  <si>
    <t>A8240599</t>
  </si>
  <si>
    <t>HHP IT 4206 Barcode Scanner</t>
  </si>
  <si>
    <t>Adaptus 4206GHD051CE</t>
  </si>
  <si>
    <t>Honeywell / Advanced Microcomputers Pte Ltd</t>
  </si>
  <si>
    <t>17356522200550</t>
  </si>
  <si>
    <t xml:space="preserve">Dual Radio 802.11ac 2x2:2 MIMO Access Point External Antenna (APME Region) w/ 2 Fixed Dipole Antenna, 3 Year Comprehensive Coverage for the AP7522
</t>
  </si>
  <si>
    <t>AP-7522</t>
  </si>
  <si>
    <t>Zebra
Technologies / Mediatech Marketing Pte Ltd</t>
  </si>
  <si>
    <t>17356522200563</t>
  </si>
  <si>
    <t>17356522200666</t>
  </si>
  <si>
    <t>17356522200695</t>
  </si>
  <si>
    <t>18072522201451</t>
  </si>
  <si>
    <t>18074522200967</t>
  </si>
  <si>
    <t>18074522200972</t>
  </si>
  <si>
    <t>18074522200974</t>
  </si>
  <si>
    <t>18074522200983</t>
  </si>
  <si>
    <t>18074522200993</t>
  </si>
  <si>
    <t>18074522201149</t>
  </si>
  <si>
    <t>S18016522200020</t>
  </si>
  <si>
    <t>Zebra TC51 Terminal w/ TC51/56 Trigger Handle and Rugged Boot Kit, 3 Year Zebra OneCare Essential
(3 x Spare TC51 4300 mAh Powerprecision+ Li-on Battery)</t>
  </si>
  <si>
    <t>TC51</t>
  </si>
  <si>
    <t>Y - One time verification check - equipment in working condition</t>
  </si>
  <si>
    <r>
      <rPr>
        <b/>
        <sz val="9"/>
        <color rgb="FF0000FF"/>
        <rFont val="Arial"/>
        <family val="2"/>
      </rPr>
      <t>Warranty Period:</t>
    </r>
    <r>
      <rPr>
        <sz val="9"/>
        <color rgb="FF0000FF"/>
        <rFont val="Arial"/>
        <family val="2"/>
      </rPr>
      <t xml:space="preserve">
17 Apr 2018 to 17 Apr 2019
</t>
    </r>
    <r>
      <rPr>
        <b/>
        <sz val="9"/>
        <color rgb="FF0000FF"/>
        <rFont val="Arial"/>
        <family val="2"/>
      </rPr>
      <t>Under Contract:</t>
    </r>
    <r>
      <rPr>
        <sz val="9"/>
        <color rgb="FF0000FF"/>
        <rFont val="Arial"/>
        <family val="2"/>
      </rPr>
      <t xml:space="preserve">
30 May 2018 to 29 May 2021</t>
    </r>
  </si>
  <si>
    <t>18027522518015</t>
  </si>
  <si>
    <t>18027522518020</t>
  </si>
  <si>
    <t>4-Slot Battery Charger, includes Power Supply and DC Cable</t>
  </si>
  <si>
    <t>SAC-TC51</t>
  </si>
  <si>
    <t>18027522502370</t>
  </si>
  <si>
    <t>Zebra TC51 Terminal w/ TC51/56 Trigger Handle and Rugged Boot Kit, 3 Year Zebra OneCare Essential
(8 x Spare TC51 4300 mAh Powerprecision+ Li-on Battery)</t>
  </si>
  <si>
    <r>
      <rPr>
        <b/>
        <sz val="9"/>
        <color rgb="FF0000FF"/>
        <rFont val="Arial"/>
        <family val="2"/>
      </rPr>
      <t>Warranty Period:</t>
    </r>
    <r>
      <rPr>
        <sz val="9"/>
        <color rgb="FF0000FF"/>
        <rFont val="Arial"/>
        <family val="2"/>
      </rPr>
      <t xml:space="preserve">
20 Mar 2018 to 20 Mar 2019
</t>
    </r>
    <r>
      <rPr>
        <b/>
        <sz val="9"/>
        <color rgb="FF0000FF"/>
        <rFont val="Arial"/>
        <family val="2"/>
      </rPr>
      <t>Under Contract:</t>
    </r>
    <r>
      <rPr>
        <sz val="9"/>
        <color rgb="FF0000FF"/>
        <rFont val="Arial"/>
        <family val="2"/>
      </rPr>
      <t xml:space="preserve">
26 Mar 2018 to 25 Mar 2021</t>
    </r>
  </si>
  <si>
    <t>18027522502550</t>
  </si>
  <si>
    <t>18027522502323</t>
  </si>
  <si>
    <r>
      <rPr>
        <b/>
        <sz val="9"/>
        <color rgb="FF0000FF"/>
        <rFont val="Arial"/>
        <family val="2"/>
      </rPr>
      <t>Warranty Period:</t>
    </r>
    <r>
      <rPr>
        <sz val="9"/>
        <color rgb="FF0000FF"/>
        <rFont val="Arial"/>
        <family val="2"/>
      </rPr>
      <t xml:space="preserve">
20 Mar 2018 to 20 Mar 2019
</t>
    </r>
    <r>
      <rPr>
        <b/>
        <sz val="9"/>
        <color rgb="FF0000FF"/>
        <rFont val="Arial"/>
        <family val="2"/>
      </rPr>
      <t>Under Contract:</t>
    </r>
    <r>
      <rPr>
        <sz val="9"/>
        <color rgb="FF0000FF"/>
        <rFont val="Arial"/>
        <family val="2"/>
      </rPr>
      <t xml:space="preserve">
30 May 2018 to 29 May 2021</t>
    </r>
  </si>
  <si>
    <t>18027522502458</t>
  </si>
  <si>
    <t>18027522517948</t>
  </si>
  <si>
    <t>18027522517997</t>
  </si>
  <si>
    <t>WPPL18030</t>
  </si>
  <si>
    <t>2018-565</t>
  </si>
  <si>
    <t>S18137522506361</t>
  </si>
  <si>
    <t>Zebra TC51 Terminal w/ TC51/56 Trigger Handle and Rugged Boot Kit, 3 Year Zebra OneCare Essential
(4 x Spare TC51 4300 mAh Powerprecision+ Li-on Battery)</t>
  </si>
  <si>
    <r>
      <rPr>
        <b/>
        <sz val="9"/>
        <color rgb="FF0000FF"/>
        <rFont val="Arial"/>
        <family val="2"/>
      </rPr>
      <t>Warranty Period:</t>
    </r>
    <r>
      <rPr>
        <sz val="9"/>
        <color rgb="FF0000FF"/>
        <rFont val="Arial"/>
        <family val="2"/>
      </rPr>
      <t xml:space="preserve">
19 Jun 2018 to 19 Jun 2019
</t>
    </r>
    <r>
      <rPr>
        <b/>
        <sz val="9"/>
        <color rgb="FF0000FF"/>
        <rFont val="Arial"/>
        <family val="2"/>
      </rPr>
      <t>Under Contract:</t>
    </r>
    <r>
      <rPr>
        <sz val="9"/>
        <color rgb="FF0000FF"/>
        <rFont val="Arial"/>
        <family val="2"/>
      </rPr>
      <t xml:space="preserve">
18 Dec 2018 to 17 Dec 2021</t>
    </r>
  </si>
  <si>
    <t>S18141522500891</t>
  </si>
  <si>
    <r>
      <rPr>
        <b/>
        <sz val="9"/>
        <color rgb="FF0000FF"/>
        <rFont val="Arial"/>
        <family val="2"/>
      </rPr>
      <t>Warranty Period:</t>
    </r>
    <r>
      <rPr>
        <sz val="9"/>
        <color rgb="FF0000FF"/>
        <rFont val="Arial"/>
        <family val="2"/>
      </rPr>
      <t xml:space="preserve">
3 years
</t>
    </r>
    <r>
      <rPr>
        <b/>
        <sz val="9"/>
        <color rgb="FF0000FF"/>
        <rFont val="Arial"/>
        <family val="2"/>
      </rPr>
      <t>Under Contract:</t>
    </r>
    <r>
      <rPr>
        <sz val="9"/>
        <color rgb="FF0000FF"/>
        <rFont val="Arial"/>
        <family val="2"/>
      </rPr>
      <t xml:space="preserve">
18 Dec 2018 to 17 Dec 2021</t>
    </r>
  </si>
  <si>
    <t>S18141522500992</t>
  </si>
  <si>
    <t>S18141522501020</t>
  </si>
  <si>
    <t>S18141522501025</t>
  </si>
  <si>
    <t>S18141522501037</t>
  </si>
  <si>
    <t>S18141522501040</t>
  </si>
  <si>
    <t>S18141522501075</t>
  </si>
  <si>
    <t>S18141522501080</t>
  </si>
  <si>
    <t>S18141522501109</t>
  </si>
  <si>
    <t>S18145522503503</t>
  </si>
  <si>
    <t>S18145522503504</t>
  </si>
  <si>
    <t>2 - ELECTRONICS - WAREHOUSE SECURITY SYSTEM</t>
  </si>
  <si>
    <r>
      <rPr>
        <b/>
        <sz val="9"/>
        <rFont val="Arial"/>
        <family val="2"/>
      </rPr>
      <t>CCTV System</t>
    </r>
    <r>
      <rPr>
        <sz val="9"/>
        <rFont val="Arial"/>
        <family val="2"/>
      </rPr>
      <t xml:space="preserve">
</t>
    </r>
    <r>
      <rPr>
        <i/>
        <sz val="9"/>
        <rFont val="Arial"/>
        <family val="2"/>
      </rPr>
      <t xml:space="preserve">Includes:-
</t>
    </r>
    <r>
      <rPr>
        <sz val="9"/>
        <rFont val="Arial"/>
        <family val="2"/>
      </rPr>
      <t>a) 16 x Panasonic K-EW214L03 FHD Dome Network Camera
b) 1 x Panasonic K-NL316 16-Channel Network Video Recorder 
c) 2 x WD 6TB Surveillance Hard Disk
d) 1 x 24 Port POE Gigabit Network Switch
g) 2 x APC 650VA UPS Backup Battery for Network Switch
h) 1 x 6U 600x600 Wall Mount Rack</t>
    </r>
  </si>
  <si>
    <t>Infra Engineering Pte Ltd</t>
  </si>
  <si>
    <t>2000-1540</t>
  </si>
  <si>
    <r>
      <rPr>
        <b/>
        <sz val="9"/>
        <rFont val="Arial"/>
        <family val="2"/>
      </rPr>
      <t xml:space="preserve">Cardkey System
</t>
    </r>
    <r>
      <rPr>
        <i/>
        <sz val="9"/>
        <rFont val="Arial"/>
        <family val="2"/>
      </rPr>
      <t>Includes:-</t>
    </r>
    <r>
      <rPr>
        <sz val="9"/>
        <rFont val="Arial"/>
        <family val="2"/>
      </rPr>
      <t xml:space="preserve">
a) ISC IS100 Single Door Cardkey Controller
b) ISCRD Proxpoint Proximity Card Reader
c) ISC KEPS Power Supply unit c/w Console and 
7AH Backup Battery
d) 600LBS EM-Lock c/w Mounting Plate
e) Fire Emergency Break Glass Call Point, Exit Call Button, Alarm Siren, Magnetic Door Contact and Other Accessories Battery and Metal Cabinet with Keylock for Centralized Access Control</t>
    </r>
  </si>
  <si>
    <r>
      <t xml:space="preserve">Intrusion Alarm System
</t>
    </r>
    <r>
      <rPr>
        <i/>
        <sz val="9"/>
        <rFont val="Arial"/>
        <family val="2"/>
      </rPr>
      <t>includes:-</t>
    </r>
    <r>
      <rPr>
        <b/>
        <sz val="9"/>
        <rFont val="Arial"/>
        <family val="2"/>
      </rPr>
      <t xml:space="preserve">
</t>
    </r>
    <r>
      <rPr>
        <sz val="9"/>
        <rFont val="Arial"/>
        <family val="2"/>
      </rPr>
      <t>a) DSC Alarm Panel 8 Zone
b) DSC 8 Zone Extension Panel 
c/w Power Supply
c) Heavy Duty Door Contact
d) Roller Shutter Sensor Contact</t>
    </r>
  </si>
  <si>
    <t>Hand Pallet Jack</t>
  </si>
  <si>
    <t>LHM230</t>
  </si>
  <si>
    <t>BT</t>
  </si>
  <si>
    <t>LT-1 / 1584</t>
  </si>
  <si>
    <t>5-Steps Ladder Trolley</t>
  </si>
  <si>
    <t>LAT-5</t>
  </si>
  <si>
    <t>Komada</t>
  </si>
  <si>
    <t>LT-2 / 1585</t>
  </si>
  <si>
    <t>LT-3 / 2919</t>
  </si>
  <si>
    <t>3-Steps Ladder Trolley</t>
  </si>
  <si>
    <t>LT-3</t>
  </si>
  <si>
    <t>LT-4</t>
  </si>
  <si>
    <t>LT-5</t>
  </si>
  <si>
    <t>2011-336</t>
  </si>
  <si>
    <t>LT-6</t>
  </si>
  <si>
    <t>LAT-05-10</t>
  </si>
  <si>
    <t>Springwell Mktg Services Pte Ltd</t>
  </si>
  <si>
    <t>LT-7</t>
  </si>
  <si>
    <t>2013-208</t>
  </si>
  <si>
    <t>LT-8</t>
  </si>
  <si>
    <t>LT3</t>
  </si>
  <si>
    <t>Howell-United</t>
  </si>
  <si>
    <t>LT-9</t>
  </si>
  <si>
    <t>2014-214</t>
  </si>
  <si>
    <t>LT-10</t>
  </si>
  <si>
    <t>Y K Toh Marketing</t>
  </si>
  <si>
    <t>2016-421</t>
  </si>
  <si>
    <t>LT-11</t>
  </si>
  <si>
    <t>3 Step Ladder Trolley 
c/w 2 Platform</t>
  </si>
  <si>
    <t>LT-12</t>
  </si>
  <si>
    <t>3 Tiers Chrome Wire Shelving 
c/w 4 x 5" wheels
(1200mm x 600mm x 1800mm)</t>
  </si>
  <si>
    <t>2013-262</t>
  </si>
  <si>
    <t>JY-15</t>
  </si>
  <si>
    <t>Jin Yu Trading Pte Ltd</t>
  </si>
  <si>
    <t>2pcs</t>
  </si>
  <si>
    <t>2 Tier Trolley/Push card trolley with 2 handle (740mm x 480mm) - 150kgs</t>
  </si>
  <si>
    <t>Prestar / Trenwa Trading Pte Ltd</t>
  </si>
  <si>
    <t>6pcs</t>
  </si>
  <si>
    <t>Customized Pallets for MHE
Industrial Collapsible Palletainers
(L1200 x W1000 x H975mm)</t>
  </si>
  <si>
    <t>SNP-LK1210B1</t>
  </si>
  <si>
    <t>NPC Sanseng Pte Ltd</t>
  </si>
  <si>
    <t>30pcs</t>
  </si>
  <si>
    <t>Yellow Picking Totes
Industrial Plastic Collapsiable Container
(L520 x W365 x H315(82)mm)</t>
  </si>
  <si>
    <t>NCC702P</t>
  </si>
  <si>
    <t>3 - MHE - PACKING</t>
  </si>
  <si>
    <t>2016-464A</t>
  </si>
  <si>
    <t>PP/PET Strapping Dispenser</t>
  </si>
  <si>
    <t>CFL-APP-20</t>
  </si>
  <si>
    <t>Xcel Industrial</t>
  </si>
  <si>
    <t>2016-464B</t>
  </si>
  <si>
    <t>2016-464C</t>
  </si>
  <si>
    <t>2016-464D</t>
  </si>
  <si>
    <t>Strapping Tool:
Tensioner &amp; Sealer</t>
  </si>
  <si>
    <t>2010-200</t>
  </si>
  <si>
    <t>2010-200A</t>
  </si>
  <si>
    <t>Strapping Dispenser</t>
  </si>
  <si>
    <t>SM803</t>
  </si>
  <si>
    <t>Megapac Industrial</t>
  </si>
  <si>
    <t>Manual Water-Activated
Tape Dispenser</t>
  </si>
  <si>
    <t>BP333PLUS</t>
  </si>
  <si>
    <t>Better Packages</t>
  </si>
  <si>
    <t>2010-222</t>
  </si>
  <si>
    <t>Heat Gun</t>
  </si>
  <si>
    <t>HL1810S</t>
  </si>
  <si>
    <t>Steinel / RS Components Pte Ltd</t>
  </si>
  <si>
    <t>2018-312</t>
  </si>
  <si>
    <t>Quality Policy Frame, 
420mm x 297mm- artwork size, 
470mm x 347mm- acrylic size</t>
  </si>
  <si>
    <t>Grenadier</t>
  </si>
  <si>
    <t xml:space="preserve">ADC Sign, 500mm x 2400mm, </t>
  </si>
  <si>
    <t>3 - WAREHOUSE / WORKSTATION</t>
  </si>
  <si>
    <t>10pcs</t>
  </si>
  <si>
    <t>3-Aluminium retractable rail/y/b without castor in 3 Pillars (H95cm x W400cm)</t>
  </si>
  <si>
    <t>101BE-y/b</t>
  </si>
  <si>
    <t>Trenwa Trading Pte Ltd</t>
  </si>
  <si>
    <t>4pcs</t>
  </si>
  <si>
    <t>Full Height Swing Door Metal Cabinet
(H1829 x W914 x D457)</t>
  </si>
  <si>
    <t>4 Compartment Locker</t>
  </si>
  <si>
    <t>Cones with reflective strap heavy duty</t>
  </si>
  <si>
    <t>Main table in 2-tone grey colour
Size: 1200L x 730D x 745mmH</t>
  </si>
  <si>
    <t>FMT 1200 FH</t>
  </si>
  <si>
    <t>Peng Tat Furniture</t>
  </si>
  <si>
    <t>Low back chair with recliner and armrest</t>
  </si>
  <si>
    <t>PT 670</t>
  </si>
  <si>
    <t>Work Bench</t>
  </si>
  <si>
    <t>FMT 410 FH</t>
  </si>
  <si>
    <t>EDMS-05-08-010</t>
  </si>
  <si>
    <t>1 set</t>
  </si>
  <si>
    <r>
      <rPr>
        <b/>
        <sz val="9"/>
        <color theme="1"/>
        <rFont val="Arial"/>
        <family val="2"/>
      </rPr>
      <t>Shelving System</t>
    </r>
    <r>
      <rPr>
        <sz val="9"/>
        <color theme="1"/>
        <rFont val="Arial"/>
        <family val="2"/>
      </rPr>
      <t xml:space="preserve">
</t>
    </r>
    <r>
      <rPr>
        <i/>
        <sz val="9"/>
        <color theme="1"/>
        <rFont val="Arial"/>
        <family val="2"/>
      </rPr>
      <t xml:space="preserve">consisting of:
</t>
    </r>
    <r>
      <rPr>
        <sz val="9"/>
        <color theme="1"/>
        <rFont val="Arial"/>
        <family val="2"/>
      </rPr>
      <t>a. 36pc of upright columns (bone)
b. 366pc of metal plate shelves</t>
    </r>
  </si>
  <si>
    <t>Regal 3000</t>
  </si>
  <si>
    <t>Schaefer Systems International Pte Ltd</t>
  </si>
  <si>
    <t>WPPL13012</t>
  </si>
  <si>
    <t>2013-249</t>
  </si>
  <si>
    <t>150 of 488pcs</t>
  </si>
  <si>
    <t>Shelf Container (Small Blue Bins)
116mmW x 599mmD x 90mmH</t>
  </si>
  <si>
    <t>RK619-02</t>
  </si>
  <si>
    <t>1106 of 1952pcs</t>
  </si>
  <si>
    <t>Divider (Small Blue Bins)</t>
  </si>
  <si>
    <t>RKT 61</t>
  </si>
  <si>
    <t>1 of 494pcs</t>
  </si>
  <si>
    <t>Shelf Container (Medium Blue Bins)
162mmW x 508mmD x 115mmH</t>
  </si>
  <si>
    <t>RK521</t>
  </si>
  <si>
    <t>621 of 1680pcs</t>
  </si>
  <si>
    <t>Divider (Medium Blue Bins)</t>
  </si>
  <si>
    <t>RKT 5/421</t>
  </si>
  <si>
    <t>1 of 164pcs</t>
  </si>
  <si>
    <t>Shelf Container (Large Blue Bins)
243mmW x 4908mmD x 115mmH</t>
  </si>
  <si>
    <t>RK521-B</t>
  </si>
  <si>
    <t>522 of 656pcs</t>
  </si>
  <si>
    <t>Divider (Large Blue Bins)</t>
  </si>
  <si>
    <t>RKT 5/421 B</t>
  </si>
  <si>
    <t>255pcs</t>
  </si>
  <si>
    <t>Semi Open Front Container, Yellow L500/450mm x W300mm x H200mm</t>
  </si>
  <si>
    <t>LF532</t>
  </si>
  <si>
    <t>1set</t>
  </si>
  <si>
    <r>
      <rPr>
        <b/>
        <sz val="9"/>
        <rFont val="Arial"/>
        <family val="2"/>
      </rPr>
      <t>Racking Beams &amp; Mesh Decking for Cold Room</t>
    </r>
    <r>
      <rPr>
        <sz val="9"/>
        <rFont val="Arial"/>
        <family val="2"/>
      </rPr>
      <t xml:space="preserve">
32 no of Beam W2700mm &amp; 
32 Sets of Mesh Decking W1350 x D900mm</t>
    </r>
  </si>
  <si>
    <t>Tech-Link Engineering Pte Ltd</t>
  </si>
  <si>
    <t>Cold Room</t>
  </si>
  <si>
    <r>
      <rPr>
        <b/>
        <sz val="9"/>
        <rFont val="Arial"/>
        <family val="2"/>
      </rPr>
      <t>Complete set of Pallet Racking System</t>
    </r>
    <r>
      <rPr>
        <sz val="9"/>
        <rFont val="Arial"/>
        <family val="2"/>
      </rPr>
      <t xml:space="preserve">
</t>
    </r>
    <r>
      <rPr>
        <i/>
        <sz val="9"/>
        <rFont val="Arial"/>
        <family val="2"/>
      </rPr>
      <t>consisting of:</t>
    </r>
    <r>
      <rPr>
        <sz val="9"/>
        <rFont val="Arial"/>
        <family val="2"/>
      </rPr>
      <t xml:space="preserve">
a. 268 no of Frame H7800 x D900mm
b. 29 no of Frame H6800 x D900mm
c. 2,148 no of Beam W2700mm (2,000kg)
d. 128 no of Beam W1350mm (1,000kg)
e. 09 no of Protector Barrier W2200 x H1000mm
f. 03 no of Protector Barrier W900 x H1000mm
g. 48 bays of High Bay Shelving
(Frame H6834 x W1200 x D600mm), total 702 tiers
h. 64 metres of Guiderail
i. 30 no of Mesh Decking W1350 x D900mm</t>
    </r>
  </si>
  <si>
    <t>waters</t>
  </si>
  <si>
    <t>2019-489</t>
  </si>
  <si>
    <t>2019-515</t>
  </si>
  <si>
    <t>2019-558</t>
  </si>
  <si>
    <t>F122a</t>
  </si>
  <si>
    <t>F122b</t>
  </si>
  <si>
    <t>2019-559</t>
  </si>
  <si>
    <t>Note:  (1) ADC may apply company's QMS procedure for calibration / verification / validation accepted by Waters in this form.
           (2) ADC shall conduct necessary revalidation / verification if the equipments require repairs or are relocated.
           (3) Any amendment to the form shall be updated in the footnote and notify Waters for signatory.</t>
  </si>
  <si>
    <t>* SN# 100 onwards are equipment which requires calibration and/or maintenance
* SN# 200 onwards are electronics equipment
* SN# 300 onwards are MHE, storage and office equipment</t>
  </si>
  <si>
    <r>
      <rPr>
        <b/>
        <sz val="9"/>
        <color rgb="FF0000FF"/>
        <rFont val="Arial"/>
        <family val="2"/>
      </rPr>
      <t>PM for Fridge:</t>
    </r>
    <r>
      <rPr>
        <sz val="9"/>
        <color rgb="FF0000FF"/>
        <rFont val="Arial"/>
        <family val="2"/>
      </rPr>
      <t xml:space="preserve">
</t>
    </r>
    <r>
      <rPr>
        <b/>
        <sz val="9"/>
        <color rgb="FF0000FF"/>
        <rFont val="Arial"/>
        <family val="2"/>
      </rPr>
      <t>Under contract:</t>
    </r>
    <r>
      <rPr>
        <sz val="9"/>
        <color rgb="FF0000FF"/>
        <rFont val="Arial"/>
        <family val="2"/>
      </rPr>
      <t xml:space="preserve">
29 Jun 2017 to 28 Jun 2019
(Refer to PO# 2016-001)
</t>
    </r>
    <r>
      <rPr>
        <b/>
        <sz val="9"/>
        <color rgb="FF0000FF"/>
        <rFont val="Arial"/>
        <family val="2"/>
      </rPr>
      <t xml:space="preserve">Calibration for Sensor:
</t>
    </r>
    <r>
      <rPr>
        <sz val="9"/>
        <color rgb="FF0000FF"/>
        <rFont val="Arial"/>
        <family val="2"/>
      </rPr>
      <t>N.A
(Renew in 2020)</t>
    </r>
  </si>
  <si>
    <r>
      <rPr>
        <b/>
        <sz val="9"/>
        <color rgb="FF0000FF"/>
        <rFont val="Arial"/>
        <family val="2"/>
      </rPr>
      <t xml:space="preserve">PM for Fridge:
Under warranty:
</t>
    </r>
    <r>
      <rPr>
        <sz val="9"/>
        <color rgb="FF0000FF"/>
        <rFont val="Arial"/>
        <family val="2"/>
      </rPr>
      <t xml:space="preserve">07 Mar 2019 to 06 Mar 2021
</t>
    </r>
    <r>
      <rPr>
        <b/>
        <sz val="9"/>
        <color rgb="FF0000FF"/>
        <rFont val="Arial"/>
        <family val="2"/>
      </rPr>
      <t>Under contract:</t>
    </r>
    <r>
      <rPr>
        <sz val="9"/>
        <color rgb="FF0000FF"/>
        <rFont val="Arial"/>
        <family val="2"/>
      </rPr>
      <t xml:space="preserve">
07 Mar 2021 to 06 Mar 2023
(Refer to PO# 2018-530)
</t>
    </r>
    <r>
      <rPr>
        <b/>
        <sz val="9"/>
        <color rgb="FF0000FF"/>
        <rFont val="Arial"/>
        <family val="2"/>
      </rPr>
      <t>Calibration for Sensor:</t>
    </r>
    <r>
      <rPr>
        <sz val="9"/>
        <color rgb="FF0000FF"/>
        <rFont val="Arial"/>
        <family val="2"/>
      </rPr>
      <t xml:space="preserve">
N.A
(Renew in 2020)</t>
    </r>
  </si>
  <si>
    <r>
      <t xml:space="preserve">Dual Channel Temperature
Transmitter with LCD Display
</t>
    </r>
    <r>
      <rPr>
        <i/>
        <sz val="9"/>
        <rFont val="Arial"/>
        <family val="2"/>
      </rPr>
      <t>(Used on Freezer 2)</t>
    </r>
  </si>
  <si>
    <t>Y - Validated by Installation Qualification (IQ) VAL001288 for Freezer 2</t>
  </si>
  <si>
    <r>
      <t xml:space="preserve">Dual Channel Temperature 
Transmitter with LCD Display
</t>
    </r>
    <r>
      <rPr>
        <i/>
        <sz val="9"/>
        <rFont val="Arial"/>
        <family val="2"/>
      </rPr>
      <t>(Used on Freezer 2)</t>
    </r>
  </si>
  <si>
    <t>Y - Validated by Installation Qualification (IQ) VAL001397 for Freezer 1</t>
  </si>
  <si>
    <r>
      <t xml:space="preserve">CN-0G488H-72872-893-0A7U 
</t>
    </r>
    <r>
      <rPr>
        <i/>
        <sz val="9"/>
        <color theme="3"/>
        <rFont val="Arial"/>
        <family val="2"/>
      </rPr>
      <t>** Faulty</t>
    </r>
    <r>
      <rPr>
        <i/>
        <sz val="9"/>
        <color theme="8" tint="-0.249977111117893"/>
        <rFont val="Arial"/>
        <family val="2"/>
      </rPr>
      <t xml:space="preserve"> ** Returned to WPPL</t>
    </r>
  </si>
  <si>
    <t>18027522502693</t>
  </si>
  <si>
    <t>17312522511544</t>
  </si>
  <si>
    <t>Update PM Last and Next Maintenance Date</t>
  </si>
  <si>
    <t>Note:  (1) DGP may apply company's QMS procedure for calibration / verification / validation accepted by Waters in this form.
           (2) DGP shall conduct necessary revalidation / verification if the equipments require repairs or are relocated.
           (3) Any amendment to the form shall be updated in the footnote and notify Waters for signatory.</t>
  </si>
  <si>
    <t>UPDATED ON : 05 Oct 2019</t>
  </si>
  <si>
    <r>
      <rPr>
        <b/>
        <sz val="9"/>
        <color rgb="FF0000FF"/>
        <rFont val="Arial"/>
        <family val="2"/>
      </rPr>
      <t>PM for Fridge:
Warranty Period:</t>
    </r>
    <r>
      <rPr>
        <sz val="9"/>
        <color rgb="FF0000FF"/>
        <rFont val="Arial"/>
        <family val="2"/>
      </rPr>
      <t xml:space="preserve">
</t>
    </r>
    <r>
      <rPr>
        <i/>
        <sz val="9"/>
        <color rgb="FF0000FF"/>
        <rFont val="Arial"/>
        <family val="2"/>
      </rPr>
      <t xml:space="preserve">19 Jul 2017 to 18 Jul 2018
</t>
    </r>
    <r>
      <rPr>
        <b/>
        <sz val="9"/>
        <color rgb="FF0000FF"/>
        <rFont val="Arial"/>
        <family val="2"/>
      </rPr>
      <t>Under contract:</t>
    </r>
    <r>
      <rPr>
        <i/>
        <sz val="9"/>
        <color rgb="FF0000FF"/>
        <rFont val="Arial"/>
        <family val="2"/>
      </rPr>
      <t xml:space="preserve">
19 Jul 2018 to 18 Jul 2020</t>
    </r>
    <r>
      <rPr>
        <sz val="9"/>
        <color rgb="FF0000FF"/>
        <rFont val="Arial"/>
        <family val="2"/>
      </rPr>
      <t xml:space="preserve">
(Refer to PO# 2016-305)
</t>
    </r>
    <r>
      <rPr>
        <b/>
        <sz val="9"/>
        <color rgb="FF0000FF"/>
        <rFont val="Arial"/>
        <family val="2"/>
      </rPr>
      <t xml:space="preserve">Calibration for Sensor:
</t>
    </r>
    <r>
      <rPr>
        <sz val="9"/>
        <color rgb="FF0000FF"/>
        <rFont val="Arial"/>
        <family val="2"/>
      </rPr>
      <t>N.A</t>
    </r>
    <r>
      <rPr>
        <b/>
        <sz val="9"/>
        <color rgb="FF0000FF"/>
        <rFont val="Arial"/>
        <family val="2"/>
      </rPr>
      <t xml:space="preserve">
</t>
    </r>
    <r>
      <rPr>
        <sz val="9"/>
        <color rgb="FF0000FF"/>
        <rFont val="Arial"/>
        <family val="2"/>
      </rPr>
      <t>(Renew in 2020)</t>
    </r>
  </si>
  <si>
    <r>
      <rPr>
        <b/>
        <sz val="9"/>
        <color rgb="FF0000FF"/>
        <rFont val="Arial"/>
        <family val="2"/>
      </rPr>
      <t xml:space="preserve">PM for Fridge:
Under warranty:
</t>
    </r>
    <r>
      <rPr>
        <sz val="9"/>
        <color rgb="FF0000FF"/>
        <rFont val="Arial"/>
        <family val="2"/>
      </rPr>
      <t xml:space="preserve">05 Aug 2019 to 04 Aug 2020
</t>
    </r>
    <r>
      <rPr>
        <b/>
        <sz val="9"/>
        <color rgb="FF0000FF"/>
        <rFont val="Arial"/>
        <family val="2"/>
      </rPr>
      <t xml:space="preserve">Under contract:
</t>
    </r>
    <r>
      <rPr>
        <sz val="9"/>
        <color rgb="FF0000FF"/>
        <rFont val="Arial"/>
        <family val="2"/>
      </rPr>
      <t>05 Aug 2020 to 04 Aug 2023
(Refer to PO# 2019-147)
Calibration for Sensor:
N.A
(Renew in 2020)</t>
    </r>
  </si>
  <si>
    <t>Hanwell / 
Bio Laboratories</t>
  </si>
  <si>
    <r>
      <t xml:space="preserve">PM:
Under contract:
</t>
    </r>
    <r>
      <rPr>
        <sz val="9"/>
        <color rgb="FF0000FF"/>
        <rFont val="Arial"/>
        <family val="2"/>
      </rPr>
      <t>N.A
(Renew in 2020)</t>
    </r>
    <r>
      <rPr>
        <b/>
        <sz val="9"/>
        <color rgb="FF0000FF"/>
        <rFont val="Arial"/>
        <family val="2"/>
      </rPr>
      <t xml:space="preserve">
Calibration:
Under contract:
</t>
    </r>
    <r>
      <rPr>
        <sz val="9"/>
        <color rgb="FF0000FF"/>
        <rFont val="Arial"/>
        <family val="2"/>
      </rPr>
      <t>N.A</t>
    </r>
    <r>
      <rPr>
        <b/>
        <sz val="9"/>
        <color rgb="FF0000FF"/>
        <rFont val="Arial"/>
        <family val="2"/>
      </rPr>
      <t xml:space="preserve">
</t>
    </r>
    <r>
      <rPr>
        <sz val="9"/>
        <color rgb="FF0000FF"/>
        <rFont val="Arial"/>
        <family val="2"/>
      </rPr>
      <t>(Renew in 2020)</t>
    </r>
  </si>
  <si>
    <t xml:space="preserve">
Equipment are not in used currently</t>
  </si>
  <si>
    <r>
      <t xml:space="preserve">Calibration:
Under contract:
</t>
    </r>
    <r>
      <rPr>
        <sz val="9"/>
        <color rgb="FF0000FF"/>
        <rFont val="Arial"/>
        <family val="2"/>
      </rPr>
      <t>N.A</t>
    </r>
    <r>
      <rPr>
        <b/>
        <sz val="9"/>
        <color rgb="FF0000FF"/>
        <rFont val="Arial"/>
        <family val="2"/>
      </rPr>
      <t xml:space="preserve">
</t>
    </r>
    <r>
      <rPr>
        <sz val="9"/>
        <color rgb="FF0000FF"/>
        <rFont val="Arial"/>
        <family val="2"/>
      </rPr>
      <t>(Renew in 2020)</t>
    </r>
  </si>
  <si>
    <r>
      <t xml:space="preserve">PM:
Under contract:
</t>
    </r>
    <r>
      <rPr>
        <sz val="9"/>
        <color rgb="FF0000FF"/>
        <rFont val="Arial"/>
        <family val="2"/>
      </rPr>
      <t>N.A
(Renew in 2020)</t>
    </r>
  </si>
  <si>
    <t>Last and Next CAL date updated / PM/CAL contract details updated</t>
  </si>
  <si>
    <t>Next CAL date revised / PM/CAL contract details updated</t>
  </si>
  <si>
    <t>PM/CAL contract details updated</t>
  </si>
  <si>
    <t>V171</t>
  </si>
  <si>
    <t>W1-19GC0152</t>
  </si>
  <si>
    <t>44K-0204</t>
  </si>
  <si>
    <t>2020-012</t>
  </si>
  <si>
    <t>2020 Data</t>
  </si>
  <si>
    <t>2020 Billing Party</t>
  </si>
  <si>
    <t>2020 Billing Period</t>
  </si>
  <si>
    <t>2020 PO#</t>
  </si>
  <si>
    <t>2020-015</t>
  </si>
  <si>
    <t>2020-013</t>
  </si>
  <si>
    <t>Add new Freezer</t>
  </si>
  <si>
    <t>Add new Gel Pack Freezer</t>
  </si>
  <si>
    <t>Add new monitor</t>
  </si>
  <si>
    <t>Faulty monitor</t>
  </si>
  <si>
    <t>Freezer dispose</t>
  </si>
  <si>
    <t>DELL</t>
  </si>
  <si>
    <t>1908FPT</t>
  </si>
  <si>
    <t>CN-0G474H-74443-8A6-G819</t>
  </si>
  <si>
    <t>E190SF</t>
  </si>
  <si>
    <t>CN-0G530N-72872-07N-13UI</t>
  </si>
  <si>
    <t>CN-0G530N-72872-07A-CU3I</t>
  </si>
  <si>
    <t>CN-0G530N-72872-044-08RS</t>
  </si>
  <si>
    <t>CN-0G425H-72872-86U-0HAS-A01</t>
  </si>
  <si>
    <t>E1916H</t>
  </si>
  <si>
    <t>CN-0NC02M-FCC00-81M-CW5I-A06</t>
  </si>
  <si>
    <r>
      <t xml:space="preserve">AU3A0616013949
</t>
    </r>
    <r>
      <rPr>
        <sz val="9"/>
        <color rgb="FF00B0F0"/>
        <rFont val="Arial"/>
        <family val="2"/>
      </rPr>
      <t>** Faulty</t>
    </r>
  </si>
  <si>
    <r>
      <t xml:space="preserve">MJ17HMEX901669E
</t>
    </r>
    <r>
      <rPr>
        <sz val="9"/>
        <color rgb="FF00B0F0"/>
        <rFont val="Arial"/>
        <family val="2"/>
      </rPr>
      <t>** Faulty</t>
    </r>
  </si>
  <si>
    <t>Freezer 3 / 06171066150</t>
  </si>
  <si>
    <t>Yuda</t>
  </si>
  <si>
    <t>YD-022F</t>
  </si>
  <si>
    <t>12/YD-022F/387-2019</t>
  </si>
  <si>
    <r>
      <t xml:space="preserve">0027595Z </t>
    </r>
    <r>
      <rPr>
        <sz val="9"/>
        <color rgb="FF0070C0"/>
        <rFont val="Arial"/>
        <family val="2"/>
      </rPr>
      <t>**Disposed</t>
    </r>
  </si>
  <si>
    <t>UPDATED ON : 13 Jan 20</t>
  </si>
  <si>
    <t>SIS</t>
  </si>
  <si>
    <t>2020-035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</si>
</sst>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2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0.00_)"/>
    <numFmt numFmtId="165" formatCode="General_)"/>
    <numFmt numFmtId="166" formatCode="dd\/mm\/yy"/>
    <numFmt numFmtId="167" formatCode="mm/dd/yy;@"/>
    <numFmt numFmtId="168" formatCode="[$-409]dd\-mmm\-yy;@"/>
    <numFmt numFmtId="169" formatCode="&quot;IR£&quot;#,##0.00;\-&quot;IR£&quot;#,##0.00"/>
    <numFmt numFmtId="170" formatCode="&quot;IR£&quot;#,##0.00;[Red]\-&quot;IR£&quot;#,##0.00"/>
    <numFmt numFmtId="171" formatCode="_-&quot;IR£&quot;* #,##0_-;\-&quot;IR£&quot;* #,##0_-;_-&quot;IR£&quot;* &quot;-&quot;_-;_-@_-"/>
    <numFmt numFmtId="172" formatCode="_-&quot;IR£&quot;* #,##0.00_-;\-&quot;IR£&quot;* #,##0.00_-;_-&quot;IR£&quot;* &quot;-&quot;??_-;_-@_-"/>
    <numFmt numFmtId="173" formatCode="&quot;L.&quot;\ #,##0;\-&quot;L.&quot;\ #,##0"/>
    <numFmt numFmtId="174" formatCode="&quot;L.&quot;\ #,##0;[Red]\-&quot;L.&quot;\ #,##0"/>
    <numFmt numFmtId="175" formatCode="hh:mm:ss\ AM/PM_)"/>
    <numFmt numFmtId="176" formatCode="_-* #,##0.0_-;\-* #,##0.0_-;_-* &quot;-&quot;??_-;_-@_-"/>
    <numFmt numFmtId="177" formatCode="&quot;IR£&quot;#,##0;[Red]\-&quot;IR£&quot;#,##0"/>
    <numFmt numFmtId="178" formatCode="&quot;$&quot;#,##0.00"/>
    <numFmt numFmtId="179" formatCode="_-* #,##0.00_-;\-* #,##0.00_-;_-* &quot;-&quot;??_-;_-@_-"/>
    <numFmt numFmtId="180" formatCode="###,000"/>
    <numFmt numFmtId="181" formatCode="000"/>
    <numFmt numFmtId="182" formatCode="[$-409]d\-mmm\-yy;@"/>
    <numFmt numFmtId="183" formatCode="dd\-mmm\-yy"/>
  </numFmts>
  <fonts count="9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name val="Calibri"/>
      <family val="2"/>
      <scheme val="minor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sz val="12"/>
      <name val="Helv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sz val="8"/>
      <name val="Arial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u/>
      <sz val="10"/>
      <color indexed="12"/>
      <name val="Arial"/>
      <family val="2"/>
    </font>
    <font>
      <sz val="11"/>
      <color indexed="62"/>
      <name val="Calibri"/>
      <family val="2"/>
    </font>
    <font>
      <b/>
      <sz val="14"/>
      <name val="Helv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i/>
      <sz val="16"/>
      <name val="Helv"/>
    </font>
    <font>
      <b/>
      <sz val="11"/>
      <color indexed="63"/>
      <name val="Calibri"/>
      <family val="2"/>
    </font>
    <font>
      <sz val="24"/>
      <color indexed="13"/>
      <name val="Helv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2"/>
      <name val="Times New Roman"/>
      <family val="1"/>
    </font>
    <font>
      <b/>
      <sz val="16"/>
      <color theme="1"/>
      <name val="Arial"/>
      <family val="2"/>
    </font>
    <font>
      <sz val="16"/>
      <name val="Arial"/>
      <family val="2"/>
    </font>
    <font>
      <b/>
      <sz val="16"/>
      <name val="Arial"/>
      <family val="2"/>
    </font>
    <font>
      <sz val="10"/>
      <name val="Courier"/>
      <family val="3"/>
    </font>
    <font>
      <b/>
      <sz val="10"/>
      <name val="Arial"/>
      <family val="2"/>
    </font>
    <font>
      <b/>
      <sz val="10"/>
      <color indexed="11"/>
      <name val="Arial"/>
      <family val="2"/>
    </font>
    <font>
      <b/>
      <sz val="10"/>
      <color theme="1"/>
      <name val="Arial"/>
      <family val="2"/>
    </font>
    <font>
      <b/>
      <sz val="10"/>
      <color rgb="FF0000FF"/>
      <name val="Arial"/>
      <family val="2"/>
    </font>
    <font>
      <sz val="10"/>
      <color theme="1"/>
      <name val="Arial"/>
      <family val="2"/>
    </font>
    <font>
      <sz val="10"/>
      <color indexed="10"/>
      <name val="Arial"/>
      <family val="2"/>
    </font>
    <font>
      <sz val="10"/>
      <color indexed="8"/>
      <name val="Arial"/>
      <family val="2"/>
    </font>
    <font>
      <b/>
      <sz val="10"/>
      <color indexed="12"/>
      <name val="Arial"/>
      <family val="2"/>
    </font>
    <font>
      <b/>
      <sz val="12"/>
      <name val="Arial"/>
      <family val="2"/>
    </font>
    <font>
      <b/>
      <sz val="10"/>
      <color rgb="FF00CC66"/>
      <name val="Arial"/>
      <family val="2"/>
    </font>
    <font>
      <sz val="10"/>
      <color indexed="12"/>
      <name val="Arial"/>
      <family val="2"/>
    </font>
    <font>
      <b/>
      <sz val="10"/>
      <color rgb="FF00CC99"/>
      <name val="Arial"/>
      <family val="2"/>
    </font>
    <font>
      <sz val="10"/>
      <color rgb="FFFF0000"/>
      <name val="Arial"/>
      <family val="2"/>
    </font>
    <font>
      <b/>
      <sz val="10"/>
      <color indexed="10"/>
      <name val="Arial"/>
      <family val="2"/>
    </font>
    <font>
      <sz val="10"/>
      <color rgb="FF000000"/>
      <name val="Arial"/>
      <family val="2"/>
    </font>
    <font>
      <sz val="11"/>
      <color theme="1"/>
      <name val="Calibri"/>
      <family val="2"/>
    </font>
    <font>
      <sz val="11"/>
      <color rgb="FF000000"/>
      <name val="Calibri"/>
      <family val="2"/>
      <scheme val="minor"/>
    </font>
    <font>
      <sz val="9"/>
      <name val="Arial"/>
      <family val="2"/>
    </font>
    <font>
      <b/>
      <sz val="9"/>
      <name val="Arial"/>
      <family val="2"/>
    </font>
    <font>
      <b/>
      <sz val="10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name val="Calibri"/>
      <family val="2"/>
      <scheme val="minor"/>
    </font>
    <font>
      <sz val="10"/>
      <color theme="1"/>
      <name val="Calibri"/>
      <family val="2"/>
      <scheme val="minor"/>
    </font>
    <font>
      <sz val="8"/>
      <color rgb="FF000000"/>
      <name val="Arial"/>
      <family val="2"/>
    </font>
    <font>
      <sz val="8"/>
      <color rgb="FF1F497D"/>
      <name val="Verdana"/>
      <family val="2"/>
    </font>
    <font>
      <b/>
      <sz val="8"/>
      <color rgb="FF1F497D"/>
      <name val="Verdana"/>
      <family val="2"/>
    </font>
    <font>
      <sz val="8"/>
      <color rgb="FF000000"/>
      <name val="Verdana"/>
      <family val="2"/>
    </font>
    <font>
      <i/>
      <sz val="8"/>
      <color rgb="FF000000"/>
      <name val="Verdana"/>
      <family val="2"/>
    </font>
    <font>
      <i/>
      <sz val="8"/>
      <color rgb="FF1F497D"/>
      <name val="Verdana"/>
      <family val="2"/>
    </font>
    <font>
      <b/>
      <i/>
      <sz val="8"/>
      <color rgb="FF1F497D"/>
      <name val="Verdana"/>
      <family val="2"/>
    </font>
    <font>
      <b/>
      <i/>
      <sz val="8"/>
      <color rgb="FF000000"/>
      <name val="Verdana"/>
      <family val="2"/>
    </font>
    <font>
      <b/>
      <sz val="8"/>
      <color rgb="FF00CC00"/>
      <name val="Verdana"/>
      <family val="2"/>
    </font>
    <font>
      <b/>
      <sz val="8"/>
      <color rgb="FF33CC33"/>
      <name val="Verdana"/>
      <family val="2"/>
    </font>
    <font>
      <b/>
      <sz val="8"/>
      <color rgb="FFFF9900"/>
      <name val="Verdana"/>
      <family val="2"/>
    </font>
    <font>
      <b/>
      <sz val="8"/>
      <color rgb="FFFF0000"/>
      <name val="Verdana"/>
      <family val="2"/>
    </font>
    <font>
      <b/>
      <sz val="9"/>
      <color theme="1"/>
      <name val="Arial"/>
      <family val="2"/>
    </font>
    <font>
      <sz val="9"/>
      <color theme="1"/>
      <name val="Arial"/>
      <family val="2"/>
    </font>
    <font>
      <sz val="9"/>
      <color rgb="FF0000FF"/>
      <name val="Arial"/>
      <family val="2"/>
    </font>
    <font>
      <b/>
      <sz val="9"/>
      <color rgb="FF0000FF"/>
      <name val="Arial"/>
      <family val="2"/>
    </font>
    <font>
      <i/>
      <sz val="9"/>
      <color rgb="FF0000FF"/>
      <name val="Arial"/>
      <family val="2"/>
    </font>
    <font>
      <i/>
      <sz val="9"/>
      <name val="Arial"/>
      <family val="2"/>
    </font>
    <font>
      <b/>
      <i/>
      <sz val="9"/>
      <name val="Arial"/>
      <family val="2"/>
    </font>
    <font>
      <i/>
      <sz val="9"/>
      <color theme="1"/>
      <name val="Arial"/>
      <family val="2"/>
    </font>
    <font>
      <sz val="10"/>
      <name val="Courier"/>
      <family val="3"/>
    </font>
    <font>
      <sz val="10"/>
      <name val="Times New Roman"/>
      <family val="1"/>
    </font>
    <font>
      <b/>
      <sz val="14"/>
      <color theme="1"/>
      <name val="Arial"/>
      <family val="2"/>
    </font>
    <font>
      <sz val="12"/>
      <name val="Arial"/>
      <family val="2"/>
    </font>
    <font>
      <b/>
      <sz val="10"/>
      <name val="Times New Roman"/>
      <family val="1"/>
    </font>
    <font>
      <sz val="10"/>
      <color rgb="FF0000FF"/>
      <name val="Calibri"/>
      <family val="2"/>
      <scheme val="minor"/>
    </font>
    <font>
      <sz val="10"/>
      <color rgb="FF000000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i/>
      <sz val="9"/>
      <color theme="3"/>
      <name val="Arial"/>
      <family val="2"/>
    </font>
    <font>
      <b/>
      <i/>
      <sz val="9"/>
      <color theme="1"/>
      <name val="Arial"/>
      <family val="2"/>
    </font>
    <font>
      <b/>
      <i/>
      <sz val="9"/>
      <color rgb="FF0000FF"/>
      <name val="Arial"/>
      <family val="2"/>
    </font>
    <font>
      <sz val="10"/>
      <color rgb="FF0000FF"/>
      <name val="Arial"/>
      <family val="2"/>
    </font>
    <font>
      <b/>
      <sz val="11"/>
      <color theme="1"/>
      <name val="Calibri"/>
      <family val="2"/>
      <scheme val="minor"/>
    </font>
    <font>
      <b/>
      <sz val="9"/>
      <color rgb="FFFF0000"/>
      <name val="Arial"/>
      <family val="2"/>
    </font>
    <font>
      <sz val="9"/>
      <color rgb="FF0000FF"/>
      <name val="Arabic Typesetting"/>
      <family val="4"/>
      <charset val="178"/>
    </font>
    <font>
      <sz val="8"/>
      <color theme="1"/>
      <name val="Calibri"/>
      <family val="2"/>
      <scheme val="minor"/>
    </font>
    <font>
      <i/>
      <sz val="9"/>
      <color theme="8" tint="-0.249977111117893"/>
      <name val="Arial"/>
      <family val="2"/>
    </font>
    <font>
      <sz val="9"/>
      <color theme="1" tint="0.249977111117893"/>
      <name val="Arial"/>
      <family val="2"/>
    </font>
    <font>
      <b/>
      <sz val="9"/>
      <color rgb="FF00B050"/>
      <name val="Arial"/>
      <family val="2"/>
    </font>
    <font>
      <sz val="9"/>
      <color rgb="FF00B0F0"/>
      <name val="Arial"/>
      <family val="2"/>
    </font>
    <font>
      <sz val="9"/>
      <color rgb="FF0070C0"/>
      <name val="Arial"/>
      <family val="2"/>
    </font>
  </fonts>
  <fills count="62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13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12"/>
      </patternFill>
    </fill>
    <fill>
      <patternFill patternType="solid">
        <fgColor theme="0"/>
        <bgColor indexed="64"/>
      </patternFill>
    </fill>
    <fill>
      <patternFill patternType="solid">
        <fgColor rgb="FFFFCCFF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DBE5F1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E9EFF7"/>
        <bgColor rgb="FF000000"/>
      </patternFill>
    </fill>
    <fill>
      <patternFill patternType="solid">
        <fgColor rgb="FFF1F5FB"/>
        <bgColor rgb="FF000000"/>
      </patternFill>
    </fill>
    <fill>
      <patternFill patternType="solid">
        <fgColor rgb="FFC6F9C1"/>
        <bgColor rgb="FF000000"/>
      </patternFill>
    </fill>
    <fill>
      <patternFill patternType="solid">
        <fgColor rgb="FFABEDA5"/>
        <bgColor rgb="FF000000"/>
      </patternFill>
    </fill>
    <fill>
      <patternFill patternType="solid">
        <fgColor rgb="FF94D88F"/>
        <bgColor rgb="FF000000"/>
      </patternFill>
    </fill>
    <fill>
      <patternFill patternType="solid">
        <fgColor rgb="FFFFFDBF"/>
        <bgColor rgb="FF000000"/>
      </patternFill>
    </fill>
    <fill>
      <patternFill patternType="solid">
        <fgColor rgb="FFFFFB8C"/>
        <bgColor rgb="FF000000"/>
      </patternFill>
    </fill>
    <fill>
      <patternFill patternType="solid">
        <fgColor rgb="FFFFF843"/>
        <bgColor rgb="FF000000"/>
      </patternFill>
    </fill>
    <fill>
      <patternFill patternType="solid">
        <fgColor rgb="FFFFC7CE"/>
        <bgColor rgb="FF000000"/>
      </patternFill>
    </fill>
    <fill>
      <patternFill patternType="solid">
        <fgColor rgb="FFFF988C"/>
        <bgColor rgb="FF000000"/>
      </patternFill>
    </fill>
    <fill>
      <patternFill patternType="solid">
        <fgColor rgb="FFFF6758"/>
        <bgColor rgb="FF000000"/>
      </patternFill>
    </fill>
    <fill>
      <patternFill patternType="solid">
        <fgColor rgb="FFB7CFE8"/>
        <bgColor rgb="FF000000"/>
      </patternFill>
    </fill>
    <fill>
      <patternFill patternType="solid">
        <fgColor rgb="FFC3D6EB"/>
        <bgColor rgb="FF000000"/>
      </patternFill>
    </fill>
    <fill>
      <patternFill patternType="solid">
        <fgColor rgb="FFDBE5F2"/>
        <bgColor rgb="FF000000"/>
      </patternFill>
    </fill>
    <fill>
      <patternFill patternType="solid">
        <fgColor rgb="FFDBE5F1"/>
        <bgColor rgb="FFFFFFFF"/>
      </patternFill>
    </fill>
    <fill>
      <patternFill patternType="solid">
        <fgColor theme="4" tint="0.39997558519241921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3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C5D9F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2DCDB"/>
        <bgColor indexed="64"/>
      </patternFill>
    </fill>
    <fill>
      <patternFill patternType="solid">
        <fgColor theme="0" tint="-4.9989318521683403E-2"/>
        <bgColor indexed="64"/>
      </patternFill>
    </fill>
  </fills>
  <borders count="9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dashed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dotted">
        <color indexed="64"/>
      </bottom>
      <diagonal/>
    </border>
    <border>
      <left style="medium">
        <color indexed="64"/>
      </left>
      <right style="medium">
        <color indexed="64"/>
      </right>
      <top style="dotted">
        <color indexed="64"/>
      </top>
      <bottom style="dotted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18"/>
      </left>
      <right style="thin">
        <color indexed="18"/>
      </right>
      <top style="thin">
        <color indexed="18"/>
      </top>
      <bottom style="thin">
        <color indexed="18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8"/>
      </left>
      <right style="thin">
        <color indexed="8"/>
      </right>
      <top style="double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theme="3" tint="-0.24994659260841701"/>
      </left>
      <right style="thin">
        <color theme="3" tint="-0.24994659260841701"/>
      </right>
      <top style="thin">
        <color theme="3" tint="-0.24994659260841701"/>
      </top>
      <bottom style="thin">
        <color theme="3" tint="-0.24994659260841701"/>
      </bottom>
      <diagonal/>
    </border>
    <border>
      <left style="thin">
        <color theme="3" tint="0.59996337778862885"/>
      </left>
      <right style="thin">
        <color theme="3" tint="0.59996337778862885"/>
      </right>
      <top style="thin">
        <color theme="3" tint="0.59996337778862885"/>
      </top>
      <bottom style="thin">
        <color theme="3" tint="0.59996337778862885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hair">
        <color rgb="FFC0C0C0"/>
      </left>
      <right style="hair">
        <color rgb="FFC0C0C0"/>
      </right>
      <top style="thin">
        <color rgb="FF808080"/>
      </top>
      <bottom style="thin">
        <color rgb="FF808080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thin">
        <color indexed="64"/>
      </right>
      <top style="hair">
        <color indexed="64"/>
      </top>
      <bottom style="medium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</borders>
  <cellStyleXfs count="423">
    <xf numFmtId="0" fontId="0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20" borderId="0" applyNumberFormat="0" applyBorder="0" applyAlignment="0" applyProtection="0"/>
    <xf numFmtId="0" fontId="5" fillId="20" borderId="0" applyNumberFormat="0" applyBorder="0" applyAlignment="0" applyProtection="0"/>
    <xf numFmtId="0" fontId="5" fillId="20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7" fillId="21" borderId="38" applyNumberFormat="0" applyAlignment="0" applyProtection="0"/>
    <xf numFmtId="0" fontId="7" fillId="21" borderId="38" applyNumberFormat="0" applyAlignment="0" applyProtection="0"/>
    <xf numFmtId="0" fontId="7" fillId="21" borderId="38" applyNumberFormat="0" applyAlignment="0" applyProtection="0"/>
    <xf numFmtId="0" fontId="8" fillId="22" borderId="39" applyNumberFormat="0" applyAlignment="0" applyProtection="0"/>
    <xf numFmtId="0" fontId="8" fillId="22" borderId="39" applyNumberFormat="0" applyAlignment="0" applyProtection="0"/>
    <xf numFmtId="0" fontId="8" fillId="22" borderId="39" applyNumberFormat="0" applyAlignment="0" applyProtection="0"/>
    <xf numFmtId="0" fontId="9" fillId="0" borderId="0"/>
    <xf numFmtId="0" fontId="9" fillId="0" borderId="4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38" fontId="12" fillId="23" borderId="0" applyNumberFormat="0" applyBorder="0" applyAlignment="0" applyProtection="0"/>
    <xf numFmtId="38" fontId="12" fillId="23" borderId="0" applyNumberFormat="0" applyBorder="0" applyAlignment="0" applyProtection="0"/>
    <xf numFmtId="38" fontId="12" fillId="23" borderId="0" applyNumberFormat="0" applyBorder="0" applyAlignment="0" applyProtection="0"/>
    <xf numFmtId="38" fontId="12" fillId="23" borderId="0" applyNumberFormat="0" applyBorder="0" applyAlignment="0" applyProtection="0"/>
    <xf numFmtId="0" fontId="13" fillId="0" borderId="41" applyNumberFormat="0" applyFill="0" applyAlignment="0" applyProtection="0"/>
    <xf numFmtId="0" fontId="13" fillId="0" borderId="41" applyNumberFormat="0" applyFill="0" applyAlignment="0" applyProtection="0"/>
    <xf numFmtId="0" fontId="13" fillId="0" borderId="41" applyNumberFormat="0" applyFill="0" applyAlignment="0" applyProtection="0"/>
    <xf numFmtId="0" fontId="14" fillId="0" borderId="42" applyNumberFormat="0" applyFill="0" applyAlignment="0" applyProtection="0"/>
    <xf numFmtId="0" fontId="14" fillId="0" borderId="42" applyNumberFormat="0" applyFill="0" applyAlignment="0" applyProtection="0"/>
    <xf numFmtId="0" fontId="14" fillId="0" borderId="42" applyNumberFormat="0" applyFill="0" applyAlignment="0" applyProtection="0"/>
    <xf numFmtId="0" fontId="15" fillId="0" borderId="43" applyNumberFormat="0" applyFill="0" applyAlignment="0" applyProtection="0"/>
    <xf numFmtId="0" fontId="15" fillId="0" borderId="43" applyNumberFormat="0" applyFill="0" applyAlignment="0" applyProtection="0"/>
    <xf numFmtId="0" fontId="15" fillId="0" borderId="43" applyNumberFormat="0" applyFill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0" applyNumberFormat="0" applyFill="0" applyBorder="0" applyAlignment="0" applyProtection="0">
      <alignment vertical="top"/>
      <protection locked="0"/>
    </xf>
    <xf numFmtId="10" fontId="12" fillId="24" borderId="44" applyNumberFormat="0" applyBorder="0" applyAlignment="0" applyProtection="0"/>
    <xf numFmtId="10" fontId="12" fillId="24" borderId="44" applyNumberFormat="0" applyBorder="0" applyAlignment="0" applyProtection="0"/>
    <xf numFmtId="10" fontId="12" fillId="25" borderId="44" applyNumberFormat="0" applyBorder="0" applyAlignment="0" applyProtection="0"/>
    <xf numFmtId="10" fontId="12" fillId="25" borderId="44" applyNumberFormat="0" applyBorder="0" applyAlignment="0" applyProtection="0"/>
    <xf numFmtId="10" fontId="12" fillId="25" borderId="44" applyNumberFormat="0" applyBorder="0" applyAlignment="0" applyProtection="0"/>
    <xf numFmtId="0" fontId="17" fillId="8" borderId="38" applyNumberFormat="0" applyAlignment="0" applyProtection="0"/>
    <xf numFmtId="0" fontId="17" fillId="8" borderId="38" applyNumberFormat="0" applyAlignment="0" applyProtection="0"/>
    <xf numFmtId="0" fontId="17" fillId="8" borderId="38" applyNumberFormat="0" applyAlignment="0" applyProtection="0"/>
    <xf numFmtId="0" fontId="17" fillId="8" borderId="38" applyNumberFormat="0" applyAlignment="0" applyProtection="0"/>
    <xf numFmtId="0" fontId="17" fillId="8" borderId="38" applyNumberFormat="0" applyAlignment="0" applyProtection="0"/>
    <xf numFmtId="0" fontId="17" fillId="8" borderId="38" applyNumberFormat="0" applyAlignment="0" applyProtection="0"/>
    <xf numFmtId="0" fontId="17" fillId="8" borderId="38" applyNumberFormat="0" applyAlignment="0" applyProtection="0"/>
    <xf numFmtId="0" fontId="17" fillId="8" borderId="38" applyNumberFormat="0" applyAlignment="0" applyProtection="0"/>
    <xf numFmtId="0" fontId="17" fillId="8" borderId="38" applyNumberFormat="0" applyAlignment="0" applyProtection="0"/>
    <xf numFmtId="0" fontId="17" fillId="8" borderId="38" applyNumberFormat="0" applyAlignment="0" applyProtection="0"/>
    <xf numFmtId="0" fontId="17" fillId="8" borderId="38" applyNumberFormat="0" applyAlignment="0" applyProtection="0"/>
    <xf numFmtId="0" fontId="17" fillId="8" borderId="38" applyNumberFormat="0" applyAlignment="0" applyProtection="0"/>
    <xf numFmtId="0" fontId="17" fillId="8" borderId="38" applyNumberFormat="0" applyAlignment="0" applyProtection="0"/>
    <xf numFmtId="0" fontId="17" fillId="8" borderId="38" applyNumberFormat="0" applyAlignment="0" applyProtection="0"/>
    <xf numFmtId="0" fontId="17" fillId="8" borderId="38" applyNumberFormat="0" applyAlignment="0" applyProtection="0"/>
    <xf numFmtId="0" fontId="17" fillId="8" borderId="38" applyNumberFormat="0" applyAlignment="0" applyProtection="0"/>
    <xf numFmtId="0" fontId="17" fillId="8" borderId="38" applyNumberFormat="0" applyAlignment="0" applyProtection="0"/>
    <xf numFmtId="0" fontId="17" fillId="8" borderId="38" applyNumberFormat="0" applyAlignment="0" applyProtection="0"/>
    <xf numFmtId="0" fontId="17" fillId="8" borderId="38" applyNumberFormat="0" applyAlignment="0" applyProtection="0"/>
    <xf numFmtId="0" fontId="17" fillId="8" borderId="38" applyNumberFormat="0" applyAlignment="0" applyProtection="0"/>
    <xf numFmtId="0" fontId="17" fillId="8" borderId="38" applyNumberFormat="0" applyAlignment="0" applyProtection="0"/>
    <xf numFmtId="0" fontId="17" fillId="8" borderId="38" applyNumberFormat="0" applyAlignment="0" applyProtection="0"/>
    <xf numFmtId="0" fontId="17" fillId="8" borderId="38" applyNumberFormat="0" applyAlignment="0" applyProtection="0"/>
    <xf numFmtId="0" fontId="17" fillId="8" borderId="38" applyNumberFormat="0" applyAlignment="0" applyProtection="0"/>
    <xf numFmtId="0" fontId="17" fillId="8" borderId="38" applyNumberFormat="0" applyAlignment="0" applyProtection="0"/>
    <xf numFmtId="0" fontId="17" fillId="8" borderId="38" applyNumberFormat="0" applyAlignment="0" applyProtection="0"/>
    <xf numFmtId="0" fontId="17" fillId="8" borderId="38" applyNumberFormat="0" applyAlignment="0" applyProtection="0"/>
    <xf numFmtId="0" fontId="17" fillId="8" borderId="38" applyNumberFormat="0" applyAlignment="0" applyProtection="0"/>
    <xf numFmtId="0" fontId="17" fillId="8" borderId="38" applyNumberFormat="0" applyAlignment="0" applyProtection="0"/>
    <xf numFmtId="0" fontId="17" fillId="8" borderId="38" applyNumberFormat="0" applyAlignment="0" applyProtection="0"/>
    <xf numFmtId="0" fontId="17" fillId="8" borderId="38" applyNumberFormat="0" applyAlignment="0" applyProtection="0"/>
    <xf numFmtId="0" fontId="17" fillId="8" borderId="38" applyNumberFormat="0" applyAlignment="0" applyProtection="0"/>
    <xf numFmtId="0" fontId="17" fillId="8" borderId="38" applyNumberFormat="0" applyAlignment="0" applyProtection="0"/>
    <xf numFmtId="0" fontId="17" fillId="8" borderId="38" applyNumberFormat="0" applyAlignment="0" applyProtection="0"/>
    <xf numFmtId="0" fontId="17" fillId="8" borderId="38" applyNumberFormat="0" applyAlignment="0" applyProtection="0"/>
    <xf numFmtId="0" fontId="17" fillId="8" borderId="38" applyNumberFormat="0" applyAlignment="0" applyProtection="0"/>
    <xf numFmtId="0" fontId="17" fillId="8" borderId="38" applyNumberFormat="0" applyAlignment="0" applyProtection="0"/>
    <xf numFmtId="0" fontId="17" fillId="8" borderId="38" applyNumberFormat="0" applyAlignment="0" applyProtection="0"/>
    <xf numFmtId="0" fontId="17" fillId="8" borderId="38" applyNumberFormat="0" applyAlignment="0" applyProtection="0"/>
    <xf numFmtId="0" fontId="17" fillId="8" borderId="38" applyNumberFormat="0" applyAlignment="0" applyProtection="0"/>
    <xf numFmtId="0" fontId="17" fillId="8" borderId="38" applyNumberFormat="0" applyAlignment="0" applyProtection="0"/>
    <xf numFmtId="0" fontId="17" fillId="8" borderId="38" applyNumberFormat="0" applyAlignment="0" applyProtection="0"/>
    <xf numFmtId="0" fontId="17" fillId="8" borderId="38" applyNumberFormat="0" applyAlignment="0" applyProtection="0"/>
    <xf numFmtId="0" fontId="17" fillId="8" borderId="38" applyNumberFormat="0" applyAlignment="0" applyProtection="0"/>
    <xf numFmtId="0" fontId="17" fillId="8" borderId="38" applyNumberFormat="0" applyAlignment="0" applyProtection="0"/>
    <xf numFmtId="0" fontId="17" fillId="8" borderId="38" applyNumberFormat="0" applyAlignment="0" applyProtection="0"/>
    <xf numFmtId="0" fontId="17" fillId="8" borderId="38" applyNumberFormat="0" applyAlignment="0" applyProtection="0"/>
    <xf numFmtId="0" fontId="17" fillId="8" borderId="38" applyNumberFormat="0" applyAlignment="0" applyProtection="0"/>
    <xf numFmtId="0" fontId="17" fillId="8" borderId="38" applyNumberFormat="0" applyAlignment="0" applyProtection="0"/>
    <xf numFmtId="0" fontId="18" fillId="26" borderId="40"/>
    <xf numFmtId="0" fontId="19" fillId="0" borderId="45" applyNumberFormat="0" applyFill="0" applyAlignment="0" applyProtection="0"/>
    <xf numFmtId="0" fontId="19" fillId="0" borderId="45" applyNumberFormat="0" applyFill="0" applyAlignment="0" applyProtection="0"/>
    <xf numFmtId="0" fontId="19" fillId="0" borderId="45" applyNumberFormat="0" applyFill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164" fontId="2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" fillId="28" borderId="46" applyNumberFormat="0" applyFont="0" applyAlignment="0" applyProtection="0"/>
    <xf numFmtId="0" fontId="4" fillId="28" borderId="46" applyNumberFormat="0" applyFont="0" applyAlignment="0" applyProtection="0"/>
    <xf numFmtId="0" fontId="4" fillId="28" borderId="46" applyNumberFormat="0" applyFont="0" applyAlignment="0" applyProtection="0"/>
    <xf numFmtId="0" fontId="22" fillId="21" borderId="47" applyNumberFormat="0" applyAlignment="0" applyProtection="0"/>
    <xf numFmtId="0" fontId="22" fillId="21" borderId="47" applyNumberFormat="0" applyAlignment="0" applyProtection="0"/>
    <xf numFmtId="0" fontId="22" fillId="21" borderId="47" applyNumberFormat="0" applyAlignment="0" applyProtection="0"/>
    <xf numFmtId="10" fontId="2" fillId="0" borderId="0" applyFont="0" applyFill="0" applyBorder="0" applyAlignment="0" applyProtection="0"/>
    <xf numFmtId="10" fontId="2" fillId="0" borderId="0" applyFont="0" applyFill="0" applyBorder="0" applyAlignment="0" applyProtection="0"/>
    <xf numFmtId="10" fontId="2" fillId="0" borderId="0" applyFont="0" applyFill="0" applyBorder="0" applyAlignment="0" applyProtection="0"/>
    <xf numFmtId="10" fontId="2" fillId="0" borderId="0" applyFont="0" applyFill="0" applyBorder="0" applyAlignment="0" applyProtection="0"/>
    <xf numFmtId="0" fontId="9" fillId="0" borderId="0"/>
    <xf numFmtId="4" fontId="12" fillId="15" borderId="48" applyNumberFormat="0" applyProtection="0">
      <alignment horizontal="left" vertical="center" indent="1"/>
    </xf>
    <xf numFmtId="0" fontId="9" fillId="0" borderId="40"/>
    <xf numFmtId="0" fontId="23" fillId="29" borderId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5" fillId="0" borderId="49" applyNumberFormat="0" applyFill="0" applyAlignment="0" applyProtection="0"/>
    <xf numFmtId="0" fontId="25" fillId="0" borderId="49" applyNumberFormat="0" applyFill="0" applyAlignment="0" applyProtection="0"/>
    <xf numFmtId="0" fontId="25" fillId="0" borderId="49" applyNumberFormat="0" applyFill="0" applyAlignment="0" applyProtection="0"/>
    <xf numFmtId="0" fontId="18" fillId="0" borderId="50"/>
    <xf numFmtId="0" fontId="18" fillId="0" borderId="4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165" fontId="31" fillId="0" borderId="0"/>
    <xf numFmtId="165" fontId="31" fillId="0" borderId="0"/>
    <xf numFmtId="0" fontId="1" fillId="0" borderId="0"/>
    <xf numFmtId="0" fontId="40" fillId="0" borderId="52" applyNumberFormat="0" applyAlignment="0" applyProtection="0">
      <alignment horizontal="left" vertical="center"/>
    </xf>
    <xf numFmtId="0" fontId="40" fillId="0" borderId="18">
      <alignment horizontal="left" vertical="center"/>
    </xf>
    <xf numFmtId="165" fontId="31" fillId="0" borderId="0"/>
    <xf numFmtId="165" fontId="31" fillId="0" borderId="0"/>
    <xf numFmtId="0" fontId="27" fillId="0" borderId="1" applyBorder="0">
      <alignment horizontal="center" vertical="center"/>
    </xf>
    <xf numFmtId="165" fontId="31" fillId="0" borderId="0"/>
    <xf numFmtId="0" fontId="2" fillId="0" borderId="0"/>
    <xf numFmtId="0" fontId="1" fillId="0" borderId="0"/>
    <xf numFmtId="165" fontId="31" fillId="0" borderId="0"/>
    <xf numFmtId="0" fontId="2" fillId="0" borderId="0"/>
    <xf numFmtId="44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169" fontId="2" fillId="0" borderId="0" applyFill="0" applyBorder="0" applyAlignment="0"/>
    <xf numFmtId="169" fontId="2" fillId="0" borderId="0" applyFill="0" applyBorder="0" applyAlignment="0"/>
    <xf numFmtId="170" fontId="2" fillId="0" borderId="0" applyFill="0" applyBorder="0" applyAlignment="0"/>
    <xf numFmtId="170" fontId="2" fillId="0" borderId="0" applyFill="0" applyBorder="0" applyAlignment="0"/>
    <xf numFmtId="171" fontId="2" fillId="0" borderId="0" applyFill="0" applyBorder="0" applyAlignment="0"/>
    <xf numFmtId="171" fontId="2" fillId="0" borderId="0" applyFill="0" applyBorder="0" applyAlignment="0"/>
    <xf numFmtId="172" fontId="2" fillId="0" borderId="0" applyFill="0" applyBorder="0" applyAlignment="0"/>
    <xf numFmtId="172" fontId="2" fillId="0" borderId="0" applyFill="0" applyBorder="0" applyAlignment="0"/>
    <xf numFmtId="173" fontId="2" fillId="0" borderId="0" applyFill="0" applyBorder="0" applyAlignment="0"/>
    <xf numFmtId="173" fontId="2" fillId="0" borderId="0" applyFill="0" applyBorder="0" applyAlignment="0"/>
    <xf numFmtId="169" fontId="2" fillId="0" borderId="0" applyFill="0" applyBorder="0" applyAlignment="0"/>
    <xf numFmtId="169" fontId="2" fillId="0" borderId="0" applyFill="0" applyBorder="0" applyAlignment="0"/>
    <xf numFmtId="174" fontId="2" fillId="0" borderId="0" applyFill="0" applyBorder="0" applyAlignment="0"/>
    <xf numFmtId="174" fontId="2" fillId="0" borderId="0" applyFill="0" applyBorder="0" applyAlignment="0"/>
    <xf numFmtId="170" fontId="2" fillId="0" borderId="0" applyFill="0" applyBorder="0" applyAlignment="0"/>
    <xf numFmtId="170" fontId="2" fillId="0" borderId="0" applyFill="0" applyBorder="0" applyAlignment="0"/>
    <xf numFmtId="169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170" fontId="2" fillId="0" borderId="0" applyFont="0" applyFill="0" applyBorder="0" applyAlignment="0" applyProtection="0"/>
    <xf numFmtId="170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14" fontId="38" fillId="0" borderId="0" applyFill="0" applyBorder="0" applyAlignment="0"/>
    <xf numFmtId="169" fontId="2" fillId="0" borderId="0" applyFill="0" applyBorder="0" applyAlignment="0"/>
    <xf numFmtId="169" fontId="2" fillId="0" borderId="0" applyFill="0" applyBorder="0" applyAlignment="0"/>
    <xf numFmtId="170" fontId="2" fillId="0" borderId="0" applyFill="0" applyBorder="0" applyAlignment="0"/>
    <xf numFmtId="170" fontId="2" fillId="0" borderId="0" applyFill="0" applyBorder="0" applyAlignment="0"/>
    <xf numFmtId="169" fontId="2" fillId="0" borderId="0" applyFill="0" applyBorder="0" applyAlignment="0"/>
    <xf numFmtId="169" fontId="2" fillId="0" borderId="0" applyFill="0" applyBorder="0" applyAlignment="0"/>
    <xf numFmtId="174" fontId="2" fillId="0" borderId="0" applyFill="0" applyBorder="0" applyAlignment="0"/>
    <xf numFmtId="174" fontId="2" fillId="0" borderId="0" applyFill="0" applyBorder="0" applyAlignment="0"/>
    <xf numFmtId="170" fontId="2" fillId="0" borderId="0" applyFill="0" applyBorder="0" applyAlignment="0"/>
    <xf numFmtId="170" fontId="2" fillId="0" borderId="0" applyFill="0" applyBorder="0" applyAlignment="0"/>
    <xf numFmtId="169" fontId="2" fillId="0" borderId="0" applyFill="0" applyBorder="0" applyAlignment="0"/>
    <xf numFmtId="169" fontId="2" fillId="0" borderId="0" applyFill="0" applyBorder="0" applyAlignment="0"/>
    <xf numFmtId="170" fontId="2" fillId="0" borderId="0" applyFill="0" applyBorder="0" applyAlignment="0"/>
    <xf numFmtId="170" fontId="2" fillId="0" borderId="0" applyFill="0" applyBorder="0" applyAlignment="0"/>
    <xf numFmtId="169" fontId="2" fillId="0" borderId="0" applyFill="0" applyBorder="0" applyAlignment="0"/>
    <xf numFmtId="169" fontId="2" fillId="0" borderId="0" applyFill="0" applyBorder="0" applyAlignment="0"/>
    <xf numFmtId="174" fontId="2" fillId="0" borderId="0" applyFill="0" applyBorder="0" applyAlignment="0"/>
    <xf numFmtId="174" fontId="2" fillId="0" borderId="0" applyFill="0" applyBorder="0" applyAlignment="0"/>
    <xf numFmtId="170" fontId="2" fillId="0" borderId="0" applyFill="0" applyBorder="0" applyAlignment="0"/>
    <xf numFmtId="170" fontId="2" fillId="0" borderId="0" applyFill="0" applyBorder="0" applyAlignment="0"/>
    <xf numFmtId="175" fontId="2" fillId="0" borderId="0"/>
    <xf numFmtId="173" fontId="2" fillId="0" borderId="0" applyFont="0" applyFill="0" applyBorder="0" applyAlignment="0" applyProtection="0"/>
    <xf numFmtId="173" fontId="2" fillId="0" borderId="0" applyFont="0" applyFill="0" applyBorder="0" applyAlignment="0" applyProtection="0"/>
    <xf numFmtId="176" fontId="2" fillId="0" borderId="0" applyFont="0" applyFill="0" applyBorder="0" applyAlignment="0" applyProtection="0"/>
    <xf numFmtId="176" fontId="2" fillId="0" borderId="0" applyFont="0" applyFill="0" applyBorder="0" applyAlignment="0" applyProtection="0"/>
    <xf numFmtId="169" fontId="2" fillId="0" borderId="0" applyFill="0" applyBorder="0" applyAlignment="0"/>
    <xf numFmtId="169" fontId="2" fillId="0" borderId="0" applyFill="0" applyBorder="0" applyAlignment="0"/>
    <xf numFmtId="170" fontId="2" fillId="0" borderId="0" applyFill="0" applyBorder="0" applyAlignment="0"/>
    <xf numFmtId="170" fontId="2" fillId="0" borderId="0" applyFill="0" applyBorder="0" applyAlignment="0"/>
    <xf numFmtId="169" fontId="2" fillId="0" borderId="0" applyFill="0" applyBorder="0" applyAlignment="0"/>
    <xf numFmtId="169" fontId="2" fillId="0" borderId="0" applyFill="0" applyBorder="0" applyAlignment="0"/>
    <xf numFmtId="174" fontId="2" fillId="0" borderId="0" applyFill="0" applyBorder="0" applyAlignment="0"/>
    <xf numFmtId="174" fontId="2" fillId="0" borderId="0" applyFill="0" applyBorder="0" applyAlignment="0"/>
    <xf numFmtId="170" fontId="2" fillId="0" borderId="0" applyFill="0" applyBorder="0" applyAlignment="0"/>
    <xf numFmtId="170" fontId="2" fillId="0" borderId="0" applyFill="0" applyBorder="0" applyAlignment="0"/>
    <xf numFmtId="49" fontId="38" fillId="0" borderId="0" applyFill="0" applyBorder="0" applyAlignment="0"/>
    <xf numFmtId="177" fontId="2" fillId="0" borderId="0" applyFill="0" applyBorder="0" applyAlignment="0"/>
    <xf numFmtId="177" fontId="2" fillId="0" borderId="0" applyFill="0" applyBorder="0" applyAlignment="0"/>
    <xf numFmtId="169" fontId="2" fillId="0" borderId="0" applyFill="0" applyBorder="0" applyAlignment="0"/>
    <xf numFmtId="169" fontId="2" fillId="0" borderId="0" applyFill="0" applyBorder="0" applyAlignment="0"/>
    <xf numFmtId="179" fontId="1" fillId="0" borderId="0" applyFont="0" applyFill="0" applyBorder="0" applyAlignment="0" applyProtection="0"/>
    <xf numFmtId="179" fontId="1" fillId="0" borderId="0" applyFont="0" applyFill="0" applyBorder="0" applyAlignment="0" applyProtection="0"/>
    <xf numFmtId="179" fontId="1" fillId="0" borderId="0" applyFont="0" applyFill="0" applyBorder="0" applyAlignment="0" applyProtection="0"/>
    <xf numFmtId="179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9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79" fontId="1" fillId="0" borderId="0" applyFont="0" applyFill="0" applyBorder="0" applyAlignment="0" applyProtection="0"/>
    <xf numFmtId="179" fontId="1" fillId="0" borderId="0" applyFont="0" applyFill="0" applyBorder="0" applyAlignment="0" applyProtection="0"/>
    <xf numFmtId="179" fontId="1" fillId="0" borderId="0" applyFont="0" applyFill="0" applyBorder="0" applyAlignment="0" applyProtection="0"/>
    <xf numFmtId="179" fontId="1" fillId="0" borderId="0" applyFont="0" applyFill="0" applyBorder="0" applyAlignment="0" applyProtection="0"/>
    <xf numFmtId="17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2" fillId="0" borderId="0"/>
    <xf numFmtId="0" fontId="1" fillId="0" borderId="0"/>
    <xf numFmtId="0" fontId="55" fillId="0" borderId="54" applyNumberFormat="0" applyFont="0" applyFill="0" applyAlignment="0" applyProtection="0"/>
    <xf numFmtId="180" fontId="56" fillId="0" borderId="55" applyNumberFormat="0" applyProtection="0">
      <alignment horizontal="right" vertical="center"/>
    </xf>
    <xf numFmtId="180" fontId="57" fillId="0" borderId="56" applyNumberFormat="0" applyProtection="0">
      <alignment horizontal="right" vertical="center"/>
    </xf>
    <xf numFmtId="0" fontId="57" fillId="33" borderId="54" applyNumberFormat="0" applyAlignment="0" applyProtection="0">
      <alignment horizontal="left" vertical="center" indent="1"/>
    </xf>
    <xf numFmtId="0" fontId="58" fillId="34" borderId="56" applyNumberFormat="0" applyAlignment="0" applyProtection="0">
      <alignment horizontal="left" vertical="center" indent="1"/>
    </xf>
    <xf numFmtId="0" fontId="58" fillId="34" borderId="56" applyNumberFormat="0" applyAlignment="0" applyProtection="0">
      <alignment horizontal="left" vertical="center" indent="1"/>
    </xf>
    <xf numFmtId="0" fontId="59" fillId="0" borderId="57" applyNumberFormat="0" applyFill="0" applyBorder="0" applyAlignment="0" applyProtection="0"/>
    <xf numFmtId="0" fontId="59" fillId="34" borderId="56" applyNumberFormat="0" applyAlignment="0" applyProtection="0">
      <alignment horizontal="left" vertical="center" indent="1"/>
    </xf>
    <xf numFmtId="0" fontId="59" fillId="34" borderId="56" applyNumberFormat="0" applyAlignment="0" applyProtection="0">
      <alignment horizontal="left" vertical="center" indent="1"/>
    </xf>
    <xf numFmtId="180" fontId="60" fillId="35" borderId="55" applyNumberFormat="0" applyBorder="0" applyProtection="0">
      <alignment horizontal="right" vertical="center"/>
    </xf>
    <xf numFmtId="180" fontId="61" fillId="35" borderId="56" applyNumberFormat="0" applyBorder="0" applyProtection="0">
      <alignment horizontal="right" vertical="center"/>
    </xf>
    <xf numFmtId="0" fontId="59" fillId="36" borderId="56" applyNumberFormat="0" applyAlignment="0" applyProtection="0">
      <alignment horizontal="left" vertical="center" indent="1"/>
    </xf>
    <xf numFmtId="180" fontId="61" fillId="36" borderId="56" applyNumberFormat="0" applyProtection="0">
      <alignment horizontal="right" vertical="center"/>
    </xf>
    <xf numFmtId="0" fontId="62" fillId="0" borderId="57" applyNumberFormat="0" applyBorder="0" applyAlignment="0" applyProtection="0"/>
    <xf numFmtId="180" fontId="63" fillId="37" borderId="58" applyNumberFormat="0" applyBorder="0" applyAlignment="0" applyProtection="0">
      <alignment horizontal="right" vertical="center" indent="1"/>
    </xf>
    <xf numFmtId="180" fontId="64" fillId="38" borderId="58" applyNumberFormat="0" applyBorder="0" applyAlignment="0" applyProtection="0">
      <alignment horizontal="right" vertical="center" indent="1"/>
    </xf>
    <xf numFmtId="180" fontId="64" fillId="39" borderId="58" applyNumberFormat="0" applyBorder="0" applyAlignment="0" applyProtection="0">
      <alignment horizontal="right" vertical="center" indent="1"/>
    </xf>
    <xf numFmtId="180" fontId="65" fillId="40" borderId="58" applyNumberFormat="0" applyBorder="0" applyAlignment="0" applyProtection="0">
      <alignment horizontal="right" vertical="center" indent="1"/>
    </xf>
    <xf numFmtId="180" fontId="65" fillId="41" borderId="58" applyNumberFormat="0" applyBorder="0" applyAlignment="0" applyProtection="0">
      <alignment horizontal="right" vertical="center" indent="1"/>
    </xf>
    <xf numFmtId="180" fontId="65" fillId="42" borderId="58" applyNumberFormat="0" applyBorder="0" applyAlignment="0" applyProtection="0">
      <alignment horizontal="right" vertical="center" indent="1"/>
    </xf>
    <xf numFmtId="180" fontId="66" fillId="43" borderId="58" applyNumberFormat="0" applyBorder="0" applyAlignment="0" applyProtection="0">
      <alignment horizontal="right" vertical="center" indent="1"/>
    </xf>
    <xf numFmtId="180" fontId="66" fillId="44" borderId="58" applyNumberFormat="0" applyBorder="0" applyAlignment="0" applyProtection="0">
      <alignment horizontal="right" vertical="center" indent="1"/>
    </xf>
    <xf numFmtId="180" fontId="66" fillId="45" borderId="58" applyNumberFormat="0" applyBorder="0" applyAlignment="0" applyProtection="0">
      <alignment horizontal="right" vertical="center" indent="1"/>
    </xf>
    <xf numFmtId="0" fontId="58" fillId="46" borderId="54" applyNumberFormat="0" applyAlignment="0" applyProtection="0">
      <alignment horizontal="left" vertical="center" indent="1"/>
    </xf>
    <xf numFmtId="0" fontId="58" fillId="47" borderId="54" applyNumberFormat="0" applyAlignment="0" applyProtection="0">
      <alignment horizontal="left" vertical="center" indent="1"/>
    </xf>
    <xf numFmtId="0" fontId="58" fillId="48" borderId="54" applyNumberFormat="0" applyAlignment="0" applyProtection="0">
      <alignment horizontal="left" vertical="center" indent="1"/>
    </xf>
    <xf numFmtId="0" fontId="58" fillId="35" borderId="54" applyNumberFormat="0" applyAlignment="0" applyProtection="0">
      <alignment horizontal="left" vertical="center" indent="1"/>
    </xf>
    <xf numFmtId="0" fontId="58" fillId="36" borderId="56" applyNumberFormat="0" applyAlignment="0" applyProtection="0">
      <alignment horizontal="left" vertical="center" indent="1"/>
    </xf>
    <xf numFmtId="180" fontId="56" fillId="35" borderId="55" applyNumberFormat="0" applyBorder="0" applyProtection="0">
      <alignment horizontal="right" vertical="center"/>
    </xf>
    <xf numFmtId="180" fontId="57" fillId="35" borderId="56" applyNumberFormat="0" applyBorder="0" applyProtection="0">
      <alignment horizontal="right" vertical="center"/>
    </xf>
    <xf numFmtId="180" fontId="56" fillId="49" borderId="54" applyNumberFormat="0" applyAlignment="0" applyProtection="0">
      <alignment horizontal="left" vertical="center" indent="1"/>
    </xf>
    <xf numFmtId="0" fontId="57" fillId="33" borderId="56" applyNumberFormat="0" applyAlignment="0" applyProtection="0">
      <alignment horizontal="left" vertical="center" indent="1"/>
    </xf>
    <xf numFmtId="0" fontId="58" fillId="36" borderId="56" applyNumberFormat="0" applyAlignment="0" applyProtection="0">
      <alignment horizontal="left" vertical="center" indent="1"/>
    </xf>
    <xf numFmtId="180" fontId="57" fillId="36" borderId="56" applyNumberFormat="0" applyProtection="0">
      <alignment horizontal="right" vertical="center"/>
    </xf>
    <xf numFmtId="165" fontId="75" fillId="0" borderId="0"/>
    <xf numFmtId="165" fontId="75" fillId="0" borderId="0"/>
  </cellStyleXfs>
  <cellXfs count="984">
    <xf numFmtId="0" fontId="0" fillId="0" borderId="0" xfId="0"/>
    <xf numFmtId="0" fontId="2" fillId="0" borderId="0" xfId="1" applyFill="1"/>
    <xf numFmtId="0" fontId="2" fillId="0" borderId="0" xfId="1" applyFont="1" applyFill="1"/>
    <xf numFmtId="0" fontId="2" fillId="0" borderId="0" xfId="1" applyFill="1" applyAlignment="1">
      <alignment vertical="center"/>
    </xf>
    <xf numFmtId="0" fontId="2" fillId="0" borderId="0" xfId="1" applyFont="1" applyFill="1" applyAlignment="1">
      <alignment vertical="center"/>
    </xf>
    <xf numFmtId="0" fontId="2" fillId="0" borderId="0" xfId="1" applyFill="1" applyAlignment="1">
      <alignment horizontal="center" vertical="center"/>
    </xf>
    <xf numFmtId="0" fontId="2" fillId="0" borderId="0" xfId="1" applyFont="1" applyFill="1" applyAlignment="1">
      <alignment horizontal="center" vertical="center"/>
    </xf>
    <xf numFmtId="0" fontId="28" fillId="30" borderId="0" xfId="0" applyNumberFormat="1" applyFont="1" applyFill="1" applyAlignment="1">
      <alignment horizontal="left"/>
    </xf>
    <xf numFmtId="0" fontId="29" fillId="0" borderId="0" xfId="0" applyFont="1"/>
    <xf numFmtId="0" fontId="29" fillId="0" borderId="0" xfId="0" applyFont="1" applyAlignment="1">
      <alignment horizontal="center"/>
    </xf>
    <xf numFmtId="0" fontId="30" fillId="0" borderId="0" xfId="0" applyFont="1" applyFill="1" applyAlignment="1"/>
    <xf numFmtId="0" fontId="29" fillId="0" borderId="0" xfId="0" applyFont="1" applyBorder="1"/>
    <xf numFmtId="165" fontId="32" fillId="0" borderId="44" xfId="286" applyFont="1" applyFill="1" applyBorder="1" applyAlignment="1">
      <alignment horizontal="center" vertical="center"/>
    </xf>
    <xf numFmtId="165" fontId="32" fillId="0" borderId="44" xfId="286" applyFont="1" applyFill="1" applyBorder="1" applyAlignment="1">
      <alignment horizontal="center" vertical="center" wrapText="1"/>
    </xf>
    <xf numFmtId="165" fontId="32" fillId="0" borderId="44" xfId="286" applyFont="1" applyFill="1" applyBorder="1" applyAlignment="1" applyProtection="1">
      <alignment horizontal="center" vertical="center" wrapText="1"/>
    </xf>
    <xf numFmtId="166" fontId="32" fillId="0" borderId="44" xfId="286" applyNumberFormat="1" applyFont="1" applyFill="1" applyBorder="1" applyAlignment="1" applyProtection="1">
      <alignment horizontal="center" vertical="center" wrapText="1"/>
    </xf>
    <xf numFmtId="166" fontId="34" fillId="0" borderId="44" xfId="286" applyNumberFormat="1" applyFont="1" applyFill="1" applyBorder="1" applyAlignment="1" applyProtection="1">
      <alignment horizontal="center" vertical="center" wrapText="1"/>
    </xf>
    <xf numFmtId="166" fontId="35" fillId="0" borderId="44" xfId="286" applyNumberFormat="1" applyFont="1" applyFill="1" applyBorder="1" applyAlignment="1" applyProtection="1">
      <alignment horizontal="center" vertical="center" wrapText="1"/>
    </xf>
    <xf numFmtId="165" fontId="34" fillId="0" borderId="44" xfId="286" applyFont="1" applyFill="1" applyBorder="1" applyAlignment="1" applyProtection="1">
      <alignment horizontal="center" vertical="center"/>
    </xf>
    <xf numFmtId="165" fontId="2" fillId="0" borderId="0" xfId="286" applyFont="1" applyFill="1" applyBorder="1" applyAlignment="1">
      <alignment horizontal="center" vertical="center"/>
    </xf>
    <xf numFmtId="165" fontId="2" fillId="0" borderId="44" xfId="286" quotePrefix="1" applyFont="1" applyFill="1" applyBorder="1" applyAlignment="1">
      <alignment horizontal="center" vertical="center" wrapText="1"/>
    </xf>
    <xf numFmtId="49" fontId="2" fillId="0" borderId="44" xfId="286" applyNumberFormat="1" applyFont="1" applyFill="1" applyBorder="1" applyAlignment="1">
      <alignment horizontal="center" vertical="center" wrapText="1"/>
    </xf>
    <xf numFmtId="0" fontId="36" fillId="0" borderId="44" xfId="286" applyNumberFormat="1" applyFont="1" applyFill="1" applyBorder="1" applyAlignment="1">
      <alignment horizontal="center" vertical="center"/>
    </xf>
    <xf numFmtId="49" fontId="2" fillId="0" borderId="44" xfId="286" applyNumberFormat="1" applyFont="1" applyFill="1" applyBorder="1" applyAlignment="1">
      <alignment vertical="center" wrapText="1"/>
    </xf>
    <xf numFmtId="49" fontId="35" fillId="0" borderId="44" xfId="286" applyNumberFormat="1" applyFont="1" applyFill="1" applyBorder="1" applyAlignment="1">
      <alignment horizontal="center" vertical="center"/>
    </xf>
    <xf numFmtId="49" fontId="36" fillId="0" borderId="44" xfId="3" applyNumberFormat="1" applyFont="1" applyFill="1" applyBorder="1" applyAlignment="1">
      <alignment horizontal="left" vertical="center" wrapText="1"/>
    </xf>
    <xf numFmtId="0" fontId="2" fillId="0" borderId="44" xfId="0" applyNumberFormat="1" applyFont="1" applyFill="1" applyBorder="1" applyAlignment="1">
      <alignment vertical="center" wrapText="1"/>
    </xf>
    <xf numFmtId="49" fontId="2" fillId="0" borderId="44" xfId="287" applyNumberFormat="1" applyFont="1" applyFill="1" applyBorder="1" applyAlignment="1">
      <alignment horizontal="center" vertical="center" wrapText="1"/>
    </xf>
    <xf numFmtId="49" fontId="38" fillId="0" borderId="44" xfId="287" applyNumberFormat="1" applyFont="1" applyFill="1" applyBorder="1" applyAlignment="1">
      <alignment horizontal="center" vertical="center" wrapText="1"/>
    </xf>
    <xf numFmtId="0" fontId="2" fillId="0" borderId="44" xfId="287" applyNumberFormat="1" applyFont="1" applyFill="1" applyBorder="1" applyAlignment="1">
      <alignment horizontal="left" vertical="center" wrapText="1"/>
    </xf>
    <xf numFmtId="0" fontId="2" fillId="0" borderId="44" xfId="287" applyNumberFormat="1" applyFont="1" applyFill="1" applyBorder="1" applyAlignment="1">
      <alignment horizontal="center" vertical="center" wrapText="1"/>
    </xf>
    <xf numFmtId="0" fontId="36" fillId="0" borderId="44" xfId="287" applyNumberFormat="1" applyFont="1" applyFill="1" applyBorder="1" applyAlignment="1">
      <alignment horizontal="center" vertical="center" wrapText="1"/>
    </xf>
    <xf numFmtId="0" fontId="36" fillId="0" borderId="44" xfId="287" applyNumberFormat="1" applyFont="1" applyFill="1" applyBorder="1" applyAlignment="1">
      <alignment horizontal="center" vertical="center"/>
    </xf>
    <xf numFmtId="49" fontId="35" fillId="0" borderId="44" xfId="287" applyNumberFormat="1" applyFont="1" applyFill="1" applyBorder="1" applyAlignment="1">
      <alignment horizontal="center" vertical="center"/>
    </xf>
    <xf numFmtId="0" fontId="36" fillId="0" borderId="44" xfId="287" applyNumberFormat="1" applyFont="1" applyFill="1" applyBorder="1" applyAlignment="1">
      <alignment vertical="center" wrapText="1"/>
    </xf>
    <xf numFmtId="165" fontId="2" fillId="0" borderId="0" xfId="286" applyFont="1" applyFill="1" applyBorder="1" applyAlignment="1">
      <alignment vertical="center"/>
    </xf>
    <xf numFmtId="165" fontId="2" fillId="0" borderId="0" xfId="286" applyFont="1" applyFill="1" applyAlignment="1">
      <alignment vertical="center"/>
    </xf>
    <xf numFmtId="49" fontId="36" fillId="0" borderId="44" xfId="286" applyNumberFormat="1" applyFont="1" applyFill="1" applyBorder="1" applyAlignment="1">
      <alignment horizontal="center" vertical="center" wrapText="1"/>
    </xf>
    <xf numFmtId="49" fontId="36" fillId="0" borderId="44" xfId="288" applyNumberFormat="1" applyFont="1" applyFill="1" applyBorder="1" applyAlignment="1">
      <alignment horizontal="center" vertical="center" wrapText="1"/>
    </xf>
    <xf numFmtId="49" fontId="36" fillId="0" borderId="44" xfId="286" applyNumberFormat="1" applyFont="1" applyFill="1" applyBorder="1" applyAlignment="1">
      <alignment vertical="center" wrapText="1"/>
    </xf>
    <xf numFmtId="0" fontId="36" fillId="0" borderId="44" xfId="286" applyNumberFormat="1" applyFont="1" applyFill="1" applyBorder="1" applyAlignment="1">
      <alignment vertical="center" wrapText="1"/>
    </xf>
    <xf numFmtId="165" fontId="36" fillId="0" borderId="0" xfId="286" applyFont="1" applyFill="1" applyBorder="1" applyAlignment="1">
      <alignment vertical="center"/>
    </xf>
    <xf numFmtId="165" fontId="36" fillId="0" borderId="0" xfId="286" applyFont="1" applyFill="1" applyAlignment="1">
      <alignment vertical="center"/>
    </xf>
    <xf numFmtId="0" fontId="36" fillId="0" borderId="0" xfId="0" applyFont="1" applyFill="1"/>
    <xf numFmtId="49" fontId="35" fillId="0" borderId="44" xfId="288" applyNumberFormat="1" applyFont="1" applyFill="1" applyBorder="1" applyAlignment="1">
      <alignment horizontal="center" vertical="center"/>
    </xf>
    <xf numFmtId="0" fontId="36" fillId="0" borderId="51" xfId="286" applyNumberFormat="1" applyFont="1" applyFill="1" applyBorder="1" applyAlignment="1">
      <alignment horizontal="center" vertical="center"/>
    </xf>
    <xf numFmtId="165" fontId="36" fillId="0" borderId="0" xfId="0" applyNumberFormat="1" applyFont="1" applyFill="1" applyBorder="1" applyAlignment="1">
      <alignment horizontal="center" vertical="center"/>
    </xf>
    <xf numFmtId="49" fontId="36" fillId="0" borderId="44" xfId="0" applyNumberFormat="1" applyFont="1" applyFill="1" applyBorder="1" applyAlignment="1">
      <alignment horizontal="left" vertical="center" wrapText="1"/>
    </xf>
    <xf numFmtId="0" fontId="36" fillId="0" borderId="44" xfId="0" applyNumberFormat="1" applyFont="1" applyFill="1" applyBorder="1" applyAlignment="1">
      <alignment horizontal="center" vertical="center"/>
    </xf>
    <xf numFmtId="165" fontId="36" fillId="0" borderId="44" xfId="286" applyFont="1" applyFill="1" applyBorder="1" applyAlignment="1">
      <alignment vertical="center" wrapText="1"/>
    </xf>
    <xf numFmtId="165" fontId="36" fillId="0" borderId="44" xfId="286" applyFont="1" applyFill="1" applyBorder="1" applyAlignment="1">
      <alignment horizontal="center" vertical="center"/>
    </xf>
    <xf numFmtId="167" fontId="35" fillId="0" borderId="44" xfId="286" applyNumberFormat="1" applyFont="1" applyFill="1" applyBorder="1" applyAlignment="1">
      <alignment horizontal="center" vertical="center" wrapText="1"/>
    </xf>
    <xf numFmtId="14" fontId="35" fillId="0" borderId="44" xfId="286" applyNumberFormat="1" applyFont="1" applyFill="1" applyBorder="1" applyAlignment="1">
      <alignment horizontal="center" vertical="center" wrapText="1"/>
    </xf>
    <xf numFmtId="0" fontId="36" fillId="0" borderId="44" xfId="0" applyFont="1" applyFill="1" applyBorder="1" applyAlignment="1">
      <alignment vertical="center" wrapText="1"/>
    </xf>
    <xf numFmtId="0" fontId="36" fillId="0" borderId="44" xfId="0" applyFont="1" applyFill="1" applyBorder="1" applyAlignment="1">
      <alignment horizontal="center" vertical="center"/>
    </xf>
    <xf numFmtId="0" fontId="36" fillId="0" borderId="44" xfId="0" applyFont="1" applyFill="1" applyBorder="1" applyAlignment="1">
      <alignment vertical="center"/>
    </xf>
    <xf numFmtId="165" fontId="2" fillId="0" borderId="0" xfId="286" applyFont="1" applyFill="1" applyBorder="1" applyAlignment="1">
      <alignment horizontal="center"/>
    </xf>
    <xf numFmtId="165" fontId="2" fillId="0" borderId="0" xfId="286" applyFont="1" applyFill="1" applyBorder="1"/>
    <xf numFmtId="165" fontId="36" fillId="0" borderId="0" xfId="286" applyFont="1" applyFill="1" applyBorder="1" applyAlignment="1">
      <alignment horizontal="center" vertical="center"/>
    </xf>
    <xf numFmtId="165" fontId="35" fillId="0" borderId="0" xfId="286" applyFont="1" applyFill="1" applyBorder="1" applyAlignment="1">
      <alignment horizontal="center" vertical="center"/>
    </xf>
    <xf numFmtId="166" fontId="35" fillId="0" borderId="0" xfId="286" applyNumberFormat="1" applyFont="1" applyFill="1" applyBorder="1"/>
    <xf numFmtId="165" fontId="36" fillId="0" borderId="0" xfId="286" applyFont="1" applyFill="1" applyBorder="1"/>
    <xf numFmtId="165" fontId="32" fillId="0" borderId="44" xfId="287" applyFont="1" applyFill="1" applyBorder="1" applyAlignment="1">
      <alignment horizontal="center" vertical="center"/>
    </xf>
    <xf numFmtId="165" fontId="32" fillId="0" borderId="44" xfId="287" applyFont="1" applyFill="1" applyBorder="1" applyAlignment="1">
      <alignment horizontal="center" vertical="center" wrapText="1"/>
    </xf>
    <xf numFmtId="165" fontId="32" fillId="0" borderId="44" xfId="287" applyFont="1" applyFill="1" applyBorder="1" applyAlignment="1" applyProtection="1">
      <alignment horizontal="center" vertical="center" wrapText="1"/>
    </xf>
    <xf numFmtId="166" fontId="32" fillId="0" borderId="44" xfId="287" applyNumberFormat="1" applyFont="1" applyFill="1" applyBorder="1" applyAlignment="1" applyProtection="1">
      <alignment horizontal="center" vertical="center" wrapText="1"/>
    </xf>
    <xf numFmtId="166" fontId="34" fillId="0" borderId="44" xfId="287" applyNumberFormat="1" applyFont="1" applyFill="1" applyBorder="1" applyAlignment="1" applyProtection="1">
      <alignment horizontal="center" vertical="center" wrapText="1"/>
    </xf>
    <xf numFmtId="166" fontId="35" fillId="0" borderId="44" xfId="287" applyNumberFormat="1" applyFont="1" applyFill="1" applyBorder="1" applyAlignment="1" applyProtection="1">
      <alignment horizontal="center" vertical="center" wrapText="1"/>
    </xf>
    <xf numFmtId="166" fontId="41" fillId="0" borderId="44" xfId="287" applyNumberFormat="1" applyFont="1" applyFill="1" applyBorder="1" applyAlignment="1" applyProtection="1">
      <alignment horizontal="center" vertical="center" wrapText="1"/>
    </xf>
    <xf numFmtId="165" fontId="34" fillId="0" borderId="44" xfId="287" applyFont="1" applyFill="1" applyBorder="1" applyAlignment="1" applyProtection="1">
      <alignment horizontal="center" vertical="center"/>
    </xf>
    <xf numFmtId="165" fontId="2" fillId="0" borderId="0" xfId="287" applyFont="1" applyFill="1" applyBorder="1" applyAlignment="1">
      <alignment horizontal="center" vertical="center"/>
    </xf>
    <xf numFmtId="165" fontId="2" fillId="0" borderId="0" xfId="287" applyFont="1" applyFill="1" applyAlignment="1">
      <alignment horizontal="center" vertical="center"/>
    </xf>
    <xf numFmtId="0" fontId="2" fillId="0" borderId="44" xfId="287" applyNumberFormat="1" applyFont="1" applyFill="1" applyBorder="1" applyAlignment="1">
      <alignment vertical="center" wrapText="1"/>
    </xf>
    <xf numFmtId="49" fontId="2" fillId="0" borderId="44" xfId="287" applyNumberFormat="1" applyFont="1" applyFill="1" applyBorder="1" applyAlignment="1">
      <alignment vertical="center" wrapText="1"/>
    </xf>
    <xf numFmtId="49" fontId="41" fillId="0" borderId="44" xfId="287" applyNumberFormat="1" applyFont="1" applyFill="1" applyBorder="1" applyAlignment="1">
      <alignment horizontal="center" vertical="center"/>
    </xf>
    <xf numFmtId="49" fontId="36" fillId="0" borderId="44" xfId="287" applyNumberFormat="1" applyFont="1" applyFill="1" applyBorder="1" applyAlignment="1">
      <alignment horizontal="center" vertical="center" wrapText="1"/>
    </xf>
    <xf numFmtId="49" fontId="36" fillId="0" borderId="44" xfId="287" applyNumberFormat="1" applyFont="1" applyFill="1" applyBorder="1" applyAlignment="1">
      <alignment vertical="center" wrapText="1"/>
    </xf>
    <xf numFmtId="0" fontId="36" fillId="0" borderId="44" xfId="207" applyFont="1" applyFill="1" applyBorder="1" applyAlignment="1">
      <alignment horizontal="center" vertical="center"/>
    </xf>
    <xf numFmtId="165" fontId="46" fillId="0" borderId="44" xfId="287" applyFont="1" applyFill="1" applyBorder="1" applyAlignment="1">
      <alignment vertical="center"/>
    </xf>
    <xf numFmtId="165" fontId="46" fillId="0" borderId="44" xfId="287" applyFont="1" applyFill="1" applyBorder="1" applyAlignment="1">
      <alignment horizontal="center" vertical="center"/>
    </xf>
    <xf numFmtId="165" fontId="46" fillId="0" borderId="44" xfId="287" applyFont="1" applyFill="1" applyBorder="1" applyAlignment="1">
      <alignment vertical="center" wrapText="1"/>
    </xf>
    <xf numFmtId="49" fontId="41" fillId="0" borderId="44" xfId="288" applyNumberFormat="1" applyFont="1" applyFill="1" applyBorder="1" applyAlignment="1">
      <alignment horizontal="center" vertical="center"/>
    </xf>
    <xf numFmtId="165" fontId="46" fillId="0" borderId="44" xfId="287" applyFont="1" applyFill="1" applyBorder="1" applyAlignment="1">
      <alignment horizontal="center" vertical="center" wrapText="1"/>
    </xf>
    <xf numFmtId="0" fontId="2" fillId="0" borderId="44" xfId="287" applyNumberFormat="1" applyFont="1" applyFill="1" applyBorder="1" applyAlignment="1">
      <alignment horizontal="center" vertical="center"/>
    </xf>
    <xf numFmtId="49" fontId="36" fillId="0" borderId="44" xfId="287" applyNumberFormat="1" applyFont="1" applyFill="1" applyBorder="1" applyAlignment="1">
      <alignment horizontal="left" vertical="center" wrapText="1"/>
    </xf>
    <xf numFmtId="165" fontId="46" fillId="0" borderId="0" xfId="287" applyFont="1" applyFill="1" applyBorder="1" applyAlignment="1">
      <alignment vertical="center" wrapText="1"/>
    </xf>
    <xf numFmtId="0" fontId="36" fillId="0" borderId="17" xfId="295" applyFont="1" applyFill="1" applyBorder="1" applyAlignment="1">
      <alignment horizontal="center" vertical="center"/>
    </xf>
    <xf numFmtId="0" fontId="2" fillId="0" borderId="17" xfId="295" applyFont="1" applyFill="1" applyBorder="1" applyAlignment="1">
      <alignment horizontal="left" vertical="center" wrapText="1"/>
    </xf>
    <xf numFmtId="17" fontId="2" fillId="0" borderId="44" xfId="295" applyNumberFormat="1" applyFont="1" applyFill="1" applyBorder="1" applyAlignment="1">
      <alignment horizontal="left" vertical="center" wrapText="1"/>
    </xf>
    <xf numFmtId="0" fontId="2" fillId="0" borderId="44" xfId="295" applyFont="1" applyFill="1" applyBorder="1" applyAlignment="1">
      <alignment horizontal="center" vertical="center" wrapText="1"/>
    </xf>
    <xf numFmtId="0" fontId="2" fillId="0" borderId="44" xfId="295" quotePrefix="1" applyFont="1" applyFill="1" applyBorder="1" applyAlignment="1">
      <alignment horizontal="center" vertical="center"/>
    </xf>
    <xf numFmtId="49" fontId="1" fillId="32" borderId="44" xfId="287" applyNumberFormat="1" applyFont="1" applyFill="1" applyBorder="1" applyAlignment="1">
      <alignment horizontal="center" vertical="center" wrapText="1"/>
    </xf>
    <xf numFmtId="49" fontId="1" fillId="32" borderId="44" xfId="287" applyNumberFormat="1" applyFont="1" applyFill="1" applyBorder="1" applyAlignment="1">
      <alignment horizontal="left" vertical="center" wrapText="1"/>
    </xf>
    <xf numFmtId="0" fontId="36" fillId="0" borderId="44" xfId="286" applyNumberFormat="1" applyFont="1" applyFill="1" applyBorder="1" applyAlignment="1">
      <alignment horizontal="center" vertical="center" wrapText="1"/>
    </xf>
    <xf numFmtId="0" fontId="2" fillId="0" borderId="12" xfId="2" applyNumberFormat="1" applyFont="1" applyFill="1" applyBorder="1" applyAlignment="1">
      <alignment horizontal="center" vertical="center"/>
    </xf>
    <xf numFmtId="0" fontId="2" fillId="0" borderId="18" xfId="1" applyFont="1" applyFill="1" applyBorder="1" applyAlignment="1">
      <alignment horizontal="center" vertical="center"/>
    </xf>
    <xf numFmtId="0" fontId="2" fillId="0" borderId="9" xfId="1" applyFont="1" applyFill="1" applyBorder="1" applyAlignment="1">
      <alignment horizontal="center" vertical="center"/>
    </xf>
    <xf numFmtId="0" fontId="2" fillId="0" borderId="17" xfId="1" applyFont="1" applyFill="1" applyBorder="1" applyAlignment="1">
      <alignment horizontal="center" vertical="center" wrapText="1"/>
    </xf>
    <xf numFmtId="0" fontId="2" fillId="0" borderId="9" xfId="4" applyFont="1" applyFill="1" applyBorder="1" applyAlignment="1">
      <alignment horizontal="center" vertical="center" wrapText="1"/>
    </xf>
    <xf numFmtId="49" fontId="2" fillId="0" borderId="18" xfId="2" applyNumberFormat="1" applyFont="1" applyFill="1" applyBorder="1" applyAlignment="1">
      <alignment horizontal="center" vertical="center"/>
    </xf>
    <xf numFmtId="0" fontId="2" fillId="0" borderId="9" xfId="1" applyFont="1" applyFill="1" applyBorder="1" applyAlignment="1">
      <alignment horizontal="center" vertical="center" wrapText="1"/>
    </xf>
    <xf numFmtId="49" fontId="2" fillId="0" borderId="9" xfId="4" applyNumberFormat="1" applyFont="1" applyFill="1" applyBorder="1" applyAlignment="1">
      <alignment horizontal="center" vertical="center" wrapText="1"/>
    </xf>
    <xf numFmtId="49" fontId="2" fillId="0" borderId="19" xfId="2" applyNumberFormat="1" applyFont="1" applyFill="1" applyBorder="1" applyAlignment="1">
      <alignment horizontal="center" vertical="center"/>
    </xf>
    <xf numFmtId="49" fontId="2" fillId="0" borderId="23" xfId="2" applyNumberFormat="1" applyFont="1" applyFill="1" applyBorder="1" applyAlignment="1">
      <alignment horizontal="center" vertical="center"/>
    </xf>
    <xf numFmtId="49" fontId="2" fillId="0" borderId="9" xfId="2" applyNumberFormat="1" applyFont="1" applyFill="1" applyBorder="1" applyAlignment="1">
      <alignment horizontal="center" vertical="center"/>
    </xf>
    <xf numFmtId="0" fontId="2" fillId="0" borderId="23" xfId="1" applyFont="1" applyFill="1" applyBorder="1" applyAlignment="1">
      <alignment horizontal="center" vertical="center"/>
    </xf>
    <xf numFmtId="0" fontId="2" fillId="0" borderId="24" xfId="1" applyFont="1" applyFill="1" applyBorder="1" applyAlignment="1">
      <alignment horizontal="center" vertical="center"/>
    </xf>
    <xf numFmtId="0" fontId="2" fillId="0" borderId="18" xfId="2" applyNumberFormat="1" applyFont="1" applyFill="1" applyBorder="1" applyAlignment="1">
      <alignment horizontal="center" vertical="center"/>
    </xf>
    <xf numFmtId="0" fontId="2" fillId="0" borderId="9" xfId="4" applyNumberFormat="1" applyFont="1" applyFill="1" applyBorder="1" applyAlignment="1">
      <alignment horizontal="center" vertical="center" wrapText="1"/>
    </xf>
    <xf numFmtId="0" fontId="2" fillId="0" borderId="23" xfId="2" applyNumberFormat="1" applyFont="1" applyFill="1" applyBorder="1" applyAlignment="1">
      <alignment horizontal="center" vertical="center"/>
    </xf>
    <xf numFmtId="0" fontId="2" fillId="0" borderId="19" xfId="1" applyFont="1" applyFill="1" applyBorder="1" applyAlignment="1">
      <alignment horizontal="center" vertical="center"/>
    </xf>
    <xf numFmtId="0" fontId="2" fillId="0" borderId="18" xfId="1" quotePrefix="1" applyFont="1" applyFill="1" applyBorder="1" applyAlignment="1">
      <alignment horizontal="center" vertical="center"/>
    </xf>
    <xf numFmtId="0" fontId="2" fillId="0" borderId="19" xfId="3" applyFont="1" applyFill="1" applyBorder="1" applyAlignment="1">
      <alignment horizontal="center" vertical="center"/>
    </xf>
    <xf numFmtId="49" fontId="2" fillId="0" borderId="28" xfId="2" applyNumberFormat="1" applyFont="1" applyFill="1" applyBorder="1" applyAlignment="1">
      <alignment horizontal="center" vertical="center" wrapText="1"/>
    </xf>
    <xf numFmtId="49" fontId="2" fillId="0" borderId="29" xfId="2" applyNumberFormat="1" applyFont="1" applyFill="1" applyBorder="1" applyAlignment="1">
      <alignment horizontal="center" vertical="center"/>
    </xf>
    <xf numFmtId="49" fontId="2" fillId="0" borderId="17" xfId="2" applyNumberFormat="1" applyFont="1" applyFill="1" applyBorder="1" applyAlignment="1">
      <alignment horizontal="center" vertical="center" wrapText="1"/>
    </xf>
    <xf numFmtId="49" fontId="2" fillId="0" borderId="33" xfId="2" applyNumberFormat="1" applyFont="1" applyFill="1" applyBorder="1" applyAlignment="1">
      <alignment horizontal="center" vertical="center" wrapText="1"/>
    </xf>
    <xf numFmtId="49" fontId="2" fillId="0" borderId="27" xfId="2" applyNumberFormat="1" applyFont="1" applyFill="1" applyBorder="1" applyAlignment="1">
      <alignment horizontal="center" vertical="center"/>
    </xf>
    <xf numFmtId="0" fontId="2" fillId="0" borderId="18" xfId="3" applyFont="1" applyFill="1" applyBorder="1" applyAlignment="1">
      <alignment horizontal="center" vertical="center"/>
    </xf>
    <xf numFmtId="0" fontId="2" fillId="0" borderId="27" xfId="4" applyFont="1" applyFill="1" applyBorder="1" applyAlignment="1">
      <alignment horizontal="center" vertical="center" wrapText="1"/>
    </xf>
    <xf numFmtId="0" fontId="2" fillId="0" borderId="34" xfId="1" applyFont="1" applyFill="1" applyBorder="1" applyAlignment="1">
      <alignment horizontal="center" vertical="center"/>
    </xf>
    <xf numFmtId="0" fontId="2" fillId="0" borderId="27" xfId="1" quotePrefix="1" applyFont="1" applyFill="1" applyBorder="1" applyAlignment="1">
      <alignment horizontal="center" vertical="center"/>
    </xf>
    <xf numFmtId="0" fontId="2" fillId="0" borderId="29" xfId="1" applyFont="1" applyFill="1" applyBorder="1" applyAlignment="1">
      <alignment horizontal="center" vertical="center"/>
    </xf>
    <xf numFmtId="0" fontId="2" fillId="0" borderId="23" xfId="3" applyFont="1" applyFill="1" applyBorder="1" applyAlignment="1">
      <alignment horizontal="center" vertical="center"/>
    </xf>
    <xf numFmtId="49" fontId="2" fillId="0" borderId="0" xfId="2" applyNumberFormat="1" applyFont="1" applyFill="1" applyBorder="1" applyAlignment="1">
      <alignment horizontal="center" vertical="center"/>
    </xf>
    <xf numFmtId="0" fontId="2" fillId="0" borderId="0" xfId="1" quotePrefix="1" applyNumberFormat="1" applyFont="1" applyFill="1" applyAlignment="1">
      <alignment horizontal="left"/>
    </xf>
    <xf numFmtId="0" fontId="2" fillId="0" borderId="0" xfId="1" applyFont="1" applyFill="1" applyAlignment="1">
      <alignment horizontal="center" vertical="center" wrapText="1"/>
    </xf>
    <xf numFmtId="15" fontId="2" fillId="2" borderId="1" xfId="1" applyNumberFormat="1" applyFont="1" applyFill="1" applyBorder="1" applyAlignment="1">
      <alignment horizontal="center" vertical="center"/>
    </xf>
    <xf numFmtId="15" fontId="2" fillId="2" borderId="1" xfId="1" applyNumberFormat="1" applyFont="1" applyFill="1" applyBorder="1" applyAlignment="1">
      <alignment horizontal="center" vertical="center" wrapText="1"/>
    </xf>
    <xf numFmtId="0" fontId="32" fillId="0" borderId="1" xfId="1" applyNumberFormat="1" applyFont="1" applyFill="1" applyBorder="1" applyAlignment="1">
      <alignment horizontal="center"/>
    </xf>
    <xf numFmtId="0" fontId="32" fillId="0" borderId="2" xfId="1" quotePrefix="1" applyFont="1" applyFill="1" applyBorder="1" applyAlignment="1">
      <alignment horizontal="center" vertical="center"/>
    </xf>
    <xf numFmtId="0" fontId="32" fillId="0" borderId="3" xfId="1" quotePrefix="1" applyFont="1" applyFill="1" applyBorder="1" applyAlignment="1">
      <alignment horizontal="center" vertical="center" wrapText="1"/>
    </xf>
    <xf numFmtId="0" fontId="32" fillId="0" borderId="4" xfId="1" quotePrefix="1" applyFont="1" applyFill="1" applyBorder="1" applyAlignment="1">
      <alignment horizontal="center" vertical="center" wrapText="1"/>
    </xf>
    <xf numFmtId="0" fontId="32" fillId="0" borderId="5" xfId="1" quotePrefix="1" applyFont="1" applyFill="1" applyBorder="1" applyAlignment="1">
      <alignment horizontal="center" vertical="center"/>
    </xf>
    <xf numFmtId="0" fontId="32" fillId="0" borderId="4" xfId="1" quotePrefix="1" applyFont="1" applyFill="1" applyBorder="1" applyAlignment="1">
      <alignment horizontal="center" vertical="center"/>
    </xf>
    <xf numFmtId="0" fontId="32" fillId="0" borderId="5" xfId="1" applyFont="1" applyFill="1" applyBorder="1" applyAlignment="1">
      <alignment horizontal="center" vertical="center"/>
    </xf>
    <xf numFmtId="0" fontId="32" fillId="0" borderId="4" xfId="1" applyFont="1" applyFill="1" applyBorder="1" applyAlignment="1">
      <alignment horizontal="center" vertical="center" wrapText="1"/>
    </xf>
    <xf numFmtId="0" fontId="32" fillId="0" borderId="6" xfId="1" applyFont="1" applyFill="1" applyBorder="1" applyAlignment="1">
      <alignment horizontal="center" vertical="center"/>
    </xf>
    <xf numFmtId="0" fontId="32" fillId="0" borderId="7" xfId="1" applyFont="1" applyFill="1" applyBorder="1" applyAlignment="1">
      <alignment horizontal="center" vertical="center" wrapText="1"/>
    </xf>
    <xf numFmtId="0" fontId="32" fillId="0" borderId="2" xfId="1" applyFont="1" applyFill="1" applyBorder="1" applyAlignment="1">
      <alignment horizontal="center" vertical="center" wrapText="1"/>
    </xf>
    <xf numFmtId="0" fontId="32" fillId="0" borderId="8" xfId="1" applyFont="1" applyFill="1" applyBorder="1" applyAlignment="1">
      <alignment horizontal="center" vertical="center" wrapText="1"/>
    </xf>
    <xf numFmtId="0" fontId="2" fillId="0" borderId="9" xfId="1" applyNumberFormat="1" applyFont="1" applyFill="1" applyBorder="1" applyAlignment="1">
      <alignment horizontal="center"/>
    </xf>
    <xf numFmtId="0" fontId="2" fillId="0" borderId="10" xfId="1" applyFont="1" applyFill="1" applyBorder="1" applyAlignment="1">
      <alignment horizontal="left" vertical="center"/>
    </xf>
    <xf numFmtId="49" fontId="2" fillId="0" borderId="11" xfId="2" applyNumberFormat="1" applyFont="1" applyFill="1" applyBorder="1" applyAlignment="1">
      <alignment horizontal="center" vertical="center" wrapText="1"/>
    </xf>
    <xf numFmtId="0" fontId="2" fillId="0" borderId="12" xfId="1" applyFont="1" applyFill="1" applyBorder="1" applyAlignment="1">
      <alignment horizontal="center" vertical="center" wrapText="1"/>
    </xf>
    <xf numFmtId="0" fontId="2" fillId="0" borderId="13" xfId="2" applyNumberFormat="1" applyFont="1" applyFill="1" applyBorder="1" applyAlignment="1">
      <alignment horizontal="center" vertical="center"/>
    </xf>
    <xf numFmtId="15" fontId="2" fillId="0" borderId="12" xfId="1" applyNumberFormat="1" applyFont="1" applyFill="1" applyBorder="1" applyAlignment="1">
      <alignment horizontal="center" vertical="center"/>
    </xf>
    <xf numFmtId="49" fontId="2" fillId="0" borderId="14" xfId="2" quotePrefix="1" applyNumberFormat="1" applyFont="1" applyFill="1" applyBorder="1" applyAlignment="1">
      <alignment horizontal="center" vertical="center" wrapText="1"/>
    </xf>
    <xf numFmtId="0" fontId="2" fillId="0" borderId="15" xfId="1" applyFont="1" applyFill="1" applyBorder="1" applyAlignment="1">
      <alignment horizontal="center" vertical="center"/>
    </xf>
    <xf numFmtId="0" fontId="2" fillId="0" borderId="13" xfId="1" applyFont="1" applyFill="1" applyBorder="1" applyAlignment="1">
      <alignment horizontal="center" vertical="center" wrapText="1"/>
    </xf>
    <xf numFmtId="49" fontId="2" fillId="0" borderId="16" xfId="1" applyNumberFormat="1" applyFont="1" applyFill="1" applyBorder="1" applyAlignment="1">
      <alignment horizontal="left" vertical="center"/>
    </xf>
    <xf numFmtId="49" fontId="2" fillId="0" borderId="17" xfId="1" applyNumberFormat="1" applyFont="1" applyFill="1" applyBorder="1" applyAlignment="1">
      <alignment horizontal="center" vertical="center" wrapText="1"/>
    </xf>
    <xf numFmtId="15" fontId="2" fillId="0" borderId="9" xfId="1" applyNumberFormat="1" applyFont="1" applyFill="1" applyBorder="1" applyAlignment="1">
      <alignment horizontal="center" vertical="center"/>
    </xf>
    <xf numFmtId="15" fontId="2" fillId="0" borderId="19" xfId="1" applyNumberFormat="1" applyFont="1" applyFill="1" applyBorder="1" applyAlignment="1">
      <alignment horizontal="center" vertical="center"/>
    </xf>
    <xf numFmtId="0" fontId="2" fillId="0" borderId="20" xfId="1" applyFont="1" applyFill="1" applyBorder="1" applyAlignment="1">
      <alignment horizontal="center" vertical="center"/>
    </xf>
    <xf numFmtId="0" fontId="2" fillId="0" borderId="16" xfId="1" applyFont="1" applyFill="1" applyBorder="1" applyAlignment="1">
      <alignment vertical="center"/>
    </xf>
    <xf numFmtId="0" fontId="32" fillId="0" borderId="9" xfId="3" applyFont="1" applyFill="1" applyBorder="1" applyAlignment="1">
      <alignment horizontal="center" vertical="center" wrapText="1"/>
    </xf>
    <xf numFmtId="49" fontId="2" fillId="0" borderId="16" xfId="1" applyNumberFormat="1" applyFont="1" applyFill="1" applyBorder="1" applyAlignment="1">
      <alignment horizontal="left" vertical="center" wrapText="1"/>
    </xf>
    <xf numFmtId="49" fontId="2" fillId="0" borderId="17" xfId="4" applyNumberFormat="1" applyFont="1" applyFill="1" applyBorder="1" applyAlignment="1">
      <alignment horizontal="center" vertical="center" wrapText="1"/>
    </xf>
    <xf numFmtId="0" fontId="2" fillId="0" borderId="9" xfId="3" applyFont="1" applyFill="1" applyBorder="1" applyAlignment="1">
      <alignment horizontal="center" vertical="center"/>
    </xf>
    <xf numFmtId="15" fontId="2" fillId="0" borderId="18" xfId="1" applyNumberFormat="1" applyFont="1" applyFill="1" applyBorder="1" applyAlignment="1">
      <alignment horizontal="center" vertical="center"/>
    </xf>
    <xf numFmtId="0" fontId="32" fillId="0" borderId="20" xfId="1" applyFont="1" applyFill="1" applyBorder="1" applyAlignment="1">
      <alignment horizontal="center" vertical="center"/>
    </xf>
    <xf numFmtId="0" fontId="32" fillId="0" borderId="18" xfId="1" applyFont="1" applyFill="1" applyBorder="1" applyAlignment="1">
      <alignment horizontal="center" vertical="center"/>
    </xf>
    <xf numFmtId="49" fontId="2" fillId="0" borderId="21" xfId="4" applyNumberFormat="1" applyFont="1" applyFill="1" applyBorder="1" applyAlignment="1">
      <alignment horizontal="center" vertical="center" wrapText="1"/>
    </xf>
    <xf numFmtId="0" fontId="2" fillId="0" borderId="22" xfId="1" applyFont="1" applyFill="1" applyBorder="1" applyAlignment="1">
      <alignment horizontal="center" vertical="center"/>
    </xf>
    <xf numFmtId="11" fontId="2" fillId="0" borderId="9" xfId="1" applyNumberFormat="1" applyFont="1" applyFill="1" applyBorder="1" applyAlignment="1">
      <alignment horizontal="center" vertical="center"/>
    </xf>
    <xf numFmtId="49" fontId="2" fillId="0" borderId="23" xfId="4" applyNumberFormat="1" applyFont="1" applyFill="1" applyBorder="1" applyAlignment="1">
      <alignment horizontal="center" vertical="center" wrapText="1"/>
    </xf>
    <xf numFmtId="49" fontId="2" fillId="0" borderId="18" xfId="1" applyNumberFormat="1" applyFont="1" applyFill="1" applyBorder="1" applyAlignment="1">
      <alignment horizontal="left" vertical="center"/>
    </xf>
    <xf numFmtId="49" fontId="2" fillId="0" borderId="18" xfId="4" applyNumberFormat="1" applyFont="1" applyFill="1" applyBorder="1" applyAlignment="1">
      <alignment horizontal="center" vertical="center" wrapText="1"/>
    </xf>
    <xf numFmtId="0" fontId="2" fillId="0" borderId="9" xfId="1" quotePrefix="1" applyFont="1" applyFill="1" applyBorder="1" applyAlignment="1">
      <alignment horizontal="center" vertical="center"/>
    </xf>
    <xf numFmtId="49" fontId="2" fillId="0" borderId="25" xfId="4" applyNumberFormat="1" applyFont="1" applyFill="1" applyBorder="1" applyAlignment="1">
      <alignment horizontal="center" vertical="center" wrapText="1"/>
    </xf>
    <xf numFmtId="0" fontId="2" fillId="0" borderId="26" xfId="1" applyFont="1" applyFill="1" applyBorder="1" applyAlignment="1">
      <alignment horizontal="center" vertical="center" wrapText="1"/>
    </xf>
    <xf numFmtId="49" fontId="2" fillId="0" borderId="18" xfId="1" applyNumberFormat="1" applyFont="1" applyFill="1" applyBorder="1" applyAlignment="1">
      <alignment horizontal="center" vertical="center" wrapText="1"/>
    </xf>
    <xf numFmtId="0" fontId="2" fillId="0" borderId="27" xfId="1" applyFont="1" applyFill="1" applyBorder="1" applyAlignment="1">
      <alignment horizontal="center" vertical="center" wrapText="1"/>
    </xf>
    <xf numFmtId="0" fontId="2" fillId="0" borderId="18" xfId="1" applyFont="1" applyFill="1" applyBorder="1" applyAlignment="1">
      <alignment horizontal="left" vertical="center"/>
    </xf>
    <xf numFmtId="0" fontId="2" fillId="0" borderId="9" xfId="0" applyFont="1" applyFill="1" applyBorder="1" applyAlignment="1">
      <alignment horizontal="center" vertical="center"/>
    </xf>
    <xf numFmtId="0" fontId="2" fillId="0" borderId="0" xfId="0" quotePrefix="1" applyFont="1" applyFill="1" applyBorder="1" applyAlignment="1">
      <alignment horizontal="center" vertical="center"/>
    </xf>
    <xf numFmtId="0" fontId="2" fillId="0" borderId="18" xfId="1" applyFont="1" applyFill="1" applyBorder="1" applyAlignment="1">
      <alignment horizontal="center" vertical="center" wrapText="1"/>
    </xf>
    <xf numFmtId="0" fontId="2" fillId="0" borderId="16" xfId="1" applyFont="1" applyFill="1" applyBorder="1" applyAlignment="1">
      <alignment horizontal="left" vertical="center"/>
    </xf>
    <xf numFmtId="0" fontId="2" fillId="0" borderId="19" xfId="1" quotePrefix="1" applyFont="1" applyFill="1" applyBorder="1" applyAlignment="1">
      <alignment horizontal="center" vertical="center"/>
    </xf>
    <xf numFmtId="0" fontId="2" fillId="0" borderId="30" xfId="1" applyFont="1" applyFill="1" applyBorder="1" applyAlignment="1">
      <alignment horizontal="left" vertical="center"/>
    </xf>
    <xf numFmtId="0" fontId="2" fillId="0" borderId="29" xfId="1" applyFont="1" applyFill="1" applyBorder="1" applyAlignment="1">
      <alignment horizontal="center" vertical="center" wrapText="1"/>
    </xf>
    <xf numFmtId="0" fontId="2" fillId="0" borderId="31" xfId="1" applyFont="1" applyFill="1" applyBorder="1" applyAlignment="1">
      <alignment horizontal="center" vertical="center"/>
    </xf>
    <xf numFmtId="0" fontId="2" fillId="0" borderId="23" xfId="1" applyFont="1" applyFill="1" applyBorder="1" applyAlignment="1">
      <alignment horizontal="center" vertical="center" wrapText="1"/>
    </xf>
    <xf numFmtId="0" fontId="2" fillId="0" borderId="27" xfId="1" applyNumberFormat="1" applyFont="1" applyFill="1" applyBorder="1" applyAlignment="1">
      <alignment horizontal="center" vertical="center"/>
    </xf>
    <xf numFmtId="0" fontId="2" fillId="0" borderId="32" xfId="1" applyFont="1" applyFill="1" applyBorder="1" applyAlignment="1">
      <alignment horizontal="left" vertical="center"/>
    </xf>
    <xf numFmtId="15" fontId="2" fillId="0" borderId="27" xfId="1" applyNumberFormat="1" applyFont="1" applyFill="1" applyBorder="1" applyAlignment="1">
      <alignment horizontal="center" vertical="center"/>
    </xf>
    <xf numFmtId="49" fontId="2" fillId="0" borderId="27" xfId="2" quotePrefix="1" applyNumberFormat="1" applyFont="1" applyFill="1" applyBorder="1" applyAlignment="1">
      <alignment horizontal="center" vertical="center" wrapText="1"/>
    </xf>
    <xf numFmtId="0" fontId="2" fillId="0" borderId="27" xfId="1" applyFont="1" applyFill="1" applyBorder="1" applyAlignment="1">
      <alignment horizontal="center" vertical="center"/>
    </xf>
    <xf numFmtId="15" fontId="32" fillId="0" borderId="9" xfId="1" applyNumberFormat="1" applyFont="1" applyFill="1" applyBorder="1" applyAlignment="1">
      <alignment horizontal="center" vertical="center"/>
    </xf>
    <xf numFmtId="49" fontId="2" fillId="0" borderId="34" xfId="1" applyNumberFormat="1" applyFont="1" applyFill="1" applyBorder="1" applyAlignment="1">
      <alignment horizontal="left" vertical="center"/>
    </xf>
    <xf numFmtId="49" fontId="2" fillId="0" borderId="35" xfId="1" applyNumberFormat="1" applyFont="1" applyFill="1" applyBorder="1" applyAlignment="1">
      <alignment horizontal="center" vertical="center" wrapText="1"/>
    </xf>
    <xf numFmtId="0" fontId="2" fillId="0" borderId="36" xfId="1" applyFont="1" applyFill="1" applyBorder="1" applyAlignment="1">
      <alignment horizontal="center" vertical="center"/>
    </xf>
    <xf numFmtId="49" fontId="2" fillId="0" borderId="30" xfId="1" applyNumberFormat="1" applyFont="1" applyFill="1" applyBorder="1" applyAlignment="1">
      <alignment horizontal="left" vertical="center"/>
    </xf>
    <xf numFmtId="49" fontId="2" fillId="0" borderId="28" xfId="1" applyNumberFormat="1" applyFont="1" applyFill="1" applyBorder="1" applyAlignment="1">
      <alignment horizontal="center" vertical="center" wrapText="1"/>
    </xf>
    <xf numFmtId="15" fontId="32" fillId="0" borderId="29" xfId="1" applyNumberFormat="1" applyFont="1" applyFill="1" applyBorder="1" applyAlignment="1">
      <alignment horizontal="center" vertical="center"/>
    </xf>
    <xf numFmtId="15" fontId="2" fillId="0" borderId="29" xfId="1" applyNumberFormat="1" applyFont="1" applyFill="1" applyBorder="1" applyAlignment="1">
      <alignment horizontal="center" vertical="center"/>
    </xf>
    <xf numFmtId="0" fontId="2" fillId="0" borderId="0" xfId="1" applyNumberFormat="1" applyFont="1" applyFill="1" applyBorder="1" applyAlignment="1">
      <alignment horizontal="center"/>
    </xf>
    <xf numFmtId="49" fontId="2" fillId="0" borderId="0" xfId="1" applyNumberFormat="1" applyFont="1" applyFill="1" applyBorder="1" applyAlignment="1">
      <alignment horizontal="left" vertical="center"/>
    </xf>
    <xf numFmtId="49" fontId="2" fillId="0" borderId="0" xfId="2" applyNumberFormat="1" applyFont="1" applyFill="1" applyBorder="1" applyAlignment="1">
      <alignment horizontal="center" vertical="center" wrapText="1"/>
    </xf>
    <xf numFmtId="0" fontId="2" fillId="0" borderId="0" xfId="1" applyFont="1" applyFill="1" applyBorder="1" applyAlignment="1">
      <alignment horizontal="center" vertical="center" wrapText="1"/>
    </xf>
    <xf numFmtId="15" fontId="2" fillId="0" borderId="0" xfId="1" applyNumberFormat="1" applyFont="1" applyFill="1" applyBorder="1" applyAlignment="1">
      <alignment horizontal="center" vertical="center"/>
    </xf>
    <xf numFmtId="0" fontId="2" fillId="0" borderId="0" xfId="1" applyFont="1" applyFill="1" applyBorder="1" applyAlignment="1">
      <alignment horizontal="center" vertical="center"/>
    </xf>
    <xf numFmtId="0" fontId="2" fillId="0" borderId="37" xfId="1" applyNumberFormat="1" applyFont="1" applyFill="1" applyBorder="1" applyAlignment="1">
      <alignment horizontal="center"/>
    </xf>
    <xf numFmtId="0" fontId="2" fillId="0" borderId="37" xfId="1" applyFont="1" applyFill="1" applyBorder="1" applyAlignment="1">
      <alignment horizontal="centerContinuous" vertical="center"/>
    </xf>
    <xf numFmtId="0" fontId="2" fillId="0" borderId="0" xfId="1" applyFont="1" applyFill="1" applyAlignment="1">
      <alignment horizontal="centerContinuous" vertical="center"/>
    </xf>
    <xf numFmtId="0" fontId="2" fillId="0" borderId="0" xfId="1" applyNumberFormat="1" applyFont="1" applyFill="1"/>
    <xf numFmtId="0" fontId="51" fillId="0" borderId="44" xfId="0" applyFont="1" applyFill="1" applyBorder="1" applyAlignment="1">
      <alignment horizontal="center" vertical="center" wrapText="1"/>
    </xf>
    <xf numFmtId="168" fontId="51" fillId="0" borderId="44" xfId="0" applyNumberFormat="1" applyFont="1" applyFill="1" applyBorder="1" applyAlignment="1">
      <alignment horizontal="center" vertical="center" wrapText="1"/>
    </xf>
    <xf numFmtId="0" fontId="52" fillId="0" borderId="44" xfId="0" applyFont="1" applyBorder="1" applyAlignment="1">
      <alignment horizontal="center" vertical="center" wrapText="1"/>
    </xf>
    <xf numFmtId="0" fontId="51" fillId="0" borderId="44" xfId="0" applyFont="1" applyFill="1" applyBorder="1" applyAlignment="1">
      <alignment horizontal="left" vertical="center" wrapText="1"/>
    </xf>
    <xf numFmtId="0" fontId="0" fillId="0" borderId="0" xfId="0" applyAlignment="1">
      <alignment wrapText="1"/>
    </xf>
    <xf numFmtId="0" fontId="53" fillId="0" borderId="44" xfId="0" quotePrefix="1" applyFont="1" applyFill="1" applyBorder="1" applyAlignment="1">
      <alignment horizontal="center" vertical="center"/>
    </xf>
    <xf numFmtId="0" fontId="53" fillId="0" borderId="44" xfId="0" quotePrefix="1" applyNumberFormat="1" applyFont="1" applyFill="1" applyBorder="1" applyAlignment="1">
      <alignment horizontal="center" vertical="center"/>
    </xf>
    <xf numFmtId="0" fontId="53" fillId="0" borderId="44" xfId="0" applyFont="1" applyFill="1" applyBorder="1" applyAlignment="1">
      <alignment horizontal="center" vertical="center"/>
    </xf>
    <xf numFmtId="168" fontId="53" fillId="0" borderId="44" xfId="0" quotePrefix="1" applyNumberFormat="1" applyFont="1" applyFill="1" applyBorder="1" applyAlignment="1" applyProtection="1">
      <alignment horizontal="center" vertical="center"/>
      <protection locked="0"/>
    </xf>
    <xf numFmtId="168" fontId="53" fillId="0" borderId="44" xfId="0" applyNumberFormat="1" applyFont="1" applyFill="1" applyBorder="1" applyAlignment="1">
      <alignment horizontal="center" vertical="center"/>
    </xf>
    <xf numFmtId="178" fontId="54" fillId="0" borderId="44" xfId="0" applyNumberFormat="1" applyFont="1" applyBorder="1" applyAlignment="1">
      <alignment horizontal="center" vertical="center"/>
    </xf>
    <xf numFmtId="0" fontId="53" fillId="0" borderId="44" xfId="0" applyFont="1" applyFill="1" applyBorder="1" applyAlignment="1">
      <alignment horizontal="left" vertical="center" wrapText="1"/>
    </xf>
    <xf numFmtId="168" fontId="53" fillId="0" borderId="44" xfId="0" applyNumberFormat="1" applyFont="1" applyFill="1" applyBorder="1" applyAlignment="1" applyProtection="1">
      <alignment horizontal="center" vertical="center"/>
      <protection locked="0"/>
    </xf>
    <xf numFmtId="0" fontId="53" fillId="0" borderId="44" xfId="0" applyNumberFormat="1" applyFont="1" applyFill="1" applyBorder="1" applyAlignment="1">
      <alignment horizontal="center" vertical="center"/>
    </xf>
    <xf numFmtId="0" fontId="54" fillId="0" borderId="44" xfId="0" applyFont="1" applyFill="1" applyBorder="1" applyAlignment="1">
      <alignment horizontal="center" vertical="center"/>
    </xf>
    <xf numFmtId="168" fontId="54" fillId="0" borderId="44" xfId="0" quotePrefix="1" applyNumberFormat="1" applyFont="1" applyFill="1" applyBorder="1" applyAlignment="1" applyProtection="1">
      <alignment horizontal="center" vertical="center"/>
      <protection locked="0"/>
    </xf>
    <xf numFmtId="168" fontId="54" fillId="0" borderId="44" xfId="0" applyNumberFormat="1" applyFont="1" applyFill="1" applyBorder="1" applyAlignment="1">
      <alignment horizontal="center" vertical="center"/>
    </xf>
    <xf numFmtId="11" fontId="53" fillId="0" borderId="44" xfId="0" applyNumberFormat="1" applyFont="1" applyFill="1" applyBorder="1" applyAlignment="1">
      <alignment horizontal="center" vertical="center"/>
    </xf>
    <xf numFmtId="178" fontId="54" fillId="0" borderId="44" xfId="0" applyNumberFormat="1" applyFont="1" applyBorder="1" applyAlignment="1">
      <alignment horizontal="center" vertical="center" wrapText="1"/>
    </xf>
    <xf numFmtId="0" fontId="54" fillId="0" borderId="0" xfId="0" applyFont="1" applyFill="1" applyAlignment="1">
      <alignment wrapText="1"/>
    </xf>
    <xf numFmtId="0" fontId="54" fillId="0" borderId="0" xfId="0" applyFont="1" applyFill="1"/>
    <xf numFmtId="0" fontId="54" fillId="0" borderId="0" xfId="0" applyFont="1" applyAlignment="1">
      <alignment vertical="center"/>
    </xf>
    <xf numFmtId="0" fontId="54" fillId="0" borderId="0" xfId="0" applyFont="1" applyFill="1" applyAlignment="1">
      <alignment horizontal="left" wrapText="1"/>
    </xf>
    <xf numFmtId="0" fontId="53" fillId="0" borderId="0" xfId="0" applyFont="1"/>
    <xf numFmtId="0" fontId="51" fillId="50" borderId="44" xfId="182" applyFont="1" applyFill="1" applyBorder="1" applyAlignment="1">
      <alignment horizontal="center" vertical="center" wrapText="1"/>
    </xf>
    <xf numFmtId="168" fontId="51" fillId="50" borderId="44" xfId="182" applyNumberFormat="1" applyFont="1" applyFill="1" applyBorder="1" applyAlignment="1">
      <alignment horizontal="center" vertical="center" wrapText="1"/>
    </xf>
    <xf numFmtId="0" fontId="53" fillId="0" borderId="44" xfId="182" applyFont="1" applyFill="1" applyBorder="1" applyAlignment="1">
      <alignment horizontal="center" vertical="center" wrapText="1"/>
    </xf>
    <xf numFmtId="168" fontId="53" fillId="0" borderId="44" xfId="182" applyNumberFormat="1" applyFont="1" applyFill="1" applyBorder="1" applyAlignment="1">
      <alignment horizontal="center" vertical="center" wrapText="1"/>
    </xf>
    <xf numFmtId="44" fontId="53" fillId="30" borderId="44" xfId="299" applyFont="1" applyFill="1" applyBorder="1" applyAlignment="1">
      <alignment horizontal="center" vertical="center"/>
    </xf>
    <xf numFmtId="44" fontId="53" fillId="0" borderId="44" xfId="299" applyFont="1" applyFill="1" applyBorder="1" applyAlignment="1">
      <alignment horizontal="center" vertical="center"/>
    </xf>
    <xf numFmtId="0" fontId="49" fillId="0" borderId="59" xfId="0" applyFont="1" applyFill="1" applyBorder="1" applyAlignment="1">
      <alignment horizontal="left" vertical="center" wrapText="1"/>
    </xf>
    <xf numFmtId="0" fontId="54" fillId="0" borderId="0" xfId="0" applyFont="1" applyFill="1" applyAlignment="1">
      <alignment horizontal="center" vertical="center"/>
    </xf>
    <xf numFmtId="0" fontId="68" fillId="0" borderId="60" xfId="0" applyFont="1" applyFill="1" applyBorder="1" applyAlignment="1">
      <alignment horizontal="left" vertical="center" wrapText="1"/>
    </xf>
    <xf numFmtId="0" fontId="69" fillId="30" borderId="69" xfId="0" applyFont="1" applyFill="1" applyBorder="1" applyAlignment="1">
      <alignment horizontal="center" vertical="center" wrapText="1"/>
    </xf>
    <xf numFmtId="0" fontId="49" fillId="0" borderId="61" xfId="0" applyFont="1" applyFill="1" applyBorder="1" applyAlignment="1">
      <alignment horizontal="left" vertical="center" wrapText="1"/>
    </xf>
    <xf numFmtId="0" fontId="49" fillId="0" borderId="69" xfId="0" applyFont="1" applyFill="1" applyBorder="1" applyAlignment="1">
      <alignment horizontal="center" vertical="center" wrapText="1"/>
    </xf>
    <xf numFmtId="0" fontId="49" fillId="0" borderId="65" xfId="0" applyFont="1" applyFill="1" applyBorder="1" applyAlignment="1">
      <alignment horizontal="left" vertical="center" wrapText="1"/>
    </xf>
    <xf numFmtId="0" fontId="28" fillId="0" borderId="0" xfId="421" applyNumberFormat="1" applyFont="1" applyFill="1" applyAlignment="1">
      <alignment horizontal="left"/>
    </xf>
    <xf numFmtId="165" fontId="2" fillId="0" borderId="0" xfId="421" applyFont="1" applyFill="1"/>
    <xf numFmtId="165" fontId="2" fillId="0" borderId="0" xfId="421" applyFont="1" applyFill="1" applyAlignment="1">
      <alignment horizontal="center"/>
    </xf>
    <xf numFmtId="165" fontId="2" fillId="0" borderId="0" xfId="421" applyFont="1" applyFill="1" applyAlignment="1">
      <alignment wrapText="1"/>
    </xf>
    <xf numFmtId="165" fontId="35" fillId="0" borderId="0" xfId="421" applyFont="1" applyFill="1" applyAlignment="1">
      <alignment wrapText="1"/>
    </xf>
    <xf numFmtId="166" fontId="35" fillId="0" borderId="0" xfId="421" applyNumberFormat="1" applyFont="1" applyFill="1"/>
    <xf numFmtId="165" fontId="30" fillId="0" borderId="0" xfId="421" applyFont="1" applyFill="1" applyAlignment="1"/>
    <xf numFmtId="165" fontId="2" fillId="0" borderId="0" xfId="421" applyFont="1" applyFill="1" applyBorder="1"/>
    <xf numFmtId="165" fontId="2" fillId="0" borderId="44" xfId="422" quotePrefix="1" applyFont="1" applyFill="1" applyBorder="1" applyAlignment="1">
      <alignment horizontal="center" vertical="center" wrapText="1"/>
    </xf>
    <xf numFmtId="49" fontId="2" fillId="0" borderId="44" xfId="422" applyNumberFormat="1" applyFont="1" applyFill="1" applyBorder="1" applyAlignment="1">
      <alignment horizontal="center" vertical="center" wrapText="1"/>
    </xf>
    <xf numFmtId="165" fontId="2" fillId="0" borderId="44" xfId="422" applyFont="1" applyFill="1" applyBorder="1" applyAlignment="1">
      <alignment horizontal="center" vertical="center"/>
    </xf>
    <xf numFmtId="49" fontId="2" fillId="0" borderId="44" xfId="422" applyNumberFormat="1" applyFont="1" applyFill="1" applyBorder="1" applyAlignment="1">
      <alignment vertical="center" wrapText="1"/>
    </xf>
    <xf numFmtId="49" fontId="35" fillId="0" borderId="44" xfId="422" applyNumberFormat="1" applyFont="1" applyFill="1" applyBorder="1" applyAlignment="1">
      <alignment horizontal="center" vertical="center"/>
    </xf>
    <xf numFmtId="49" fontId="41" fillId="0" borderId="44" xfId="422" applyNumberFormat="1" applyFont="1" applyFill="1" applyBorder="1" applyAlignment="1">
      <alignment horizontal="center" vertical="center"/>
    </xf>
    <xf numFmtId="165" fontId="36" fillId="0" borderId="0" xfId="422" applyFont="1" applyFill="1" applyBorder="1" applyAlignment="1">
      <alignment horizontal="center" vertical="center"/>
    </xf>
    <xf numFmtId="49" fontId="2" fillId="0" borderId="44" xfId="421" applyNumberFormat="1" applyFont="1" applyFill="1" applyBorder="1" applyAlignment="1">
      <alignment horizontal="center" vertical="center" wrapText="1"/>
    </xf>
    <xf numFmtId="0" fontId="36" fillId="0" borderId="44" xfId="421" applyNumberFormat="1" applyFont="1" applyFill="1" applyBorder="1" applyAlignment="1">
      <alignment horizontal="center" vertical="center"/>
    </xf>
    <xf numFmtId="49" fontId="2" fillId="0" borderId="44" xfId="421" applyNumberFormat="1" applyFont="1" applyFill="1" applyBorder="1" applyAlignment="1">
      <alignment vertical="center" wrapText="1"/>
    </xf>
    <xf numFmtId="49" fontId="35" fillId="0" borderId="44" xfId="421" applyNumberFormat="1" applyFont="1" applyFill="1" applyBorder="1" applyAlignment="1">
      <alignment horizontal="center" vertical="center"/>
    </xf>
    <xf numFmtId="0" fontId="36" fillId="0" borderId="44" xfId="421" applyNumberFormat="1" applyFont="1" applyFill="1" applyBorder="1" applyAlignment="1">
      <alignment vertical="center" wrapText="1"/>
    </xf>
    <xf numFmtId="165" fontId="36" fillId="0" borderId="0" xfId="421" applyFont="1" applyFill="1" applyBorder="1" applyAlignment="1">
      <alignment horizontal="center" vertical="center"/>
    </xf>
    <xf numFmtId="165" fontId="36" fillId="0" borderId="44" xfId="421" applyFont="1" applyFill="1" applyBorder="1" applyAlignment="1">
      <alignment horizontal="center" vertical="center"/>
    </xf>
    <xf numFmtId="165" fontId="2" fillId="0" borderId="0" xfId="421" applyFont="1" applyFill="1" applyBorder="1" applyAlignment="1">
      <alignment horizontal="center" vertical="center"/>
    </xf>
    <xf numFmtId="165" fontId="2" fillId="0" borderId="44" xfId="421" applyFont="1" applyFill="1" applyBorder="1" applyAlignment="1">
      <alignment horizontal="center" vertical="center"/>
    </xf>
    <xf numFmtId="165" fontId="2" fillId="0" borderId="0" xfId="421" applyFont="1" applyFill="1" applyBorder="1" applyAlignment="1">
      <alignment vertical="center"/>
    </xf>
    <xf numFmtId="165" fontId="2" fillId="0" borderId="0" xfId="421" applyFont="1" applyFill="1" applyAlignment="1">
      <alignment vertical="center"/>
    </xf>
    <xf numFmtId="0" fontId="2" fillId="0" borderId="44" xfId="422" applyNumberFormat="1" applyFont="1" applyFill="1" applyBorder="1" applyAlignment="1">
      <alignment vertical="center" wrapText="1"/>
    </xf>
    <xf numFmtId="49" fontId="36" fillId="0" borderId="44" xfId="421" applyNumberFormat="1" applyFont="1" applyFill="1" applyBorder="1" applyAlignment="1">
      <alignment horizontal="center" vertical="center" wrapText="1"/>
    </xf>
    <xf numFmtId="49" fontId="36" fillId="0" borderId="44" xfId="421" applyNumberFormat="1" applyFont="1" applyFill="1" applyBorder="1" applyAlignment="1">
      <alignment vertical="center" wrapText="1"/>
    </xf>
    <xf numFmtId="49" fontId="36" fillId="0" borderId="44" xfId="421" quotePrefix="1" applyNumberFormat="1" applyFont="1" applyFill="1" applyBorder="1" applyAlignment="1">
      <alignment horizontal="center" vertical="center" wrapText="1"/>
    </xf>
    <xf numFmtId="165" fontId="36" fillId="31" borderId="44" xfId="422" quotePrefix="1" applyFont="1" applyFill="1" applyBorder="1" applyAlignment="1">
      <alignment horizontal="center" vertical="center" wrapText="1"/>
    </xf>
    <xf numFmtId="49" fontId="36" fillId="31" borderId="44" xfId="421" applyNumberFormat="1" applyFont="1" applyFill="1" applyBorder="1" applyAlignment="1">
      <alignment horizontal="center" vertical="center" wrapText="1"/>
    </xf>
    <xf numFmtId="0" fontId="36" fillId="31" borderId="44" xfId="421" applyNumberFormat="1" applyFont="1" applyFill="1" applyBorder="1" applyAlignment="1">
      <alignment horizontal="center" vertical="center"/>
    </xf>
    <xf numFmtId="49" fontId="36" fillId="31" borderId="44" xfId="421" applyNumberFormat="1" applyFont="1" applyFill="1" applyBorder="1" applyAlignment="1">
      <alignment vertical="center" wrapText="1"/>
    </xf>
    <xf numFmtId="49" fontId="35" fillId="31" borderId="44" xfId="422" applyNumberFormat="1" applyFont="1" applyFill="1" applyBorder="1" applyAlignment="1">
      <alignment horizontal="center" vertical="center"/>
    </xf>
    <xf numFmtId="49" fontId="43" fillId="31" borderId="44" xfId="422" applyNumberFormat="1" applyFont="1" applyFill="1" applyBorder="1" applyAlignment="1">
      <alignment horizontal="center" vertical="center"/>
    </xf>
    <xf numFmtId="0" fontId="36" fillId="31" borderId="44" xfId="422" applyNumberFormat="1" applyFont="1" applyFill="1" applyBorder="1" applyAlignment="1">
      <alignment vertical="center" wrapText="1"/>
    </xf>
    <xf numFmtId="165" fontId="36" fillId="0" borderId="0" xfId="421" applyFont="1" applyFill="1" applyBorder="1"/>
    <xf numFmtId="165" fontId="36" fillId="0" borderId="0" xfId="421" applyFont="1" applyFill="1"/>
    <xf numFmtId="0" fontId="44" fillId="31" borderId="44" xfId="422" applyNumberFormat="1" applyFont="1" applyFill="1" applyBorder="1" applyAlignment="1">
      <alignment vertical="center" wrapText="1"/>
    </xf>
    <xf numFmtId="49" fontId="2" fillId="0" borderId="53" xfId="421" applyNumberFormat="1" applyFont="1" applyFill="1" applyBorder="1" applyAlignment="1">
      <alignment horizontal="center" vertical="center" wrapText="1"/>
    </xf>
    <xf numFmtId="165" fontId="75" fillId="0" borderId="0" xfId="421" applyFill="1" applyBorder="1"/>
    <xf numFmtId="165" fontId="75" fillId="0" borderId="0" xfId="421" applyFill="1"/>
    <xf numFmtId="165" fontId="46" fillId="0" borderId="44" xfId="421" applyFont="1" applyFill="1" applyBorder="1" applyAlignment="1">
      <alignment vertical="center"/>
    </xf>
    <xf numFmtId="165" fontId="36" fillId="0" borderId="44" xfId="421" applyFont="1" applyFill="1" applyBorder="1" applyAlignment="1">
      <alignment vertical="center" wrapText="1"/>
    </xf>
    <xf numFmtId="165" fontId="46" fillId="0" borderId="44" xfId="421" applyFont="1" applyFill="1" applyBorder="1" applyAlignment="1">
      <alignment horizontal="center" vertical="center"/>
    </xf>
    <xf numFmtId="49" fontId="43" fillId="0" borderId="44" xfId="422" applyNumberFormat="1" applyFont="1" applyFill="1" applyBorder="1" applyAlignment="1">
      <alignment horizontal="center" vertical="center"/>
    </xf>
    <xf numFmtId="165" fontId="46" fillId="0" borderId="44" xfId="421" applyFont="1" applyFill="1" applyBorder="1" applyAlignment="1">
      <alignment vertical="center" wrapText="1"/>
    </xf>
    <xf numFmtId="165" fontId="2" fillId="0" borderId="0" xfId="422" applyFont="1" applyFill="1" applyBorder="1" applyAlignment="1">
      <alignment horizontal="center" vertical="center"/>
    </xf>
    <xf numFmtId="165" fontId="46" fillId="0" borderId="44" xfId="421" applyFont="1" applyFill="1" applyBorder="1" applyAlignment="1">
      <alignment horizontal="center" vertical="center" wrapText="1"/>
    </xf>
    <xf numFmtId="0" fontId="36" fillId="0" borderId="44" xfId="421" applyNumberFormat="1" applyFont="1" applyFill="1" applyBorder="1" applyAlignment="1">
      <alignment horizontal="center" vertical="center" wrapText="1"/>
    </xf>
    <xf numFmtId="165" fontId="2" fillId="0" borderId="0" xfId="422" applyFont="1" applyFill="1" applyBorder="1"/>
    <xf numFmtId="165" fontId="2" fillId="0" borderId="0" xfId="422" applyFont="1" applyFill="1"/>
    <xf numFmtId="165" fontId="36" fillId="0" borderId="44" xfId="422" applyFont="1" applyFill="1" applyBorder="1" applyAlignment="1">
      <alignment horizontal="center" vertical="center"/>
    </xf>
    <xf numFmtId="165" fontId="2" fillId="0" borderId="0" xfId="422" applyFont="1" applyFill="1" applyBorder="1" applyAlignment="1">
      <alignment vertical="center"/>
    </xf>
    <xf numFmtId="165" fontId="2" fillId="0" borderId="0" xfId="422" applyFont="1" applyFill="1" applyAlignment="1">
      <alignment vertical="center"/>
    </xf>
    <xf numFmtId="0" fontId="2" fillId="0" borderId="44" xfId="421" applyNumberFormat="1" applyFont="1" applyFill="1" applyBorder="1" applyAlignment="1">
      <alignment horizontal="left" vertical="center" wrapText="1"/>
    </xf>
    <xf numFmtId="0" fontId="2" fillId="0" borderId="44" xfId="421" applyNumberFormat="1" applyFont="1" applyFill="1" applyBorder="1" applyAlignment="1">
      <alignment horizontal="center" vertical="center" wrapText="1"/>
    </xf>
    <xf numFmtId="165" fontId="2" fillId="32" borderId="44" xfId="422" quotePrefix="1" applyFont="1" applyFill="1" applyBorder="1" applyAlignment="1">
      <alignment horizontal="center" vertical="center" wrapText="1"/>
    </xf>
    <xf numFmtId="49" fontId="1" fillId="32" borderId="44" xfId="421" applyNumberFormat="1" applyFont="1" applyFill="1" applyBorder="1" applyAlignment="1">
      <alignment horizontal="center" vertical="center" wrapText="1"/>
    </xf>
    <xf numFmtId="165" fontId="47" fillId="32" borderId="44" xfId="421" applyFont="1" applyFill="1" applyBorder="1" applyAlignment="1">
      <alignment horizontal="center" vertical="center"/>
    </xf>
    <xf numFmtId="0" fontId="3" fillId="32" borderId="44" xfId="421" applyNumberFormat="1" applyFont="1" applyFill="1" applyBorder="1" applyAlignment="1">
      <alignment horizontal="left" vertical="center"/>
    </xf>
    <xf numFmtId="49" fontId="3" fillId="32" borderId="44" xfId="421" applyNumberFormat="1" applyFont="1" applyFill="1" applyBorder="1" applyAlignment="1">
      <alignment horizontal="left" vertical="center" wrapText="1"/>
    </xf>
    <xf numFmtId="0" fontId="3" fillId="32" borderId="44" xfId="421" applyNumberFormat="1" applyFont="1" applyFill="1" applyBorder="1" applyAlignment="1">
      <alignment horizontal="center" vertical="center"/>
    </xf>
    <xf numFmtId="165" fontId="48" fillId="32" borderId="44" xfId="421" applyFont="1" applyFill="1" applyBorder="1" applyAlignment="1">
      <alignment horizontal="center" vertical="center" wrapText="1"/>
    </xf>
    <xf numFmtId="165" fontId="48" fillId="32" borderId="44" xfId="421" applyFont="1" applyFill="1" applyBorder="1" applyAlignment="1">
      <alignment horizontal="center" vertical="center"/>
    </xf>
    <xf numFmtId="49" fontId="35" fillId="32" borderId="44" xfId="422" applyNumberFormat="1" applyFont="1" applyFill="1" applyBorder="1" applyAlignment="1">
      <alignment horizontal="center" vertical="center"/>
    </xf>
    <xf numFmtId="0" fontId="36" fillId="32" borderId="44" xfId="421" applyNumberFormat="1" applyFont="1" applyFill="1" applyBorder="1" applyAlignment="1">
      <alignment vertical="center" wrapText="1"/>
    </xf>
    <xf numFmtId="0" fontId="3" fillId="32" borderId="44" xfId="421" applyNumberFormat="1" applyFont="1" applyFill="1" applyBorder="1" applyAlignment="1">
      <alignment horizontal="left" vertical="center" wrapText="1"/>
    </xf>
    <xf numFmtId="165" fontId="2" fillId="0" borderId="0" xfId="421" applyFont="1" applyFill="1" applyAlignment="1">
      <alignment horizontal="center" vertical="center"/>
    </xf>
    <xf numFmtId="165" fontId="36" fillId="0" borderId="0" xfId="421" applyFont="1" applyFill="1" applyAlignment="1">
      <alignment horizontal="center" vertical="center"/>
    </xf>
    <xf numFmtId="165" fontId="35" fillId="0" borderId="0" xfId="421" applyFont="1" applyFill="1" applyAlignment="1">
      <alignment horizontal="center" vertical="center"/>
    </xf>
    <xf numFmtId="165" fontId="76" fillId="0" borderId="0" xfId="421" applyFont="1" applyFill="1" applyAlignment="1">
      <alignment horizontal="center"/>
    </xf>
    <xf numFmtId="0" fontId="77" fillId="0" borderId="0" xfId="421" applyNumberFormat="1" applyFont="1" applyFill="1" applyAlignment="1">
      <alignment horizontal="left"/>
    </xf>
    <xf numFmtId="165" fontId="78" fillId="0" borderId="0" xfId="287" applyFont="1" applyFill="1"/>
    <xf numFmtId="165" fontId="76" fillId="0" borderId="0" xfId="421" applyFont="1" applyFill="1"/>
    <xf numFmtId="165" fontId="76" fillId="0" borderId="0" xfId="421" applyFont="1" applyFill="1" applyAlignment="1"/>
    <xf numFmtId="165" fontId="76" fillId="0" borderId="0" xfId="421" applyFont="1" applyFill="1" applyAlignment="1">
      <alignment horizontal="center" vertical="center"/>
    </xf>
    <xf numFmtId="166" fontId="76" fillId="0" borderId="0" xfId="421" applyNumberFormat="1" applyFont="1" applyFill="1"/>
    <xf numFmtId="166" fontId="79" fillId="0" borderId="0" xfId="421" applyNumberFormat="1" applyFont="1" applyFill="1"/>
    <xf numFmtId="49" fontId="53" fillId="0" borderId="44" xfId="421" applyNumberFormat="1" applyFont="1" applyFill="1" applyBorder="1" applyAlignment="1">
      <alignment horizontal="center" vertical="center" wrapText="1"/>
    </xf>
    <xf numFmtId="49" fontId="54" fillId="0" borderId="44" xfId="421" applyNumberFormat="1" applyFont="1" applyFill="1" applyBorder="1" applyAlignment="1">
      <alignment horizontal="center" vertical="center" wrapText="1"/>
    </xf>
    <xf numFmtId="49" fontId="53" fillId="0" borderId="44" xfId="287" applyNumberFormat="1" applyFont="1" applyFill="1" applyBorder="1" applyAlignment="1">
      <alignment horizontal="center" vertical="center" wrapText="1"/>
    </xf>
    <xf numFmtId="0" fontId="53" fillId="0" borderId="44" xfId="0" applyFont="1" applyFill="1" applyBorder="1" applyAlignment="1">
      <alignment horizontal="center" vertical="center" wrapText="1"/>
    </xf>
    <xf numFmtId="49" fontId="53" fillId="0" borderId="44" xfId="422" applyNumberFormat="1" applyFont="1" applyFill="1" applyBorder="1" applyAlignment="1">
      <alignment horizontal="center" vertical="center"/>
    </xf>
    <xf numFmtId="44" fontId="3" fillId="0" borderId="44" xfId="299" applyFont="1" applyFill="1" applyBorder="1" applyAlignment="1">
      <alignment horizontal="center" vertical="center"/>
    </xf>
    <xf numFmtId="168" fontId="53" fillId="54" borderId="44" xfId="0" quotePrefix="1" applyNumberFormat="1" applyFont="1" applyFill="1" applyBorder="1" applyAlignment="1" applyProtection="1">
      <alignment horizontal="center" vertical="center"/>
      <protection locked="0"/>
    </xf>
    <xf numFmtId="1" fontId="2" fillId="0" borderId="44" xfId="421" applyNumberFormat="1" applyFont="1" applyFill="1" applyBorder="1" applyAlignment="1">
      <alignment horizontal="center" vertical="center" wrapText="1"/>
    </xf>
    <xf numFmtId="0" fontId="36" fillId="0" borderId="44" xfId="422" applyNumberFormat="1" applyFont="1" applyFill="1" applyBorder="1" applyAlignment="1">
      <alignment vertical="center" wrapText="1"/>
    </xf>
    <xf numFmtId="0" fontId="54" fillId="54" borderId="44" xfId="0" applyFont="1" applyFill="1" applyBorder="1" applyAlignment="1">
      <alignment horizontal="center" vertical="center"/>
    </xf>
    <xf numFmtId="49" fontId="36" fillId="54" borderId="44" xfId="288" applyNumberFormat="1" applyFont="1" applyFill="1" applyBorder="1" applyAlignment="1">
      <alignment horizontal="center" vertical="center" wrapText="1"/>
    </xf>
    <xf numFmtId="49" fontId="2" fillId="54" borderId="44" xfId="287" applyNumberFormat="1" applyFont="1" applyFill="1" applyBorder="1" applyAlignment="1">
      <alignment vertical="center" wrapText="1"/>
    </xf>
    <xf numFmtId="49" fontId="2" fillId="54" borderId="44" xfId="287" applyNumberFormat="1" applyFont="1" applyFill="1" applyBorder="1" applyAlignment="1">
      <alignment horizontal="center" vertical="center" wrapText="1"/>
    </xf>
    <xf numFmtId="0" fontId="2" fillId="54" borderId="44" xfId="287" applyNumberFormat="1" applyFont="1" applyFill="1" applyBorder="1" applyAlignment="1">
      <alignment horizontal="center" vertical="center"/>
    </xf>
    <xf numFmtId="49" fontId="53" fillId="54" borderId="44" xfId="421" applyNumberFormat="1" applyFont="1" applyFill="1" applyBorder="1" applyAlignment="1">
      <alignment horizontal="center" vertical="center" wrapText="1"/>
    </xf>
    <xf numFmtId="49" fontId="53" fillId="54" borderId="44" xfId="422" applyNumberFormat="1" applyFont="1" applyFill="1" applyBorder="1" applyAlignment="1">
      <alignment horizontal="center" vertical="center"/>
    </xf>
    <xf numFmtId="44" fontId="3" fillId="54" borderId="44" xfId="299" applyFont="1" applyFill="1" applyBorder="1" applyAlignment="1">
      <alignment horizontal="center" vertical="center"/>
    </xf>
    <xf numFmtId="49" fontId="2" fillId="54" borderId="44" xfId="422" applyNumberFormat="1" applyFont="1" applyFill="1" applyBorder="1" applyAlignment="1">
      <alignment horizontal="center" vertical="center" wrapText="1"/>
    </xf>
    <xf numFmtId="0" fontId="2" fillId="54" borderId="44" xfId="287" applyNumberFormat="1" applyFont="1" applyFill="1" applyBorder="1" applyAlignment="1">
      <alignment vertical="center" wrapText="1"/>
    </xf>
    <xf numFmtId="49" fontId="2" fillId="54" borderId="44" xfId="421" applyNumberFormat="1" applyFont="1" applyFill="1" applyBorder="1" applyAlignment="1">
      <alignment horizontal="center" vertical="center" wrapText="1"/>
    </xf>
    <xf numFmtId="49" fontId="36" fillId="54" borderId="44" xfId="287" applyNumberFormat="1" applyFont="1" applyFill="1" applyBorder="1" applyAlignment="1">
      <alignment horizontal="center" vertical="center" wrapText="1"/>
    </xf>
    <xf numFmtId="49" fontId="53" fillId="54" borderId="44" xfId="287" applyNumberFormat="1" applyFont="1" applyFill="1" applyBorder="1" applyAlignment="1">
      <alignment horizontal="center" vertical="center" wrapText="1"/>
    </xf>
    <xf numFmtId="0" fontId="54" fillId="56" borderId="44" xfId="0" applyFont="1" applyFill="1" applyBorder="1" applyAlignment="1">
      <alignment horizontal="center" vertical="center"/>
    </xf>
    <xf numFmtId="0" fontId="36" fillId="56" borderId="44" xfId="421" applyNumberFormat="1" applyFont="1" applyFill="1" applyBorder="1" applyAlignment="1">
      <alignment horizontal="center" vertical="center"/>
    </xf>
    <xf numFmtId="49" fontId="36" fillId="56" borderId="44" xfId="421" applyNumberFormat="1" applyFont="1" applyFill="1" applyBorder="1" applyAlignment="1">
      <alignment vertical="center" wrapText="1"/>
    </xf>
    <xf numFmtId="49" fontId="36" fillId="56" borderId="44" xfId="421" applyNumberFormat="1" applyFont="1" applyFill="1" applyBorder="1" applyAlignment="1">
      <alignment horizontal="center" vertical="center" wrapText="1"/>
    </xf>
    <xf numFmtId="168" fontId="53" fillId="56" borderId="44" xfId="0" quotePrefix="1" applyNumberFormat="1" applyFont="1" applyFill="1" applyBorder="1" applyAlignment="1" applyProtection="1">
      <alignment horizontal="center" vertical="center"/>
      <protection locked="0"/>
    </xf>
    <xf numFmtId="49" fontId="54" fillId="56" borderId="44" xfId="421" applyNumberFormat="1" applyFont="1" applyFill="1" applyBorder="1" applyAlignment="1">
      <alignment horizontal="center" vertical="center" wrapText="1"/>
    </xf>
    <xf numFmtId="49" fontId="80" fillId="56" borderId="44" xfId="422" applyNumberFormat="1" applyFont="1" applyFill="1" applyBorder="1" applyAlignment="1">
      <alignment horizontal="center" vertical="center"/>
    </xf>
    <xf numFmtId="44" fontId="3" fillId="56" borderId="44" xfId="299" applyFont="1" applyFill="1" applyBorder="1" applyAlignment="1">
      <alignment horizontal="center" vertical="center"/>
    </xf>
    <xf numFmtId="49" fontId="2" fillId="56" borderId="44" xfId="421" applyNumberFormat="1" applyFont="1" applyFill="1" applyBorder="1" applyAlignment="1">
      <alignment horizontal="center" vertical="center" wrapText="1"/>
    </xf>
    <xf numFmtId="0" fontId="44" fillId="56" borderId="44" xfId="422" applyNumberFormat="1" applyFont="1" applyFill="1" applyBorder="1" applyAlignment="1">
      <alignment vertical="center" wrapText="1"/>
    </xf>
    <xf numFmtId="0" fontId="54" fillId="52" borderId="44" xfId="0" applyFont="1" applyFill="1" applyBorder="1" applyAlignment="1">
      <alignment horizontal="center" vertical="center"/>
    </xf>
    <xf numFmtId="165" fontId="47" fillId="52" borderId="44" xfId="421" applyFont="1" applyFill="1" applyBorder="1" applyAlignment="1">
      <alignment horizontal="center" vertical="center"/>
    </xf>
    <xf numFmtId="0" fontId="3" fillId="52" borderId="44" xfId="421" applyNumberFormat="1" applyFont="1" applyFill="1" applyBorder="1" applyAlignment="1">
      <alignment horizontal="left" vertical="center"/>
    </xf>
    <xf numFmtId="49" fontId="3" fillId="52" borderId="44" xfId="421" applyNumberFormat="1" applyFont="1" applyFill="1" applyBorder="1" applyAlignment="1">
      <alignment horizontal="left" vertical="center" wrapText="1"/>
    </xf>
    <xf numFmtId="49" fontId="1" fillId="52" borderId="44" xfId="287" applyNumberFormat="1" applyFont="1" applyFill="1" applyBorder="1" applyAlignment="1">
      <alignment horizontal="center" vertical="center" wrapText="1"/>
    </xf>
    <xf numFmtId="0" fontId="3" fillId="52" borderId="44" xfId="421" applyNumberFormat="1" applyFont="1" applyFill="1" applyBorder="1" applyAlignment="1">
      <alignment horizontal="center" vertical="center"/>
    </xf>
    <xf numFmtId="165" fontId="48" fillId="52" borderId="44" xfId="421" applyFont="1" applyFill="1" applyBorder="1" applyAlignment="1">
      <alignment horizontal="center" vertical="center"/>
    </xf>
    <xf numFmtId="165" fontId="81" fillId="52" borderId="44" xfId="421" applyFont="1" applyFill="1" applyBorder="1" applyAlignment="1">
      <alignment horizontal="center" vertical="center" wrapText="1"/>
    </xf>
    <xf numFmtId="165" fontId="48" fillId="52" borderId="44" xfId="421" applyFont="1" applyFill="1" applyBorder="1" applyAlignment="1">
      <alignment horizontal="center" vertical="center" wrapText="1"/>
    </xf>
    <xf numFmtId="49" fontId="80" fillId="52" borderId="44" xfId="422" applyNumberFormat="1" applyFont="1" applyFill="1" applyBorder="1" applyAlignment="1">
      <alignment horizontal="center" vertical="center"/>
    </xf>
    <xf numFmtId="44" fontId="3" fillId="52" borderId="44" xfId="299" applyFont="1" applyFill="1" applyBorder="1" applyAlignment="1">
      <alignment horizontal="center" vertical="center"/>
    </xf>
    <xf numFmtId="49" fontId="2" fillId="52" borderId="44" xfId="421" applyNumberFormat="1" applyFont="1" applyFill="1" applyBorder="1" applyAlignment="1">
      <alignment horizontal="center" vertical="center" wrapText="1"/>
    </xf>
    <xf numFmtId="0" fontId="36" fillId="52" borderId="44" xfId="421" applyNumberFormat="1" applyFont="1" applyFill="1" applyBorder="1" applyAlignment="1">
      <alignment vertical="center" wrapText="1"/>
    </xf>
    <xf numFmtId="49" fontId="1" fillId="52" borderId="44" xfId="287" applyNumberFormat="1" applyFont="1" applyFill="1" applyBorder="1" applyAlignment="1">
      <alignment horizontal="left" vertical="center" wrapText="1"/>
    </xf>
    <xf numFmtId="0" fontId="3" fillId="52" borderId="44" xfId="421" applyNumberFormat="1" applyFont="1" applyFill="1" applyBorder="1" applyAlignment="1">
      <alignment horizontal="left" vertical="center" wrapText="1"/>
    </xf>
    <xf numFmtId="0" fontId="2" fillId="54" borderId="44" xfId="421" applyNumberFormat="1" applyFont="1" applyFill="1" applyBorder="1" applyAlignment="1">
      <alignment horizontal="left" vertical="center" wrapText="1"/>
    </xf>
    <xf numFmtId="0" fontId="2" fillId="54" borderId="44" xfId="421" applyNumberFormat="1" applyFont="1" applyFill="1" applyBorder="1" applyAlignment="1">
      <alignment horizontal="center" vertical="center" wrapText="1"/>
    </xf>
    <xf numFmtId="0" fontId="0" fillId="0" borderId="0" xfId="0" pivotButton="1"/>
    <xf numFmtId="0" fontId="0" fillId="0" borderId="0" xfId="0" applyAlignment="1">
      <alignment horizontal="left"/>
    </xf>
    <xf numFmtId="0" fontId="54" fillId="0" borderId="0" xfId="0" applyFont="1" applyFill="1" applyAlignment="1">
      <alignment vertical="center"/>
    </xf>
    <xf numFmtId="15" fontId="54" fillId="0" borderId="0" xfId="0" applyNumberFormat="1" applyFont="1" applyFill="1" applyAlignment="1">
      <alignment horizontal="left" vertical="center"/>
    </xf>
    <xf numFmtId="0" fontId="0" fillId="0" borderId="0" xfId="0" applyFill="1" applyAlignment="1">
      <alignment vertical="center"/>
    </xf>
    <xf numFmtId="0" fontId="54" fillId="0" borderId="44" xfId="0" applyFont="1" applyFill="1" applyBorder="1" applyAlignment="1">
      <alignment vertical="center"/>
    </xf>
    <xf numFmtId="0" fontId="0" fillId="56" borderId="0" xfId="0" applyFill="1" applyAlignment="1">
      <alignment vertical="center"/>
    </xf>
    <xf numFmtId="0" fontId="0" fillId="54" borderId="0" xfId="0" applyFill="1" applyAlignment="1">
      <alignment vertical="center"/>
    </xf>
    <xf numFmtId="0" fontId="0" fillId="52" borderId="0" xfId="0" applyFill="1" applyAlignment="1">
      <alignment vertical="center"/>
    </xf>
    <xf numFmtId="0" fontId="54" fillId="54" borderId="44" xfId="0" quotePrefix="1" applyFont="1" applyFill="1" applyBorder="1" applyAlignment="1">
      <alignment horizontal="center" vertical="center"/>
    </xf>
    <xf numFmtId="17" fontId="54" fillId="0" borderId="44" xfId="0" applyNumberFormat="1" applyFont="1" applyFill="1" applyBorder="1" applyAlignment="1">
      <alignment horizontal="center" vertical="center"/>
    </xf>
    <xf numFmtId="17" fontId="54" fillId="0" borderId="44" xfId="0" quotePrefix="1" applyNumberFormat="1" applyFont="1" applyFill="1" applyBorder="1" applyAlignment="1">
      <alignment horizontal="center" vertical="center"/>
    </xf>
    <xf numFmtId="49" fontId="36" fillId="0" borderId="44" xfId="288" quotePrefix="1" applyNumberFormat="1" applyFont="1" applyFill="1" applyBorder="1" applyAlignment="1">
      <alignment horizontal="center" vertical="center" wrapText="1"/>
    </xf>
    <xf numFmtId="49" fontId="36" fillId="54" borderId="44" xfId="288" quotePrefix="1" applyNumberFormat="1" applyFont="1" applyFill="1" applyBorder="1" applyAlignment="1">
      <alignment horizontal="center" vertical="center" wrapText="1"/>
    </xf>
    <xf numFmtId="0" fontId="54" fillId="2" borderId="44" xfId="0" applyFont="1" applyFill="1" applyBorder="1" applyAlignment="1">
      <alignment horizontal="center" vertical="center"/>
    </xf>
    <xf numFmtId="168" fontId="53" fillId="54" borderId="44" xfId="0" applyNumberFormat="1" applyFont="1" applyFill="1" applyBorder="1" applyAlignment="1" applyProtection="1">
      <alignment horizontal="center" vertical="center"/>
      <protection locked="0"/>
    </xf>
    <xf numFmtId="49" fontId="0" fillId="52" borderId="44" xfId="287" applyNumberFormat="1" applyFont="1" applyFill="1" applyBorder="1" applyAlignment="1">
      <alignment horizontal="left" vertical="center" wrapText="1"/>
    </xf>
    <xf numFmtId="44" fontId="0" fillId="0" borderId="0" xfId="0" applyNumberFormat="1"/>
    <xf numFmtId="0" fontId="42" fillId="0" borderId="44" xfId="287" applyNumberFormat="1" applyFont="1" applyFill="1" applyBorder="1" applyAlignment="1">
      <alignment vertical="center" wrapText="1"/>
    </xf>
    <xf numFmtId="0" fontId="42" fillId="0" borderId="44" xfId="422" applyNumberFormat="1" applyFont="1" applyFill="1" applyBorder="1" applyAlignment="1">
      <alignment vertical="center" wrapText="1"/>
    </xf>
    <xf numFmtId="0" fontId="2" fillId="0" borderId="44" xfId="295" quotePrefix="1" applyFont="1" applyFill="1" applyBorder="1" applyAlignment="1">
      <alignment horizontal="center" vertical="center" wrapText="1"/>
    </xf>
    <xf numFmtId="49" fontId="53" fillId="0" borderId="44" xfId="422" applyNumberFormat="1" applyFont="1" applyFill="1" applyBorder="1" applyAlignment="1">
      <alignment horizontal="center" vertical="center" wrapText="1"/>
    </xf>
    <xf numFmtId="0" fontId="54" fillId="57" borderId="0" xfId="0" applyFont="1" applyFill="1" applyAlignment="1">
      <alignment horizontal="center" vertical="center"/>
    </xf>
    <xf numFmtId="182" fontId="54" fillId="54" borderId="44" xfId="0" applyNumberFormat="1" applyFont="1" applyFill="1" applyBorder="1" applyAlignment="1">
      <alignment horizontal="center" vertical="center"/>
    </xf>
    <xf numFmtId="15" fontId="54" fillId="0" borderId="44" xfId="0" applyNumberFormat="1" applyFont="1" applyFill="1" applyBorder="1" applyAlignment="1">
      <alignment horizontal="center" vertical="center"/>
    </xf>
    <xf numFmtId="15" fontId="54" fillId="58" borderId="44" xfId="0" applyNumberFormat="1" applyFont="1" applyFill="1" applyBorder="1" applyAlignment="1">
      <alignment horizontal="center" vertical="center"/>
    </xf>
    <xf numFmtId="0" fontId="54" fillId="58" borderId="44" xfId="0" applyFont="1" applyFill="1" applyBorder="1" applyAlignment="1">
      <alignment horizontal="center" vertical="center"/>
    </xf>
    <xf numFmtId="0" fontId="50" fillId="0" borderId="72" xfId="0" applyFont="1" applyFill="1" applyBorder="1" applyAlignment="1" applyProtection="1">
      <alignment horizontal="center" vertical="center" wrapText="1"/>
      <protection locked="0"/>
    </xf>
    <xf numFmtId="0" fontId="50" fillId="51" borderId="72" xfId="0" applyFont="1" applyFill="1" applyBorder="1" applyAlignment="1" applyProtection="1">
      <alignment horizontal="center" vertical="center" wrapText="1"/>
      <protection locked="0"/>
    </xf>
    <xf numFmtId="168" fontId="50" fillId="51" borderId="72" xfId="0" applyNumberFormat="1" applyFont="1" applyFill="1" applyBorder="1" applyAlignment="1" applyProtection="1">
      <alignment horizontal="center" vertical="center" wrapText="1"/>
      <protection locked="0"/>
    </xf>
    <xf numFmtId="0" fontId="50" fillId="53" borderId="72" xfId="0" applyFont="1" applyFill="1" applyBorder="1" applyAlignment="1" applyProtection="1">
      <alignment horizontal="center" vertical="center" wrapText="1"/>
      <protection locked="0"/>
    </xf>
    <xf numFmtId="168" fontId="67" fillId="53" borderId="72" xfId="0" applyNumberFormat="1" applyFont="1" applyFill="1" applyBorder="1" applyAlignment="1">
      <alignment horizontal="center" vertical="center" wrapText="1"/>
    </xf>
    <xf numFmtId="0" fontId="68" fillId="0" borderId="65" xfId="0" applyFont="1" applyFill="1" applyBorder="1" applyAlignment="1">
      <alignment horizontal="left" vertical="center" wrapText="1"/>
    </xf>
    <xf numFmtId="0" fontId="74" fillId="0" borderId="65" xfId="0" applyFont="1" applyFill="1" applyBorder="1" applyAlignment="1">
      <alignment horizontal="center" vertical="center" wrapText="1"/>
    </xf>
    <xf numFmtId="0" fontId="67" fillId="53" borderId="65" xfId="0" applyFont="1" applyFill="1" applyBorder="1" applyAlignment="1">
      <alignment horizontal="center" vertical="center" wrapText="1"/>
    </xf>
    <xf numFmtId="0" fontId="67" fillId="0" borderId="65" xfId="0" applyFont="1" applyFill="1" applyBorder="1" applyAlignment="1">
      <alignment horizontal="center" vertical="center" wrapText="1"/>
    </xf>
    <xf numFmtId="0" fontId="72" fillId="0" borderId="61" xfId="0" applyFont="1" applyFill="1" applyBorder="1" applyAlignment="1">
      <alignment horizontal="center" vertical="center" wrapText="1"/>
    </xf>
    <xf numFmtId="0" fontId="73" fillId="0" borderId="61" xfId="0" applyFont="1" applyFill="1" applyBorder="1" applyAlignment="1">
      <alignment horizontal="center" vertical="center" wrapText="1"/>
    </xf>
    <xf numFmtId="0" fontId="74" fillId="0" borderId="60" xfId="0" applyFont="1" applyFill="1" applyBorder="1" applyAlignment="1">
      <alignment horizontal="center" vertical="center" wrapText="1"/>
    </xf>
    <xf numFmtId="0" fontId="68" fillId="0" borderId="71" xfId="0" applyFont="1" applyFill="1" applyBorder="1" applyAlignment="1">
      <alignment horizontal="left" vertical="center" wrapText="1"/>
    </xf>
    <xf numFmtId="168" fontId="49" fillId="51" borderId="59" xfId="0" applyNumberFormat="1" applyFont="1" applyFill="1" applyBorder="1" applyAlignment="1">
      <alignment horizontal="center" vertical="center" wrapText="1"/>
    </xf>
    <xf numFmtId="168" fontId="49" fillId="53" borderId="59" xfId="0" applyNumberFormat="1" applyFont="1" applyFill="1" applyBorder="1" applyAlignment="1">
      <alignment horizontal="center" vertical="center" wrapText="1"/>
    </xf>
    <xf numFmtId="0" fontId="49" fillId="0" borderId="60" xfId="0" applyNumberFormat="1" applyFont="1" applyFill="1" applyBorder="1" applyAlignment="1">
      <alignment horizontal="center" vertical="center" wrapText="1"/>
    </xf>
    <xf numFmtId="0" fontId="49" fillId="0" borderId="60" xfId="0" applyNumberFormat="1" applyFont="1" applyFill="1" applyBorder="1" applyAlignment="1">
      <alignment horizontal="left" vertical="center" wrapText="1"/>
    </xf>
    <xf numFmtId="168" fontId="49" fillId="51" borderId="60" xfId="0" applyNumberFormat="1" applyFont="1" applyFill="1" applyBorder="1" applyAlignment="1">
      <alignment horizontal="center" vertical="center" wrapText="1"/>
    </xf>
    <xf numFmtId="168" fontId="49" fillId="53" borderId="60" xfId="0" applyNumberFormat="1" applyFont="1" applyFill="1" applyBorder="1" applyAlignment="1">
      <alignment horizontal="center" vertical="center" wrapText="1"/>
    </xf>
    <xf numFmtId="168" fontId="72" fillId="51" borderId="60" xfId="0" applyNumberFormat="1" applyFont="1" applyFill="1" applyBorder="1" applyAlignment="1">
      <alignment horizontal="center" vertical="center" wrapText="1"/>
    </xf>
    <xf numFmtId="168" fontId="50" fillId="51" borderId="61" xfId="0" applyNumberFormat="1" applyFont="1" applyFill="1" applyBorder="1" applyAlignment="1">
      <alignment horizontal="center" vertical="center" wrapText="1"/>
    </xf>
    <xf numFmtId="168" fontId="50" fillId="53" borderId="61" xfId="0" applyNumberFormat="1" applyFont="1" applyFill="1" applyBorder="1" applyAlignment="1">
      <alignment horizontal="center" vertical="center" wrapText="1"/>
    </xf>
    <xf numFmtId="0" fontId="49" fillId="30" borderId="69" xfId="0" applyFont="1" applyFill="1" applyBorder="1" applyAlignment="1">
      <alignment horizontal="left" vertical="center" wrapText="1"/>
    </xf>
    <xf numFmtId="0" fontId="69" fillId="0" borderId="69" xfId="0" applyFont="1" applyFill="1" applyBorder="1" applyAlignment="1">
      <alignment horizontal="center" vertical="center" wrapText="1"/>
    </xf>
    <xf numFmtId="168" fontId="50" fillId="51" borderId="69" xfId="0" applyNumberFormat="1" applyFont="1" applyFill="1" applyBorder="1" applyAlignment="1">
      <alignment horizontal="center" vertical="center" wrapText="1"/>
    </xf>
    <xf numFmtId="168" fontId="49" fillId="53" borderId="69" xfId="0" applyNumberFormat="1" applyFont="1" applyFill="1" applyBorder="1" applyAlignment="1">
      <alignment horizontal="center" vertical="center" wrapText="1"/>
    </xf>
    <xf numFmtId="168" fontId="50" fillId="53" borderId="69" xfId="0" applyNumberFormat="1" applyFont="1" applyFill="1" applyBorder="1" applyAlignment="1">
      <alignment horizontal="center" vertical="center" wrapText="1"/>
    </xf>
    <xf numFmtId="0" fontId="74" fillId="0" borderId="69" xfId="0" applyFont="1" applyFill="1" applyBorder="1" applyAlignment="1">
      <alignment horizontal="center" vertical="center" wrapText="1"/>
    </xf>
    <xf numFmtId="168" fontId="50" fillId="51" borderId="65" xfId="0" applyNumberFormat="1" applyFont="1" applyFill="1" applyBorder="1" applyAlignment="1">
      <alignment horizontal="center" vertical="center" wrapText="1"/>
    </xf>
    <xf numFmtId="168" fontId="50" fillId="53" borderId="65" xfId="0" applyNumberFormat="1" applyFont="1" applyFill="1" applyBorder="1" applyAlignment="1">
      <alignment horizontal="center" vertical="center" wrapText="1"/>
    </xf>
    <xf numFmtId="0" fontId="50" fillId="0" borderId="59" xfId="0" applyFont="1" applyFill="1" applyBorder="1" applyAlignment="1">
      <alignment horizontal="center" vertical="center" wrapText="1"/>
    </xf>
    <xf numFmtId="168" fontId="50" fillId="51" borderId="60" xfId="0" applyNumberFormat="1" applyFont="1" applyFill="1" applyBorder="1" applyAlignment="1">
      <alignment horizontal="center" vertical="center" wrapText="1"/>
    </xf>
    <xf numFmtId="0" fontId="49" fillId="0" borderId="69" xfId="0" applyFont="1" applyFill="1" applyBorder="1" applyAlignment="1">
      <alignment horizontal="left" vertical="center" wrapText="1"/>
    </xf>
    <xf numFmtId="0" fontId="49" fillId="0" borderId="70" xfId="0" applyFont="1" applyFill="1" applyBorder="1" applyAlignment="1">
      <alignment horizontal="left" vertical="center" wrapText="1"/>
    </xf>
    <xf numFmtId="0" fontId="50" fillId="30" borderId="72" xfId="0" applyFont="1" applyFill="1" applyBorder="1" applyAlignment="1" applyProtection="1">
      <alignment horizontal="center" vertical="center" wrapText="1"/>
      <protection locked="0"/>
    </xf>
    <xf numFmtId="0" fontId="50" fillId="0" borderId="72" xfId="0" applyFont="1" applyBorder="1" applyAlignment="1" applyProtection="1">
      <alignment horizontal="center" vertical="center" wrapText="1"/>
      <protection locked="0"/>
    </xf>
    <xf numFmtId="182" fontId="50" fillId="51" borderId="72" xfId="0" applyNumberFormat="1" applyFont="1" applyFill="1" applyBorder="1" applyAlignment="1" applyProtection="1">
      <alignment horizontal="center" vertical="center" wrapText="1"/>
      <protection locked="0"/>
    </xf>
    <xf numFmtId="182" fontId="50" fillId="53" borderId="72" xfId="0" applyNumberFormat="1" applyFont="1" applyFill="1" applyBorder="1" applyAlignment="1">
      <alignment horizontal="center" vertical="center" wrapText="1"/>
    </xf>
    <xf numFmtId="0" fontId="68" fillId="0" borderId="65" xfId="0" applyFont="1" applyBorder="1" applyAlignment="1">
      <alignment horizontal="center" vertical="center" wrapText="1"/>
    </xf>
    <xf numFmtId="0" fontId="50" fillId="0" borderId="60" xfId="0" applyFont="1" applyBorder="1" applyAlignment="1">
      <alignment horizontal="center" vertical="center" wrapText="1"/>
    </xf>
    <xf numFmtId="0" fontId="50" fillId="0" borderId="60" xfId="0" applyFont="1" applyBorder="1" applyAlignment="1">
      <alignment horizontal="center" vertical="top" wrapText="1"/>
    </xf>
    <xf numFmtId="0" fontId="68" fillId="0" borderId="69" xfId="0" applyFont="1" applyBorder="1" applyAlignment="1">
      <alignment horizontal="center" vertical="center" wrapText="1"/>
    </xf>
    <xf numFmtId="0" fontId="67" fillId="0" borderId="69" xfId="0" applyFont="1" applyBorder="1" applyAlignment="1">
      <alignment horizontal="center" vertical="center" wrapText="1"/>
    </xf>
    <xf numFmtId="0" fontId="73" fillId="0" borderId="69" xfId="0" applyFont="1" applyBorder="1" applyAlignment="1">
      <alignment horizontal="center" vertical="center" wrapText="1"/>
    </xf>
    <xf numFmtId="0" fontId="50" fillId="0" borderId="69" xfId="0" applyFont="1" applyBorder="1" applyAlignment="1">
      <alignment horizontal="center" vertical="center" wrapText="1"/>
    </xf>
    <xf numFmtId="0" fontId="0" fillId="59" borderId="0" xfId="0" applyFill="1" applyAlignment="1">
      <alignment horizontal="left"/>
    </xf>
    <xf numFmtId="44" fontId="0" fillId="59" borderId="0" xfId="0" applyNumberFormat="1" applyFill="1"/>
    <xf numFmtId="168" fontId="53" fillId="2" borderId="44" xfId="0" applyNumberFormat="1" applyFont="1" applyFill="1" applyBorder="1" applyAlignment="1">
      <alignment horizontal="center" vertical="center" wrapText="1"/>
    </xf>
    <xf numFmtId="182" fontId="88" fillId="52" borderId="44" xfId="422" applyNumberFormat="1" applyFont="1" applyFill="1" applyBorder="1" applyAlignment="1">
      <alignment horizontal="center" vertical="center"/>
    </xf>
    <xf numFmtId="183" fontId="54" fillId="0" borderId="44" xfId="0" applyNumberFormat="1" applyFont="1" applyFill="1" applyBorder="1" applyAlignment="1">
      <alignment horizontal="center" vertical="center"/>
    </xf>
    <xf numFmtId="0" fontId="68" fillId="0" borderId="44" xfId="0" applyFont="1" applyFill="1" applyBorder="1" applyAlignment="1">
      <alignment horizontal="center" vertical="center"/>
    </xf>
    <xf numFmtId="49" fontId="49" fillId="0" borderId="44" xfId="287" applyNumberFormat="1" applyFont="1" applyFill="1" applyBorder="1" applyAlignment="1">
      <alignment horizontal="center" vertical="center" wrapText="1"/>
    </xf>
    <xf numFmtId="49" fontId="49" fillId="0" borderId="44" xfId="422" applyNumberFormat="1" applyFont="1" applyFill="1" applyBorder="1" applyAlignment="1">
      <alignment horizontal="center" vertical="center"/>
    </xf>
    <xf numFmtId="0" fontId="49" fillId="0" borderId="44" xfId="0" applyFont="1" applyFill="1" applyBorder="1" applyAlignment="1">
      <alignment horizontal="center" vertical="center" wrapText="1"/>
    </xf>
    <xf numFmtId="168" fontId="49" fillId="2" borderId="44" xfId="0" applyNumberFormat="1" applyFont="1" applyFill="1" applyBorder="1" applyAlignment="1">
      <alignment horizontal="center" vertical="center" wrapText="1"/>
    </xf>
    <xf numFmtId="0" fontId="68" fillId="0" borderId="44" xfId="0" applyFont="1" applyFill="1" applyBorder="1" applyAlignment="1">
      <alignment vertical="center"/>
    </xf>
    <xf numFmtId="0" fontId="68" fillId="0" borderId="0" xfId="0" applyFont="1" applyFill="1" applyAlignment="1">
      <alignment vertical="center"/>
    </xf>
    <xf numFmtId="0" fontId="36" fillId="0" borderId="44" xfId="288" applyNumberFormat="1" applyFont="1" applyFill="1" applyBorder="1" applyAlignment="1">
      <alignment horizontal="center" vertical="center" wrapText="1"/>
    </xf>
    <xf numFmtId="49" fontId="36" fillId="0" borderId="44" xfId="288" quotePrefix="1" applyNumberFormat="1" applyFont="1" applyFill="1" applyBorder="1" applyAlignment="1">
      <alignment horizontal="left" vertical="center" wrapText="1"/>
    </xf>
    <xf numFmtId="49" fontId="36" fillId="54" borderId="51" xfId="288" quotePrefix="1" applyNumberFormat="1" applyFont="1" applyFill="1" applyBorder="1" applyAlignment="1">
      <alignment horizontal="center" vertical="center" wrapText="1"/>
    </xf>
    <xf numFmtId="49" fontId="36" fillId="0" borderId="53" xfId="288" applyNumberFormat="1" applyFont="1" applyFill="1" applyBorder="1" applyAlignment="1">
      <alignment horizontal="center" vertical="center" wrapText="1"/>
    </xf>
    <xf numFmtId="0" fontId="54" fillId="60" borderId="44" xfId="0" applyFont="1" applyFill="1" applyBorder="1" applyAlignment="1">
      <alignment horizontal="center" vertical="center"/>
    </xf>
    <xf numFmtId="0" fontId="2" fillId="60" borderId="44" xfId="421" applyNumberFormat="1" applyFont="1" applyFill="1" applyBorder="1" applyAlignment="1">
      <alignment horizontal="left" vertical="center" wrapText="1"/>
    </xf>
    <xf numFmtId="0" fontId="2" fillId="60" borderId="44" xfId="421" applyNumberFormat="1" applyFont="1" applyFill="1" applyBorder="1" applyAlignment="1">
      <alignment horizontal="center" vertical="center" wrapText="1"/>
    </xf>
    <xf numFmtId="0" fontId="2" fillId="60" borderId="44" xfId="287" applyNumberFormat="1" applyFont="1" applyFill="1" applyBorder="1" applyAlignment="1">
      <alignment horizontal="center" vertical="center"/>
    </xf>
    <xf numFmtId="168" fontId="53" fillId="60" borderId="44" xfId="0" quotePrefix="1" applyNumberFormat="1" applyFont="1" applyFill="1" applyBorder="1" applyAlignment="1" applyProtection="1">
      <alignment horizontal="center" vertical="center"/>
      <protection locked="0"/>
    </xf>
    <xf numFmtId="49" fontId="53" fillId="60" borderId="44" xfId="287" applyNumberFormat="1" applyFont="1" applyFill="1" applyBorder="1" applyAlignment="1">
      <alignment horizontal="center" vertical="center" wrapText="1"/>
    </xf>
    <xf numFmtId="49" fontId="53" fillId="60" borderId="44" xfId="287" applyNumberFormat="1" applyFont="1" applyFill="1" applyBorder="1" applyAlignment="1">
      <alignment horizontal="left" vertical="center" wrapText="1"/>
    </xf>
    <xf numFmtId="49" fontId="36" fillId="60" borderId="44" xfId="288" quotePrefix="1" applyNumberFormat="1" applyFont="1" applyFill="1" applyBorder="1" applyAlignment="1">
      <alignment horizontal="left" vertical="center" wrapText="1"/>
    </xf>
    <xf numFmtId="49" fontId="2" fillId="60" borderId="44" xfId="422" applyNumberFormat="1" applyFont="1" applyFill="1" applyBorder="1" applyAlignment="1">
      <alignment horizontal="center" vertical="center" wrapText="1"/>
    </xf>
    <xf numFmtId="17" fontId="54" fillId="60" borderId="44" xfId="0" applyNumberFormat="1" applyFont="1" applyFill="1" applyBorder="1" applyAlignment="1">
      <alignment horizontal="center" vertical="center"/>
    </xf>
    <xf numFmtId="49" fontId="53" fillId="60" borderId="44" xfId="422" applyNumberFormat="1" applyFont="1" applyFill="1" applyBorder="1" applyAlignment="1">
      <alignment horizontal="center" vertical="center"/>
    </xf>
    <xf numFmtId="44" fontId="3" fillId="60" borderId="44" xfId="299" applyFont="1" applyFill="1" applyBorder="1" applyAlignment="1">
      <alignment horizontal="center" vertical="center"/>
    </xf>
    <xf numFmtId="49" fontId="53" fillId="60" borderId="44" xfId="421" applyNumberFormat="1" applyFont="1" applyFill="1" applyBorder="1" applyAlignment="1">
      <alignment horizontal="center" vertical="center" wrapText="1"/>
    </xf>
    <xf numFmtId="49" fontId="2" fillId="60" borderId="44" xfId="287" applyNumberFormat="1" applyFont="1" applyFill="1" applyBorder="1" applyAlignment="1">
      <alignment horizontal="center" vertical="center" wrapText="1"/>
    </xf>
    <xf numFmtId="49" fontId="36" fillId="60" borderId="44" xfId="288" quotePrefix="1" applyNumberFormat="1" applyFont="1" applyFill="1" applyBorder="1" applyAlignment="1">
      <alignment horizontal="center" vertical="center" wrapText="1"/>
    </xf>
    <xf numFmtId="168" fontId="53" fillId="60" borderId="44" xfId="0" applyNumberFormat="1" applyFont="1" applyFill="1" applyBorder="1" applyAlignment="1" applyProtection="1">
      <alignment horizontal="center" vertical="center"/>
      <protection locked="0"/>
    </xf>
    <xf numFmtId="49" fontId="36" fillId="54" borderId="44" xfId="288" quotePrefix="1" applyNumberFormat="1" applyFont="1" applyFill="1" applyBorder="1" applyAlignment="1">
      <alignment horizontal="left" vertical="center" wrapText="1"/>
    </xf>
    <xf numFmtId="0" fontId="2" fillId="60" borderId="44" xfId="287" applyNumberFormat="1" applyFont="1" applyFill="1" applyBorder="1" applyAlignment="1">
      <alignment vertical="center" wrapText="1"/>
    </xf>
    <xf numFmtId="15" fontId="54" fillId="60" borderId="44" xfId="0" applyNumberFormat="1" applyFont="1" applyFill="1" applyBorder="1" applyAlignment="1">
      <alignment horizontal="center" vertical="center"/>
    </xf>
    <xf numFmtId="0" fontId="49" fillId="0" borderId="60" xfId="0" applyFont="1" applyBorder="1" applyAlignment="1" applyProtection="1">
      <alignment vertical="center" wrapText="1"/>
      <protection locked="0"/>
    </xf>
    <xf numFmtId="0" fontId="36" fillId="0" borderId="0" xfId="0" applyFont="1" applyAlignment="1">
      <alignment horizontal="center" vertical="center"/>
    </xf>
    <xf numFmtId="0" fontId="68" fillId="0" borderId="0" xfId="0" applyFont="1" applyAlignment="1">
      <alignment horizontal="center" vertical="center"/>
    </xf>
    <xf numFmtId="0" fontId="49" fillId="0" borderId="60" xfId="0" applyFont="1" applyBorder="1" applyAlignment="1">
      <alignment horizontal="left" vertical="center" wrapText="1"/>
    </xf>
    <xf numFmtId="0" fontId="68" fillId="30" borderId="0" xfId="0" applyFont="1" applyFill="1" applyAlignment="1">
      <alignment horizontal="center" vertical="center" wrapText="1"/>
    </xf>
    <xf numFmtId="0" fontId="68" fillId="30" borderId="0" xfId="0" applyFont="1" applyFill="1" applyAlignment="1">
      <alignment horizontal="center" vertical="center"/>
    </xf>
    <xf numFmtId="0" fontId="68" fillId="30" borderId="0" xfId="0" applyFont="1" applyFill="1" applyAlignment="1">
      <alignment vertical="center" wrapText="1"/>
    </xf>
    <xf numFmtId="0" fontId="68" fillId="30" borderId="0" xfId="0" applyFont="1" applyFill="1" applyAlignment="1">
      <alignment horizontal="left" vertical="center" wrapText="1"/>
    </xf>
    <xf numFmtId="0" fontId="68" fillId="0" borderId="60" xfId="0" applyFont="1" applyBorder="1" applyAlignment="1">
      <alignment horizontal="center" vertical="center" wrapText="1"/>
    </xf>
    <xf numFmtId="0" fontId="49" fillId="0" borderId="61" xfId="0" applyFont="1" applyBorder="1" applyAlignment="1">
      <alignment horizontal="left" vertical="center" wrapText="1"/>
    </xf>
    <xf numFmtId="0" fontId="2" fillId="30" borderId="0" xfId="0" applyFont="1" applyFill="1" applyAlignment="1">
      <alignment horizontal="center" vertical="center"/>
    </xf>
    <xf numFmtId="0" fontId="50" fillId="30" borderId="0" xfId="0" applyFont="1" applyFill="1" applyAlignment="1">
      <alignment horizontal="left" vertical="center"/>
    </xf>
    <xf numFmtId="0" fontId="72" fillId="30" borderId="0" xfId="0" applyFont="1" applyFill="1" applyAlignment="1">
      <alignment horizontal="left" vertical="center"/>
    </xf>
    <xf numFmtId="181" fontId="36" fillId="30" borderId="0" xfId="0" applyNumberFormat="1" applyFont="1" applyFill="1" applyAlignment="1">
      <alignment horizontal="center" vertical="center"/>
    </xf>
    <xf numFmtId="181" fontId="74" fillId="30" borderId="0" xfId="0" applyNumberFormat="1" applyFont="1" applyFill="1" applyAlignment="1">
      <alignment horizontal="left" vertical="center"/>
    </xf>
    <xf numFmtId="181" fontId="67" fillId="30" borderId="0" xfId="0" applyNumberFormat="1" applyFont="1" applyFill="1" applyAlignment="1">
      <alignment horizontal="left" vertical="center"/>
    </xf>
    <xf numFmtId="0" fontId="68" fillId="30" borderId="0" xfId="0" applyFont="1" applyFill="1" applyAlignment="1">
      <alignment horizontal="left" vertical="center"/>
    </xf>
    <xf numFmtId="181" fontId="49" fillId="0" borderId="60" xfId="0" applyNumberFormat="1" applyFont="1" applyBorder="1" applyAlignment="1">
      <alignment horizontal="center" vertical="center"/>
    </xf>
    <xf numFmtId="182" fontId="68" fillId="30" borderId="0" xfId="0" applyNumberFormat="1" applyFont="1" applyFill="1" applyAlignment="1">
      <alignment horizontal="center" vertical="center"/>
    </xf>
    <xf numFmtId="0" fontId="68" fillId="0" borderId="60" xfId="0" applyFont="1" applyBorder="1" applyAlignment="1">
      <alignment horizontal="center" vertical="center"/>
    </xf>
    <xf numFmtId="181" fontId="49" fillId="0" borderId="61" xfId="0" applyNumberFormat="1" applyFont="1" applyBorder="1" applyAlignment="1">
      <alignment horizontal="center" vertical="center"/>
    </xf>
    <xf numFmtId="181" fontId="49" fillId="0" borderId="69" xfId="0" applyNumberFormat="1" applyFont="1" applyBorder="1" applyAlignment="1">
      <alignment horizontal="center" vertical="center"/>
    </xf>
    <xf numFmtId="0" fontId="49" fillId="0" borderId="69" xfId="0" applyFont="1" applyBorder="1" applyAlignment="1">
      <alignment horizontal="center" vertical="center"/>
    </xf>
    <xf numFmtId="0" fontId="69" fillId="30" borderId="0" xfId="0" applyFont="1" applyFill="1" applyAlignment="1">
      <alignment horizontal="center" vertical="center" wrapText="1"/>
    </xf>
    <xf numFmtId="0" fontId="49" fillId="0" borderId="60" xfId="0" applyFont="1" applyBorder="1" applyAlignment="1">
      <alignment vertical="center" wrapText="1"/>
    </xf>
    <xf numFmtId="1" fontId="49" fillId="0" borderId="69" xfId="0" applyNumberFormat="1" applyFont="1" applyBorder="1" applyAlignment="1">
      <alignment horizontal="left" vertical="center" wrapText="1"/>
    </xf>
    <xf numFmtId="1" fontId="49" fillId="0" borderId="60" xfId="0" applyNumberFormat="1" applyFont="1" applyBorder="1" applyAlignment="1">
      <alignment horizontal="left" vertical="center" wrapText="1"/>
    </xf>
    <xf numFmtId="183" fontId="50" fillId="30" borderId="0" xfId="0" applyNumberFormat="1" applyFont="1" applyFill="1" applyAlignment="1">
      <alignment horizontal="center" vertical="center" wrapText="1"/>
    </xf>
    <xf numFmtId="182" fontId="50" fillId="30" borderId="0" xfId="0" applyNumberFormat="1" applyFont="1" applyFill="1" applyAlignment="1">
      <alignment horizontal="center" vertical="center"/>
    </xf>
    <xf numFmtId="0" fontId="68" fillId="30" borderId="64" xfId="0" applyFont="1" applyFill="1" applyBorder="1" applyAlignment="1">
      <alignment vertical="center" wrapText="1"/>
    </xf>
    <xf numFmtId="0" fontId="72" fillId="30" borderId="0" xfId="0" applyFont="1" applyFill="1" applyAlignment="1">
      <alignment horizontal="center" vertical="center"/>
    </xf>
    <xf numFmtId="0" fontId="74" fillId="30" borderId="0" xfId="0" applyFont="1" applyFill="1" applyAlignment="1">
      <alignment horizontal="left" vertical="center" wrapText="1"/>
    </xf>
    <xf numFmtId="0" fontId="74" fillId="30" borderId="0" xfId="0" applyFont="1" applyFill="1" applyAlignment="1">
      <alignment horizontal="center" vertical="center"/>
    </xf>
    <xf numFmtId="0" fontId="74" fillId="30" borderId="0" xfId="0" applyFont="1" applyFill="1" applyAlignment="1">
      <alignment horizontal="center" vertical="center" wrapText="1"/>
    </xf>
    <xf numFmtId="182" fontId="74" fillId="30" borderId="0" xfId="0" applyNumberFormat="1" applyFont="1" applyFill="1" applyAlignment="1">
      <alignment horizontal="center" vertical="center"/>
    </xf>
    <xf numFmtId="181" fontId="49" fillId="0" borderId="65" xfId="0" applyNumberFormat="1" applyFont="1" applyBorder="1" applyAlignment="1">
      <alignment horizontal="center" vertical="center"/>
    </xf>
    <xf numFmtId="1" fontId="49" fillId="0" borderId="65" xfId="0" applyNumberFormat="1" applyFont="1" applyBorder="1" applyAlignment="1">
      <alignment horizontal="left" vertical="center" wrapText="1"/>
    </xf>
    <xf numFmtId="0" fontId="49" fillId="0" borderId="65" xfId="0" applyFont="1" applyBorder="1" applyAlignment="1">
      <alignment horizontal="left" vertical="center" wrapText="1"/>
    </xf>
    <xf numFmtId="0" fontId="49" fillId="0" borderId="69" xfId="0" applyFont="1" applyBorder="1" applyAlignment="1">
      <alignment horizontal="center" vertical="center" wrapText="1"/>
    </xf>
    <xf numFmtId="0" fontId="50" fillId="30" borderId="60" xfId="0" applyFont="1" applyFill="1" applyBorder="1" applyAlignment="1">
      <alignment horizontal="center" vertical="center" wrapText="1"/>
    </xf>
    <xf numFmtId="0" fontId="74" fillId="30" borderId="0" xfId="0" applyFont="1" applyFill="1" applyAlignment="1">
      <alignment horizontal="left" vertical="center"/>
    </xf>
    <xf numFmtId="0" fontId="49" fillId="0" borderId="60" xfId="0" applyFont="1" applyBorder="1" applyAlignment="1" applyProtection="1">
      <alignment horizontal="center" vertical="center" wrapText="1"/>
      <protection locked="0"/>
    </xf>
    <xf numFmtId="0" fontId="36" fillId="0" borderId="0" xfId="0" applyFont="1" applyFill="1" applyAlignment="1">
      <alignment horizontal="center" vertical="center"/>
    </xf>
    <xf numFmtId="168" fontId="68" fillId="30" borderId="0" xfId="0" applyNumberFormat="1" applyFont="1" applyFill="1" applyBorder="1" applyAlignment="1">
      <alignment horizontal="center" vertical="center" wrapText="1"/>
    </xf>
    <xf numFmtId="168" fontId="68" fillId="30" borderId="0" xfId="0" applyNumberFormat="1" applyFont="1" applyFill="1" applyBorder="1" applyAlignment="1">
      <alignment horizontal="center" vertical="center"/>
    </xf>
    <xf numFmtId="0" fontId="68" fillId="0" borderId="0" xfId="0" applyFont="1" applyFill="1" applyBorder="1" applyAlignment="1">
      <alignment horizontal="center" vertical="center"/>
    </xf>
    <xf numFmtId="0" fontId="68" fillId="30" borderId="0" xfId="0" applyFont="1" applyFill="1" applyBorder="1" applyAlignment="1">
      <alignment vertical="center" wrapText="1"/>
    </xf>
    <xf numFmtId="168" fontId="68" fillId="61" borderId="0" xfId="0" applyNumberFormat="1" applyFont="1" applyFill="1" applyBorder="1" applyAlignment="1">
      <alignment horizontal="center" vertical="center"/>
    </xf>
    <xf numFmtId="0" fontId="68" fillId="61" borderId="0" xfId="0" applyFont="1" applyFill="1" applyBorder="1" applyAlignment="1">
      <alignment horizontal="center" vertical="center"/>
    </xf>
    <xf numFmtId="0" fontId="68" fillId="61" borderId="0" xfId="0" applyFont="1" applyFill="1" applyBorder="1" applyAlignment="1">
      <alignment horizontal="center" vertical="center" wrapText="1"/>
    </xf>
    <xf numFmtId="168" fontId="0" fillId="30" borderId="0" xfId="0" applyNumberFormat="1" applyFill="1" applyBorder="1" applyAlignment="1">
      <alignment horizontal="center" vertical="center"/>
    </xf>
    <xf numFmtId="168" fontId="68" fillId="61" borderId="0" xfId="0" applyNumberFormat="1" applyFont="1" applyFill="1" applyBorder="1" applyAlignment="1">
      <alignment vertical="center" wrapText="1"/>
    </xf>
    <xf numFmtId="0" fontId="54" fillId="0" borderId="0" xfId="0" applyFont="1" applyFill="1" applyAlignment="1">
      <alignment horizontal="center" vertical="center"/>
    </xf>
    <xf numFmtId="181" fontId="49" fillId="0" borderId="79" xfId="0" applyNumberFormat="1" applyFont="1" applyBorder="1" applyAlignment="1">
      <alignment horizontal="center" vertical="center"/>
    </xf>
    <xf numFmtId="0" fontId="49" fillId="0" borderId="79" xfId="0" applyFont="1" applyBorder="1" applyAlignment="1">
      <alignment horizontal="center" vertical="center"/>
    </xf>
    <xf numFmtId="0" fontId="68" fillId="0" borderId="79" xfId="0" applyFont="1" applyBorder="1" applyAlignment="1">
      <alignment horizontal="left" vertical="center" wrapText="1"/>
    </xf>
    <xf numFmtId="0" fontId="68" fillId="0" borderId="79" xfId="0" applyFont="1" applyBorder="1" applyAlignment="1">
      <alignment horizontal="center" vertical="center" wrapText="1"/>
    </xf>
    <xf numFmtId="0" fontId="68" fillId="0" borderId="79" xfId="0" applyFont="1" applyBorder="1" applyAlignment="1">
      <alignment horizontal="center" vertical="center"/>
    </xf>
    <xf numFmtId="181" fontId="49" fillId="0" borderId="80" xfId="0" applyNumberFormat="1" applyFont="1" applyFill="1" applyBorder="1" applyAlignment="1">
      <alignment horizontal="center" vertical="center"/>
    </xf>
    <xf numFmtId="0" fontId="49" fillId="0" borderId="80" xfId="0" applyFont="1" applyFill="1" applyBorder="1" applyAlignment="1">
      <alignment horizontal="center" vertical="center"/>
    </xf>
    <xf numFmtId="0" fontId="49" fillId="30" borderId="80" xfId="0" applyFont="1" applyFill="1" applyBorder="1" applyAlignment="1">
      <alignment horizontal="left" vertical="center" wrapText="1"/>
    </xf>
    <xf numFmtId="0" fontId="49" fillId="30" borderId="80" xfId="0" applyFont="1" applyFill="1" applyBorder="1" applyAlignment="1">
      <alignment horizontal="center" vertical="center" wrapText="1"/>
    </xf>
    <xf numFmtId="0" fontId="49" fillId="0" borderId="80" xfId="0" applyFont="1" applyFill="1" applyBorder="1" applyAlignment="1">
      <alignment horizontal="center" vertical="center" wrapText="1"/>
    </xf>
    <xf numFmtId="0" fontId="49" fillId="30" borderId="79" xfId="0" applyFont="1" applyFill="1" applyBorder="1" applyAlignment="1">
      <alignment horizontal="center" vertical="center" wrapText="1"/>
    </xf>
    <xf numFmtId="0" fontId="68" fillId="0" borderId="65" xfId="0" applyFont="1" applyBorder="1" applyAlignment="1">
      <alignment horizontal="center" vertical="center"/>
    </xf>
    <xf numFmtId="183" fontId="50" fillId="51" borderId="60" xfId="0" applyNumberFormat="1" applyFont="1" applyFill="1" applyBorder="1" applyAlignment="1">
      <alignment horizontal="center" vertical="center" wrapText="1"/>
    </xf>
    <xf numFmtId="0" fontId="74" fillId="0" borderId="60" xfId="0" applyFont="1" applyBorder="1" applyAlignment="1">
      <alignment horizontal="center" vertical="center" wrapText="1"/>
    </xf>
    <xf numFmtId="0" fontId="72" fillId="30" borderId="0" xfId="0" applyFont="1" applyFill="1" applyAlignment="1">
      <alignment vertical="center" wrapText="1"/>
    </xf>
    <xf numFmtId="0" fontId="49" fillId="0" borderId="60" xfId="0" applyFont="1" applyFill="1" applyBorder="1" applyAlignment="1">
      <alignment horizontal="left" vertical="center" wrapText="1"/>
    </xf>
    <xf numFmtId="168" fontId="50" fillId="53" borderId="60" xfId="0" applyNumberFormat="1" applyFont="1" applyFill="1" applyBorder="1" applyAlignment="1">
      <alignment horizontal="center" vertical="center" wrapText="1"/>
    </xf>
    <xf numFmtId="168" fontId="50" fillId="53" borderId="60" xfId="0" applyNumberFormat="1" applyFont="1" applyFill="1" applyBorder="1" applyAlignment="1">
      <alignment horizontal="center" vertical="center"/>
    </xf>
    <xf numFmtId="181" fontId="49" fillId="0" borderId="65" xfId="0" applyNumberFormat="1" applyFont="1" applyFill="1" applyBorder="1" applyAlignment="1">
      <alignment horizontal="center" vertical="center"/>
    </xf>
    <xf numFmtId="168" fontId="50" fillId="51" borderId="65" xfId="0" applyNumberFormat="1" applyFont="1" applyFill="1" applyBorder="1" applyAlignment="1">
      <alignment horizontal="center" vertical="center"/>
    </xf>
    <xf numFmtId="168" fontId="49" fillId="51" borderId="65" xfId="0" applyNumberFormat="1" applyFont="1" applyFill="1" applyBorder="1" applyAlignment="1">
      <alignment horizontal="center" vertical="center"/>
    </xf>
    <xf numFmtId="181" fontId="49" fillId="0" borderId="60" xfId="0" applyNumberFormat="1" applyFont="1" applyFill="1" applyBorder="1" applyAlignment="1">
      <alignment horizontal="center" vertical="center"/>
    </xf>
    <xf numFmtId="0" fontId="49" fillId="0" borderId="66" xfId="0" applyFont="1" applyFill="1" applyBorder="1" applyAlignment="1">
      <alignment horizontal="center" vertical="center"/>
    </xf>
    <xf numFmtId="168" fontId="50" fillId="51" borderId="60" xfId="0" applyNumberFormat="1" applyFont="1" applyFill="1" applyBorder="1" applyAlignment="1">
      <alignment horizontal="center" vertical="center"/>
    </xf>
    <xf numFmtId="168" fontId="49" fillId="51" borderId="60" xfId="0" applyNumberFormat="1" applyFont="1" applyFill="1" applyBorder="1" applyAlignment="1">
      <alignment horizontal="center" vertical="center"/>
    </xf>
    <xf numFmtId="181" fontId="49" fillId="0" borderId="84" xfId="0" applyNumberFormat="1" applyFont="1" applyFill="1" applyBorder="1" applyAlignment="1">
      <alignment horizontal="center" vertical="center"/>
    </xf>
    <xf numFmtId="181" fontId="49" fillId="0" borderId="85" xfId="0" applyNumberFormat="1" applyFont="1" applyFill="1" applyBorder="1" applyAlignment="1">
      <alignment horizontal="center" vertical="center"/>
    </xf>
    <xf numFmtId="0" fontId="68" fillId="0" borderId="61" xfId="0" applyFont="1" applyFill="1" applyBorder="1" applyAlignment="1">
      <alignment horizontal="left" vertical="center" wrapText="1"/>
    </xf>
    <xf numFmtId="168" fontId="50" fillId="51" borderId="69" xfId="0" applyNumberFormat="1" applyFont="1" applyFill="1" applyBorder="1" applyAlignment="1">
      <alignment horizontal="center" vertical="center"/>
    </xf>
    <xf numFmtId="0" fontId="49" fillId="0" borderId="81" xfId="0" applyFont="1" applyFill="1" applyBorder="1" applyAlignment="1">
      <alignment horizontal="center" vertical="center"/>
    </xf>
    <xf numFmtId="2" fontId="49" fillId="0" borderId="60" xfId="0" applyNumberFormat="1" applyFont="1" applyFill="1" applyBorder="1" applyAlignment="1">
      <alignment horizontal="center" vertical="center"/>
    </xf>
    <xf numFmtId="2" fontId="49" fillId="0" borderId="60" xfId="0" applyNumberFormat="1" applyFont="1" applyFill="1" applyBorder="1" applyAlignment="1">
      <alignment horizontal="center" vertical="center" wrapText="1"/>
    </xf>
    <xf numFmtId="0" fontId="49" fillId="30" borderId="0" xfId="0" applyFont="1" applyFill="1" applyBorder="1" applyAlignment="1">
      <alignment horizontal="center" vertical="center" wrapText="1"/>
    </xf>
    <xf numFmtId="0" fontId="49" fillId="0" borderId="65" xfId="0" applyFont="1" applyFill="1" applyBorder="1" applyAlignment="1">
      <alignment horizontal="left" vertical="center"/>
    </xf>
    <xf numFmtId="0" fontId="49" fillId="0" borderId="60" xfId="0" applyFont="1" applyFill="1" applyBorder="1" applyAlignment="1">
      <alignment horizontal="left" vertical="center"/>
    </xf>
    <xf numFmtId="16" fontId="68" fillId="30" borderId="0" xfId="0" applyNumberFormat="1" applyFont="1" applyFill="1" applyBorder="1" applyAlignment="1">
      <alignment vertical="center" wrapText="1"/>
    </xf>
    <xf numFmtId="168" fontId="68" fillId="30" borderId="0" xfId="0" applyNumberFormat="1" applyFont="1" applyFill="1" applyBorder="1" applyAlignment="1">
      <alignment vertical="center" wrapText="1"/>
    </xf>
    <xf numFmtId="181" fontId="49" fillId="0" borderId="61" xfId="0" applyNumberFormat="1" applyFont="1" applyFill="1" applyBorder="1" applyAlignment="1">
      <alignment horizontal="center" vertical="center"/>
    </xf>
    <xf numFmtId="0" fontId="49" fillId="0" borderId="61" xfId="0" applyFont="1" applyFill="1" applyBorder="1" applyAlignment="1">
      <alignment horizontal="left" vertical="center"/>
    </xf>
    <xf numFmtId="168" fontId="90" fillId="30" borderId="0" xfId="0" applyNumberFormat="1" applyFont="1" applyFill="1" applyBorder="1" applyAlignment="1">
      <alignment horizontal="left" vertical="center"/>
    </xf>
    <xf numFmtId="0" fontId="68" fillId="0" borderId="65" xfId="0" quotePrefix="1" applyFont="1" applyFill="1" applyBorder="1" applyAlignment="1">
      <alignment horizontal="left" vertical="center" wrapText="1"/>
    </xf>
    <xf numFmtId="1" fontId="68" fillId="0" borderId="60" xfId="0" applyNumberFormat="1" applyFont="1" applyFill="1" applyBorder="1" applyAlignment="1">
      <alignment horizontal="left" vertical="center" wrapText="1"/>
    </xf>
    <xf numFmtId="1" fontId="49" fillId="30" borderId="60" xfId="0" applyNumberFormat="1" applyFont="1" applyFill="1" applyBorder="1" applyAlignment="1">
      <alignment horizontal="left" vertical="center" wrapText="1"/>
    </xf>
    <xf numFmtId="1" fontId="49" fillId="30" borderId="60" xfId="0" quotePrefix="1" applyNumberFormat="1" applyFont="1" applyFill="1" applyBorder="1" applyAlignment="1">
      <alignment horizontal="left" vertical="center" wrapText="1"/>
    </xf>
    <xf numFmtId="0" fontId="49" fillId="30" borderId="60" xfId="0" applyFont="1" applyFill="1" applyBorder="1" applyAlignment="1">
      <alignment horizontal="center" vertical="center"/>
    </xf>
    <xf numFmtId="0" fontId="49" fillId="30" borderId="60" xfId="0" applyFont="1" applyFill="1" applyBorder="1" applyAlignment="1">
      <alignment horizontal="left" vertical="center" wrapText="1"/>
    </xf>
    <xf numFmtId="1" fontId="68" fillId="0" borderId="61" xfId="0" applyNumberFormat="1" applyFont="1" applyFill="1" applyBorder="1" applyAlignment="1">
      <alignment horizontal="left" vertical="center" wrapText="1"/>
    </xf>
    <xf numFmtId="0" fontId="68" fillId="0" borderId="81" xfId="0" applyFont="1" applyFill="1" applyBorder="1" applyAlignment="1">
      <alignment horizontal="center" vertical="center"/>
    </xf>
    <xf numFmtId="0" fontId="68" fillId="0" borderId="66" xfId="0" applyFont="1" applyFill="1" applyBorder="1" applyAlignment="1">
      <alignment horizontal="center" vertical="center"/>
    </xf>
    <xf numFmtId="0" fontId="68" fillId="0" borderId="62" xfId="0" applyFont="1" applyFill="1" applyBorder="1" applyAlignment="1">
      <alignment horizontal="center" vertical="center"/>
    </xf>
    <xf numFmtId="1" fontId="68" fillId="0" borderId="65" xfId="0" quotePrefix="1" applyNumberFormat="1" applyFont="1" applyFill="1" applyBorder="1" applyAlignment="1">
      <alignment horizontal="left" vertical="center" wrapText="1"/>
    </xf>
    <xf numFmtId="1" fontId="68" fillId="0" borderId="60" xfId="0" quotePrefix="1" applyNumberFormat="1" applyFont="1" applyFill="1" applyBorder="1" applyAlignment="1">
      <alignment horizontal="left" vertical="center" wrapText="1"/>
    </xf>
    <xf numFmtId="168" fontId="68" fillId="30" borderId="0" xfId="0" applyNumberFormat="1" applyFont="1" applyFill="1" applyBorder="1" applyAlignment="1">
      <alignment vertical="center"/>
    </xf>
    <xf numFmtId="0" fontId="49" fillId="0" borderId="60" xfId="0" quotePrefix="1" applyNumberFormat="1" applyFont="1" applyFill="1" applyBorder="1" applyAlignment="1">
      <alignment horizontal="left" vertical="center" wrapText="1"/>
    </xf>
    <xf numFmtId="181" fontId="49" fillId="0" borderId="69" xfId="0" applyNumberFormat="1" applyFont="1" applyFill="1" applyBorder="1" applyAlignment="1">
      <alignment horizontal="center" vertical="center"/>
    </xf>
    <xf numFmtId="0" fontId="49" fillId="0" borderId="69" xfId="0" applyFont="1" applyFill="1" applyBorder="1" applyAlignment="1">
      <alignment horizontal="center" vertical="center"/>
    </xf>
    <xf numFmtId="0" fontId="68" fillId="0" borderId="69" xfId="0" applyFont="1" applyFill="1" applyBorder="1" applyAlignment="1">
      <alignment horizontal="left" vertical="center" wrapText="1"/>
    </xf>
    <xf numFmtId="0" fontId="68" fillId="0" borderId="69" xfId="0" applyFont="1" applyFill="1" applyBorder="1" applyAlignment="1">
      <alignment horizontal="center" vertical="center"/>
    </xf>
    <xf numFmtId="181" fontId="49" fillId="0" borderId="59" xfId="0" applyNumberFormat="1" applyFont="1" applyFill="1" applyBorder="1" applyAlignment="1">
      <alignment horizontal="center" vertical="center"/>
    </xf>
    <xf numFmtId="0" fontId="49" fillId="0" borderId="59" xfId="0" applyFont="1" applyFill="1" applyBorder="1" applyAlignment="1">
      <alignment horizontal="left" vertical="center"/>
    </xf>
    <xf numFmtId="0" fontId="49" fillId="0" borderId="59" xfId="0" applyFont="1" applyFill="1" applyBorder="1" applyAlignment="1">
      <alignment horizontal="center" vertical="center"/>
    </xf>
    <xf numFmtId="0" fontId="49" fillId="0" borderId="60" xfId="0" quotePrefix="1" applyFont="1" applyFill="1" applyBorder="1" applyAlignment="1">
      <alignment horizontal="left" vertical="center" wrapText="1"/>
    </xf>
    <xf numFmtId="1" fontId="49" fillId="0" borderId="60" xfId="0" applyNumberFormat="1" applyFont="1" applyFill="1" applyBorder="1" applyAlignment="1">
      <alignment horizontal="left" vertical="center" wrapText="1"/>
    </xf>
    <xf numFmtId="181" fontId="49" fillId="0" borderId="79" xfId="0" applyNumberFormat="1" applyFont="1" applyFill="1" applyBorder="1" applyAlignment="1">
      <alignment horizontal="center" vertical="center"/>
    </xf>
    <xf numFmtId="0" fontId="49" fillId="0" borderId="79" xfId="0" applyFont="1" applyFill="1" applyBorder="1" applyAlignment="1">
      <alignment horizontal="center" vertical="center"/>
    </xf>
    <xf numFmtId="1" fontId="49" fillId="0" borderId="79" xfId="0" applyNumberFormat="1" applyFont="1" applyFill="1" applyBorder="1" applyAlignment="1">
      <alignment horizontal="left" vertical="center" wrapText="1"/>
    </xf>
    <xf numFmtId="0" fontId="68" fillId="0" borderId="79" xfId="0" applyFont="1" applyFill="1" applyBorder="1" applyAlignment="1">
      <alignment horizontal="center" vertical="center"/>
    </xf>
    <xf numFmtId="0" fontId="69" fillId="30" borderId="79" xfId="0" applyFont="1" applyFill="1" applyBorder="1" applyAlignment="1">
      <alignment horizontal="center" vertical="center" wrapText="1"/>
    </xf>
    <xf numFmtId="0" fontId="50" fillId="30" borderId="0" xfId="0" applyFont="1" applyFill="1" applyBorder="1" applyAlignment="1">
      <alignment vertical="center"/>
    </xf>
    <xf numFmtId="0" fontId="69" fillId="30" borderId="0" xfId="0" applyFont="1" applyFill="1" applyBorder="1" applyAlignment="1">
      <alignment vertical="center" wrapText="1"/>
    </xf>
    <xf numFmtId="0" fontId="68" fillId="30" borderId="64" xfId="0" applyFont="1" applyFill="1" applyBorder="1" applyAlignment="1">
      <alignment vertical="center"/>
    </xf>
    <xf numFmtId="0" fontId="68" fillId="30" borderId="0" xfId="0" applyFont="1" applyFill="1" applyBorder="1" applyAlignment="1">
      <alignment vertical="center"/>
    </xf>
    <xf numFmtId="0" fontId="68" fillId="0" borderId="60" xfId="0" quotePrefix="1" applyFont="1" applyFill="1" applyBorder="1" applyAlignment="1">
      <alignment horizontal="left" vertical="center" wrapText="1"/>
    </xf>
    <xf numFmtId="181" fontId="49" fillId="0" borderId="63" xfId="0" applyNumberFormat="1" applyFont="1" applyFill="1" applyBorder="1" applyAlignment="1">
      <alignment horizontal="center" vertical="center"/>
    </xf>
    <xf numFmtId="0" fontId="49" fillId="30" borderId="0" xfId="0" applyFont="1" applyFill="1" applyBorder="1" applyAlignment="1">
      <alignment horizontal="left" vertical="center" wrapText="1"/>
    </xf>
    <xf numFmtId="0" fontId="49" fillId="30" borderId="61" xfId="0" applyFont="1" applyFill="1" applyBorder="1" applyAlignment="1">
      <alignment horizontal="left" vertical="center" wrapText="1"/>
    </xf>
    <xf numFmtId="0" fontId="49" fillId="30" borderId="61" xfId="0" applyFont="1" applyFill="1" applyBorder="1" applyAlignment="1">
      <alignment horizontal="center" vertical="center" wrapText="1"/>
    </xf>
    <xf numFmtId="0" fontId="49" fillId="30" borderId="65" xfId="0" applyFont="1" applyFill="1" applyBorder="1" applyAlignment="1">
      <alignment horizontal="left" vertical="center" wrapText="1"/>
    </xf>
    <xf numFmtId="0" fontId="49" fillId="30" borderId="65" xfId="0" applyFont="1" applyFill="1" applyBorder="1" applyAlignment="1">
      <alignment horizontal="center" vertical="center" wrapText="1"/>
    </xf>
    <xf numFmtId="0" fontId="49" fillId="30" borderId="61" xfId="0" applyFont="1" applyFill="1" applyBorder="1" applyAlignment="1">
      <alignment horizontal="center" vertical="center"/>
    </xf>
    <xf numFmtId="0" fontId="49" fillId="0" borderId="79" xfId="0" applyFont="1" applyFill="1" applyBorder="1" applyAlignment="1">
      <alignment horizontal="left" vertical="center"/>
    </xf>
    <xf numFmtId="0" fontId="68" fillId="0" borderId="79" xfId="0" applyFont="1" applyFill="1" applyBorder="1" applyAlignment="1">
      <alignment horizontal="left" vertical="center" wrapText="1"/>
    </xf>
    <xf numFmtId="0" fontId="68" fillId="30" borderId="0" xfId="0" applyFont="1" applyFill="1" applyBorder="1" applyAlignment="1">
      <alignment horizontal="left" vertical="center" wrapText="1"/>
    </xf>
    <xf numFmtId="0" fontId="68" fillId="61" borderId="0" xfId="0" applyFont="1" applyFill="1" applyAlignment="1">
      <alignment horizontal="center" vertical="center" wrapText="1"/>
    </xf>
    <xf numFmtId="0" fontId="68" fillId="0" borderId="0" xfId="0" applyFont="1" applyFill="1" applyAlignment="1">
      <alignment horizontal="center" vertical="center"/>
    </xf>
    <xf numFmtId="0" fontId="68" fillId="61" borderId="0" xfId="0" applyFont="1" applyFill="1" applyAlignment="1">
      <alignment horizontal="center" vertical="center"/>
    </xf>
    <xf numFmtId="168" fontId="68" fillId="61" borderId="0" xfId="0" applyNumberFormat="1" applyFont="1" applyFill="1" applyAlignment="1">
      <alignment horizontal="center" vertical="center"/>
    </xf>
    <xf numFmtId="0" fontId="92" fillId="0" borderId="44" xfId="0" applyFont="1" applyFill="1" applyBorder="1" applyAlignment="1">
      <alignment horizontal="center" vertical="center" wrapText="1"/>
    </xf>
    <xf numFmtId="0" fontId="54" fillId="60" borderId="44" xfId="0" applyFont="1" applyFill="1" applyBorder="1" applyAlignment="1">
      <alignment horizontal="left" vertical="center"/>
    </xf>
    <xf numFmtId="15" fontId="54" fillId="54" borderId="44" xfId="0" applyNumberFormat="1" applyFont="1" applyFill="1" applyBorder="1" applyAlignment="1">
      <alignment horizontal="center" vertical="center"/>
    </xf>
    <xf numFmtId="0" fontId="49" fillId="0" borderId="60" xfId="0" applyFont="1" applyFill="1" applyBorder="1" applyAlignment="1">
      <alignment horizontal="center" vertical="center" wrapText="1"/>
    </xf>
    <xf numFmtId="0" fontId="0" fillId="30" borderId="0" xfId="0" applyFill="1" applyBorder="1" applyAlignment="1">
      <alignment horizontal="center" vertical="center"/>
    </xf>
    <xf numFmtId="0" fontId="0" fillId="61" borderId="0" xfId="0" applyFill="1" applyBorder="1" applyAlignment="1">
      <alignment horizontal="center" vertical="center"/>
    </xf>
    <xf numFmtId="0" fontId="68" fillId="30" borderId="0" xfId="0" applyFont="1" applyFill="1" applyBorder="1" applyAlignment="1">
      <alignment horizontal="center" vertical="center" wrapText="1"/>
    </xf>
    <xf numFmtId="0" fontId="68" fillId="30" borderId="0" xfId="0" applyFont="1" applyFill="1" applyBorder="1" applyAlignment="1">
      <alignment horizontal="center" vertical="center"/>
    </xf>
    <xf numFmtId="0" fontId="49" fillId="0" borderId="60" xfId="0" applyFont="1" applyFill="1" applyBorder="1" applyAlignment="1">
      <alignment horizontal="center" vertical="center"/>
    </xf>
    <xf numFmtId="0" fontId="50" fillId="0" borderId="60" xfId="0" applyFont="1" applyFill="1" applyBorder="1" applyAlignment="1">
      <alignment horizontal="center" vertical="center" wrapText="1"/>
    </xf>
    <xf numFmtId="0" fontId="49" fillId="0" borderId="63" xfId="0" applyFont="1" applyBorder="1" applyAlignment="1">
      <alignment horizontal="center" vertical="center" wrapText="1"/>
    </xf>
    <xf numFmtId="0" fontId="49" fillId="0" borderId="65" xfId="0" applyFont="1" applyBorder="1" applyAlignment="1">
      <alignment horizontal="center" vertical="center" wrapText="1"/>
    </xf>
    <xf numFmtId="0" fontId="49" fillId="0" borderId="61" xfId="0" applyFont="1" applyBorder="1" applyAlignment="1">
      <alignment horizontal="center" vertical="center" wrapText="1"/>
    </xf>
    <xf numFmtId="0" fontId="49" fillId="0" borderId="61" xfId="0" applyFont="1" applyBorder="1" applyAlignment="1">
      <alignment horizontal="center" vertical="center"/>
    </xf>
    <xf numFmtId="0" fontId="49" fillId="0" borderId="60" xfId="0" applyFont="1" applyBorder="1" applyAlignment="1">
      <alignment horizontal="center" vertical="center" wrapText="1"/>
    </xf>
    <xf numFmtId="0" fontId="49" fillId="0" borderId="65" xfId="0" applyFont="1" applyBorder="1" applyAlignment="1">
      <alignment horizontal="center" vertical="center"/>
    </xf>
    <xf numFmtId="0" fontId="49" fillId="0" borderId="60" xfId="0" applyFont="1" applyBorder="1" applyAlignment="1">
      <alignment horizontal="center" vertical="center"/>
    </xf>
    <xf numFmtId="0" fontId="67" fillId="0" borderId="65" xfId="0" applyFont="1" applyBorder="1" applyAlignment="1">
      <alignment horizontal="center" vertical="center" wrapText="1"/>
    </xf>
    <xf numFmtId="0" fontId="49" fillId="0" borderId="65" xfId="0" applyFont="1" applyBorder="1" applyAlignment="1" applyProtection="1">
      <alignment horizontal="center" vertical="center" wrapText="1"/>
      <protection locked="0"/>
    </xf>
    <xf numFmtId="181" fontId="50" fillId="0" borderId="72" xfId="0" applyNumberFormat="1" applyFont="1" applyFill="1" applyBorder="1" applyAlignment="1">
      <alignment horizontal="center" vertical="center"/>
    </xf>
    <xf numFmtId="0" fontId="50" fillId="0" borderId="72" xfId="0" applyFont="1" applyFill="1" applyBorder="1" applyAlignment="1">
      <alignment horizontal="center" vertical="center"/>
    </xf>
    <xf numFmtId="0" fontId="50" fillId="0" borderId="72" xfId="0" applyFont="1" applyFill="1" applyBorder="1" applyAlignment="1" applyProtection="1">
      <alignment horizontal="left" vertical="center" wrapText="1"/>
      <protection locked="0"/>
    </xf>
    <xf numFmtId="0" fontId="50" fillId="0" borderId="72" xfId="0" applyFont="1" applyFill="1" applyBorder="1" applyAlignment="1" applyProtection="1">
      <alignment horizontal="center" vertical="center"/>
      <protection locked="0"/>
    </xf>
    <xf numFmtId="0" fontId="67" fillId="0" borderId="72" xfId="0" applyFont="1" applyFill="1" applyBorder="1" applyAlignment="1">
      <alignment horizontal="center" vertical="center"/>
    </xf>
    <xf numFmtId="168" fontId="68" fillId="53" borderId="65" xfId="0" applyNumberFormat="1" applyFont="1" applyFill="1" applyBorder="1" applyAlignment="1">
      <alignment horizontal="center" vertical="center"/>
    </xf>
    <xf numFmtId="168" fontId="49" fillId="53" borderId="65" xfId="0" applyNumberFormat="1" applyFont="1" applyFill="1" applyBorder="1" applyAlignment="1">
      <alignment horizontal="center" vertical="center"/>
    </xf>
    <xf numFmtId="168" fontId="49" fillId="53" borderId="61" xfId="0" applyNumberFormat="1" applyFont="1" applyFill="1" applyBorder="1" applyAlignment="1">
      <alignment horizontal="center" vertical="center"/>
    </xf>
    <xf numFmtId="181" fontId="49" fillId="0" borderId="71" xfId="0" applyNumberFormat="1" applyFont="1" applyFill="1" applyBorder="1" applyAlignment="1">
      <alignment horizontal="center" vertical="center"/>
    </xf>
    <xf numFmtId="0" fontId="49" fillId="0" borderId="60" xfId="0" applyNumberFormat="1" applyFont="1" applyFill="1" applyBorder="1" applyAlignment="1">
      <alignment horizontal="center" vertical="center"/>
    </xf>
    <xf numFmtId="0" fontId="73" fillId="0" borderId="60" xfId="0" applyFont="1" applyFill="1" applyBorder="1" applyAlignment="1" applyProtection="1">
      <alignment horizontal="center" vertical="center" wrapText="1"/>
      <protection locked="0"/>
    </xf>
    <xf numFmtId="168" fontId="50" fillId="51" borderId="61" xfId="0" applyNumberFormat="1" applyFont="1" applyFill="1" applyBorder="1" applyAlignment="1">
      <alignment horizontal="center" vertical="center"/>
    </xf>
    <xf numFmtId="168" fontId="50" fillId="53" borderId="61" xfId="0" applyNumberFormat="1" applyFont="1" applyFill="1" applyBorder="1" applyAlignment="1">
      <alignment horizontal="center" vertical="center"/>
    </xf>
    <xf numFmtId="168" fontId="50" fillId="53" borderId="65" xfId="0" applyNumberFormat="1" applyFont="1" applyFill="1" applyBorder="1" applyAlignment="1">
      <alignment horizontal="center" vertical="center"/>
    </xf>
    <xf numFmtId="181" fontId="49" fillId="0" borderId="70" xfId="0" applyNumberFormat="1" applyFont="1" applyFill="1" applyBorder="1" applyAlignment="1">
      <alignment horizontal="center" vertical="center"/>
    </xf>
    <xf numFmtId="0" fontId="49" fillId="0" borderId="70" xfId="0" applyFont="1" applyFill="1" applyBorder="1" applyAlignment="1">
      <alignment horizontal="left" vertical="center"/>
    </xf>
    <xf numFmtId="168" fontId="50" fillId="53" borderId="70" xfId="0" applyNumberFormat="1" applyFont="1" applyFill="1" applyBorder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17" fontId="50" fillId="51" borderId="68" xfId="0" applyNumberFormat="1" applyFont="1" applyFill="1" applyBorder="1" applyAlignment="1">
      <alignment horizontal="center" vertical="center" wrapText="1"/>
    </xf>
    <xf numFmtId="17" fontId="50" fillId="51" borderId="87" xfId="0" applyNumberFormat="1" applyFont="1" applyFill="1" applyBorder="1" applyAlignment="1">
      <alignment horizontal="center" vertical="center" wrapText="1"/>
    </xf>
    <xf numFmtId="181" fontId="94" fillId="0" borderId="65" xfId="0" applyNumberFormat="1" applyFont="1" applyFill="1" applyBorder="1" applyAlignment="1">
      <alignment horizontal="center" vertical="center"/>
    </xf>
    <xf numFmtId="0" fontId="36" fillId="30" borderId="0" xfId="0" applyFont="1" applyFill="1" applyAlignment="1">
      <alignment horizontal="left" vertical="center" wrapText="1"/>
    </xf>
    <xf numFmtId="0" fontId="36" fillId="30" borderId="0" xfId="0" applyFont="1" applyFill="1" applyAlignment="1">
      <alignment horizontal="center" vertical="center"/>
    </xf>
    <xf numFmtId="0" fontId="36" fillId="30" borderId="0" xfId="0" applyFont="1" applyFill="1" applyBorder="1" applyAlignment="1">
      <alignment horizontal="center" vertical="center" wrapText="1"/>
    </xf>
    <xf numFmtId="0" fontId="36" fillId="30" borderId="0" xfId="0" applyFont="1" applyFill="1" applyBorder="1" applyAlignment="1">
      <alignment horizontal="center" vertical="center"/>
    </xf>
    <xf numFmtId="168" fontId="36" fillId="30" borderId="0" xfId="0" applyNumberFormat="1" applyFont="1" applyFill="1" applyBorder="1" applyAlignment="1">
      <alignment horizontal="center" vertical="center"/>
    </xf>
    <xf numFmtId="0" fontId="36" fillId="61" borderId="0" xfId="0" applyFont="1" applyFill="1" applyBorder="1" applyAlignment="1">
      <alignment horizontal="center" vertical="center"/>
    </xf>
    <xf numFmtId="168" fontId="36" fillId="61" borderId="0" xfId="0" applyNumberFormat="1" applyFont="1" applyFill="1" applyAlignment="1">
      <alignment horizontal="center" vertical="center"/>
    </xf>
    <xf numFmtId="0" fontId="36" fillId="61" borderId="0" xfId="0" applyFont="1" applyFill="1" applyAlignment="1">
      <alignment horizontal="center" vertical="center"/>
    </xf>
    <xf numFmtId="181" fontId="36" fillId="0" borderId="0" xfId="0" applyNumberFormat="1" applyFont="1" applyFill="1" applyAlignment="1">
      <alignment horizontal="center" vertical="center"/>
    </xf>
    <xf numFmtId="0" fontId="36" fillId="0" borderId="0" xfId="0" applyFont="1" applyFill="1" applyAlignment="1">
      <alignment horizontal="left" vertical="center" wrapText="1"/>
    </xf>
    <xf numFmtId="0" fontId="68" fillId="0" borderId="0" xfId="0" applyFont="1" applyFill="1" applyAlignment="1">
      <alignment horizontal="center" vertical="center" wrapText="1"/>
    </xf>
    <xf numFmtId="0" fontId="36" fillId="0" borderId="0" xfId="0" applyFont="1" applyFill="1" applyBorder="1" applyAlignment="1">
      <alignment horizontal="center" vertical="center" wrapText="1"/>
    </xf>
    <xf numFmtId="0" fontId="36" fillId="0" borderId="0" xfId="0" applyFont="1" applyFill="1" applyBorder="1" applyAlignment="1">
      <alignment horizontal="center" vertical="center"/>
    </xf>
    <xf numFmtId="168" fontId="36" fillId="0" borderId="0" xfId="0" applyNumberFormat="1" applyFont="1" applyFill="1" applyBorder="1" applyAlignment="1">
      <alignment horizontal="center" vertical="center"/>
    </xf>
    <xf numFmtId="168" fontId="36" fillId="0" borderId="0" xfId="0" applyNumberFormat="1" applyFont="1" applyFill="1" applyAlignment="1">
      <alignment horizontal="center" vertical="center"/>
    </xf>
    <xf numFmtId="0" fontId="36" fillId="0" borderId="95" xfId="0" applyFont="1" applyBorder="1" applyAlignment="1">
      <alignment horizontal="center" vertical="center"/>
    </xf>
    <xf numFmtId="181" fontId="50" fillId="30" borderId="72" xfId="0" applyNumberFormat="1" applyFont="1" applyFill="1" applyBorder="1" applyAlignment="1">
      <alignment horizontal="center" vertical="center"/>
    </xf>
    <xf numFmtId="0" fontId="50" fillId="30" borderId="72" xfId="0" applyFont="1" applyFill="1" applyBorder="1" applyAlignment="1">
      <alignment horizontal="center" vertical="center"/>
    </xf>
    <xf numFmtId="0" fontId="50" fillId="30" borderId="72" xfId="0" applyFont="1" applyFill="1" applyBorder="1" applyAlignment="1" applyProtection="1">
      <alignment horizontal="left" vertical="center" wrapText="1"/>
      <protection locked="0"/>
    </xf>
    <xf numFmtId="0" fontId="50" fillId="0" borderId="72" xfId="0" applyFont="1" applyBorder="1" applyAlignment="1" applyProtection="1">
      <alignment horizontal="center" vertical="center"/>
      <protection locked="0"/>
    </xf>
    <xf numFmtId="0" fontId="67" fillId="0" borderId="72" xfId="0" applyFont="1" applyBorder="1" applyAlignment="1">
      <alignment horizontal="center" vertical="center"/>
    </xf>
    <xf numFmtId="0" fontId="49" fillId="0" borderId="65" xfId="0" applyFont="1" applyBorder="1" applyAlignment="1" applyProtection="1">
      <alignment horizontal="center" vertical="center"/>
      <protection locked="0"/>
    </xf>
    <xf numFmtId="183" fontId="67" fillId="51" borderId="65" xfId="0" applyNumberFormat="1" applyFont="1" applyFill="1" applyBorder="1" applyAlignment="1">
      <alignment horizontal="center" vertical="center" wrapText="1"/>
    </xf>
    <xf numFmtId="183" fontId="95" fillId="51" borderId="65" xfId="0" applyNumberFormat="1" applyFont="1" applyFill="1" applyBorder="1" applyAlignment="1">
      <alignment horizontal="center" vertical="center" wrapText="1"/>
    </xf>
    <xf numFmtId="183" fontId="67" fillId="53" borderId="65" xfId="0" applyNumberFormat="1" applyFont="1" applyFill="1" applyBorder="1" applyAlignment="1">
      <alignment horizontal="center" vertical="center" wrapText="1"/>
    </xf>
    <xf numFmtId="0" fontId="54" fillId="0" borderId="0" xfId="0" applyFont="1" applyAlignment="1">
      <alignment horizontal="center" vertical="center"/>
    </xf>
    <xf numFmtId="0" fontId="49" fillId="0" borderId="60" xfId="0" applyFont="1" applyBorder="1" applyAlignment="1" applyProtection="1">
      <alignment horizontal="center" vertical="center"/>
      <protection locked="0"/>
    </xf>
    <xf numFmtId="183" fontId="67" fillId="51" borderId="60" xfId="0" applyNumberFormat="1" applyFont="1" applyFill="1" applyBorder="1" applyAlignment="1">
      <alignment horizontal="center" vertical="center" wrapText="1"/>
    </xf>
    <xf numFmtId="183" fontId="95" fillId="51" borderId="60" xfId="0" applyNumberFormat="1" applyFont="1" applyFill="1" applyBorder="1" applyAlignment="1">
      <alignment horizontal="center" vertical="center" wrapText="1"/>
    </xf>
    <xf numFmtId="183" fontId="67" fillId="53" borderId="60" xfId="0" applyNumberFormat="1" applyFont="1" applyFill="1" applyBorder="1" applyAlignment="1">
      <alignment horizontal="center" vertical="center" wrapText="1"/>
    </xf>
    <xf numFmtId="183" fontId="68" fillId="51" borderId="65" xfId="0" applyNumberFormat="1" applyFont="1" applyFill="1" applyBorder="1" applyAlignment="1">
      <alignment horizontal="center" vertical="center" wrapText="1"/>
    </xf>
    <xf numFmtId="183" fontId="68" fillId="53" borderId="65" xfId="0" applyNumberFormat="1" applyFont="1" applyFill="1" applyBorder="1" applyAlignment="1">
      <alignment horizontal="center" vertical="center" wrapText="1"/>
    </xf>
    <xf numFmtId="183" fontId="68" fillId="53" borderId="60" xfId="0" applyNumberFormat="1" applyFont="1" applyFill="1" applyBorder="1" applyAlignment="1">
      <alignment horizontal="center" vertical="center" wrapText="1"/>
    </xf>
    <xf numFmtId="183" fontId="95" fillId="53" borderId="60" xfId="0" applyNumberFormat="1" applyFont="1" applyFill="1" applyBorder="1" applyAlignment="1">
      <alignment horizontal="center" vertical="center" wrapText="1"/>
    </xf>
    <xf numFmtId="183" fontId="90" fillId="53" borderId="60" xfId="0" applyNumberFormat="1" applyFont="1" applyFill="1" applyBorder="1" applyAlignment="1">
      <alignment horizontal="center" vertical="center" wrapText="1"/>
    </xf>
    <xf numFmtId="183" fontId="68" fillId="51" borderId="60" xfId="0" applyNumberFormat="1" applyFont="1" applyFill="1" applyBorder="1" applyAlignment="1">
      <alignment horizontal="center" vertical="center"/>
    </xf>
    <xf numFmtId="0" fontId="68" fillId="0" borderId="60" xfId="0" applyFont="1" applyBorder="1" applyAlignment="1">
      <alignment horizontal="left" vertical="center" wrapText="1"/>
    </xf>
    <xf numFmtId="183" fontId="95" fillId="51" borderId="60" xfId="0" applyNumberFormat="1" applyFont="1" applyFill="1" applyBorder="1" applyAlignment="1">
      <alignment horizontal="center" vertical="center"/>
    </xf>
    <xf numFmtId="0" fontId="68" fillId="0" borderId="69" xfId="0" applyFont="1" applyBorder="1" applyAlignment="1">
      <alignment horizontal="left" vertical="center" wrapText="1"/>
    </xf>
    <xf numFmtId="0" fontId="68" fillId="0" borderId="69" xfId="0" applyFont="1" applyBorder="1" applyAlignment="1">
      <alignment horizontal="center" vertical="center"/>
    </xf>
    <xf numFmtId="0" fontId="36" fillId="30" borderId="0" xfId="0" applyFont="1" applyFill="1" applyAlignment="1">
      <alignment horizontal="center" vertical="center" wrapText="1"/>
    </xf>
    <xf numFmtId="182" fontId="36" fillId="30" borderId="0" xfId="0" applyNumberFormat="1" applyFont="1" applyFill="1" applyAlignment="1">
      <alignment horizontal="center" vertical="center"/>
    </xf>
    <xf numFmtId="181" fontId="36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6" fillId="0" borderId="0" xfId="0" applyFont="1" applyAlignment="1">
      <alignment horizontal="left" vertical="center" wrapText="1"/>
    </xf>
    <xf numFmtId="0" fontId="68" fillId="0" borderId="0" xfId="0" applyFont="1" applyAlignment="1">
      <alignment horizontal="center" vertical="center" wrapText="1"/>
    </xf>
    <xf numFmtId="0" fontId="36" fillId="0" borderId="0" xfId="0" applyFont="1" applyAlignment="1">
      <alignment horizontal="center" vertical="center" wrapText="1"/>
    </xf>
    <xf numFmtId="182" fontId="36" fillId="0" borderId="0" xfId="0" applyNumberFormat="1" applyFont="1" applyAlignment="1">
      <alignment horizontal="center" vertical="center"/>
    </xf>
    <xf numFmtId="0" fontId="68" fillId="0" borderId="65" xfId="0" applyFont="1" applyFill="1" applyBorder="1" applyAlignment="1">
      <alignment horizontal="center" vertical="center" wrapText="1"/>
    </xf>
    <xf numFmtId="0" fontId="68" fillId="0" borderId="60" xfId="0" applyFont="1" applyFill="1" applyBorder="1" applyAlignment="1">
      <alignment horizontal="center" vertical="center" wrapText="1"/>
    </xf>
    <xf numFmtId="0" fontId="0" fillId="61" borderId="0" xfId="0" applyFill="1" applyBorder="1" applyAlignment="1">
      <alignment horizontal="center" vertical="center"/>
    </xf>
    <xf numFmtId="0" fontId="49" fillId="0" borderId="63" xfId="0" applyFont="1" applyFill="1" applyBorder="1" applyAlignment="1">
      <alignment horizontal="center" vertical="center" wrapText="1"/>
    </xf>
    <xf numFmtId="0" fontId="49" fillId="0" borderId="65" xfId="0" applyFont="1" applyFill="1" applyBorder="1" applyAlignment="1">
      <alignment horizontal="center" vertical="center" wrapText="1"/>
    </xf>
    <xf numFmtId="0" fontId="49" fillId="0" borderId="60" xfId="0" applyFont="1" applyFill="1" applyBorder="1" applyAlignment="1">
      <alignment horizontal="center" vertical="center" wrapText="1"/>
    </xf>
    <xf numFmtId="0" fontId="49" fillId="0" borderId="61" xfId="0" applyFont="1" applyFill="1" applyBorder="1" applyAlignment="1">
      <alignment horizontal="center" vertical="center" wrapText="1"/>
    </xf>
    <xf numFmtId="0" fontId="68" fillId="0" borderId="60" xfId="0" applyFont="1" applyFill="1" applyBorder="1" applyAlignment="1">
      <alignment horizontal="center" vertical="center"/>
    </xf>
    <xf numFmtId="0" fontId="0" fillId="30" borderId="0" xfId="0" applyFill="1" applyBorder="1" applyAlignment="1">
      <alignment horizontal="center" vertical="center"/>
    </xf>
    <xf numFmtId="0" fontId="68" fillId="0" borderId="61" xfId="0" applyFont="1" applyFill="1" applyBorder="1" applyAlignment="1">
      <alignment horizontal="center" vertical="center" wrapText="1"/>
    </xf>
    <xf numFmtId="0" fontId="68" fillId="0" borderId="61" xfId="0" applyFont="1" applyFill="1" applyBorder="1" applyAlignment="1">
      <alignment horizontal="center" vertical="center"/>
    </xf>
    <xf numFmtId="0" fontId="68" fillId="0" borderId="65" xfId="0" applyFont="1" applyFill="1" applyBorder="1" applyAlignment="1">
      <alignment horizontal="center" vertical="center"/>
    </xf>
    <xf numFmtId="0" fontId="68" fillId="0" borderId="63" xfId="0" applyFont="1" applyFill="1" applyBorder="1" applyAlignment="1">
      <alignment horizontal="center" vertical="center" wrapText="1"/>
    </xf>
    <xf numFmtId="0" fontId="69" fillId="30" borderId="60" xfId="0" applyFont="1" applyFill="1" applyBorder="1" applyAlignment="1">
      <alignment horizontal="center" vertical="center" wrapText="1"/>
    </xf>
    <xf numFmtId="0" fontId="50" fillId="0" borderId="61" xfId="0" applyFont="1" applyFill="1" applyBorder="1" applyAlignment="1">
      <alignment horizontal="center" vertical="center" wrapText="1"/>
    </xf>
    <xf numFmtId="0" fontId="68" fillId="30" borderId="0" xfId="0" applyFont="1" applyFill="1" applyBorder="1" applyAlignment="1">
      <alignment horizontal="center" vertical="center" wrapText="1"/>
    </xf>
    <xf numFmtId="0" fontId="69" fillId="30" borderId="65" xfId="0" applyFont="1" applyFill="1" applyBorder="1" applyAlignment="1">
      <alignment horizontal="center" vertical="center" wrapText="1"/>
    </xf>
    <xf numFmtId="0" fontId="49" fillId="0" borderId="79" xfId="0" applyFont="1" applyFill="1" applyBorder="1" applyAlignment="1">
      <alignment horizontal="center" vertical="center" wrapText="1"/>
    </xf>
    <xf numFmtId="0" fontId="67" fillId="0" borderId="63" xfId="0" applyFont="1" applyFill="1" applyBorder="1" applyAlignment="1">
      <alignment horizontal="center" vertical="center" wrapText="1"/>
    </xf>
    <xf numFmtId="0" fontId="68" fillId="30" borderId="0" xfId="0" applyFont="1" applyFill="1" applyBorder="1" applyAlignment="1">
      <alignment horizontal="center" vertical="center"/>
    </xf>
    <xf numFmtId="0" fontId="49" fillId="0" borderId="59" xfId="0" applyFont="1" applyFill="1" applyBorder="1" applyAlignment="1">
      <alignment horizontal="center" vertical="center" wrapText="1"/>
    </xf>
    <xf numFmtId="0" fontId="49" fillId="30" borderId="60" xfId="0" applyFont="1" applyFill="1" applyBorder="1" applyAlignment="1">
      <alignment horizontal="center" vertical="center" wrapText="1"/>
    </xf>
    <xf numFmtId="0" fontId="67" fillId="0" borderId="60" xfId="0" applyFont="1" applyFill="1" applyBorder="1" applyAlignment="1">
      <alignment horizontal="center" vertical="center" wrapText="1"/>
    </xf>
    <xf numFmtId="0" fontId="67" fillId="30" borderId="65" xfId="0" applyFont="1" applyFill="1" applyBorder="1" applyAlignment="1">
      <alignment horizontal="center" vertical="center" wrapText="1"/>
    </xf>
    <xf numFmtId="0" fontId="68" fillId="0" borderId="69" xfId="0" applyFont="1" applyFill="1" applyBorder="1" applyAlignment="1">
      <alignment horizontal="center" vertical="center" wrapText="1"/>
    </xf>
    <xf numFmtId="0" fontId="49" fillId="0" borderId="61" xfId="0" applyFont="1" applyFill="1" applyBorder="1" applyAlignment="1">
      <alignment horizontal="center" vertical="center"/>
    </xf>
    <xf numFmtId="0" fontId="49" fillId="0" borderId="63" xfId="0" applyFont="1" applyFill="1" applyBorder="1" applyAlignment="1">
      <alignment horizontal="center" vertical="center"/>
    </xf>
    <xf numFmtId="0" fontId="69" fillId="0" borderId="61" xfId="0" applyFont="1" applyFill="1" applyBorder="1" applyAlignment="1">
      <alignment horizontal="center" vertical="center" wrapText="1"/>
    </xf>
    <xf numFmtId="0" fontId="49" fillId="30" borderId="0" xfId="0" applyFont="1" applyFill="1" applyBorder="1" applyAlignment="1">
      <alignment horizontal="center" vertical="center"/>
    </xf>
    <xf numFmtId="0" fontId="68" fillId="30" borderId="65" xfId="0" applyFont="1" applyFill="1" applyBorder="1" applyAlignment="1">
      <alignment horizontal="center" vertical="center" wrapText="1"/>
    </xf>
    <xf numFmtId="0" fontId="49" fillId="0" borderId="60" xfId="0" applyFont="1" applyFill="1" applyBorder="1" applyAlignment="1">
      <alignment horizontal="center" vertical="center"/>
    </xf>
    <xf numFmtId="0" fontId="49" fillId="0" borderId="65" xfId="0" applyFont="1" applyFill="1" applyBorder="1" applyAlignment="1">
      <alignment horizontal="center" vertical="center"/>
    </xf>
    <xf numFmtId="0" fontId="67" fillId="30" borderId="60" xfId="0" applyFont="1" applyFill="1" applyBorder="1" applyAlignment="1">
      <alignment horizontal="center" vertical="center" wrapText="1"/>
    </xf>
    <xf numFmtId="0" fontId="50" fillId="0" borderId="60" xfId="0" applyFont="1" applyFill="1" applyBorder="1" applyAlignment="1">
      <alignment horizontal="center" vertical="center" wrapText="1"/>
    </xf>
    <xf numFmtId="0" fontId="49" fillId="0" borderId="71" xfId="0" applyFont="1" applyFill="1" applyBorder="1" applyAlignment="1">
      <alignment horizontal="center" vertical="center"/>
    </xf>
    <xf numFmtId="0" fontId="50" fillId="53" borderId="70" xfId="0" applyFont="1" applyFill="1" applyBorder="1" applyAlignment="1">
      <alignment horizontal="center" vertical="center" wrapText="1"/>
    </xf>
    <xf numFmtId="0" fontId="50" fillId="53" borderId="61" xfId="0" applyFont="1" applyFill="1" applyBorder="1" applyAlignment="1">
      <alignment horizontal="center" vertical="center" wrapText="1"/>
    </xf>
    <xf numFmtId="0" fontId="49" fillId="0" borderId="70" xfId="0" applyFont="1" applyFill="1" applyBorder="1" applyAlignment="1">
      <alignment horizontal="center" vertical="center" wrapText="1"/>
    </xf>
    <xf numFmtId="0" fontId="50" fillId="0" borderId="70" xfId="0" applyFont="1" applyFill="1" applyBorder="1" applyAlignment="1">
      <alignment horizontal="center" vertical="center" wrapText="1"/>
    </xf>
    <xf numFmtId="0" fontId="49" fillId="0" borderId="71" xfId="0" applyFont="1" applyFill="1" applyBorder="1" applyAlignment="1">
      <alignment horizontal="center" vertical="center" wrapText="1"/>
    </xf>
    <xf numFmtId="0" fontId="49" fillId="0" borderId="70" xfId="0" applyFont="1" applyFill="1" applyBorder="1" applyAlignment="1">
      <alignment horizontal="center" vertical="center"/>
    </xf>
    <xf numFmtId="0" fontId="49" fillId="30" borderId="63" xfId="0" applyFont="1" applyFill="1" applyBorder="1" applyAlignment="1">
      <alignment horizontal="center" vertical="center" wrapText="1"/>
    </xf>
    <xf numFmtId="0" fontId="50" fillId="53" borderId="63" xfId="0" applyFont="1" applyFill="1" applyBorder="1" applyAlignment="1" applyProtection="1">
      <alignment horizontal="center" vertical="center" wrapText="1"/>
      <protection locked="0"/>
    </xf>
    <xf numFmtId="0" fontId="54" fillId="0" borderId="0" xfId="0" applyNumberFormat="1" applyFont="1" applyFill="1" applyAlignment="1">
      <alignment horizontal="center" vertical="center"/>
    </xf>
    <xf numFmtId="0" fontId="2" fillId="60" borderId="44" xfId="287" applyNumberFormat="1" applyFont="1" applyFill="1" applyBorder="1" applyAlignment="1">
      <alignment horizontal="center" vertical="center" wrapText="1"/>
    </xf>
    <xf numFmtId="0" fontId="2" fillId="58" borderId="44" xfId="287" applyNumberFormat="1" applyFont="1" applyFill="1" applyBorder="1" applyAlignment="1">
      <alignment horizontal="center" vertical="center" wrapText="1"/>
    </xf>
    <xf numFmtId="0" fontId="53" fillId="54" borderId="44" xfId="287" applyNumberFormat="1" applyFont="1" applyFill="1" applyBorder="1" applyAlignment="1">
      <alignment horizontal="center" vertical="center" wrapText="1"/>
    </xf>
    <xf numFmtId="49" fontId="54" fillId="54" borderId="44" xfId="288" quotePrefix="1" applyNumberFormat="1" applyFont="1" applyFill="1" applyBorder="1" applyAlignment="1">
      <alignment horizontal="center" vertical="center" wrapText="1"/>
    </xf>
    <xf numFmtId="49" fontId="54" fillId="60" borderId="44" xfId="288" quotePrefix="1" applyNumberFormat="1" applyFont="1" applyFill="1" applyBorder="1" applyAlignment="1">
      <alignment horizontal="center" vertical="center" wrapText="1"/>
    </xf>
    <xf numFmtId="168" fontId="2" fillId="0" borderId="44" xfId="287" applyNumberFormat="1" applyFont="1" applyFill="1" applyBorder="1" applyAlignment="1">
      <alignment horizontal="center" vertical="center" wrapText="1"/>
    </xf>
    <xf numFmtId="0" fontId="2" fillId="54" borderId="44" xfId="287" applyNumberFormat="1" applyFont="1" applyFill="1" applyBorder="1" applyAlignment="1">
      <alignment horizontal="center" vertical="center" wrapText="1"/>
    </xf>
    <xf numFmtId="0" fontId="42" fillId="0" borderId="44" xfId="422" applyNumberFormat="1" applyFont="1" applyFill="1" applyBorder="1" applyAlignment="1">
      <alignment horizontal="center" vertical="center" wrapText="1"/>
    </xf>
    <xf numFmtId="0" fontId="2" fillId="0" borderId="44" xfId="422" applyNumberFormat="1" applyFont="1" applyFill="1" applyBorder="1" applyAlignment="1">
      <alignment horizontal="center" vertical="center" wrapText="1"/>
    </xf>
    <xf numFmtId="0" fontId="36" fillId="0" borderId="44" xfId="422" applyNumberFormat="1" applyFont="1" applyFill="1" applyBorder="1" applyAlignment="1">
      <alignment horizontal="center" vertical="center" wrapText="1"/>
    </xf>
    <xf numFmtId="0" fontId="44" fillId="56" borderId="44" xfId="422" applyNumberFormat="1" applyFont="1" applyFill="1" applyBorder="1" applyAlignment="1">
      <alignment horizontal="center" vertical="center" wrapText="1"/>
    </xf>
    <xf numFmtId="0" fontId="36" fillId="52" borderId="44" xfId="421" applyNumberFormat="1" applyFont="1" applyFill="1" applyBorder="1" applyAlignment="1">
      <alignment horizontal="center" vertical="center" wrapText="1"/>
    </xf>
    <xf numFmtId="49" fontId="36" fillId="0" borderId="44" xfId="3" applyNumberFormat="1" applyFont="1" applyFill="1" applyBorder="1" applyAlignment="1">
      <alignment horizontal="center" vertical="center" wrapText="1"/>
    </xf>
    <xf numFmtId="0" fontId="2" fillId="0" borderId="44" xfId="0" applyNumberFormat="1" applyFont="1" applyFill="1" applyBorder="1" applyAlignment="1">
      <alignment horizontal="center" vertical="center" wrapText="1"/>
    </xf>
    <xf numFmtId="0" fontId="42" fillId="0" borderId="44" xfId="287" applyNumberFormat="1" applyFont="1" applyFill="1" applyBorder="1" applyAlignment="1">
      <alignment horizontal="center" vertical="center" wrapText="1"/>
    </xf>
    <xf numFmtId="0" fontId="49" fillId="30" borderId="0" xfId="0" applyFont="1" applyFill="1" applyAlignment="1">
      <alignment horizontal="left" vertical="center"/>
    </xf>
    <xf numFmtId="181" fontId="68" fillId="30" borderId="0" xfId="0" applyNumberFormat="1" applyFont="1" applyFill="1" applyAlignment="1">
      <alignment horizontal="left" vertical="center"/>
    </xf>
    <xf numFmtId="0" fontId="36" fillId="0" borderId="77" xfId="0" applyFont="1" applyFill="1" applyBorder="1" applyAlignment="1">
      <alignment horizontal="center" vertical="center"/>
    </xf>
    <xf numFmtId="168" fontId="50" fillId="51" borderId="71" xfId="0" applyNumberFormat="1" applyFont="1" applyFill="1" applyBorder="1" applyAlignment="1">
      <alignment horizontal="center" vertical="center" wrapText="1"/>
    </xf>
    <xf numFmtId="168" fontId="49" fillId="51" borderId="71" xfId="0" applyNumberFormat="1" applyFont="1" applyFill="1" applyBorder="1" applyAlignment="1">
      <alignment horizontal="center" vertical="center" wrapText="1"/>
    </xf>
    <xf numFmtId="0" fontId="49" fillId="51" borderId="63" xfId="0" applyFont="1" applyFill="1" applyBorder="1" applyAlignment="1" applyProtection="1">
      <alignment horizontal="center" vertical="center" wrapText="1"/>
      <protection locked="0"/>
    </xf>
    <xf numFmtId="0" fontId="73" fillId="0" borderId="69" xfId="0" applyFont="1" applyFill="1" applyBorder="1" applyAlignment="1" applyProtection="1">
      <alignment horizontal="center" vertical="center" wrapText="1"/>
      <protection locked="0"/>
    </xf>
    <xf numFmtId="0" fontId="74" fillId="0" borderId="61" xfId="0" applyFont="1" applyFill="1" applyBorder="1" applyAlignment="1">
      <alignment horizontal="center" vertical="center" wrapText="1"/>
    </xf>
    <xf numFmtId="168" fontId="49" fillId="53" borderId="61" xfId="0" applyNumberFormat="1" applyFont="1" applyFill="1" applyBorder="1" applyAlignment="1">
      <alignment horizontal="center" vertical="center" wrapText="1"/>
    </xf>
    <xf numFmtId="0" fontId="73" fillId="0" borderId="63" xfId="0" applyFont="1" applyFill="1" applyBorder="1" applyAlignment="1" applyProtection="1">
      <alignment horizontal="center" vertical="center" wrapText="1"/>
      <protection locked="0"/>
    </xf>
    <xf numFmtId="0" fontId="68" fillId="51" borderId="87" xfId="0" applyFont="1" applyFill="1" applyBorder="1" applyAlignment="1">
      <alignment horizontal="center" vertical="center" wrapText="1"/>
    </xf>
    <xf numFmtId="0" fontId="68" fillId="51" borderId="88" xfId="0" applyFont="1" applyFill="1" applyBorder="1" applyAlignment="1">
      <alignment horizontal="center" vertical="center" wrapText="1"/>
    </xf>
    <xf numFmtId="0" fontId="68" fillId="51" borderId="86" xfId="0" applyFont="1" applyFill="1" applyBorder="1" applyAlignment="1">
      <alignment horizontal="center" vertical="center" wrapText="1"/>
    </xf>
    <xf numFmtId="0" fontId="67" fillId="0" borderId="69" xfId="0" applyFont="1" applyFill="1" applyBorder="1" applyAlignment="1">
      <alignment horizontal="center" vertical="center" wrapText="1"/>
    </xf>
    <xf numFmtId="168" fontId="68" fillId="53" borderId="63" xfId="0" applyNumberFormat="1" applyFont="1" applyFill="1" applyBorder="1" applyAlignment="1">
      <alignment horizontal="center" vertical="center" wrapText="1"/>
    </xf>
    <xf numFmtId="0" fontId="68" fillId="53" borderId="63" xfId="0" applyFont="1" applyFill="1" applyBorder="1" applyAlignment="1">
      <alignment horizontal="center" vertical="center" wrapText="1"/>
    </xf>
    <xf numFmtId="168" fontId="53" fillId="0" borderId="44" xfId="0" quotePrefix="1" applyNumberFormat="1" applyFont="1" applyBorder="1" applyAlignment="1" applyProtection="1">
      <alignment horizontal="center" vertical="center"/>
      <protection locked="0"/>
    </xf>
    <xf numFmtId="49" fontId="53" fillId="0" borderId="44" xfId="422" applyNumberFormat="1" applyFont="1" applyBorder="1" applyAlignment="1">
      <alignment horizontal="center" vertical="center"/>
    </xf>
    <xf numFmtId="44" fontId="3" fillId="0" borderId="44" xfId="299" applyFont="1" applyBorder="1" applyAlignment="1">
      <alignment horizontal="center" vertical="center"/>
    </xf>
    <xf numFmtId="0" fontId="82" fillId="55" borderId="23" xfId="0" applyFont="1" applyFill="1" applyBorder="1" applyAlignment="1">
      <alignment horizontal="center" vertical="center"/>
    </xf>
    <xf numFmtId="0" fontId="54" fillId="2" borderId="44" xfId="0" applyFont="1" applyFill="1" applyBorder="1" applyAlignment="1">
      <alignment horizontal="center" vertical="center"/>
    </xf>
    <xf numFmtId="0" fontId="50" fillId="52" borderId="44" xfId="0" applyFont="1" applyFill="1" applyBorder="1" applyAlignment="1">
      <alignment horizontal="center" vertical="center"/>
    </xf>
    <xf numFmtId="0" fontId="68" fillId="0" borderId="65" xfId="0" applyFont="1" applyFill="1" applyBorder="1" applyAlignment="1">
      <alignment horizontal="center" vertical="center" wrapText="1"/>
    </xf>
    <xf numFmtId="0" fontId="68" fillId="0" borderId="60" xfId="0" applyFont="1" applyFill="1" applyBorder="1" applyAlignment="1">
      <alignment horizontal="center" vertical="center" wrapText="1"/>
    </xf>
    <xf numFmtId="0" fontId="49" fillId="0" borderId="66" xfId="0" applyFont="1" applyFill="1" applyBorder="1" applyAlignment="1">
      <alignment horizontal="center" vertical="center" wrapText="1"/>
    </xf>
    <xf numFmtId="0" fontId="49" fillId="0" borderId="68" xfId="0" applyFont="1" applyFill="1" applyBorder="1" applyAlignment="1">
      <alignment horizontal="center" vertical="center" wrapText="1"/>
    </xf>
    <xf numFmtId="0" fontId="68" fillId="0" borderId="79" xfId="0" applyFont="1" applyFill="1" applyBorder="1" applyAlignment="1">
      <alignment horizontal="center" vertical="center" wrapText="1"/>
    </xf>
    <xf numFmtId="0" fontId="49" fillId="0" borderId="89" xfId="0" applyFont="1" applyFill="1" applyBorder="1" applyAlignment="1">
      <alignment horizontal="center" vertical="center" wrapText="1"/>
    </xf>
    <xf numFmtId="0" fontId="49" fillId="0" borderId="90" xfId="0" applyFont="1" applyFill="1" applyBorder="1" applyAlignment="1">
      <alignment horizontal="center" vertical="center" wrapText="1"/>
    </xf>
    <xf numFmtId="0" fontId="0" fillId="61" borderId="0" xfId="0" applyFill="1" applyBorder="1" applyAlignment="1">
      <alignment horizontal="center" vertical="center"/>
    </xf>
    <xf numFmtId="0" fontId="49" fillId="0" borderId="63" xfId="0" applyFont="1" applyFill="1" applyBorder="1" applyAlignment="1">
      <alignment horizontal="center" vertical="center" wrapText="1"/>
    </xf>
    <xf numFmtId="0" fontId="49" fillId="0" borderId="65" xfId="0" applyFont="1" applyFill="1" applyBorder="1" applyAlignment="1">
      <alignment horizontal="center" vertical="center" wrapText="1"/>
    </xf>
    <xf numFmtId="0" fontId="49" fillId="0" borderId="60" xfId="0" applyFont="1" applyFill="1" applyBorder="1" applyAlignment="1">
      <alignment horizontal="center" vertical="center" wrapText="1"/>
    </xf>
    <xf numFmtId="0" fontId="49" fillId="0" borderId="61" xfId="0" applyFont="1" applyFill="1" applyBorder="1" applyAlignment="1">
      <alignment horizontal="center" vertical="center" wrapText="1"/>
    </xf>
    <xf numFmtId="0" fontId="0" fillId="30" borderId="0" xfId="0" applyFill="1" applyBorder="1" applyAlignment="1">
      <alignment horizontal="center" vertical="center"/>
    </xf>
    <xf numFmtId="0" fontId="50" fillId="52" borderId="17" xfId="0" applyFont="1" applyFill="1" applyBorder="1" applyAlignment="1">
      <alignment horizontal="center" vertical="center"/>
    </xf>
    <xf numFmtId="0" fontId="50" fillId="52" borderId="18" xfId="0" applyFont="1" applyFill="1" applyBorder="1" applyAlignment="1">
      <alignment horizontal="center" vertical="center"/>
    </xf>
    <xf numFmtId="0" fontId="50" fillId="52" borderId="16" xfId="0" applyFont="1" applyFill="1" applyBorder="1" applyAlignment="1">
      <alignment horizontal="center" vertical="center"/>
    </xf>
    <xf numFmtId="0" fontId="68" fillId="0" borderId="60" xfId="0" applyFont="1" applyFill="1" applyBorder="1" applyAlignment="1">
      <alignment horizontal="center" vertical="center"/>
    </xf>
    <xf numFmtId="0" fontId="68" fillId="0" borderId="61" xfId="0" applyFont="1" applyFill="1" applyBorder="1" applyAlignment="1">
      <alignment horizontal="center" vertical="center" wrapText="1"/>
    </xf>
    <xf numFmtId="0" fontId="49" fillId="0" borderId="79" xfId="0" applyFont="1" applyFill="1" applyBorder="1" applyAlignment="1">
      <alignment horizontal="center" vertical="center" wrapText="1"/>
    </xf>
    <xf numFmtId="0" fontId="67" fillId="0" borderId="63" xfId="0" applyFont="1" applyFill="1" applyBorder="1" applyAlignment="1">
      <alignment horizontal="center" vertical="center" wrapText="1"/>
    </xf>
    <xf numFmtId="0" fontId="67" fillId="0" borderId="53" xfId="0" applyFont="1" applyFill="1" applyBorder="1" applyAlignment="1">
      <alignment horizontal="center" vertical="center" wrapText="1"/>
    </xf>
    <xf numFmtId="0" fontId="68" fillId="30" borderId="0" xfId="0" applyFont="1" applyFill="1" applyBorder="1" applyAlignment="1">
      <alignment horizontal="center" vertical="center" wrapText="1"/>
    </xf>
    <xf numFmtId="0" fontId="68" fillId="0" borderId="61" xfId="0" applyFont="1" applyFill="1" applyBorder="1" applyAlignment="1">
      <alignment horizontal="center" vertical="center"/>
    </xf>
    <xf numFmtId="0" fontId="68" fillId="0" borderId="65" xfId="0" applyFont="1" applyFill="1" applyBorder="1" applyAlignment="1">
      <alignment horizontal="center" vertical="center"/>
    </xf>
    <xf numFmtId="0" fontId="68" fillId="0" borderId="63" xfId="0" applyFont="1" applyFill="1" applyBorder="1" applyAlignment="1">
      <alignment horizontal="center" vertical="center" wrapText="1"/>
    </xf>
    <xf numFmtId="0" fontId="68" fillId="0" borderId="63" xfId="0" applyFont="1" applyFill="1" applyBorder="1" applyAlignment="1">
      <alignment horizontal="center" vertical="center"/>
    </xf>
    <xf numFmtId="0" fontId="69" fillId="30" borderId="60" xfId="0" applyFont="1" applyFill="1" applyBorder="1" applyAlignment="1">
      <alignment horizontal="center" vertical="center" wrapText="1"/>
    </xf>
    <xf numFmtId="0" fontId="50" fillId="0" borderId="61" xfId="0" applyFont="1" applyFill="1" applyBorder="1" applyAlignment="1">
      <alignment horizontal="center" vertical="center" wrapText="1"/>
    </xf>
    <xf numFmtId="0" fontId="67" fillId="0" borderId="61" xfId="0" applyFont="1" applyFill="1" applyBorder="1" applyAlignment="1">
      <alignment horizontal="center" vertical="center" wrapText="1"/>
    </xf>
    <xf numFmtId="0" fontId="69" fillId="30" borderId="61" xfId="0" applyFont="1" applyFill="1" applyBorder="1" applyAlignment="1">
      <alignment horizontal="center" vertical="center" wrapText="1"/>
    </xf>
    <xf numFmtId="0" fontId="69" fillId="30" borderId="63" xfId="0" applyFont="1" applyFill="1" applyBorder="1" applyAlignment="1">
      <alignment horizontal="center" vertical="center" wrapText="1"/>
    </xf>
    <xf numFmtId="0" fontId="69" fillId="30" borderId="65" xfId="0" applyFont="1" applyFill="1" applyBorder="1" applyAlignment="1">
      <alignment horizontal="center" vertical="center" wrapText="1"/>
    </xf>
    <xf numFmtId="0" fontId="68" fillId="30" borderId="0" xfId="0" applyFont="1" applyFill="1" applyBorder="1" applyAlignment="1">
      <alignment horizontal="center" vertical="center"/>
    </xf>
    <xf numFmtId="0" fontId="49" fillId="0" borderId="59" xfId="0" applyFont="1" applyFill="1" applyBorder="1" applyAlignment="1">
      <alignment horizontal="center" vertical="center" wrapText="1"/>
    </xf>
    <xf numFmtId="0" fontId="49" fillId="30" borderId="59" xfId="0" applyFont="1" applyFill="1" applyBorder="1" applyAlignment="1">
      <alignment horizontal="center" vertical="center" wrapText="1"/>
    </xf>
    <xf numFmtId="0" fontId="49" fillId="30" borderId="60" xfId="0" applyFont="1" applyFill="1" applyBorder="1" applyAlignment="1">
      <alignment horizontal="center" vertical="center" wrapText="1"/>
    </xf>
    <xf numFmtId="0" fontId="67" fillId="0" borderId="60" xfId="0" applyFont="1" applyFill="1" applyBorder="1" applyAlignment="1">
      <alignment horizontal="center" vertical="center" wrapText="1"/>
    </xf>
    <xf numFmtId="0" fontId="67" fillId="30" borderId="63" xfId="0" applyFont="1" applyFill="1" applyBorder="1" applyAlignment="1">
      <alignment horizontal="center" vertical="center" wrapText="1"/>
    </xf>
    <xf numFmtId="0" fontId="67" fillId="30" borderId="65" xfId="0" applyFont="1" applyFill="1" applyBorder="1" applyAlignment="1">
      <alignment horizontal="center" vertical="center" wrapText="1"/>
    </xf>
    <xf numFmtId="0" fontId="68" fillId="0" borderId="69" xfId="0" applyFont="1" applyFill="1" applyBorder="1" applyAlignment="1">
      <alignment horizontal="center" vertical="center" wrapText="1"/>
    </xf>
    <xf numFmtId="0" fontId="68" fillId="30" borderId="60" xfId="0" applyFont="1" applyFill="1" applyBorder="1" applyAlignment="1">
      <alignment horizontal="center" vertical="center" wrapText="1"/>
    </xf>
    <xf numFmtId="0" fontId="68" fillId="30" borderId="69" xfId="0" applyFont="1" applyFill="1" applyBorder="1" applyAlignment="1">
      <alignment horizontal="center" vertical="center" wrapText="1"/>
    </xf>
    <xf numFmtId="0" fontId="49" fillId="0" borderId="61" xfId="0" applyFont="1" applyFill="1" applyBorder="1" applyAlignment="1">
      <alignment horizontal="center" vertical="center"/>
    </xf>
    <xf numFmtId="0" fontId="49" fillId="0" borderId="63" xfId="0" applyFont="1" applyFill="1" applyBorder="1" applyAlignment="1">
      <alignment horizontal="center" vertical="center"/>
    </xf>
    <xf numFmtId="0" fontId="69" fillId="0" borderId="61" xfId="0" applyFont="1" applyFill="1" applyBorder="1" applyAlignment="1">
      <alignment horizontal="center" vertical="center" wrapText="1"/>
    </xf>
    <xf numFmtId="0" fontId="69" fillId="0" borderId="63" xfId="0" applyFont="1" applyFill="1" applyBorder="1" applyAlignment="1">
      <alignment horizontal="center" vertical="center" wrapText="1"/>
    </xf>
    <xf numFmtId="0" fontId="3" fillId="0" borderId="60" xfId="0" applyFont="1" applyFill="1" applyBorder="1" applyAlignment="1">
      <alignment horizontal="center" vertical="center" wrapText="1"/>
    </xf>
    <xf numFmtId="0" fontId="49" fillId="30" borderId="0" xfId="0" applyFont="1" applyFill="1" applyBorder="1" applyAlignment="1">
      <alignment horizontal="center" vertical="center"/>
    </xf>
    <xf numFmtId="0" fontId="68" fillId="30" borderId="65" xfId="0" applyFont="1" applyFill="1" applyBorder="1" applyAlignment="1">
      <alignment horizontal="center" vertical="center" wrapText="1"/>
    </xf>
    <xf numFmtId="0" fontId="68" fillId="30" borderId="61" xfId="0" applyFont="1" applyFill="1" applyBorder="1" applyAlignment="1">
      <alignment horizontal="center" vertical="center" wrapText="1"/>
    </xf>
    <xf numFmtId="0" fontId="49" fillId="0" borderId="60" xfId="0" applyFont="1" applyFill="1" applyBorder="1" applyAlignment="1">
      <alignment horizontal="center" vertical="center"/>
    </xf>
    <xf numFmtId="0" fontId="68" fillId="30" borderId="63" xfId="0" applyFont="1" applyFill="1" applyBorder="1" applyAlignment="1">
      <alignment horizontal="center" vertical="center" wrapText="1"/>
    </xf>
    <xf numFmtId="0" fontId="49" fillId="53" borderId="66" xfId="0" applyFont="1" applyFill="1" applyBorder="1" applyAlignment="1">
      <alignment horizontal="center" vertical="center" wrapText="1"/>
    </xf>
    <xf numFmtId="0" fontId="49" fillId="53" borderId="67" xfId="0" applyFont="1" applyFill="1" applyBorder="1" applyAlignment="1">
      <alignment horizontal="center" vertical="center" wrapText="1"/>
    </xf>
    <xf numFmtId="0" fontId="49" fillId="53" borderId="68" xfId="0" applyFont="1" applyFill="1" applyBorder="1" applyAlignment="1">
      <alignment horizontal="center" vertical="center" wrapText="1"/>
    </xf>
    <xf numFmtId="0" fontId="49" fillId="53" borderId="86" xfId="0" applyFont="1" applyFill="1" applyBorder="1" applyAlignment="1">
      <alignment horizontal="center" vertical="center" wrapText="1"/>
    </xf>
    <xf numFmtId="0" fontId="49" fillId="53" borderId="88" xfId="0" applyFont="1" applyFill="1" applyBorder="1" applyAlignment="1">
      <alignment horizontal="center" vertical="center" wrapText="1"/>
    </xf>
    <xf numFmtId="0" fontId="49" fillId="53" borderId="87" xfId="0" applyFont="1" applyFill="1" applyBorder="1" applyAlignment="1">
      <alignment horizontal="center" vertical="center" wrapText="1"/>
    </xf>
    <xf numFmtId="0" fontId="49" fillId="0" borderId="65" xfId="0" applyFont="1" applyFill="1" applyBorder="1" applyAlignment="1">
      <alignment horizontal="center" vertical="center"/>
    </xf>
    <xf numFmtId="0" fontId="0" fillId="51" borderId="66" xfId="0" applyFont="1" applyFill="1" applyBorder="1" applyAlignment="1">
      <alignment horizontal="center" vertical="center"/>
    </xf>
    <xf numFmtId="0" fontId="0" fillId="51" borderId="67" xfId="0" applyFont="1" applyFill="1" applyBorder="1" applyAlignment="1">
      <alignment horizontal="center" vertical="center"/>
    </xf>
    <xf numFmtId="0" fontId="0" fillId="51" borderId="68" xfId="0" applyFont="1" applyFill="1" applyBorder="1" applyAlignment="1">
      <alignment horizontal="center" vertical="center"/>
    </xf>
    <xf numFmtId="0" fontId="67" fillId="30" borderId="60" xfId="0" applyFont="1" applyFill="1" applyBorder="1" applyAlignment="1">
      <alignment horizontal="center" vertical="center" wrapText="1"/>
    </xf>
    <xf numFmtId="0" fontId="67" fillId="30" borderId="60" xfId="0" applyFont="1" applyFill="1" applyBorder="1" applyAlignment="1">
      <alignment horizontal="center" vertical="center"/>
    </xf>
    <xf numFmtId="0" fontId="67" fillId="30" borderId="61" xfId="0" applyFont="1" applyFill="1" applyBorder="1" applyAlignment="1">
      <alignment horizontal="center" vertical="center"/>
    </xf>
    <xf numFmtId="0" fontId="50" fillId="0" borderId="60" xfId="0" applyFont="1" applyFill="1" applyBorder="1" applyAlignment="1">
      <alignment horizontal="center" vertical="center" wrapText="1"/>
    </xf>
    <xf numFmtId="0" fontId="50" fillId="0" borderId="69" xfId="0" applyFont="1" applyFill="1" applyBorder="1" applyAlignment="1">
      <alignment horizontal="center" vertical="center" wrapText="1"/>
    </xf>
    <xf numFmtId="0" fontId="50" fillId="51" borderId="66" xfId="0" applyFont="1" applyFill="1" applyBorder="1" applyAlignment="1">
      <alignment horizontal="center" vertical="center" wrapText="1"/>
    </xf>
    <xf numFmtId="0" fontId="50" fillId="51" borderId="86" xfId="0" applyFont="1" applyFill="1" applyBorder="1" applyAlignment="1">
      <alignment horizontal="center" vertical="center" wrapText="1"/>
    </xf>
    <xf numFmtId="0" fontId="73" fillId="0" borderId="65" xfId="0" applyFont="1" applyFill="1" applyBorder="1" applyAlignment="1">
      <alignment horizontal="center" vertical="center" wrapText="1"/>
    </xf>
    <xf numFmtId="0" fontId="73" fillId="0" borderId="60" xfId="0" applyFont="1" applyFill="1" applyBorder="1" applyAlignment="1">
      <alignment horizontal="center" vertical="center" wrapText="1"/>
    </xf>
    <xf numFmtId="0" fontId="50" fillId="0" borderId="65" xfId="0" applyFont="1" applyFill="1" applyBorder="1" applyAlignment="1">
      <alignment horizontal="center" vertical="center" wrapText="1"/>
    </xf>
    <xf numFmtId="0" fontId="50" fillId="51" borderId="65" xfId="0" applyFont="1" applyFill="1" applyBorder="1" applyAlignment="1">
      <alignment horizontal="center" vertical="center" wrapText="1"/>
    </xf>
    <xf numFmtId="0" fontId="89" fillId="51" borderId="60" xfId="0" applyFont="1" applyFill="1" applyBorder="1"/>
    <xf numFmtId="0" fontId="49" fillId="53" borderId="81" xfId="0" applyFont="1" applyFill="1" applyBorder="1" applyAlignment="1">
      <alignment horizontal="center" vertical="center" wrapText="1"/>
    </xf>
    <xf numFmtId="0" fontId="49" fillId="53" borderId="82" xfId="0" applyFont="1" applyFill="1" applyBorder="1" applyAlignment="1">
      <alignment horizontal="center" vertical="center" wrapText="1"/>
    </xf>
    <xf numFmtId="0" fontId="49" fillId="53" borderId="83" xfId="0" applyFont="1" applyFill="1" applyBorder="1" applyAlignment="1">
      <alignment horizontal="center" vertical="center" wrapText="1"/>
    </xf>
    <xf numFmtId="0" fontId="74" fillId="0" borderId="51" xfId="0" applyFont="1" applyFill="1" applyBorder="1" applyAlignment="1">
      <alignment horizontal="center" vertical="center" wrapText="1"/>
    </xf>
    <xf numFmtId="0" fontId="74" fillId="0" borderId="63" xfId="0" applyFont="1" applyFill="1" applyBorder="1" applyAlignment="1">
      <alignment horizontal="center" vertical="center" wrapText="1"/>
    </xf>
    <xf numFmtId="0" fontId="74" fillId="0" borderId="53" xfId="0" applyFont="1" applyFill="1" applyBorder="1" applyAlignment="1">
      <alignment horizontal="center" vertical="center" wrapText="1"/>
    </xf>
    <xf numFmtId="0" fontId="50" fillId="53" borderId="63" xfId="0" applyFont="1" applyFill="1" applyBorder="1" applyAlignment="1">
      <alignment horizontal="center" vertical="center" wrapText="1"/>
    </xf>
    <xf numFmtId="0" fontId="49" fillId="0" borderId="51" xfId="0" applyFont="1" applyFill="1" applyBorder="1" applyAlignment="1">
      <alignment horizontal="center" vertical="center"/>
    </xf>
    <xf numFmtId="0" fontId="49" fillId="0" borderId="53" xfId="0" applyFont="1" applyFill="1" applyBorder="1" applyAlignment="1">
      <alignment horizontal="center" vertical="center"/>
    </xf>
    <xf numFmtId="0" fontId="49" fillId="53" borderId="62" xfId="0" applyFont="1" applyFill="1" applyBorder="1" applyAlignment="1">
      <alignment horizontal="center" vertical="center" wrapText="1"/>
    </xf>
    <xf numFmtId="0" fontId="49" fillId="53" borderId="77" xfId="0" applyFont="1" applyFill="1" applyBorder="1" applyAlignment="1">
      <alignment horizontal="center" vertical="center" wrapText="1"/>
    </xf>
    <xf numFmtId="0" fontId="49" fillId="53" borderId="78" xfId="0" applyFont="1" applyFill="1" applyBorder="1" applyAlignment="1">
      <alignment horizontal="center" vertical="center" wrapText="1"/>
    </xf>
    <xf numFmtId="0" fontId="49" fillId="53" borderId="75" xfId="0" applyFont="1" applyFill="1" applyBorder="1" applyAlignment="1">
      <alignment horizontal="center" vertical="center" wrapText="1"/>
    </xf>
    <xf numFmtId="0" fontId="49" fillId="53" borderId="37" xfId="0" applyFont="1" applyFill="1" applyBorder="1" applyAlignment="1">
      <alignment horizontal="center" vertical="center" wrapText="1"/>
    </xf>
    <xf numFmtId="0" fontId="49" fillId="53" borderId="76" xfId="0" applyFont="1" applyFill="1" applyBorder="1" applyAlignment="1">
      <alignment horizontal="center" vertical="center" wrapText="1"/>
    </xf>
    <xf numFmtId="0" fontId="49" fillId="0" borderId="71" xfId="0" applyFont="1" applyFill="1" applyBorder="1" applyAlignment="1">
      <alignment horizontal="center" vertical="center"/>
    </xf>
    <xf numFmtId="0" fontId="49" fillId="51" borderId="11" xfId="0" applyFont="1" applyFill="1" applyBorder="1" applyAlignment="1">
      <alignment horizontal="center" vertical="center" wrapText="1"/>
    </xf>
    <xf numFmtId="0" fontId="49" fillId="51" borderId="13" xfId="0" applyFont="1" applyFill="1" applyBorder="1" applyAlignment="1">
      <alignment horizontal="center" vertical="center" wrapText="1"/>
    </xf>
    <xf numFmtId="0" fontId="49" fillId="51" borderId="10" xfId="0" applyFont="1" applyFill="1" applyBorder="1" applyAlignment="1">
      <alignment horizontal="center" vertical="center" wrapText="1"/>
    </xf>
    <xf numFmtId="0" fontId="70" fillId="0" borderId="63" xfId="0" applyFont="1" applyFill="1" applyBorder="1" applyAlignment="1">
      <alignment horizontal="center" vertical="center" wrapText="1"/>
    </xf>
    <xf numFmtId="0" fontId="50" fillId="0" borderId="63" xfId="0" applyFont="1" applyFill="1" applyBorder="1" applyAlignment="1">
      <alignment horizontal="center" vertical="center" wrapText="1"/>
    </xf>
    <xf numFmtId="0" fontId="49" fillId="51" borderId="64" xfId="0" applyFont="1" applyFill="1" applyBorder="1" applyAlignment="1">
      <alignment horizontal="center" vertical="center" wrapText="1"/>
    </xf>
    <xf numFmtId="0" fontId="49" fillId="51" borderId="0" xfId="0" applyFont="1" applyFill="1" applyBorder="1" applyAlignment="1">
      <alignment horizontal="center" vertical="center" wrapText="1"/>
    </xf>
    <xf numFmtId="0" fontId="49" fillId="51" borderId="74" xfId="0" applyFont="1" applyFill="1" applyBorder="1" applyAlignment="1">
      <alignment horizontal="center" vertical="center" wrapText="1"/>
    </xf>
    <xf numFmtId="0" fontId="50" fillId="53" borderId="70" xfId="0" applyFont="1" applyFill="1" applyBorder="1" applyAlignment="1">
      <alignment horizontal="center" vertical="center" wrapText="1"/>
    </xf>
    <xf numFmtId="0" fontId="50" fillId="53" borderId="65" xfId="0" applyFont="1" applyFill="1" applyBorder="1" applyAlignment="1">
      <alignment horizontal="center" vertical="center" wrapText="1"/>
    </xf>
    <xf numFmtId="0" fontId="50" fillId="0" borderId="61" xfId="0" applyFont="1" applyFill="1" applyBorder="1" applyAlignment="1" applyProtection="1">
      <alignment horizontal="center" vertical="center" wrapText="1"/>
      <protection locked="0"/>
    </xf>
    <xf numFmtId="0" fontId="50" fillId="0" borderId="65" xfId="0" applyFont="1" applyFill="1" applyBorder="1" applyAlignment="1" applyProtection="1">
      <alignment horizontal="center" vertical="center" wrapText="1"/>
      <protection locked="0"/>
    </xf>
    <xf numFmtId="0" fontId="70" fillId="0" borderId="61" xfId="0" applyFont="1" applyFill="1" applyBorder="1" applyAlignment="1">
      <alignment horizontal="center" vertical="center" wrapText="1"/>
    </xf>
    <xf numFmtId="0" fontId="70" fillId="0" borderId="65" xfId="0" applyFont="1" applyFill="1" applyBorder="1" applyAlignment="1">
      <alignment horizontal="center" vertical="center" wrapText="1"/>
    </xf>
    <xf numFmtId="0" fontId="50" fillId="53" borderId="61" xfId="0" applyFont="1" applyFill="1" applyBorder="1" applyAlignment="1">
      <alignment horizontal="center" vertical="center" wrapText="1"/>
    </xf>
    <xf numFmtId="0" fontId="49" fillId="0" borderId="70" xfId="0" applyFont="1" applyFill="1" applyBorder="1" applyAlignment="1">
      <alignment horizontal="center" vertical="center" wrapText="1"/>
    </xf>
    <xf numFmtId="0" fontId="73" fillId="0" borderId="70" xfId="0" applyFont="1" applyFill="1" applyBorder="1" applyAlignment="1">
      <alignment horizontal="center" vertical="center" wrapText="1"/>
    </xf>
    <xf numFmtId="0" fontId="70" fillId="0" borderId="70" xfId="0" applyFont="1" applyFill="1" applyBorder="1" applyAlignment="1">
      <alignment horizontal="center" vertical="center" wrapText="1"/>
    </xf>
    <xf numFmtId="0" fontId="50" fillId="0" borderId="70" xfId="0" applyFont="1" applyFill="1" applyBorder="1" applyAlignment="1">
      <alignment horizontal="center" vertical="center" wrapText="1"/>
    </xf>
    <xf numFmtId="0" fontId="50" fillId="0" borderId="71" xfId="0" applyFont="1" applyFill="1" applyBorder="1" applyAlignment="1">
      <alignment horizontal="center" vertical="center" wrapText="1"/>
    </xf>
    <xf numFmtId="0" fontId="50" fillId="51" borderId="70" xfId="0" applyFont="1" applyFill="1" applyBorder="1" applyAlignment="1">
      <alignment horizontal="center" vertical="center" wrapText="1"/>
    </xf>
    <xf numFmtId="0" fontId="50" fillId="51" borderId="63" xfId="0" applyFont="1" applyFill="1" applyBorder="1" applyAlignment="1">
      <alignment horizontal="center" vertical="center" wrapText="1"/>
    </xf>
    <xf numFmtId="0" fontId="50" fillId="51" borderId="71" xfId="0" applyFont="1" applyFill="1" applyBorder="1" applyAlignment="1">
      <alignment horizontal="center" vertical="center" wrapText="1"/>
    </xf>
    <xf numFmtId="0" fontId="49" fillId="0" borderId="71" xfId="0" applyFont="1" applyFill="1" applyBorder="1" applyAlignment="1">
      <alignment horizontal="center" vertical="center" wrapText="1"/>
    </xf>
    <xf numFmtId="0" fontId="70" fillId="0" borderId="71" xfId="0" applyFont="1" applyFill="1" applyBorder="1" applyAlignment="1">
      <alignment horizontal="center" vertical="center" wrapText="1"/>
    </xf>
    <xf numFmtId="0" fontId="68" fillId="30" borderId="91" xfId="0" applyFont="1" applyFill="1" applyBorder="1" applyAlignment="1">
      <alignment horizontal="left" vertical="center" wrapText="1"/>
    </xf>
    <xf numFmtId="0" fontId="68" fillId="30" borderId="92" xfId="0" applyFont="1" applyFill="1" applyBorder="1" applyAlignment="1">
      <alignment horizontal="left" vertical="center" wrapText="1"/>
    </xf>
    <xf numFmtId="0" fontId="74" fillId="30" borderId="92" xfId="0" applyFont="1" applyFill="1" applyBorder="1" applyAlignment="1">
      <alignment horizontal="left" vertical="top" wrapText="1"/>
    </xf>
    <xf numFmtId="0" fontId="32" fillId="51" borderId="93" xfId="0" applyFont="1" applyFill="1" applyBorder="1" applyAlignment="1">
      <alignment horizontal="center" vertical="center" wrapText="1"/>
    </xf>
    <xf numFmtId="0" fontId="32" fillId="51" borderId="92" xfId="0" applyFont="1" applyFill="1" applyBorder="1" applyAlignment="1">
      <alignment horizontal="center" vertical="center" wrapText="1"/>
    </xf>
    <xf numFmtId="0" fontId="32" fillId="51" borderId="94" xfId="0" applyFont="1" applyFill="1" applyBorder="1" applyAlignment="1">
      <alignment horizontal="center" vertical="center" wrapText="1"/>
    </xf>
    <xf numFmtId="0" fontId="68" fillId="51" borderId="35" xfId="0" applyFont="1" applyFill="1" applyBorder="1" applyAlignment="1">
      <alignment horizontal="center" vertical="center" wrapText="1"/>
    </xf>
    <xf numFmtId="0" fontId="68" fillId="51" borderId="34" xfId="0" applyFont="1" applyFill="1" applyBorder="1" applyAlignment="1">
      <alignment horizontal="center" vertical="center" wrapText="1"/>
    </xf>
    <xf numFmtId="0" fontId="68" fillId="51" borderId="73" xfId="0" applyFont="1" applyFill="1" applyBorder="1" applyAlignment="1">
      <alignment horizontal="center" vertical="center" wrapText="1"/>
    </xf>
    <xf numFmtId="0" fontId="68" fillId="51" borderId="64" xfId="0" applyFont="1" applyFill="1" applyBorder="1" applyAlignment="1">
      <alignment horizontal="center" vertical="center" wrapText="1"/>
    </xf>
    <xf numFmtId="0" fontId="68" fillId="51" borderId="0" xfId="0" applyFont="1" applyFill="1" applyBorder="1" applyAlignment="1">
      <alignment horizontal="center" vertical="center" wrapText="1"/>
    </xf>
    <xf numFmtId="0" fontId="68" fillId="51" borderId="74" xfId="0" applyFont="1" applyFill="1" applyBorder="1" applyAlignment="1">
      <alignment horizontal="center" vertical="center" wrapText="1"/>
    </xf>
    <xf numFmtId="0" fontId="68" fillId="53" borderId="66" xfId="0" applyFont="1" applyFill="1" applyBorder="1" applyAlignment="1">
      <alignment horizontal="center" vertical="center" wrapText="1"/>
    </xf>
    <xf numFmtId="0" fontId="68" fillId="53" borderId="67" xfId="0" applyFont="1" applyFill="1" applyBorder="1" applyAlignment="1">
      <alignment horizontal="center" vertical="center" wrapText="1"/>
    </xf>
    <xf numFmtId="0" fontId="68" fillId="53" borderId="68" xfId="0" applyFont="1" applyFill="1" applyBorder="1" applyAlignment="1">
      <alignment horizontal="center" vertical="center" wrapText="1"/>
    </xf>
    <xf numFmtId="0" fontId="72" fillId="0" borderId="70" xfId="0" applyFont="1" applyFill="1" applyBorder="1" applyAlignment="1">
      <alignment horizontal="center" vertical="center" wrapText="1"/>
    </xf>
    <xf numFmtId="0" fontId="72" fillId="0" borderId="63" xfId="0" applyFont="1" applyFill="1" applyBorder="1" applyAlignment="1">
      <alignment horizontal="center" vertical="center" wrapText="1"/>
    </xf>
    <xf numFmtId="0" fontId="72" fillId="0" borderId="65" xfId="0" applyFont="1" applyFill="1" applyBorder="1" applyAlignment="1">
      <alignment horizontal="center" vertical="center" wrapText="1"/>
    </xf>
    <xf numFmtId="0" fontId="49" fillId="0" borderId="61" xfId="0" applyFont="1" applyFill="1" applyBorder="1" applyAlignment="1" applyProtection="1">
      <alignment horizontal="center" vertical="center" wrapText="1"/>
      <protection locked="0"/>
    </xf>
    <xf numFmtId="0" fontId="49" fillId="0" borderId="63" xfId="0" applyFont="1" applyFill="1" applyBorder="1" applyAlignment="1" applyProtection="1">
      <alignment horizontal="center" vertical="center" wrapText="1"/>
      <protection locked="0"/>
    </xf>
    <xf numFmtId="0" fontId="49" fillId="0" borderId="71" xfId="0" applyFont="1" applyFill="1" applyBorder="1" applyAlignment="1" applyProtection="1">
      <alignment horizontal="center" vertical="center" wrapText="1"/>
      <protection locked="0"/>
    </xf>
    <xf numFmtId="0" fontId="50" fillId="0" borderId="63" xfId="0" applyFont="1" applyFill="1" applyBorder="1" applyAlignment="1" applyProtection="1">
      <alignment horizontal="center" vertical="center" wrapText="1"/>
      <protection locked="0"/>
    </xf>
    <xf numFmtId="0" fontId="50" fillId="0" borderId="71" xfId="0" applyFont="1" applyFill="1" applyBorder="1" applyAlignment="1" applyProtection="1">
      <alignment horizontal="center" vertical="center" wrapText="1"/>
      <protection locked="0"/>
    </xf>
    <xf numFmtId="0" fontId="49" fillId="51" borderId="61" xfId="0" applyFont="1" applyFill="1" applyBorder="1" applyAlignment="1" applyProtection="1">
      <alignment horizontal="center" vertical="center" wrapText="1"/>
      <protection locked="0"/>
    </xf>
    <xf numFmtId="0" fontId="49" fillId="51" borderId="65" xfId="0" applyFont="1" applyFill="1" applyBorder="1" applyAlignment="1" applyProtection="1">
      <alignment horizontal="center" vertical="center" wrapText="1"/>
      <protection locked="0"/>
    </xf>
    <xf numFmtId="0" fontId="50" fillId="53" borderId="61" xfId="0" applyFont="1" applyFill="1" applyBorder="1" applyAlignment="1" applyProtection="1">
      <alignment horizontal="center" vertical="center" wrapText="1"/>
      <protection locked="0"/>
    </xf>
    <xf numFmtId="0" fontId="50" fillId="53" borderId="65" xfId="0" applyFont="1" applyFill="1" applyBorder="1" applyAlignment="1" applyProtection="1">
      <alignment horizontal="center" vertical="center" wrapText="1"/>
      <protection locked="0"/>
    </xf>
    <xf numFmtId="0" fontId="68" fillId="53" borderId="86" xfId="0" applyFont="1" applyFill="1" applyBorder="1" applyAlignment="1">
      <alignment horizontal="center" vertical="center" wrapText="1"/>
    </xf>
    <xf numFmtId="0" fontId="68" fillId="53" borderId="88" xfId="0" applyFont="1" applyFill="1" applyBorder="1" applyAlignment="1">
      <alignment horizontal="center" vertical="center" wrapText="1"/>
    </xf>
    <xf numFmtId="0" fontId="68" fillId="53" borderId="87" xfId="0" applyFont="1" applyFill="1" applyBorder="1" applyAlignment="1">
      <alignment horizontal="center" vertical="center" wrapText="1"/>
    </xf>
    <xf numFmtId="0" fontId="49" fillId="0" borderId="70" xfId="0" applyFont="1" applyFill="1" applyBorder="1" applyAlignment="1">
      <alignment horizontal="center" vertical="center"/>
    </xf>
    <xf numFmtId="0" fontId="87" fillId="0" borderId="70" xfId="0" applyFont="1" applyFill="1" applyBorder="1" applyAlignment="1">
      <alignment horizontal="center" vertical="center" wrapText="1"/>
    </xf>
    <xf numFmtId="0" fontId="87" fillId="0" borderId="63" xfId="0" applyFont="1" applyFill="1" applyBorder="1" applyAlignment="1">
      <alignment horizontal="center" vertical="center" wrapText="1"/>
    </xf>
    <xf numFmtId="0" fontId="87" fillId="0" borderId="65" xfId="0" applyFont="1" applyFill="1" applyBorder="1" applyAlignment="1">
      <alignment horizontal="center" vertical="center" wrapText="1"/>
    </xf>
    <xf numFmtId="0" fontId="49" fillId="0" borderId="63" xfId="0" applyFont="1" applyBorder="1" applyAlignment="1">
      <alignment horizontal="center" vertical="center" wrapText="1"/>
    </xf>
    <xf numFmtId="0" fontId="49" fillId="0" borderId="65" xfId="0" applyFont="1" applyBorder="1" applyAlignment="1">
      <alignment horizontal="center" vertical="center" wrapText="1"/>
    </xf>
    <xf numFmtId="0" fontId="50" fillId="52" borderId="53" xfId="0" applyFont="1" applyFill="1" applyBorder="1" applyAlignment="1">
      <alignment horizontal="center" vertical="center"/>
    </xf>
    <xf numFmtId="0" fontId="68" fillId="0" borderId="51" xfId="0" applyFont="1" applyBorder="1" applyAlignment="1">
      <alignment horizontal="center" vertical="center" wrapText="1"/>
    </xf>
    <xf numFmtId="0" fontId="68" fillId="0" borderId="63" xfId="0" applyFont="1" applyBorder="1" applyAlignment="1">
      <alignment horizontal="center" vertical="center" wrapText="1"/>
    </xf>
    <xf numFmtId="0" fontId="68" fillId="0" borderId="71" xfId="0" applyFont="1" applyBorder="1" applyAlignment="1">
      <alignment horizontal="center" vertical="center" wrapText="1"/>
    </xf>
    <xf numFmtId="0" fontId="49" fillId="30" borderId="51" xfId="0" applyFont="1" applyFill="1" applyBorder="1" applyAlignment="1">
      <alignment horizontal="center" vertical="center" wrapText="1"/>
    </xf>
    <xf numFmtId="0" fontId="49" fillId="30" borderId="63" xfId="0" applyFont="1" applyFill="1" applyBorder="1" applyAlignment="1">
      <alignment horizontal="center" vertical="center" wrapText="1"/>
    </xf>
    <xf numFmtId="0" fontId="49" fillId="30" borderId="71" xfId="0" applyFont="1" applyFill="1" applyBorder="1" applyAlignment="1">
      <alignment horizontal="center" vertical="center" wrapText="1"/>
    </xf>
    <xf numFmtId="0" fontId="49" fillId="0" borderId="61" xfId="0" applyFont="1" applyBorder="1" applyAlignment="1">
      <alignment horizontal="center" vertical="center" wrapText="1"/>
    </xf>
    <xf numFmtId="0" fontId="49" fillId="0" borderId="71" xfId="0" applyFont="1" applyBorder="1" applyAlignment="1">
      <alignment horizontal="center" vertical="center" wrapText="1"/>
    </xf>
    <xf numFmtId="0" fontId="49" fillId="0" borderId="61" xfId="0" applyFont="1" applyBorder="1" applyAlignment="1">
      <alignment horizontal="center" vertical="center"/>
    </xf>
    <xf numFmtId="0" fontId="49" fillId="0" borderId="63" xfId="0" applyFont="1" applyBorder="1" applyAlignment="1">
      <alignment horizontal="center" vertical="center"/>
    </xf>
    <xf numFmtId="0" fontId="49" fillId="51" borderId="69" xfId="0" applyFont="1" applyFill="1" applyBorder="1" applyAlignment="1">
      <alignment horizontal="center" vertical="center" wrapText="1"/>
    </xf>
    <xf numFmtId="0" fontId="0" fillId="53" borderId="69" xfId="0" applyFill="1" applyBorder="1" applyAlignment="1">
      <alignment horizontal="center" vertical="center"/>
    </xf>
    <xf numFmtId="0" fontId="49" fillId="0" borderId="65" xfId="0" applyFont="1" applyBorder="1" applyAlignment="1">
      <alignment horizontal="center" vertical="center"/>
    </xf>
    <xf numFmtId="0" fontId="49" fillId="0" borderId="60" xfId="0" applyFont="1" applyBorder="1" applyAlignment="1">
      <alignment horizontal="center" vertical="center"/>
    </xf>
    <xf numFmtId="0" fontId="68" fillId="0" borderId="53" xfId="0" applyFont="1" applyBorder="1" applyAlignment="1">
      <alignment horizontal="center" vertical="center" wrapText="1"/>
    </xf>
    <xf numFmtId="0" fontId="49" fillId="0" borderId="60" xfId="0" applyFont="1" applyBorder="1" applyAlignment="1">
      <alignment horizontal="center" vertical="center" wrapText="1"/>
    </xf>
    <xf numFmtId="0" fontId="3" fillId="0" borderId="60" xfId="0" applyFont="1" applyBorder="1"/>
    <xf numFmtId="0" fontId="0" fillId="53" borderId="60" xfId="0" applyFill="1" applyBorder="1" applyAlignment="1">
      <alignment horizontal="center" vertical="center"/>
    </xf>
    <xf numFmtId="0" fontId="50" fillId="51" borderId="61" xfId="0" applyFont="1" applyFill="1" applyBorder="1" applyAlignment="1" applyProtection="1">
      <alignment horizontal="center" vertical="center" wrapText="1"/>
      <protection locked="0"/>
    </xf>
    <xf numFmtId="0" fontId="50" fillId="51" borderId="63" xfId="0" applyFont="1" applyFill="1" applyBorder="1" applyAlignment="1" applyProtection="1">
      <alignment horizontal="center" vertical="center" wrapText="1"/>
      <protection locked="0"/>
    </xf>
    <xf numFmtId="0" fontId="50" fillId="51" borderId="65" xfId="0" applyFont="1" applyFill="1" applyBorder="1" applyAlignment="1" applyProtection="1">
      <alignment horizontal="center" vertical="center" wrapText="1"/>
      <protection locked="0"/>
    </xf>
    <xf numFmtId="0" fontId="50" fillId="0" borderId="61" xfId="0" applyFont="1" applyBorder="1" applyAlignment="1">
      <alignment horizontal="center" vertical="center" wrapText="1"/>
    </xf>
    <xf numFmtId="0" fontId="50" fillId="0" borderId="63" xfId="0" applyFont="1" applyBorder="1" applyAlignment="1">
      <alignment horizontal="center" vertical="center" wrapText="1"/>
    </xf>
    <xf numFmtId="0" fontId="50" fillId="0" borderId="65" xfId="0" applyFont="1" applyBorder="1" applyAlignment="1">
      <alignment horizontal="center" vertical="center" wrapText="1"/>
    </xf>
    <xf numFmtId="0" fontId="70" fillId="0" borderId="63" xfId="0" applyFont="1" applyBorder="1" applyAlignment="1">
      <alignment horizontal="center" vertical="center" wrapText="1"/>
    </xf>
    <xf numFmtId="0" fontId="70" fillId="0" borderId="65" xfId="0" applyFont="1" applyBorder="1" applyAlignment="1">
      <alignment horizontal="center" vertical="center" wrapText="1"/>
    </xf>
    <xf numFmtId="0" fontId="49" fillId="30" borderId="53" xfId="0" applyFont="1" applyFill="1" applyBorder="1" applyAlignment="1">
      <alignment horizontal="center" vertical="center" wrapText="1"/>
    </xf>
    <xf numFmtId="0" fontId="49" fillId="0" borderId="61" xfId="0" applyFont="1" applyBorder="1" applyAlignment="1" applyProtection="1">
      <alignment horizontal="center" vertical="center" wrapText="1"/>
      <protection locked="0"/>
    </xf>
    <xf numFmtId="0" fontId="49" fillId="0" borderId="63" xfId="0" applyFont="1" applyBorder="1" applyAlignment="1" applyProtection="1">
      <alignment horizontal="center" vertical="center" wrapText="1"/>
      <protection locked="0"/>
    </xf>
    <xf numFmtId="0" fontId="49" fillId="0" borderId="65" xfId="0" applyFont="1" applyBorder="1" applyAlignment="1" applyProtection="1">
      <alignment horizontal="center" vertical="center" wrapText="1"/>
      <protection locked="0"/>
    </xf>
    <xf numFmtId="0" fontId="67" fillId="0" borderId="60" xfId="0" applyFont="1" applyBorder="1" applyAlignment="1">
      <alignment horizontal="center" vertical="center" wrapText="1"/>
    </xf>
    <xf numFmtId="0" fontId="70" fillId="0" borderId="61" xfId="0" applyFont="1" applyBorder="1" applyAlignment="1">
      <alignment horizontal="center" vertical="center" wrapText="1"/>
    </xf>
    <xf numFmtId="0" fontId="50" fillId="53" borderId="63" xfId="0" applyFont="1" applyFill="1" applyBorder="1" applyAlignment="1" applyProtection="1">
      <alignment horizontal="center" vertical="center" wrapText="1"/>
      <protection locked="0"/>
    </xf>
    <xf numFmtId="0" fontId="49" fillId="0" borderId="51" xfId="0" applyFont="1" applyBorder="1" applyAlignment="1" applyProtection="1">
      <alignment horizontal="center" vertical="center" wrapText="1"/>
      <protection locked="0"/>
    </xf>
    <xf numFmtId="0" fontId="67" fillId="0" borderId="65" xfId="0" applyFont="1" applyBorder="1" applyAlignment="1">
      <alignment horizontal="center" vertical="center" wrapText="1"/>
    </xf>
    <xf numFmtId="0" fontId="69" fillId="0" borderId="65" xfId="0" applyFont="1" applyBorder="1" applyAlignment="1">
      <alignment horizontal="center" vertical="center" wrapText="1"/>
    </xf>
    <xf numFmtId="0" fontId="69" fillId="0" borderId="60" xfId="0" applyFont="1" applyBorder="1" applyAlignment="1">
      <alignment horizontal="center" vertical="center" wrapText="1"/>
    </xf>
    <xf numFmtId="0" fontId="50" fillId="0" borderId="51" xfId="0" applyFont="1" applyBorder="1" applyAlignment="1" applyProtection="1">
      <alignment horizontal="center" vertical="center" wrapText="1"/>
      <protection locked="0"/>
    </xf>
    <xf numFmtId="0" fontId="50" fillId="0" borderId="63" xfId="0" applyFont="1" applyBorder="1" applyAlignment="1" applyProtection="1">
      <alignment horizontal="center" vertical="center" wrapText="1"/>
      <protection locked="0"/>
    </xf>
    <xf numFmtId="0" fontId="50" fillId="0" borderId="65" xfId="0" applyFont="1" applyBorder="1" applyAlignment="1" applyProtection="1">
      <alignment horizontal="center" vertical="center" wrapText="1"/>
      <protection locked="0"/>
    </xf>
    <xf numFmtId="0" fontId="50" fillId="51" borderId="51" xfId="0" applyFont="1" applyFill="1" applyBorder="1" applyAlignment="1" applyProtection="1">
      <alignment horizontal="center" vertical="center" wrapText="1"/>
      <protection locked="0"/>
    </xf>
    <xf numFmtId="0" fontId="50" fillId="53" borderId="51" xfId="0" applyFont="1" applyFill="1" applyBorder="1" applyAlignment="1" applyProtection="1">
      <alignment horizontal="center" vertical="center" wrapText="1"/>
      <protection locked="0"/>
    </xf>
    <xf numFmtId="0" fontId="2" fillId="0" borderId="0" xfId="1" applyFont="1" applyFill="1" applyAlignment="1">
      <alignment horizontal="center"/>
    </xf>
  </cellXfs>
  <cellStyles count="423">
    <cellStyle name="20% - Accent1 2" xfId="5" xr:uid="{00000000-0005-0000-0000-000000000000}"/>
    <cellStyle name="20% - Accent1 2 2" xfId="6" xr:uid="{00000000-0005-0000-0000-000001000000}"/>
    <cellStyle name="20% - Accent1 3" xfId="7" xr:uid="{00000000-0005-0000-0000-000002000000}"/>
    <cellStyle name="20% - Accent2 2" xfId="8" xr:uid="{00000000-0005-0000-0000-000003000000}"/>
    <cellStyle name="20% - Accent2 2 2" xfId="9" xr:uid="{00000000-0005-0000-0000-000004000000}"/>
    <cellStyle name="20% - Accent2 3" xfId="10" xr:uid="{00000000-0005-0000-0000-000005000000}"/>
    <cellStyle name="20% - Accent3 2" xfId="11" xr:uid="{00000000-0005-0000-0000-000006000000}"/>
    <cellStyle name="20% - Accent3 2 2" xfId="12" xr:uid="{00000000-0005-0000-0000-000007000000}"/>
    <cellStyle name="20% - Accent3 3" xfId="13" xr:uid="{00000000-0005-0000-0000-000008000000}"/>
    <cellStyle name="20% - Accent4 2" xfId="14" xr:uid="{00000000-0005-0000-0000-000009000000}"/>
    <cellStyle name="20% - Accent4 2 2" xfId="15" xr:uid="{00000000-0005-0000-0000-00000A000000}"/>
    <cellStyle name="20% - Accent4 3" xfId="16" xr:uid="{00000000-0005-0000-0000-00000B000000}"/>
    <cellStyle name="20% - Accent5 2" xfId="17" xr:uid="{00000000-0005-0000-0000-00000C000000}"/>
    <cellStyle name="20% - Accent5 2 2" xfId="18" xr:uid="{00000000-0005-0000-0000-00000D000000}"/>
    <cellStyle name="20% - Accent5 3" xfId="19" xr:uid="{00000000-0005-0000-0000-00000E000000}"/>
    <cellStyle name="20% - Accent6 2" xfId="20" xr:uid="{00000000-0005-0000-0000-00000F000000}"/>
    <cellStyle name="20% - Accent6 2 2" xfId="21" xr:uid="{00000000-0005-0000-0000-000010000000}"/>
    <cellStyle name="20% - Accent6 3" xfId="22" xr:uid="{00000000-0005-0000-0000-000011000000}"/>
    <cellStyle name="40% - Accent1 2" xfId="23" xr:uid="{00000000-0005-0000-0000-000012000000}"/>
    <cellStyle name="40% - Accent1 2 2" xfId="24" xr:uid="{00000000-0005-0000-0000-000013000000}"/>
    <cellStyle name="40% - Accent1 3" xfId="25" xr:uid="{00000000-0005-0000-0000-000014000000}"/>
    <cellStyle name="40% - Accent2 2" xfId="26" xr:uid="{00000000-0005-0000-0000-000015000000}"/>
    <cellStyle name="40% - Accent2 2 2" xfId="27" xr:uid="{00000000-0005-0000-0000-000016000000}"/>
    <cellStyle name="40% - Accent2 3" xfId="28" xr:uid="{00000000-0005-0000-0000-000017000000}"/>
    <cellStyle name="40% - Accent3 2" xfId="29" xr:uid="{00000000-0005-0000-0000-000018000000}"/>
    <cellStyle name="40% - Accent3 2 2" xfId="30" xr:uid="{00000000-0005-0000-0000-000019000000}"/>
    <cellStyle name="40% - Accent3 3" xfId="31" xr:uid="{00000000-0005-0000-0000-00001A000000}"/>
    <cellStyle name="40% - Accent4 2" xfId="32" xr:uid="{00000000-0005-0000-0000-00001B000000}"/>
    <cellStyle name="40% - Accent4 2 2" xfId="33" xr:uid="{00000000-0005-0000-0000-00001C000000}"/>
    <cellStyle name="40% - Accent4 3" xfId="34" xr:uid="{00000000-0005-0000-0000-00001D000000}"/>
    <cellStyle name="40% - Accent5 2" xfId="35" xr:uid="{00000000-0005-0000-0000-00001E000000}"/>
    <cellStyle name="40% - Accent5 2 2" xfId="36" xr:uid="{00000000-0005-0000-0000-00001F000000}"/>
    <cellStyle name="40% - Accent5 3" xfId="37" xr:uid="{00000000-0005-0000-0000-000020000000}"/>
    <cellStyle name="40% - Accent6 2" xfId="38" xr:uid="{00000000-0005-0000-0000-000021000000}"/>
    <cellStyle name="40% - Accent6 2 2" xfId="39" xr:uid="{00000000-0005-0000-0000-000022000000}"/>
    <cellStyle name="40% - Accent6 3" xfId="40" xr:uid="{00000000-0005-0000-0000-000023000000}"/>
    <cellStyle name="60% - Accent1 2" xfId="41" xr:uid="{00000000-0005-0000-0000-000024000000}"/>
    <cellStyle name="60% - Accent1 2 2" xfId="42" xr:uid="{00000000-0005-0000-0000-000025000000}"/>
    <cellStyle name="60% - Accent1 3" xfId="43" xr:uid="{00000000-0005-0000-0000-000026000000}"/>
    <cellStyle name="60% - Accent2 2" xfId="44" xr:uid="{00000000-0005-0000-0000-000027000000}"/>
    <cellStyle name="60% - Accent2 2 2" xfId="45" xr:uid="{00000000-0005-0000-0000-000028000000}"/>
    <cellStyle name="60% - Accent2 3" xfId="46" xr:uid="{00000000-0005-0000-0000-000029000000}"/>
    <cellStyle name="60% - Accent3 2" xfId="47" xr:uid="{00000000-0005-0000-0000-00002A000000}"/>
    <cellStyle name="60% - Accent3 2 2" xfId="48" xr:uid="{00000000-0005-0000-0000-00002B000000}"/>
    <cellStyle name="60% - Accent3 3" xfId="49" xr:uid="{00000000-0005-0000-0000-00002C000000}"/>
    <cellStyle name="60% - Accent4 2" xfId="50" xr:uid="{00000000-0005-0000-0000-00002D000000}"/>
    <cellStyle name="60% - Accent4 2 2" xfId="51" xr:uid="{00000000-0005-0000-0000-00002E000000}"/>
    <cellStyle name="60% - Accent4 3" xfId="52" xr:uid="{00000000-0005-0000-0000-00002F000000}"/>
    <cellStyle name="60% - Accent5 2" xfId="53" xr:uid="{00000000-0005-0000-0000-000030000000}"/>
    <cellStyle name="60% - Accent5 2 2" xfId="54" xr:uid="{00000000-0005-0000-0000-000031000000}"/>
    <cellStyle name="60% - Accent5 3" xfId="55" xr:uid="{00000000-0005-0000-0000-000032000000}"/>
    <cellStyle name="60% - Accent6 2" xfId="56" xr:uid="{00000000-0005-0000-0000-000033000000}"/>
    <cellStyle name="60% - Accent6 2 2" xfId="57" xr:uid="{00000000-0005-0000-0000-000034000000}"/>
    <cellStyle name="60% - Accent6 3" xfId="58" xr:uid="{00000000-0005-0000-0000-000035000000}"/>
    <cellStyle name="Accent1 2" xfId="59" xr:uid="{00000000-0005-0000-0000-000036000000}"/>
    <cellStyle name="Accent1 2 2" xfId="60" xr:uid="{00000000-0005-0000-0000-000037000000}"/>
    <cellStyle name="Accent1 3" xfId="61" xr:uid="{00000000-0005-0000-0000-000038000000}"/>
    <cellStyle name="Accent2 2" xfId="62" xr:uid="{00000000-0005-0000-0000-000039000000}"/>
    <cellStyle name="Accent2 2 2" xfId="63" xr:uid="{00000000-0005-0000-0000-00003A000000}"/>
    <cellStyle name="Accent2 3" xfId="64" xr:uid="{00000000-0005-0000-0000-00003B000000}"/>
    <cellStyle name="Accent3 2" xfId="65" xr:uid="{00000000-0005-0000-0000-00003C000000}"/>
    <cellStyle name="Accent3 2 2" xfId="66" xr:uid="{00000000-0005-0000-0000-00003D000000}"/>
    <cellStyle name="Accent3 3" xfId="67" xr:uid="{00000000-0005-0000-0000-00003E000000}"/>
    <cellStyle name="Accent4 2" xfId="68" xr:uid="{00000000-0005-0000-0000-00003F000000}"/>
    <cellStyle name="Accent4 2 2" xfId="69" xr:uid="{00000000-0005-0000-0000-000040000000}"/>
    <cellStyle name="Accent4 3" xfId="70" xr:uid="{00000000-0005-0000-0000-000041000000}"/>
    <cellStyle name="Accent5 2" xfId="71" xr:uid="{00000000-0005-0000-0000-000042000000}"/>
    <cellStyle name="Accent5 2 2" xfId="72" xr:uid="{00000000-0005-0000-0000-000043000000}"/>
    <cellStyle name="Accent5 3" xfId="73" xr:uid="{00000000-0005-0000-0000-000044000000}"/>
    <cellStyle name="Accent6 2" xfId="74" xr:uid="{00000000-0005-0000-0000-000045000000}"/>
    <cellStyle name="Accent6 2 2" xfId="75" xr:uid="{00000000-0005-0000-0000-000046000000}"/>
    <cellStyle name="Accent6 3" xfId="76" xr:uid="{00000000-0005-0000-0000-000047000000}"/>
    <cellStyle name="Bad 2" xfId="77" xr:uid="{00000000-0005-0000-0000-000048000000}"/>
    <cellStyle name="Bad 2 2" xfId="78" xr:uid="{00000000-0005-0000-0000-000049000000}"/>
    <cellStyle name="Bad 3" xfId="79" xr:uid="{00000000-0005-0000-0000-00004A000000}"/>
    <cellStyle name="Calc Currency (0)" xfId="302" xr:uid="{00000000-0005-0000-0000-00004B000000}"/>
    <cellStyle name="Calc Currency (0) 2" xfId="303" xr:uid="{00000000-0005-0000-0000-00004C000000}"/>
    <cellStyle name="Calc Currency (2)" xfId="304" xr:uid="{00000000-0005-0000-0000-00004D000000}"/>
    <cellStyle name="Calc Currency (2) 2" xfId="305" xr:uid="{00000000-0005-0000-0000-00004E000000}"/>
    <cellStyle name="Calc Percent (0)" xfId="306" xr:uid="{00000000-0005-0000-0000-00004F000000}"/>
    <cellStyle name="Calc Percent (0) 2" xfId="307" xr:uid="{00000000-0005-0000-0000-000050000000}"/>
    <cellStyle name="Calc Percent (1)" xfId="308" xr:uid="{00000000-0005-0000-0000-000051000000}"/>
    <cellStyle name="Calc Percent (1) 2" xfId="309" xr:uid="{00000000-0005-0000-0000-000052000000}"/>
    <cellStyle name="Calc Percent (2)" xfId="310" xr:uid="{00000000-0005-0000-0000-000053000000}"/>
    <cellStyle name="Calc Percent (2) 2" xfId="311" xr:uid="{00000000-0005-0000-0000-000054000000}"/>
    <cellStyle name="Calc Units (0)" xfId="312" xr:uid="{00000000-0005-0000-0000-000055000000}"/>
    <cellStyle name="Calc Units (0) 2" xfId="313" xr:uid="{00000000-0005-0000-0000-000056000000}"/>
    <cellStyle name="Calc Units (1)" xfId="314" xr:uid="{00000000-0005-0000-0000-000057000000}"/>
    <cellStyle name="Calc Units (1) 2" xfId="315" xr:uid="{00000000-0005-0000-0000-000058000000}"/>
    <cellStyle name="Calc Units (2)" xfId="316" xr:uid="{00000000-0005-0000-0000-000059000000}"/>
    <cellStyle name="Calc Units (2) 2" xfId="317" xr:uid="{00000000-0005-0000-0000-00005A000000}"/>
    <cellStyle name="Calculation 2" xfId="80" xr:uid="{00000000-0005-0000-0000-00005B000000}"/>
    <cellStyle name="Calculation 2 2" xfId="81" xr:uid="{00000000-0005-0000-0000-00005C000000}"/>
    <cellStyle name="Calculation 3" xfId="82" xr:uid="{00000000-0005-0000-0000-00005D000000}"/>
    <cellStyle name="Check Cell 2" xfId="83" xr:uid="{00000000-0005-0000-0000-00005E000000}"/>
    <cellStyle name="Check Cell 2 2" xfId="84" xr:uid="{00000000-0005-0000-0000-00005F000000}"/>
    <cellStyle name="Check Cell 3" xfId="85" xr:uid="{00000000-0005-0000-0000-000060000000}"/>
    <cellStyle name="Comma [00]" xfId="318" xr:uid="{00000000-0005-0000-0000-000061000000}"/>
    <cellStyle name="Comma [00] 2" xfId="319" xr:uid="{00000000-0005-0000-0000-000062000000}"/>
    <cellStyle name="Comma 10" xfId="367" xr:uid="{00000000-0005-0000-0000-000063000000}"/>
    <cellStyle name="Comma 11" xfId="368" xr:uid="{00000000-0005-0000-0000-000064000000}"/>
    <cellStyle name="Comma 12" xfId="369" xr:uid="{00000000-0005-0000-0000-000065000000}"/>
    <cellStyle name="Comma 2" xfId="370" xr:uid="{00000000-0005-0000-0000-000066000000}"/>
    <cellStyle name="Comma 2 12" xfId="371" xr:uid="{00000000-0005-0000-0000-000067000000}"/>
    <cellStyle name="Comma 2 12 2" xfId="372" xr:uid="{00000000-0005-0000-0000-000068000000}"/>
    <cellStyle name="Comma 2 12 3" xfId="373" xr:uid="{00000000-0005-0000-0000-000069000000}"/>
    <cellStyle name="Comma 2 2" xfId="374" xr:uid="{00000000-0005-0000-0000-00006A000000}"/>
    <cellStyle name="Comma 3" xfId="375" xr:uid="{00000000-0005-0000-0000-00006B000000}"/>
    <cellStyle name="Comma 3 2" xfId="376" xr:uid="{00000000-0005-0000-0000-00006C000000}"/>
    <cellStyle name="Comma 3 3" xfId="377" xr:uid="{00000000-0005-0000-0000-00006D000000}"/>
    <cellStyle name="Comma 4" xfId="378" xr:uid="{00000000-0005-0000-0000-00006E000000}"/>
    <cellStyle name="Comma 5" xfId="379" xr:uid="{00000000-0005-0000-0000-00006F000000}"/>
    <cellStyle name="Comma 6" xfId="380" xr:uid="{00000000-0005-0000-0000-000070000000}"/>
    <cellStyle name="Comma 7" xfId="381" xr:uid="{00000000-0005-0000-0000-000071000000}"/>
    <cellStyle name="Comma 8" xfId="382" xr:uid="{00000000-0005-0000-0000-000072000000}"/>
    <cellStyle name="Comma 9" xfId="383" xr:uid="{00000000-0005-0000-0000-000073000000}"/>
    <cellStyle name="Currency" xfId="299" builtinId="4"/>
    <cellStyle name="Currency [00]" xfId="320" xr:uid="{00000000-0005-0000-0000-000075000000}"/>
    <cellStyle name="Currency [00] 2" xfId="321" xr:uid="{00000000-0005-0000-0000-000076000000}"/>
    <cellStyle name="Currency 2" xfId="300" xr:uid="{00000000-0005-0000-0000-000077000000}"/>
    <cellStyle name="Currency 2 2" xfId="301" xr:uid="{00000000-0005-0000-0000-000078000000}"/>
    <cellStyle name="Currency 2 3" xfId="384" xr:uid="{00000000-0005-0000-0000-000079000000}"/>
    <cellStyle name="Currency 3" xfId="322" xr:uid="{00000000-0005-0000-0000-00007A000000}"/>
    <cellStyle name="Currency 4" xfId="323" xr:uid="{00000000-0005-0000-0000-00007B000000}"/>
    <cellStyle name="Currency 5" xfId="324" xr:uid="{00000000-0005-0000-0000-00007C000000}"/>
    <cellStyle name="Currency 6" xfId="325" xr:uid="{00000000-0005-0000-0000-00007D000000}"/>
    <cellStyle name="Custom - Style8" xfId="86" xr:uid="{00000000-0005-0000-0000-00007E000000}"/>
    <cellStyle name="Data   - Style2" xfId="87" xr:uid="{00000000-0005-0000-0000-00007F000000}"/>
    <cellStyle name="Date Short" xfId="326" xr:uid="{00000000-0005-0000-0000-000080000000}"/>
    <cellStyle name="Enter Currency (0)" xfId="327" xr:uid="{00000000-0005-0000-0000-000081000000}"/>
    <cellStyle name="Enter Currency (0) 2" xfId="328" xr:uid="{00000000-0005-0000-0000-000082000000}"/>
    <cellStyle name="Enter Currency (2)" xfId="329" xr:uid="{00000000-0005-0000-0000-000083000000}"/>
    <cellStyle name="Enter Currency (2) 2" xfId="330" xr:uid="{00000000-0005-0000-0000-000084000000}"/>
    <cellStyle name="Enter Units (0)" xfId="331" xr:uid="{00000000-0005-0000-0000-000085000000}"/>
    <cellStyle name="Enter Units (0) 2" xfId="332" xr:uid="{00000000-0005-0000-0000-000086000000}"/>
    <cellStyle name="Enter Units (1)" xfId="333" xr:uid="{00000000-0005-0000-0000-000087000000}"/>
    <cellStyle name="Enter Units (1) 2" xfId="334" xr:uid="{00000000-0005-0000-0000-000088000000}"/>
    <cellStyle name="Enter Units (2)" xfId="335" xr:uid="{00000000-0005-0000-0000-000089000000}"/>
    <cellStyle name="Enter Units (2) 2" xfId="336" xr:uid="{00000000-0005-0000-0000-00008A000000}"/>
    <cellStyle name="Explanatory Text 2" xfId="88" xr:uid="{00000000-0005-0000-0000-00008B000000}"/>
    <cellStyle name="Explanatory Text 2 2" xfId="89" xr:uid="{00000000-0005-0000-0000-00008C000000}"/>
    <cellStyle name="Explanatory Text 3" xfId="90" xr:uid="{00000000-0005-0000-0000-00008D000000}"/>
    <cellStyle name="Good 2" xfId="91" xr:uid="{00000000-0005-0000-0000-00008E000000}"/>
    <cellStyle name="Good 2 2" xfId="92" xr:uid="{00000000-0005-0000-0000-00008F000000}"/>
    <cellStyle name="Good 3" xfId="93" xr:uid="{00000000-0005-0000-0000-000090000000}"/>
    <cellStyle name="Grey" xfId="94" xr:uid="{00000000-0005-0000-0000-000091000000}"/>
    <cellStyle name="Grey 2" xfId="95" xr:uid="{00000000-0005-0000-0000-000092000000}"/>
    <cellStyle name="Grey 3" xfId="96" xr:uid="{00000000-0005-0000-0000-000093000000}"/>
    <cellStyle name="Grey 3 2" xfId="97" xr:uid="{00000000-0005-0000-0000-000094000000}"/>
    <cellStyle name="Header1" xfId="289" xr:uid="{00000000-0005-0000-0000-000095000000}"/>
    <cellStyle name="Header2" xfId="290" xr:uid="{00000000-0005-0000-0000-000096000000}"/>
    <cellStyle name="Heading 1 2" xfId="98" xr:uid="{00000000-0005-0000-0000-000097000000}"/>
    <cellStyle name="Heading 1 2 2" xfId="99" xr:uid="{00000000-0005-0000-0000-000098000000}"/>
    <cellStyle name="Heading 1 3" xfId="100" xr:uid="{00000000-0005-0000-0000-000099000000}"/>
    <cellStyle name="Heading 2 2" xfId="101" xr:uid="{00000000-0005-0000-0000-00009A000000}"/>
    <cellStyle name="Heading 2 2 2" xfId="102" xr:uid="{00000000-0005-0000-0000-00009B000000}"/>
    <cellStyle name="Heading 2 3" xfId="103" xr:uid="{00000000-0005-0000-0000-00009C000000}"/>
    <cellStyle name="Heading 3 2" xfId="104" xr:uid="{00000000-0005-0000-0000-00009D000000}"/>
    <cellStyle name="Heading 3 2 2" xfId="105" xr:uid="{00000000-0005-0000-0000-00009E000000}"/>
    <cellStyle name="Heading 3 3" xfId="106" xr:uid="{00000000-0005-0000-0000-00009F000000}"/>
    <cellStyle name="Heading 4 2" xfId="107" xr:uid="{00000000-0005-0000-0000-0000A0000000}"/>
    <cellStyle name="Heading 4 2 2" xfId="108" xr:uid="{00000000-0005-0000-0000-0000A1000000}"/>
    <cellStyle name="Heading 4 3" xfId="109" xr:uid="{00000000-0005-0000-0000-0000A2000000}"/>
    <cellStyle name="Hyperlink 2" xfId="110" xr:uid="{00000000-0005-0000-0000-0000A3000000}"/>
    <cellStyle name="Input [yellow]" xfId="111" xr:uid="{00000000-0005-0000-0000-0000A4000000}"/>
    <cellStyle name="Input [yellow] 2" xfId="112" xr:uid="{00000000-0005-0000-0000-0000A5000000}"/>
    <cellStyle name="Input [yellow] 3" xfId="113" xr:uid="{00000000-0005-0000-0000-0000A6000000}"/>
    <cellStyle name="Input [yellow] 4" xfId="114" xr:uid="{00000000-0005-0000-0000-0000A7000000}"/>
    <cellStyle name="Input [yellow] 4 2" xfId="115" xr:uid="{00000000-0005-0000-0000-0000A8000000}"/>
    <cellStyle name="Input 10" xfId="116" xr:uid="{00000000-0005-0000-0000-0000A9000000}"/>
    <cellStyle name="Input 11" xfId="117" xr:uid="{00000000-0005-0000-0000-0000AA000000}"/>
    <cellStyle name="Input 12" xfId="118" xr:uid="{00000000-0005-0000-0000-0000AB000000}"/>
    <cellStyle name="Input 13" xfId="119" xr:uid="{00000000-0005-0000-0000-0000AC000000}"/>
    <cellStyle name="Input 14" xfId="120" xr:uid="{00000000-0005-0000-0000-0000AD000000}"/>
    <cellStyle name="Input 15" xfId="121" xr:uid="{00000000-0005-0000-0000-0000AE000000}"/>
    <cellStyle name="Input 16" xfId="122" xr:uid="{00000000-0005-0000-0000-0000AF000000}"/>
    <cellStyle name="Input 17" xfId="123" xr:uid="{00000000-0005-0000-0000-0000B0000000}"/>
    <cellStyle name="Input 18" xfId="124" xr:uid="{00000000-0005-0000-0000-0000B1000000}"/>
    <cellStyle name="Input 19" xfId="125" xr:uid="{00000000-0005-0000-0000-0000B2000000}"/>
    <cellStyle name="Input 2" xfId="126" xr:uid="{00000000-0005-0000-0000-0000B3000000}"/>
    <cellStyle name="Input 2 2" xfId="127" xr:uid="{00000000-0005-0000-0000-0000B4000000}"/>
    <cellStyle name="Input 20" xfId="128" xr:uid="{00000000-0005-0000-0000-0000B5000000}"/>
    <cellStyle name="Input 21" xfId="129" xr:uid="{00000000-0005-0000-0000-0000B6000000}"/>
    <cellStyle name="Input 22" xfId="130" xr:uid="{00000000-0005-0000-0000-0000B7000000}"/>
    <cellStyle name="Input 23" xfId="131" xr:uid="{00000000-0005-0000-0000-0000B8000000}"/>
    <cellStyle name="Input 24" xfId="132" xr:uid="{00000000-0005-0000-0000-0000B9000000}"/>
    <cellStyle name="Input 25" xfId="133" xr:uid="{00000000-0005-0000-0000-0000BA000000}"/>
    <cellStyle name="Input 26" xfId="134" xr:uid="{00000000-0005-0000-0000-0000BB000000}"/>
    <cellStyle name="Input 27" xfId="135" xr:uid="{00000000-0005-0000-0000-0000BC000000}"/>
    <cellStyle name="Input 28" xfId="136" xr:uid="{00000000-0005-0000-0000-0000BD000000}"/>
    <cellStyle name="Input 29" xfId="137" xr:uid="{00000000-0005-0000-0000-0000BE000000}"/>
    <cellStyle name="Input 3" xfId="138" xr:uid="{00000000-0005-0000-0000-0000BF000000}"/>
    <cellStyle name="Input 3 2" xfId="139" xr:uid="{00000000-0005-0000-0000-0000C0000000}"/>
    <cellStyle name="Input 30" xfId="140" xr:uid="{00000000-0005-0000-0000-0000C1000000}"/>
    <cellStyle name="Input 31" xfId="141" xr:uid="{00000000-0005-0000-0000-0000C2000000}"/>
    <cellStyle name="Input 32" xfId="142" xr:uid="{00000000-0005-0000-0000-0000C3000000}"/>
    <cellStyle name="Input 33" xfId="143" xr:uid="{00000000-0005-0000-0000-0000C4000000}"/>
    <cellStyle name="Input 34" xfId="144" xr:uid="{00000000-0005-0000-0000-0000C5000000}"/>
    <cellStyle name="Input 35" xfId="145" xr:uid="{00000000-0005-0000-0000-0000C6000000}"/>
    <cellStyle name="Input 36" xfId="146" xr:uid="{00000000-0005-0000-0000-0000C7000000}"/>
    <cellStyle name="Input 37" xfId="147" xr:uid="{00000000-0005-0000-0000-0000C8000000}"/>
    <cellStyle name="Input 38" xfId="148" xr:uid="{00000000-0005-0000-0000-0000C9000000}"/>
    <cellStyle name="Input 39" xfId="149" xr:uid="{00000000-0005-0000-0000-0000CA000000}"/>
    <cellStyle name="Input 4" xfId="150" xr:uid="{00000000-0005-0000-0000-0000CB000000}"/>
    <cellStyle name="Input 4 2" xfId="151" xr:uid="{00000000-0005-0000-0000-0000CC000000}"/>
    <cellStyle name="Input 40" xfId="152" xr:uid="{00000000-0005-0000-0000-0000CD000000}"/>
    <cellStyle name="Input 41" xfId="153" xr:uid="{00000000-0005-0000-0000-0000CE000000}"/>
    <cellStyle name="Input 42" xfId="154" xr:uid="{00000000-0005-0000-0000-0000CF000000}"/>
    <cellStyle name="Input 43" xfId="155" xr:uid="{00000000-0005-0000-0000-0000D0000000}"/>
    <cellStyle name="Input 44" xfId="156" xr:uid="{00000000-0005-0000-0000-0000D1000000}"/>
    <cellStyle name="Input 45" xfId="157" xr:uid="{00000000-0005-0000-0000-0000D2000000}"/>
    <cellStyle name="Input 46" xfId="158" xr:uid="{00000000-0005-0000-0000-0000D3000000}"/>
    <cellStyle name="Input 5" xfId="159" xr:uid="{00000000-0005-0000-0000-0000D4000000}"/>
    <cellStyle name="Input 5 2" xfId="160" xr:uid="{00000000-0005-0000-0000-0000D5000000}"/>
    <cellStyle name="Input 6" xfId="161" xr:uid="{00000000-0005-0000-0000-0000D6000000}"/>
    <cellStyle name="Input 7" xfId="162" xr:uid="{00000000-0005-0000-0000-0000D7000000}"/>
    <cellStyle name="Input 8" xfId="163" xr:uid="{00000000-0005-0000-0000-0000D8000000}"/>
    <cellStyle name="Input 9" xfId="164" xr:uid="{00000000-0005-0000-0000-0000D9000000}"/>
    <cellStyle name="Labels - Style3" xfId="165" xr:uid="{00000000-0005-0000-0000-0000DA000000}"/>
    <cellStyle name="Link Currency (0)" xfId="337" xr:uid="{00000000-0005-0000-0000-0000DB000000}"/>
    <cellStyle name="Link Currency (0) 2" xfId="338" xr:uid="{00000000-0005-0000-0000-0000DC000000}"/>
    <cellStyle name="Link Currency (2)" xfId="339" xr:uid="{00000000-0005-0000-0000-0000DD000000}"/>
    <cellStyle name="Link Currency (2) 2" xfId="340" xr:uid="{00000000-0005-0000-0000-0000DE000000}"/>
    <cellStyle name="Link Units (0)" xfId="341" xr:uid="{00000000-0005-0000-0000-0000DF000000}"/>
    <cellStyle name="Link Units (0) 2" xfId="342" xr:uid="{00000000-0005-0000-0000-0000E0000000}"/>
    <cellStyle name="Link Units (1)" xfId="343" xr:uid="{00000000-0005-0000-0000-0000E1000000}"/>
    <cellStyle name="Link Units (1) 2" xfId="344" xr:uid="{00000000-0005-0000-0000-0000E2000000}"/>
    <cellStyle name="Link Units (2)" xfId="345" xr:uid="{00000000-0005-0000-0000-0000E3000000}"/>
    <cellStyle name="Link Units (2) 2" xfId="346" xr:uid="{00000000-0005-0000-0000-0000E4000000}"/>
    <cellStyle name="Linked Cell 2" xfId="166" xr:uid="{00000000-0005-0000-0000-0000E5000000}"/>
    <cellStyle name="Linked Cell 2 2" xfId="167" xr:uid="{00000000-0005-0000-0000-0000E6000000}"/>
    <cellStyle name="Linked Cell 3" xfId="168" xr:uid="{00000000-0005-0000-0000-0000E7000000}"/>
    <cellStyle name="Neutral 2" xfId="169" xr:uid="{00000000-0005-0000-0000-0000E8000000}"/>
    <cellStyle name="Neutral 2 2" xfId="170" xr:uid="{00000000-0005-0000-0000-0000E9000000}"/>
    <cellStyle name="Neutral 3" xfId="171" xr:uid="{00000000-0005-0000-0000-0000EA000000}"/>
    <cellStyle name="Normal" xfId="0" builtinId="0"/>
    <cellStyle name="Normal - Style1" xfId="172" xr:uid="{00000000-0005-0000-0000-0000EC000000}"/>
    <cellStyle name="Normal - Style1 2" xfId="347" xr:uid="{00000000-0005-0000-0000-0000ED000000}"/>
    <cellStyle name="Normal 10" xfId="1" xr:uid="{00000000-0005-0000-0000-0000EE000000}"/>
    <cellStyle name="Normal 11" xfId="173" xr:uid="{00000000-0005-0000-0000-0000EF000000}"/>
    <cellStyle name="Normal 12" xfId="174" xr:uid="{00000000-0005-0000-0000-0000F0000000}"/>
    <cellStyle name="Normal 13" xfId="175" xr:uid="{00000000-0005-0000-0000-0000F1000000}"/>
    <cellStyle name="Normal 14" xfId="176" xr:uid="{00000000-0005-0000-0000-0000F2000000}"/>
    <cellStyle name="Normal 15" xfId="177" xr:uid="{00000000-0005-0000-0000-0000F3000000}"/>
    <cellStyle name="Normal 16" xfId="178" xr:uid="{00000000-0005-0000-0000-0000F4000000}"/>
    <cellStyle name="Normal 17" xfId="179" xr:uid="{00000000-0005-0000-0000-0000F5000000}"/>
    <cellStyle name="Normal 18" xfId="180" xr:uid="{00000000-0005-0000-0000-0000F6000000}"/>
    <cellStyle name="Normal 19" xfId="181" xr:uid="{00000000-0005-0000-0000-0000F7000000}"/>
    <cellStyle name="Normal 2" xfId="182" xr:uid="{00000000-0005-0000-0000-0000F8000000}"/>
    <cellStyle name="Normal 2 2" xfId="183" xr:uid="{00000000-0005-0000-0000-0000F9000000}"/>
    <cellStyle name="Normal 2 2 2" xfId="184" xr:uid="{00000000-0005-0000-0000-0000FA000000}"/>
    <cellStyle name="Normal 2 2 2 2" xfId="287" xr:uid="{00000000-0005-0000-0000-0000FB000000}"/>
    <cellStyle name="Normal 2 2 3" xfId="286" xr:uid="{00000000-0005-0000-0000-0000FC000000}"/>
    <cellStyle name="Normal 2 2 3 2" xfId="288" xr:uid="{00000000-0005-0000-0000-0000FD000000}"/>
    <cellStyle name="Normal 2 2 4" xfId="296" xr:uid="{00000000-0005-0000-0000-0000FE000000}"/>
    <cellStyle name="Normal 2 3" xfId="185" xr:uid="{00000000-0005-0000-0000-0000FF000000}"/>
    <cellStyle name="Normal 2 3 2" xfId="295" xr:uid="{00000000-0005-0000-0000-000000010000}"/>
    <cellStyle name="Normal 2 4" xfId="294" xr:uid="{00000000-0005-0000-0000-000001010000}"/>
    <cellStyle name="Normal 2 4 2" xfId="422" xr:uid="{00000000-0005-0000-0000-000002010000}"/>
    <cellStyle name="Normal 2 5" xfId="385" xr:uid="{00000000-0005-0000-0000-000003010000}"/>
    <cellStyle name="Normal 20" xfId="186" xr:uid="{00000000-0005-0000-0000-000004010000}"/>
    <cellStyle name="Normal 21" xfId="187" xr:uid="{00000000-0005-0000-0000-000005010000}"/>
    <cellStyle name="Normal 22" xfId="188" xr:uid="{00000000-0005-0000-0000-000006010000}"/>
    <cellStyle name="Normal 23" xfId="189" xr:uid="{00000000-0005-0000-0000-000007010000}"/>
    <cellStyle name="Normal 24" xfId="190" xr:uid="{00000000-0005-0000-0000-000008010000}"/>
    <cellStyle name="Normal 25" xfId="191" xr:uid="{00000000-0005-0000-0000-000009010000}"/>
    <cellStyle name="Normal 26" xfId="192" xr:uid="{00000000-0005-0000-0000-00000A010000}"/>
    <cellStyle name="Normal 27" xfId="193" xr:uid="{00000000-0005-0000-0000-00000B010000}"/>
    <cellStyle name="Normal 28" xfId="194" xr:uid="{00000000-0005-0000-0000-00000C010000}"/>
    <cellStyle name="Normal 29" xfId="195" xr:uid="{00000000-0005-0000-0000-00000D010000}"/>
    <cellStyle name="Normal 3" xfId="196" xr:uid="{00000000-0005-0000-0000-00000E010000}"/>
    <cellStyle name="Normal 3 2" xfId="3" xr:uid="{00000000-0005-0000-0000-00000F010000}"/>
    <cellStyle name="Normal 3 3" xfId="291" xr:uid="{00000000-0005-0000-0000-000010010000}"/>
    <cellStyle name="Normal 3 3 2" xfId="292" xr:uid="{00000000-0005-0000-0000-000011010000}"/>
    <cellStyle name="Normal 3 3 3" xfId="297" xr:uid="{00000000-0005-0000-0000-000012010000}"/>
    <cellStyle name="Normal 30" xfId="197" xr:uid="{00000000-0005-0000-0000-000013010000}"/>
    <cellStyle name="Normal 31" xfId="198" xr:uid="{00000000-0005-0000-0000-000014010000}"/>
    <cellStyle name="Normal 32" xfId="199" xr:uid="{00000000-0005-0000-0000-000015010000}"/>
    <cellStyle name="Normal 33" xfId="200" xr:uid="{00000000-0005-0000-0000-000016010000}"/>
    <cellStyle name="Normal 34" xfId="201" xr:uid="{00000000-0005-0000-0000-000017010000}"/>
    <cellStyle name="Normal 35" xfId="202" xr:uid="{00000000-0005-0000-0000-000018010000}"/>
    <cellStyle name="Normal 36" xfId="203" xr:uid="{00000000-0005-0000-0000-000019010000}"/>
    <cellStyle name="Normal 37" xfId="204" xr:uid="{00000000-0005-0000-0000-00001A010000}"/>
    <cellStyle name="Normal 38" xfId="205" xr:uid="{00000000-0005-0000-0000-00001B010000}"/>
    <cellStyle name="Normal 39" xfId="206" xr:uid="{00000000-0005-0000-0000-00001C010000}"/>
    <cellStyle name="Normal 4" xfId="207" xr:uid="{00000000-0005-0000-0000-00001D010000}"/>
    <cellStyle name="Normal 4 2" xfId="386" xr:uid="{00000000-0005-0000-0000-00001E010000}"/>
    <cellStyle name="Normal 40" xfId="208" xr:uid="{00000000-0005-0000-0000-00001F010000}"/>
    <cellStyle name="Normal 41" xfId="209" xr:uid="{00000000-0005-0000-0000-000020010000}"/>
    <cellStyle name="Normal 42" xfId="421" xr:uid="{00000000-0005-0000-0000-000021010000}"/>
    <cellStyle name="Normal 5" xfId="210" xr:uid="{00000000-0005-0000-0000-000022010000}"/>
    <cellStyle name="Normal 5 2" xfId="298" xr:uid="{00000000-0005-0000-0000-000023010000}"/>
    <cellStyle name="Normal 6" xfId="211" xr:uid="{00000000-0005-0000-0000-000024010000}"/>
    <cellStyle name="Normal 7" xfId="212" xr:uid="{00000000-0005-0000-0000-000025010000}"/>
    <cellStyle name="Normal 8" xfId="213" xr:uid="{00000000-0005-0000-0000-000026010000}"/>
    <cellStyle name="Normal 9" xfId="214" xr:uid="{00000000-0005-0000-0000-000027010000}"/>
    <cellStyle name="Normal_Racal List --15 july'05" xfId="2" xr:uid="{00000000-0005-0000-0000-000028010000}"/>
    <cellStyle name="Normal_Waters GTS Eq List" xfId="4" xr:uid="{00000000-0005-0000-0000-000029010000}"/>
    <cellStyle name="Note 2" xfId="215" xr:uid="{00000000-0005-0000-0000-00002A010000}"/>
    <cellStyle name="Note 2 2" xfId="216" xr:uid="{00000000-0005-0000-0000-00002B010000}"/>
    <cellStyle name="Note 3" xfId="217" xr:uid="{00000000-0005-0000-0000-00002C010000}"/>
    <cellStyle name="Output 2" xfId="218" xr:uid="{00000000-0005-0000-0000-00002D010000}"/>
    <cellStyle name="Output 2 2" xfId="219" xr:uid="{00000000-0005-0000-0000-00002E010000}"/>
    <cellStyle name="Output 3" xfId="220" xr:uid="{00000000-0005-0000-0000-00002F010000}"/>
    <cellStyle name="Percent [0]" xfId="348" xr:uid="{00000000-0005-0000-0000-000030010000}"/>
    <cellStyle name="Percent [0] 2" xfId="349" xr:uid="{00000000-0005-0000-0000-000031010000}"/>
    <cellStyle name="Percent [00]" xfId="350" xr:uid="{00000000-0005-0000-0000-000032010000}"/>
    <cellStyle name="Percent [00] 2" xfId="351" xr:uid="{00000000-0005-0000-0000-000033010000}"/>
    <cellStyle name="Percent [2]" xfId="221" xr:uid="{00000000-0005-0000-0000-000034010000}"/>
    <cellStyle name="Percent [2] 2" xfId="222" xr:uid="{00000000-0005-0000-0000-000035010000}"/>
    <cellStyle name="Percent [2] 3" xfId="223" xr:uid="{00000000-0005-0000-0000-000036010000}"/>
    <cellStyle name="Percent [2] 3 2" xfId="224" xr:uid="{00000000-0005-0000-0000-000037010000}"/>
    <cellStyle name="PrePop Currency (0)" xfId="352" xr:uid="{00000000-0005-0000-0000-000038010000}"/>
    <cellStyle name="PrePop Currency (0) 2" xfId="353" xr:uid="{00000000-0005-0000-0000-000039010000}"/>
    <cellStyle name="PrePop Currency (2)" xfId="354" xr:uid="{00000000-0005-0000-0000-00003A010000}"/>
    <cellStyle name="PrePop Currency (2) 2" xfId="355" xr:uid="{00000000-0005-0000-0000-00003B010000}"/>
    <cellStyle name="PrePop Units (0)" xfId="356" xr:uid="{00000000-0005-0000-0000-00003C010000}"/>
    <cellStyle name="PrePop Units (0) 2" xfId="357" xr:uid="{00000000-0005-0000-0000-00003D010000}"/>
    <cellStyle name="PrePop Units (1)" xfId="358" xr:uid="{00000000-0005-0000-0000-00003E010000}"/>
    <cellStyle name="PrePop Units (1) 2" xfId="359" xr:uid="{00000000-0005-0000-0000-00003F010000}"/>
    <cellStyle name="PrePop Units (2)" xfId="360" xr:uid="{00000000-0005-0000-0000-000040010000}"/>
    <cellStyle name="PrePop Units (2) 2" xfId="361" xr:uid="{00000000-0005-0000-0000-000041010000}"/>
    <cellStyle name="Reset  - Style7" xfId="225" xr:uid="{00000000-0005-0000-0000-000042010000}"/>
    <cellStyle name="SAPBEXstdItem" xfId="226" xr:uid="{00000000-0005-0000-0000-000043010000}"/>
    <cellStyle name="SAPBorder" xfId="387" xr:uid="{00000000-0005-0000-0000-000044010000}"/>
    <cellStyle name="SAPDataCell" xfId="388" xr:uid="{00000000-0005-0000-0000-000045010000}"/>
    <cellStyle name="SAPDataTotalCell" xfId="389" xr:uid="{00000000-0005-0000-0000-000046010000}"/>
    <cellStyle name="SAPDimensionCell" xfId="390" xr:uid="{00000000-0005-0000-0000-000047010000}"/>
    <cellStyle name="SAPEditableDataCell" xfId="391" xr:uid="{00000000-0005-0000-0000-000048010000}"/>
    <cellStyle name="SAPEditableDataTotalCell" xfId="392" xr:uid="{00000000-0005-0000-0000-000049010000}"/>
    <cellStyle name="SAPEmphasized" xfId="393" xr:uid="{00000000-0005-0000-0000-00004A010000}"/>
    <cellStyle name="SAPEmphasizedEditableDataCell" xfId="394" xr:uid="{00000000-0005-0000-0000-00004B010000}"/>
    <cellStyle name="SAPEmphasizedEditableDataTotalCell" xfId="395" xr:uid="{00000000-0005-0000-0000-00004C010000}"/>
    <cellStyle name="SAPEmphasizedLockedDataCell" xfId="396" xr:uid="{00000000-0005-0000-0000-00004D010000}"/>
    <cellStyle name="SAPEmphasizedLockedDataTotalCell" xfId="397" xr:uid="{00000000-0005-0000-0000-00004E010000}"/>
    <cellStyle name="SAPEmphasizedReadonlyDataCell" xfId="398" xr:uid="{00000000-0005-0000-0000-00004F010000}"/>
    <cellStyle name="SAPEmphasizedReadonlyDataTotalCell" xfId="399" xr:uid="{00000000-0005-0000-0000-000050010000}"/>
    <cellStyle name="SAPEmphasizedTotal" xfId="400" xr:uid="{00000000-0005-0000-0000-000051010000}"/>
    <cellStyle name="SAPExceptionLevel1" xfId="401" xr:uid="{00000000-0005-0000-0000-000052010000}"/>
    <cellStyle name="SAPExceptionLevel2" xfId="402" xr:uid="{00000000-0005-0000-0000-000053010000}"/>
    <cellStyle name="SAPExceptionLevel3" xfId="403" xr:uid="{00000000-0005-0000-0000-000054010000}"/>
    <cellStyle name="SAPExceptionLevel4" xfId="404" xr:uid="{00000000-0005-0000-0000-000055010000}"/>
    <cellStyle name="SAPExceptionLevel5" xfId="405" xr:uid="{00000000-0005-0000-0000-000056010000}"/>
    <cellStyle name="SAPExceptionLevel6" xfId="406" xr:uid="{00000000-0005-0000-0000-000057010000}"/>
    <cellStyle name="SAPExceptionLevel7" xfId="407" xr:uid="{00000000-0005-0000-0000-000058010000}"/>
    <cellStyle name="SAPExceptionLevel8" xfId="408" xr:uid="{00000000-0005-0000-0000-000059010000}"/>
    <cellStyle name="SAPExceptionLevel9" xfId="409" xr:uid="{00000000-0005-0000-0000-00005A010000}"/>
    <cellStyle name="SAPHierarchyCell0" xfId="410" xr:uid="{00000000-0005-0000-0000-00005B010000}"/>
    <cellStyle name="SAPHierarchyCell1" xfId="411" xr:uid="{00000000-0005-0000-0000-00005C010000}"/>
    <cellStyle name="SAPHierarchyCell2" xfId="412" xr:uid="{00000000-0005-0000-0000-00005D010000}"/>
    <cellStyle name="SAPHierarchyCell3" xfId="413" xr:uid="{00000000-0005-0000-0000-00005E010000}"/>
    <cellStyle name="SAPHierarchyCell4" xfId="414" xr:uid="{00000000-0005-0000-0000-00005F010000}"/>
    <cellStyle name="SAPLockedDataCell" xfId="415" xr:uid="{00000000-0005-0000-0000-000060010000}"/>
    <cellStyle name="SAPLockedDataTotalCell" xfId="416" xr:uid="{00000000-0005-0000-0000-000061010000}"/>
    <cellStyle name="SAPMemberCell" xfId="417" xr:uid="{00000000-0005-0000-0000-000062010000}"/>
    <cellStyle name="SAPMemberTotalCell" xfId="418" xr:uid="{00000000-0005-0000-0000-000063010000}"/>
    <cellStyle name="SAPReadonlyDataCell" xfId="419" xr:uid="{00000000-0005-0000-0000-000064010000}"/>
    <cellStyle name="SAPReadonlyDataTotalCell" xfId="420" xr:uid="{00000000-0005-0000-0000-000065010000}"/>
    <cellStyle name="Table  - Style6" xfId="227" xr:uid="{00000000-0005-0000-0000-000066010000}"/>
    <cellStyle name="TEXT" xfId="293" xr:uid="{00000000-0005-0000-0000-000067010000}"/>
    <cellStyle name="Text Indent A" xfId="362" xr:uid="{00000000-0005-0000-0000-000068010000}"/>
    <cellStyle name="Text Indent B" xfId="363" xr:uid="{00000000-0005-0000-0000-000069010000}"/>
    <cellStyle name="Text Indent B 2" xfId="364" xr:uid="{00000000-0005-0000-0000-00006A010000}"/>
    <cellStyle name="Text Indent C" xfId="365" xr:uid="{00000000-0005-0000-0000-00006B010000}"/>
    <cellStyle name="Text Indent C 2" xfId="366" xr:uid="{00000000-0005-0000-0000-00006C010000}"/>
    <cellStyle name="Title  - Style1" xfId="228" xr:uid="{00000000-0005-0000-0000-00006D010000}"/>
    <cellStyle name="Title 10" xfId="229" xr:uid="{00000000-0005-0000-0000-00006E010000}"/>
    <cellStyle name="Title 11" xfId="230" xr:uid="{00000000-0005-0000-0000-00006F010000}"/>
    <cellStyle name="Title 12" xfId="231" xr:uid="{00000000-0005-0000-0000-000070010000}"/>
    <cellStyle name="Title 13" xfId="232" xr:uid="{00000000-0005-0000-0000-000071010000}"/>
    <cellStyle name="Title 14" xfId="233" xr:uid="{00000000-0005-0000-0000-000072010000}"/>
    <cellStyle name="Title 15" xfId="234" xr:uid="{00000000-0005-0000-0000-000073010000}"/>
    <cellStyle name="Title 16" xfId="235" xr:uid="{00000000-0005-0000-0000-000074010000}"/>
    <cellStyle name="Title 17" xfId="236" xr:uid="{00000000-0005-0000-0000-000075010000}"/>
    <cellStyle name="Title 18" xfId="237" xr:uid="{00000000-0005-0000-0000-000076010000}"/>
    <cellStyle name="Title 19" xfId="238" xr:uid="{00000000-0005-0000-0000-000077010000}"/>
    <cellStyle name="Title 2" xfId="239" xr:uid="{00000000-0005-0000-0000-000078010000}"/>
    <cellStyle name="Title 2 2" xfId="240" xr:uid="{00000000-0005-0000-0000-000079010000}"/>
    <cellStyle name="Title 20" xfId="241" xr:uid="{00000000-0005-0000-0000-00007A010000}"/>
    <cellStyle name="Title 21" xfId="242" xr:uid="{00000000-0005-0000-0000-00007B010000}"/>
    <cellStyle name="Title 22" xfId="243" xr:uid="{00000000-0005-0000-0000-00007C010000}"/>
    <cellStyle name="Title 23" xfId="244" xr:uid="{00000000-0005-0000-0000-00007D010000}"/>
    <cellStyle name="Title 24" xfId="245" xr:uid="{00000000-0005-0000-0000-00007E010000}"/>
    <cellStyle name="Title 25" xfId="246" xr:uid="{00000000-0005-0000-0000-00007F010000}"/>
    <cellStyle name="Title 26" xfId="247" xr:uid="{00000000-0005-0000-0000-000080010000}"/>
    <cellStyle name="Title 27" xfId="248" xr:uid="{00000000-0005-0000-0000-000081010000}"/>
    <cellStyle name="Title 28" xfId="249" xr:uid="{00000000-0005-0000-0000-000082010000}"/>
    <cellStyle name="Title 29" xfId="250" xr:uid="{00000000-0005-0000-0000-000083010000}"/>
    <cellStyle name="Title 3" xfId="251" xr:uid="{00000000-0005-0000-0000-000084010000}"/>
    <cellStyle name="Title 3 2" xfId="252" xr:uid="{00000000-0005-0000-0000-000085010000}"/>
    <cellStyle name="Title 30" xfId="253" xr:uid="{00000000-0005-0000-0000-000086010000}"/>
    <cellStyle name="Title 31" xfId="254" xr:uid="{00000000-0005-0000-0000-000087010000}"/>
    <cellStyle name="Title 32" xfId="255" xr:uid="{00000000-0005-0000-0000-000088010000}"/>
    <cellStyle name="Title 33" xfId="256" xr:uid="{00000000-0005-0000-0000-000089010000}"/>
    <cellStyle name="Title 34" xfId="257" xr:uid="{00000000-0005-0000-0000-00008A010000}"/>
    <cellStyle name="Title 35" xfId="258" xr:uid="{00000000-0005-0000-0000-00008B010000}"/>
    <cellStyle name="Title 36" xfId="259" xr:uid="{00000000-0005-0000-0000-00008C010000}"/>
    <cellStyle name="Title 37" xfId="260" xr:uid="{00000000-0005-0000-0000-00008D010000}"/>
    <cellStyle name="Title 38" xfId="261" xr:uid="{00000000-0005-0000-0000-00008E010000}"/>
    <cellStyle name="Title 39" xfId="262" xr:uid="{00000000-0005-0000-0000-00008F010000}"/>
    <cellStyle name="Title 4" xfId="263" xr:uid="{00000000-0005-0000-0000-000090010000}"/>
    <cellStyle name="Title 4 2" xfId="264" xr:uid="{00000000-0005-0000-0000-000091010000}"/>
    <cellStyle name="Title 40" xfId="265" xr:uid="{00000000-0005-0000-0000-000092010000}"/>
    <cellStyle name="Title 41" xfId="266" xr:uid="{00000000-0005-0000-0000-000093010000}"/>
    <cellStyle name="Title 42" xfId="267" xr:uid="{00000000-0005-0000-0000-000094010000}"/>
    <cellStyle name="Title 43" xfId="268" xr:uid="{00000000-0005-0000-0000-000095010000}"/>
    <cellStyle name="Title 44" xfId="269" xr:uid="{00000000-0005-0000-0000-000096010000}"/>
    <cellStyle name="Title 45" xfId="270" xr:uid="{00000000-0005-0000-0000-000097010000}"/>
    <cellStyle name="Title 46" xfId="271" xr:uid="{00000000-0005-0000-0000-000098010000}"/>
    <cellStyle name="Title 5" xfId="272" xr:uid="{00000000-0005-0000-0000-000099010000}"/>
    <cellStyle name="Title 5 2" xfId="273" xr:uid="{00000000-0005-0000-0000-00009A010000}"/>
    <cellStyle name="Title 6" xfId="274" xr:uid="{00000000-0005-0000-0000-00009B010000}"/>
    <cellStyle name="Title 7" xfId="275" xr:uid="{00000000-0005-0000-0000-00009C010000}"/>
    <cellStyle name="Title 8" xfId="276" xr:uid="{00000000-0005-0000-0000-00009D010000}"/>
    <cellStyle name="Title 9" xfId="277" xr:uid="{00000000-0005-0000-0000-00009E010000}"/>
    <cellStyle name="Total 2" xfId="278" xr:uid="{00000000-0005-0000-0000-00009F010000}"/>
    <cellStyle name="Total 2 2" xfId="279" xr:uid="{00000000-0005-0000-0000-0000A0010000}"/>
    <cellStyle name="Total 3" xfId="280" xr:uid="{00000000-0005-0000-0000-0000A1010000}"/>
    <cellStyle name="TotCol - Style5" xfId="281" xr:uid="{00000000-0005-0000-0000-0000A2010000}"/>
    <cellStyle name="TotRow - Style4" xfId="282" xr:uid="{00000000-0005-0000-0000-0000A3010000}"/>
    <cellStyle name="Warning Text 2" xfId="283" xr:uid="{00000000-0005-0000-0000-0000A4010000}"/>
    <cellStyle name="Warning Text 2 2" xfId="284" xr:uid="{00000000-0005-0000-0000-0000A5010000}"/>
    <cellStyle name="Warning Text 3" xfId="285" xr:uid="{00000000-0005-0000-0000-0000A6010000}"/>
  </cellStyles>
  <dxfs count="190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b val="0"/>
        <i val="0"/>
        <condense val="0"/>
        <extend val="0"/>
        <color indexed="12"/>
      </font>
      <fill>
        <patternFill>
          <bgColor indexed="14"/>
        </patternFill>
      </fill>
    </dxf>
    <dxf>
      <font>
        <b val="0"/>
        <i val="0"/>
        <condense val="0"/>
        <extend val="0"/>
        <color indexed="12"/>
      </font>
      <fill>
        <patternFill>
          <bgColor indexed="14"/>
        </patternFill>
      </fill>
    </dxf>
    <dxf>
      <font>
        <b val="0"/>
        <i val="0"/>
        <condense val="0"/>
        <extend val="0"/>
        <color indexed="12"/>
      </font>
      <fill>
        <patternFill>
          <bgColor indexed="14"/>
        </patternFill>
      </fill>
    </dxf>
    <dxf>
      <font>
        <b val="0"/>
        <i val="0"/>
        <condense val="0"/>
        <extend val="0"/>
        <color indexed="12"/>
      </font>
      <fill>
        <patternFill>
          <bgColor indexed="14"/>
        </patternFill>
      </fill>
    </dxf>
    <dxf>
      <font>
        <b val="0"/>
        <i val="0"/>
        <condense val="0"/>
        <extend val="0"/>
        <color indexed="12"/>
      </font>
      <fill>
        <patternFill>
          <bgColor indexed="14"/>
        </patternFill>
      </fill>
    </dxf>
    <dxf>
      <font>
        <b val="0"/>
        <i val="0"/>
        <condense val="0"/>
        <extend val="0"/>
        <color indexed="12"/>
      </font>
      <fill>
        <patternFill>
          <bgColor indexed="14"/>
        </patternFill>
      </fill>
    </dxf>
    <dxf>
      <font>
        <b val="0"/>
        <i val="0"/>
        <condense val="0"/>
        <extend val="0"/>
        <color indexed="12"/>
      </font>
      <fill>
        <patternFill>
          <bgColor indexed="14"/>
        </patternFill>
      </fill>
    </dxf>
    <dxf>
      <font>
        <b val="0"/>
        <i val="0"/>
        <condense val="0"/>
        <extend val="0"/>
        <color indexed="12"/>
      </font>
      <fill>
        <patternFill>
          <bgColor indexed="14"/>
        </patternFill>
      </fill>
    </dxf>
    <dxf>
      <font>
        <b val="0"/>
        <i val="0"/>
        <condense val="0"/>
        <extend val="0"/>
        <color indexed="12"/>
      </font>
      <fill>
        <patternFill>
          <bgColor indexed="14"/>
        </patternFill>
      </fill>
    </dxf>
    <dxf>
      <font>
        <b val="0"/>
        <i val="0"/>
        <condense val="0"/>
        <extend val="0"/>
        <color indexed="12"/>
      </font>
      <fill>
        <patternFill>
          <bgColor indexed="14"/>
        </patternFill>
      </fill>
    </dxf>
    <dxf>
      <font>
        <b val="0"/>
        <i val="0"/>
        <condense val="0"/>
        <extend val="0"/>
        <color indexed="12"/>
      </font>
      <fill>
        <patternFill>
          <bgColor indexed="14"/>
        </patternFill>
      </fill>
    </dxf>
    <dxf>
      <font>
        <b val="0"/>
        <i val="0"/>
        <condense val="0"/>
        <extend val="0"/>
        <color indexed="12"/>
      </font>
      <fill>
        <patternFill>
          <bgColor indexed="14"/>
        </patternFill>
      </fill>
    </dxf>
    <dxf>
      <font>
        <b val="0"/>
        <i val="0"/>
        <condense val="0"/>
        <extend val="0"/>
        <color indexed="12"/>
      </font>
      <fill>
        <patternFill>
          <bgColor indexed="14"/>
        </patternFill>
      </fill>
    </dxf>
    <dxf>
      <font>
        <b val="0"/>
        <i val="0"/>
        <condense val="0"/>
        <extend val="0"/>
        <color indexed="12"/>
      </font>
      <fill>
        <patternFill>
          <bgColor indexed="14"/>
        </patternFill>
      </fill>
    </dxf>
    <dxf>
      <font>
        <b val="0"/>
        <i val="0"/>
        <condense val="0"/>
        <extend val="0"/>
        <color indexed="12"/>
      </font>
      <fill>
        <patternFill>
          <bgColor indexed="14"/>
        </patternFill>
      </fill>
    </dxf>
    <dxf>
      <font>
        <b val="0"/>
        <i val="0"/>
        <condense val="0"/>
        <extend val="0"/>
        <color indexed="12"/>
      </font>
      <fill>
        <patternFill>
          <bgColor indexed="14"/>
        </patternFill>
      </fill>
    </dxf>
    <dxf>
      <font>
        <b val="0"/>
        <i val="0"/>
        <condense val="0"/>
        <extend val="0"/>
        <color indexed="12"/>
      </font>
      <fill>
        <patternFill>
          <bgColor indexed="14"/>
        </patternFill>
      </fill>
    </dxf>
    <dxf>
      <font>
        <b val="0"/>
        <i val="0"/>
        <condense val="0"/>
        <extend val="0"/>
        <color indexed="12"/>
      </font>
      <fill>
        <patternFill>
          <bgColor indexed="14"/>
        </patternFill>
      </fill>
    </dxf>
    <dxf>
      <font>
        <b val="0"/>
        <i val="0"/>
        <condense val="0"/>
        <extend val="0"/>
        <color indexed="12"/>
      </font>
      <fill>
        <patternFill>
          <bgColor indexed="14"/>
        </patternFill>
      </fill>
    </dxf>
    <dxf>
      <font>
        <b val="0"/>
        <i val="0"/>
        <condense val="0"/>
        <extend val="0"/>
        <color indexed="12"/>
      </font>
      <fill>
        <patternFill>
          <bgColor indexed="14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b val="0"/>
        <i val="0"/>
        <condense val="0"/>
        <extend val="0"/>
        <color indexed="12"/>
      </font>
      <fill>
        <patternFill>
          <bgColor indexed="14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numFmt numFmtId="34" formatCode="_(&quot;$&quot;* #,##0.00_);_(&quot;$&quot;* \(#,##0.00\);_(&quot;$&quot;* &quot;-&quot;??_);_(@_)"/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colors>
    <mruColors>
      <color rgb="FFC5D9F1"/>
      <color rgb="FFF2DCDB"/>
      <color rgb="FFFF99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pivotCacheDefinition" Target="pivotCache/pivotCacheDefinition1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3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682626</xdr:colOff>
      <xdr:row>71</xdr:row>
      <xdr:rowOff>79375</xdr:rowOff>
    </xdr:from>
    <xdr:to>
      <xdr:col>1</xdr:col>
      <xdr:colOff>1762126</xdr:colOff>
      <xdr:row>76</xdr:row>
      <xdr:rowOff>113603</xdr:rowOff>
    </xdr:to>
    <xdr:sp macro="" textlink="">
      <xdr:nvSpPr>
        <xdr:cNvPr id="2" name="Freeform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/>
      </xdr:nvSpPr>
      <xdr:spPr>
        <a:xfrm>
          <a:off x="968376" y="22567900"/>
          <a:ext cx="1079500" cy="1605853"/>
        </a:xfrm>
        <a:custGeom>
          <a:avLst/>
          <a:gdLst>
            <a:gd name="connsiteX0" fmla="*/ 0 w 1127125"/>
            <a:gd name="connsiteY0" fmla="*/ 365125 h 700978"/>
            <a:gd name="connsiteX1" fmla="*/ 63500 w 1127125"/>
            <a:gd name="connsiteY1" fmla="*/ 285750 h 700978"/>
            <a:gd name="connsiteX2" fmla="*/ 111125 w 1127125"/>
            <a:gd name="connsiteY2" fmla="*/ 174625 h 700978"/>
            <a:gd name="connsiteX3" fmla="*/ 142875 w 1127125"/>
            <a:gd name="connsiteY3" fmla="*/ 127000 h 700978"/>
            <a:gd name="connsiteX4" fmla="*/ 174625 w 1127125"/>
            <a:gd name="connsiteY4" fmla="*/ 0 h 700978"/>
            <a:gd name="connsiteX5" fmla="*/ 190500 w 1127125"/>
            <a:gd name="connsiteY5" fmla="*/ 95250 h 700978"/>
            <a:gd name="connsiteX6" fmla="*/ 206375 w 1127125"/>
            <a:gd name="connsiteY6" fmla="*/ 174625 h 700978"/>
            <a:gd name="connsiteX7" fmla="*/ 222250 w 1127125"/>
            <a:gd name="connsiteY7" fmla="*/ 285750 h 700978"/>
            <a:gd name="connsiteX8" fmla="*/ 269875 w 1127125"/>
            <a:gd name="connsiteY8" fmla="*/ 222250 h 700978"/>
            <a:gd name="connsiteX9" fmla="*/ 301625 w 1127125"/>
            <a:gd name="connsiteY9" fmla="*/ 127000 h 700978"/>
            <a:gd name="connsiteX10" fmla="*/ 333375 w 1127125"/>
            <a:gd name="connsiteY10" fmla="*/ 15875 h 700978"/>
            <a:gd name="connsiteX11" fmla="*/ 349250 w 1127125"/>
            <a:gd name="connsiteY11" fmla="*/ 63500 h 700978"/>
            <a:gd name="connsiteX12" fmla="*/ 365125 w 1127125"/>
            <a:gd name="connsiteY12" fmla="*/ 428625 h 700978"/>
            <a:gd name="connsiteX13" fmla="*/ 428625 w 1127125"/>
            <a:gd name="connsiteY13" fmla="*/ 412750 h 700978"/>
            <a:gd name="connsiteX14" fmla="*/ 492125 w 1127125"/>
            <a:gd name="connsiteY14" fmla="*/ 365125 h 700978"/>
            <a:gd name="connsiteX15" fmla="*/ 539750 w 1127125"/>
            <a:gd name="connsiteY15" fmla="*/ 269875 h 700978"/>
            <a:gd name="connsiteX16" fmla="*/ 523875 w 1127125"/>
            <a:gd name="connsiteY16" fmla="*/ 127000 h 700978"/>
            <a:gd name="connsiteX17" fmla="*/ 492125 w 1127125"/>
            <a:gd name="connsiteY17" fmla="*/ 222250 h 700978"/>
            <a:gd name="connsiteX18" fmla="*/ 555625 w 1127125"/>
            <a:gd name="connsiteY18" fmla="*/ 333375 h 700978"/>
            <a:gd name="connsiteX19" fmla="*/ 603250 w 1127125"/>
            <a:gd name="connsiteY19" fmla="*/ 317500 h 700978"/>
            <a:gd name="connsiteX20" fmla="*/ 587375 w 1127125"/>
            <a:gd name="connsiteY20" fmla="*/ 190500 h 700978"/>
            <a:gd name="connsiteX21" fmla="*/ 603250 w 1127125"/>
            <a:gd name="connsiteY21" fmla="*/ 301625 h 700978"/>
            <a:gd name="connsiteX22" fmla="*/ 619125 w 1127125"/>
            <a:gd name="connsiteY22" fmla="*/ 349250 h 700978"/>
            <a:gd name="connsiteX23" fmla="*/ 635000 w 1127125"/>
            <a:gd name="connsiteY23" fmla="*/ 142875 h 700978"/>
            <a:gd name="connsiteX24" fmla="*/ 682625 w 1127125"/>
            <a:gd name="connsiteY24" fmla="*/ 158750 h 700978"/>
            <a:gd name="connsiteX25" fmla="*/ 730250 w 1127125"/>
            <a:gd name="connsiteY25" fmla="*/ 301625 h 700978"/>
            <a:gd name="connsiteX26" fmla="*/ 746125 w 1127125"/>
            <a:gd name="connsiteY26" fmla="*/ 349250 h 700978"/>
            <a:gd name="connsiteX27" fmla="*/ 809625 w 1127125"/>
            <a:gd name="connsiteY27" fmla="*/ 333375 h 700978"/>
            <a:gd name="connsiteX28" fmla="*/ 841375 w 1127125"/>
            <a:gd name="connsiteY28" fmla="*/ 238125 h 700978"/>
            <a:gd name="connsiteX29" fmla="*/ 857250 w 1127125"/>
            <a:gd name="connsiteY29" fmla="*/ 190500 h 700978"/>
            <a:gd name="connsiteX30" fmla="*/ 825500 w 1127125"/>
            <a:gd name="connsiteY30" fmla="*/ 254000 h 700978"/>
            <a:gd name="connsiteX31" fmla="*/ 809625 w 1127125"/>
            <a:gd name="connsiteY31" fmla="*/ 333375 h 700978"/>
            <a:gd name="connsiteX32" fmla="*/ 793750 w 1127125"/>
            <a:gd name="connsiteY32" fmla="*/ 444500 h 700978"/>
            <a:gd name="connsiteX33" fmla="*/ 777875 w 1127125"/>
            <a:gd name="connsiteY33" fmla="*/ 492125 h 700978"/>
            <a:gd name="connsiteX34" fmla="*/ 762000 w 1127125"/>
            <a:gd name="connsiteY34" fmla="*/ 603250 h 700978"/>
            <a:gd name="connsiteX35" fmla="*/ 746125 w 1127125"/>
            <a:gd name="connsiteY35" fmla="*/ 698500 h 700978"/>
            <a:gd name="connsiteX36" fmla="*/ 714375 w 1127125"/>
            <a:gd name="connsiteY36" fmla="*/ 650875 h 700978"/>
            <a:gd name="connsiteX37" fmla="*/ 746125 w 1127125"/>
            <a:gd name="connsiteY37" fmla="*/ 539750 h 700978"/>
            <a:gd name="connsiteX38" fmla="*/ 825500 w 1127125"/>
            <a:gd name="connsiteY38" fmla="*/ 444500 h 700978"/>
            <a:gd name="connsiteX39" fmla="*/ 889000 w 1127125"/>
            <a:gd name="connsiteY39" fmla="*/ 349250 h 700978"/>
            <a:gd name="connsiteX40" fmla="*/ 920750 w 1127125"/>
            <a:gd name="connsiteY40" fmla="*/ 301625 h 700978"/>
            <a:gd name="connsiteX41" fmla="*/ 952500 w 1127125"/>
            <a:gd name="connsiteY41" fmla="*/ 254000 h 700978"/>
            <a:gd name="connsiteX42" fmla="*/ 968375 w 1127125"/>
            <a:gd name="connsiteY42" fmla="*/ 206375 h 700978"/>
            <a:gd name="connsiteX43" fmla="*/ 952500 w 1127125"/>
            <a:gd name="connsiteY43" fmla="*/ 142875 h 700978"/>
            <a:gd name="connsiteX44" fmla="*/ 968375 w 1127125"/>
            <a:gd name="connsiteY44" fmla="*/ 317500 h 700978"/>
            <a:gd name="connsiteX45" fmla="*/ 1016000 w 1127125"/>
            <a:gd name="connsiteY45" fmla="*/ 333375 h 700978"/>
            <a:gd name="connsiteX46" fmla="*/ 1127125 w 1127125"/>
            <a:gd name="connsiteY46" fmla="*/ 317500 h 700978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  <a:cxn ang="0">
              <a:pos x="connsiteX4" y="connsiteY4"/>
            </a:cxn>
            <a:cxn ang="0">
              <a:pos x="connsiteX5" y="connsiteY5"/>
            </a:cxn>
            <a:cxn ang="0">
              <a:pos x="connsiteX6" y="connsiteY6"/>
            </a:cxn>
            <a:cxn ang="0">
              <a:pos x="connsiteX7" y="connsiteY7"/>
            </a:cxn>
            <a:cxn ang="0">
              <a:pos x="connsiteX8" y="connsiteY8"/>
            </a:cxn>
            <a:cxn ang="0">
              <a:pos x="connsiteX9" y="connsiteY9"/>
            </a:cxn>
            <a:cxn ang="0">
              <a:pos x="connsiteX10" y="connsiteY10"/>
            </a:cxn>
            <a:cxn ang="0">
              <a:pos x="connsiteX11" y="connsiteY11"/>
            </a:cxn>
            <a:cxn ang="0">
              <a:pos x="connsiteX12" y="connsiteY12"/>
            </a:cxn>
            <a:cxn ang="0">
              <a:pos x="connsiteX13" y="connsiteY13"/>
            </a:cxn>
            <a:cxn ang="0">
              <a:pos x="connsiteX14" y="connsiteY14"/>
            </a:cxn>
            <a:cxn ang="0">
              <a:pos x="connsiteX15" y="connsiteY15"/>
            </a:cxn>
            <a:cxn ang="0">
              <a:pos x="connsiteX16" y="connsiteY16"/>
            </a:cxn>
            <a:cxn ang="0">
              <a:pos x="connsiteX17" y="connsiteY17"/>
            </a:cxn>
            <a:cxn ang="0">
              <a:pos x="connsiteX18" y="connsiteY18"/>
            </a:cxn>
            <a:cxn ang="0">
              <a:pos x="connsiteX19" y="connsiteY19"/>
            </a:cxn>
            <a:cxn ang="0">
              <a:pos x="connsiteX20" y="connsiteY20"/>
            </a:cxn>
            <a:cxn ang="0">
              <a:pos x="connsiteX21" y="connsiteY21"/>
            </a:cxn>
            <a:cxn ang="0">
              <a:pos x="connsiteX22" y="connsiteY22"/>
            </a:cxn>
            <a:cxn ang="0">
              <a:pos x="connsiteX23" y="connsiteY23"/>
            </a:cxn>
            <a:cxn ang="0">
              <a:pos x="connsiteX24" y="connsiteY24"/>
            </a:cxn>
            <a:cxn ang="0">
              <a:pos x="connsiteX25" y="connsiteY25"/>
            </a:cxn>
            <a:cxn ang="0">
              <a:pos x="connsiteX26" y="connsiteY26"/>
            </a:cxn>
            <a:cxn ang="0">
              <a:pos x="connsiteX27" y="connsiteY27"/>
            </a:cxn>
            <a:cxn ang="0">
              <a:pos x="connsiteX28" y="connsiteY28"/>
            </a:cxn>
            <a:cxn ang="0">
              <a:pos x="connsiteX29" y="connsiteY29"/>
            </a:cxn>
            <a:cxn ang="0">
              <a:pos x="connsiteX30" y="connsiteY30"/>
            </a:cxn>
            <a:cxn ang="0">
              <a:pos x="connsiteX31" y="connsiteY31"/>
            </a:cxn>
            <a:cxn ang="0">
              <a:pos x="connsiteX32" y="connsiteY32"/>
            </a:cxn>
            <a:cxn ang="0">
              <a:pos x="connsiteX33" y="connsiteY33"/>
            </a:cxn>
            <a:cxn ang="0">
              <a:pos x="connsiteX34" y="connsiteY34"/>
            </a:cxn>
            <a:cxn ang="0">
              <a:pos x="connsiteX35" y="connsiteY35"/>
            </a:cxn>
            <a:cxn ang="0">
              <a:pos x="connsiteX36" y="connsiteY36"/>
            </a:cxn>
            <a:cxn ang="0">
              <a:pos x="connsiteX37" y="connsiteY37"/>
            </a:cxn>
            <a:cxn ang="0">
              <a:pos x="connsiteX38" y="connsiteY38"/>
            </a:cxn>
            <a:cxn ang="0">
              <a:pos x="connsiteX39" y="connsiteY39"/>
            </a:cxn>
            <a:cxn ang="0">
              <a:pos x="connsiteX40" y="connsiteY40"/>
            </a:cxn>
            <a:cxn ang="0">
              <a:pos x="connsiteX41" y="connsiteY41"/>
            </a:cxn>
            <a:cxn ang="0">
              <a:pos x="connsiteX42" y="connsiteY42"/>
            </a:cxn>
            <a:cxn ang="0">
              <a:pos x="connsiteX43" y="connsiteY43"/>
            </a:cxn>
            <a:cxn ang="0">
              <a:pos x="connsiteX44" y="connsiteY44"/>
            </a:cxn>
            <a:cxn ang="0">
              <a:pos x="connsiteX45" y="connsiteY45"/>
            </a:cxn>
            <a:cxn ang="0">
              <a:pos x="connsiteX46" y="connsiteY46"/>
            </a:cxn>
          </a:cxnLst>
          <a:rect l="l" t="t" r="r" b="b"/>
          <a:pathLst>
            <a:path w="1127125" h="700978">
              <a:moveTo>
                <a:pt x="0" y="365125"/>
              </a:moveTo>
              <a:cubicBezTo>
                <a:pt x="21167" y="338667"/>
                <a:pt x="44705" y="313943"/>
                <a:pt x="63500" y="285750"/>
              </a:cubicBezTo>
              <a:cubicBezTo>
                <a:pt x="129568" y="186648"/>
                <a:pt x="68792" y="259292"/>
                <a:pt x="111125" y="174625"/>
              </a:cubicBezTo>
              <a:cubicBezTo>
                <a:pt x="119658" y="157560"/>
                <a:pt x="134342" y="144065"/>
                <a:pt x="142875" y="127000"/>
              </a:cubicBezTo>
              <a:cubicBezTo>
                <a:pt x="159147" y="94457"/>
                <a:pt x="168587" y="30190"/>
                <a:pt x="174625" y="0"/>
              </a:cubicBezTo>
              <a:cubicBezTo>
                <a:pt x="179917" y="31750"/>
                <a:pt x="184742" y="63581"/>
                <a:pt x="190500" y="95250"/>
              </a:cubicBezTo>
              <a:cubicBezTo>
                <a:pt x="195327" y="121797"/>
                <a:pt x="201939" y="148010"/>
                <a:pt x="206375" y="174625"/>
              </a:cubicBezTo>
              <a:cubicBezTo>
                <a:pt x="212526" y="211534"/>
                <a:pt x="216958" y="248708"/>
                <a:pt x="222250" y="285750"/>
              </a:cubicBezTo>
              <a:cubicBezTo>
                <a:pt x="238125" y="264583"/>
                <a:pt x="258042" y="245915"/>
                <a:pt x="269875" y="222250"/>
              </a:cubicBezTo>
              <a:cubicBezTo>
                <a:pt x="284842" y="192316"/>
                <a:pt x="291042" y="158750"/>
                <a:pt x="301625" y="127000"/>
              </a:cubicBezTo>
              <a:cubicBezTo>
                <a:pt x="324399" y="58677"/>
                <a:pt x="313441" y="95609"/>
                <a:pt x="333375" y="15875"/>
              </a:cubicBezTo>
              <a:cubicBezTo>
                <a:pt x="338667" y="31750"/>
                <a:pt x="347967" y="46816"/>
                <a:pt x="349250" y="63500"/>
              </a:cubicBezTo>
              <a:cubicBezTo>
                <a:pt x="358593" y="184964"/>
                <a:pt x="338126" y="309831"/>
                <a:pt x="365125" y="428625"/>
              </a:cubicBezTo>
              <a:cubicBezTo>
                <a:pt x="369960" y="449901"/>
                <a:pt x="407458" y="418042"/>
                <a:pt x="428625" y="412750"/>
              </a:cubicBezTo>
              <a:cubicBezTo>
                <a:pt x="449792" y="396875"/>
                <a:pt x="473416" y="383834"/>
                <a:pt x="492125" y="365125"/>
              </a:cubicBezTo>
              <a:cubicBezTo>
                <a:pt x="522899" y="334351"/>
                <a:pt x="526838" y="308610"/>
                <a:pt x="539750" y="269875"/>
              </a:cubicBezTo>
              <a:cubicBezTo>
                <a:pt x="534458" y="222250"/>
                <a:pt x="557758" y="160883"/>
                <a:pt x="523875" y="127000"/>
              </a:cubicBezTo>
              <a:cubicBezTo>
                <a:pt x="500210" y="103335"/>
                <a:pt x="492125" y="222250"/>
                <a:pt x="492125" y="222250"/>
              </a:cubicBezTo>
              <a:cubicBezTo>
                <a:pt x="502398" y="283891"/>
                <a:pt x="481806" y="333375"/>
                <a:pt x="555625" y="333375"/>
              </a:cubicBezTo>
              <a:cubicBezTo>
                <a:pt x="572359" y="333375"/>
                <a:pt x="587375" y="322792"/>
                <a:pt x="603250" y="317500"/>
              </a:cubicBezTo>
              <a:cubicBezTo>
                <a:pt x="597958" y="275167"/>
                <a:pt x="587375" y="233163"/>
                <a:pt x="587375" y="190500"/>
              </a:cubicBezTo>
              <a:cubicBezTo>
                <a:pt x="587375" y="153082"/>
                <a:pt x="595912" y="264934"/>
                <a:pt x="603250" y="301625"/>
              </a:cubicBezTo>
              <a:cubicBezTo>
                <a:pt x="606532" y="318034"/>
                <a:pt x="613833" y="333375"/>
                <a:pt x="619125" y="349250"/>
              </a:cubicBezTo>
              <a:cubicBezTo>
                <a:pt x="624417" y="280458"/>
                <a:pt x="613182" y="208329"/>
                <a:pt x="635000" y="142875"/>
              </a:cubicBezTo>
              <a:cubicBezTo>
                <a:pt x="640292" y="127000"/>
                <a:pt x="672899" y="145133"/>
                <a:pt x="682625" y="158750"/>
              </a:cubicBezTo>
              <a:lnTo>
                <a:pt x="730250" y="301625"/>
              </a:lnTo>
              <a:lnTo>
                <a:pt x="746125" y="349250"/>
              </a:lnTo>
              <a:cubicBezTo>
                <a:pt x="767292" y="343958"/>
                <a:pt x="795426" y="349941"/>
                <a:pt x="809625" y="333375"/>
              </a:cubicBezTo>
              <a:cubicBezTo>
                <a:pt x="831405" y="307965"/>
                <a:pt x="830792" y="269875"/>
                <a:pt x="841375" y="238125"/>
              </a:cubicBezTo>
              <a:lnTo>
                <a:pt x="857250" y="190500"/>
              </a:lnTo>
              <a:cubicBezTo>
                <a:pt x="864734" y="168049"/>
                <a:pt x="836083" y="232833"/>
                <a:pt x="825500" y="254000"/>
              </a:cubicBezTo>
              <a:cubicBezTo>
                <a:pt x="820208" y="280458"/>
                <a:pt x="814061" y="306760"/>
                <a:pt x="809625" y="333375"/>
              </a:cubicBezTo>
              <a:cubicBezTo>
                <a:pt x="803474" y="370284"/>
                <a:pt x="801088" y="407809"/>
                <a:pt x="793750" y="444500"/>
              </a:cubicBezTo>
              <a:cubicBezTo>
                <a:pt x="790468" y="460909"/>
                <a:pt x="783167" y="476250"/>
                <a:pt x="777875" y="492125"/>
              </a:cubicBezTo>
              <a:cubicBezTo>
                <a:pt x="772583" y="529167"/>
                <a:pt x="767690" y="566267"/>
                <a:pt x="762000" y="603250"/>
              </a:cubicBezTo>
              <a:cubicBezTo>
                <a:pt x="757106" y="635064"/>
                <a:pt x="768885" y="675740"/>
                <a:pt x="746125" y="698500"/>
              </a:cubicBezTo>
              <a:cubicBezTo>
                <a:pt x="732634" y="711991"/>
                <a:pt x="724958" y="666750"/>
                <a:pt x="714375" y="650875"/>
              </a:cubicBezTo>
              <a:cubicBezTo>
                <a:pt x="719461" y="630530"/>
                <a:pt x="734738" y="562524"/>
                <a:pt x="746125" y="539750"/>
              </a:cubicBezTo>
              <a:cubicBezTo>
                <a:pt x="780162" y="471677"/>
                <a:pt x="776347" y="507697"/>
                <a:pt x="825500" y="444500"/>
              </a:cubicBezTo>
              <a:cubicBezTo>
                <a:pt x="848927" y="414379"/>
                <a:pt x="867833" y="381000"/>
                <a:pt x="889000" y="349250"/>
              </a:cubicBezTo>
              <a:lnTo>
                <a:pt x="920750" y="301625"/>
              </a:lnTo>
              <a:cubicBezTo>
                <a:pt x="931333" y="285750"/>
                <a:pt x="946467" y="272100"/>
                <a:pt x="952500" y="254000"/>
              </a:cubicBezTo>
              <a:lnTo>
                <a:pt x="968375" y="206375"/>
              </a:lnTo>
              <a:cubicBezTo>
                <a:pt x="963083" y="185208"/>
                <a:pt x="952500" y="121057"/>
                <a:pt x="952500" y="142875"/>
              </a:cubicBezTo>
              <a:cubicBezTo>
                <a:pt x="952500" y="201323"/>
                <a:pt x="949892" y="262051"/>
                <a:pt x="968375" y="317500"/>
              </a:cubicBezTo>
              <a:cubicBezTo>
                <a:pt x="973667" y="333375"/>
                <a:pt x="1000125" y="328083"/>
                <a:pt x="1016000" y="333375"/>
              </a:cubicBezTo>
              <a:cubicBezTo>
                <a:pt x="1116470" y="316630"/>
                <a:pt x="1079062" y="317500"/>
                <a:pt x="1127125" y="317500"/>
              </a:cubicBezTo>
            </a:path>
          </a:pathLst>
        </a:custGeom>
        <a:noFill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N:\Global_Ops\Commodities%20Mgmt\Purchasing\Indirect\Calibration\CM%20calibration%20tracker_Rev%201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ivot"/>
      <sheetName val="Claim History"/>
      <sheetName val="Combine"/>
      <sheetName val="CEI Original"/>
      <sheetName val="Flex Kallang Original"/>
      <sheetName val="Flex Senai Original"/>
      <sheetName val="Venture W payment original"/>
      <sheetName val="Venture WO payment original"/>
      <sheetName val="CEI 01 Nov 2018 Original "/>
      <sheetName val="DGP Original"/>
    </sheetNames>
    <sheetDataSet>
      <sheetData sheetId="0"/>
      <sheetData sheetId="1"/>
      <sheetData sheetId="2">
        <row r="1">
          <cell r="B1" t="str">
            <v>Equipment ID</v>
          </cell>
        </row>
        <row r="2">
          <cell r="B2" t="str">
            <v>0206</v>
          </cell>
        </row>
        <row r="3">
          <cell r="B3" t="str">
            <v>0206</v>
          </cell>
        </row>
        <row r="4">
          <cell r="B4" t="str">
            <v>0207</v>
          </cell>
        </row>
        <row r="5">
          <cell r="B5" t="str">
            <v>0208</v>
          </cell>
        </row>
        <row r="6">
          <cell r="B6" t="str">
            <v>0209</v>
          </cell>
        </row>
        <row r="7">
          <cell r="B7" t="str">
            <v>0210</v>
          </cell>
        </row>
        <row r="8">
          <cell r="B8" t="str">
            <v>0211</v>
          </cell>
        </row>
        <row r="9">
          <cell r="B9" t="str">
            <v>0212</v>
          </cell>
        </row>
        <row r="10">
          <cell r="B10" t="str">
            <v>0213</v>
          </cell>
        </row>
        <row r="11">
          <cell r="B11" t="str">
            <v>0216</v>
          </cell>
        </row>
        <row r="12">
          <cell r="B12" t="str">
            <v>0216</v>
          </cell>
        </row>
        <row r="13">
          <cell r="B13" t="str">
            <v>0217</v>
          </cell>
        </row>
        <row r="14">
          <cell r="B14" t="str">
            <v>0217</v>
          </cell>
        </row>
        <row r="15">
          <cell r="B15" t="str">
            <v>0218</v>
          </cell>
        </row>
        <row r="16">
          <cell r="B16" t="str">
            <v>0218</v>
          </cell>
        </row>
        <row r="17">
          <cell r="B17" t="str">
            <v>0219</v>
          </cell>
        </row>
        <row r="18">
          <cell r="B18" t="str">
            <v>0220</v>
          </cell>
        </row>
        <row r="19">
          <cell r="B19" t="str">
            <v>0221</v>
          </cell>
        </row>
        <row r="20">
          <cell r="B20" t="str">
            <v>0221</v>
          </cell>
        </row>
        <row r="21">
          <cell r="B21" t="str">
            <v>0222</v>
          </cell>
        </row>
        <row r="22">
          <cell r="B22" t="str">
            <v>0222</v>
          </cell>
        </row>
        <row r="23">
          <cell r="B23" t="str">
            <v>0223</v>
          </cell>
        </row>
        <row r="24">
          <cell r="B24" t="str">
            <v>0223</v>
          </cell>
        </row>
        <row r="25">
          <cell r="B25" t="str">
            <v>0224</v>
          </cell>
        </row>
        <row r="26">
          <cell r="B26" t="str">
            <v>0224</v>
          </cell>
        </row>
        <row r="27">
          <cell r="B27" t="str">
            <v>0225</v>
          </cell>
        </row>
        <row r="28">
          <cell r="B28" t="str">
            <v>0225</v>
          </cell>
        </row>
        <row r="29">
          <cell r="B29" t="str">
            <v>0226</v>
          </cell>
        </row>
        <row r="30">
          <cell r="B30" t="str">
            <v>0226</v>
          </cell>
        </row>
        <row r="31">
          <cell r="B31" t="str">
            <v>0228</v>
          </cell>
        </row>
        <row r="32">
          <cell r="B32" t="str">
            <v>0230</v>
          </cell>
        </row>
        <row r="33">
          <cell r="B33" t="str">
            <v>0231</v>
          </cell>
        </row>
        <row r="34">
          <cell r="B34" t="str">
            <v>0232</v>
          </cell>
        </row>
        <row r="35">
          <cell r="B35" t="str">
            <v>0233</v>
          </cell>
        </row>
        <row r="36">
          <cell r="B36" t="str">
            <v>0234</v>
          </cell>
        </row>
        <row r="37">
          <cell r="B37" t="str">
            <v>0235</v>
          </cell>
        </row>
        <row r="38">
          <cell r="B38" t="str">
            <v>0236</v>
          </cell>
        </row>
        <row r="39">
          <cell r="B39" t="str">
            <v>0237</v>
          </cell>
        </row>
        <row r="40">
          <cell r="B40" t="str">
            <v>0238</v>
          </cell>
        </row>
        <row r="41">
          <cell r="B41" t="str">
            <v>0239</v>
          </cell>
        </row>
        <row r="42">
          <cell r="B42" t="str">
            <v>0244</v>
          </cell>
        </row>
        <row r="43">
          <cell r="B43" t="str">
            <v>0245</v>
          </cell>
        </row>
        <row r="44">
          <cell r="B44" t="str">
            <v>0246</v>
          </cell>
        </row>
        <row r="45">
          <cell r="B45" t="str">
            <v>*** 0249</v>
          </cell>
        </row>
        <row r="46">
          <cell r="B46" t="str">
            <v>0259</v>
          </cell>
        </row>
        <row r="47">
          <cell r="B47" t="str">
            <v>0259</v>
          </cell>
        </row>
        <row r="48">
          <cell r="B48" t="str">
            <v>0278</v>
          </cell>
        </row>
        <row r="49">
          <cell r="B49" t="str">
            <v>0278</v>
          </cell>
        </row>
        <row r="50">
          <cell r="B50" t="str">
            <v>0311</v>
          </cell>
        </row>
        <row r="51">
          <cell r="B51" t="str">
            <v>0431</v>
          </cell>
        </row>
        <row r="52">
          <cell r="B52" t="str">
            <v>0458</v>
          </cell>
        </row>
        <row r="53">
          <cell r="B53" t="str">
            <v>0497</v>
          </cell>
        </row>
        <row r="54">
          <cell r="B54" t="str">
            <v>0497</v>
          </cell>
        </row>
        <row r="55">
          <cell r="B55" t="str">
            <v>0498</v>
          </cell>
        </row>
        <row r="56">
          <cell r="B56" t="str">
            <v>0498</v>
          </cell>
        </row>
        <row r="57">
          <cell r="B57" t="str">
            <v>0499</v>
          </cell>
        </row>
        <row r="58">
          <cell r="B58" t="str">
            <v>0499</v>
          </cell>
        </row>
        <row r="59">
          <cell r="B59" t="str">
            <v>0500</v>
          </cell>
        </row>
        <row r="60">
          <cell r="B60" t="str">
            <v>0500</v>
          </cell>
        </row>
        <row r="61">
          <cell r="B61" t="str">
            <v>0501</v>
          </cell>
        </row>
        <row r="62">
          <cell r="B62" t="str">
            <v>0501</v>
          </cell>
        </row>
        <row r="63">
          <cell r="B63" t="str">
            <v>0502</v>
          </cell>
        </row>
        <row r="64">
          <cell r="B64" t="str">
            <v>0502</v>
          </cell>
        </row>
        <row r="65">
          <cell r="B65" t="str">
            <v>0503</v>
          </cell>
        </row>
        <row r="66">
          <cell r="B66" t="str">
            <v>0503</v>
          </cell>
        </row>
        <row r="67">
          <cell r="B67" t="str">
            <v>0504</v>
          </cell>
        </row>
        <row r="68">
          <cell r="B68" t="str">
            <v>0504</v>
          </cell>
        </row>
        <row r="69">
          <cell r="B69" t="str">
            <v>0592</v>
          </cell>
        </row>
        <row r="70">
          <cell r="B70" t="str">
            <v>0592</v>
          </cell>
        </row>
        <row r="71">
          <cell r="B71" t="str">
            <v>0594</v>
          </cell>
        </row>
        <row r="72">
          <cell r="B72" t="str">
            <v>0594</v>
          </cell>
        </row>
        <row r="73">
          <cell r="B73" t="str">
            <v>0595</v>
          </cell>
        </row>
        <row r="74">
          <cell r="B74" t="str">
            <v>0595</v>
          </cell>
        </row>
        <row r="75">
          <cell r="B75" t="str">
            <v>0631</v>
          </cell>
        </row>
        <row r="76">
          <cell r="B76" t="str">
            <v>0632</v>
          </cell>
        </row>
        <row r="77">
          <cell r="B77" t="str">
            <v>0633</v>
          </cell>
        </row>
        <row r="78">
          <cell r="B78" t="str">
            <v>0634</v>
          </cell>
        </row>
        <row r="79">
          <cell r="B79" t="str">
            <v>0635</v>
          </cell>
        </row>
        <row r="80">
          <cell r="B80" t="str">
            <v>0636</v>
          </cell>
        </row>
        <row r="81">
          <cell r="B81" t="str">
            <v>0637</v>
          </cell>
        </row>
        <row r="82">
          <cell r="B82" t="str">
            <v>0638</v>
          </cell>
        </row>
        <row r="83">
          <cell r="B83" t="str">
            <v>0670</v>
          </cell>
        </row>
        <row r="84">
          <cell r="B84" t="str">
            <v>0671</v>
          </cell>
        </row>
        <row r="85">
          <cell r="B85" t="str">
            <v>0672</v>
          </cell>
        </row>
        <row r="86">
          <cell r="B86" t="str">
            <v>0673</v>
          </cell>
        </row>
        <row r="87">
          <cell r="B87" t="str">
            <v>0674</v>
          </cell>
        </row>
        <row r="88">
          <cell r="B88" t="str">
            <v>0675</v>
          </cell>
        </row>
        <row r="89">
          <cell r="B89" t="str">
            <v>0676</v>
          </cell>
        </row>
        <row r="90">
          <cell r="B90" t="str">
            <v>0677</v>
          </cell>
        </row>
        <row r="91">
          <cell r="B91" t="str">
            <v>0877</v>
          </cell>
        </row>
        <row r="92">
          <cell r="B92" t="str">
            <v>0877</v>
          </cell>
        </row>
        <row r="93">
          <cell r="B93">
            <v>1109</v>
          </cell>
        </row>
        <row r="94">
          <cell r="B94">
            <v>1429</v>
          </cell>
        </row>
        <row r="95">
          <cell r="B95">
            <v>1430</v>
          </cell>
        </row>
        <row r="96">
          <cell r="B96">
            <v>1431</v>
          </cell>
        </row>
        <row r="97">
          <cell r="B97">
            <v>1432</v>
          </cell>
        </row>
        <row r="98">
          <cell r="B98">
            <v>1433</v>
          </cell>
        </row>
        <row r="99">
          <cell r="B99">
            <v>1515</v>
          </cell>
        </row>
        <row r="100">
          <cell r="B100">
            <v>1516</v>
          </cell>
        </row>
        <row r="101">
          <cell r="B101">
            <v>1519</v>
          </cell>
        </row>
        <row r="102">
          <cell r="B102">
            <v>1520</v>
          </cell>
        </row>
        <row r="103">
          <cell r="B103">
            <v>1394</v>
          </cell>
        </row>
        <row r="104">
          <cell r="B104">
            <v>1396</v>
          </cell>
        </row>
        <row r="105">
          <cell r="B105">
            <v>1399</v>
          </cell>
        </row>
        <row r="106">
          <cell r="B106">
            <v>1400</v>
          </cell>
        </row>
        <row r="107">
          <cell r="B107">
            <v>1401</v>
          </cell>
        </row>
        <row r="108">
          <cell r="B108">
            <v>1404</v>
          </cell>
        </row>
        <row r="109">
          <cell r="B109">
            <v>2035</v>
          </cell>
        </row>
        <row r="110">
          <cell r="B110">
            <v>2035</v>
          </cell>
        </row>
        <row r="111">
          <cell r="B111">
            <v>2094</v>
          </cell>
        </row>
        <row r="112">
          <cell r="B112">
            <v>2095</v>
          </cell>
        </row>
        <row r="113">
          <cell r="B113">
            <v>2096</v>
          </cell>
        </row>
        <row r="114">
          <cell r="B114">
            <v>2097</v>
          </cell>
        </row>
        <row r="115">
          <cell r="B115">
            <v>1395</v>
          </cell>
        </row>
        <row r="116">
          <cell r="B116">
            <v>1403</v>
          </cell>
        </row>
        <row r="117">
          <cell r="B117">
            <v>1428</v>
          </cell>
        </row>
        <row r="118">
          <cell r="B118">
            <v>1398</v>
          </cell>
        </row>
        <row r="119">
          <cell r="B119">
            <v>1405</v>
          </cell>
        </row>
        <row r="120">
          <cell r="B120">
            <v>1402</v>
          </cell>
        </row>
        <row r="121">
          <cell r="B121">
            <v>1781</v>
          </cell>
        </row>
        <row r="122">
          <cell r="B122">
            <v>1782</v>
          </cell>
        </row>
        <row r="123">
          <cell r="B123">
            <v>1783</v>
          </cell>
        </row>
        <row r="124">
          <cell r="B124">
            <v>1784</v>
          </cell>
        </row>
        <row r="125">
          <cell r="B125">
            <v>1787</v>
          </cell>
        </row>
        <row r="126">
          <cell r="B126">
            <v>1397</v>
          </cell>
        </row>
        <row r="127">
          <cell r="B127" t="str">
            <v>0597</v>
          </cell>
        </row>
        <row r="128">
          <cell r="B128" t="str">
            <v>0196</v>
          </cell>
        </row>
        <row r="129">
          <cell r="B129" t="str">
            <v>0280</v>
          </cell>
        </row>
        <row r="130">
          <cell r="B130" t="str">
            <v>0481</v>
          </cell>
        </row>
        <row r="131">
          <cell r="B131" t="str">
            <v>0256</v>
          </cell>
        </row>
        <row r="132">
          <cell r="B132" t="str">
            <v>0279</v>
          </cell>
        </row>
        <row r="133">
          <cell r="B133">
            <v>1577</v>
          </cell>
        </row>
        <row r="134">
          <cell r="B134" t="str">
            <v>*** 0432</v>
          </cell>
        </row>
        <row r="135">
          <cell r="B135" t="str">
            <v>S0168</v>
          </cell>
        </row>
        <row r="136">
          <cell r="B136" t="str">
            <v>S0169</v>
          </cell>
        </row>
        <row r="137">
          <cell r="B137" t="str">
            <v>S0170</v>
          </cell>
        </row>
        <row r="138">
          <cell r="B138" t="str">
            <v>S0171</v>
          </cell>
        </row>
        <row r="139">
          <cell r="B139" t="str">
            <v>S0199</v>
          </cell>
        </row>
        <row r="140">
          <cell r="B140" t="str">
            <v>S0200</v>
          </cell>
        </row>
        <row r="141">
          <cell r="B141" t="str">
            <v>S0201</v>
          </cell>
        </row>
        <row r="142">
          <cell r="B142" t="str">
            <v>S0202</v>
          </cell>
        </row>
        <row r="143">
          <cell r="B143" t="str">
            <v>S0203</v>
          </cell>
        </row>
        <row r="144">
          <cell r="B144" t="str">
            <v>S0204</v>
          </cell>
        </row>
        <row r="145">
          <cell r="B145" t="str">
            <v>S0205</v>
          </cell>
        </row>
        <row r="146">
          <cell r="B146" t="str">
            <v>S0206</v>
          </cell>
        </row>
        <row r="147">
          <cell r="B147" t="str">
            <v>S0207</v>
          </cell>
        </row>
        <row r="148">
          <cell r="B148" t="str">
            <v>S0208</v>
          </cell>
        </row>
        <row r="149">
          <cell r="B149" t="str">
            <v>S0209</v>
          </cell>
        </row>
        <row r="150">
          <cell r="B150" t="str">
            <v>S0210</v>
          </cell>
        </row>
        <row r="151">
          <cell r="B151" t="str">
            <v>S0211</v>
          </cell>
        </row>
        <row r="152">
          <cell r="B152" t="str">
            <v>IQC-16GC0010</v>
          </cell>
        </row>
        <row r="153">
          <cell r="B153" t="str">
            <v>W1-16GC0002</v>
          </cell>
        </row>
        <row r="154">
          <cell r="B154" t="str">
            <v>W1-16GC0002</v>
          </cell>
        </row>
        <row r="155">
          <cell r="B155" t="str">
            <v>W1-16GC0005</v>
          </cell>
        </row>
        <row r="156">
          <cell r="B156" t="str">
            <v>W1-16GC0005</v>
          </cell>
        </row>
        <row r="157">
          <cell r="B157" t="str">
            <v>W1-16GC0008</v>
          </cell>
        </row>
        <row r="158">
          <cell r="B158" t="str">
            <v>W1-16GC0008</v>
          </cell>
        </row>
        <row r="159">
          <cell r="B159" t="str">
            <v>W1-16GC0011</v>
          </cell>
        </row>
        <row r="160">
          <cell r="B160" t="str">
            <v>W1-16GC0011</v>
          </cell>
        </row>
        <row r="161">
          <cell r="B161" t="str">
            <v>W1-16GC0014</v>
          </cell>
        </row>
        <row r="162">
          <cell r="B162" t="str">
            <v>W1-16GC0014</v>
          </cell>
        </row>
        <row r="163">
          <cell r="B163" t="str">
            <v>W1-16GC0016</v>
          </cell>
        </row>
        <row r="164">
          <cell r="B164" t="str">
            <v>W1-16GC0017</v>
          </cell>
        </row>
        <row r="165">
          <cell r="B165" t="str">
            <v>W1-16GC0018</v>
          </cell>
        </row>
        <row r="166">
          <cell r="B166" t="str">
            <v>W1-16GC0020</v>
          </cell>
        </row>
        <row r="167">
          <cell r="B167" t="str">
            <v>W1-16GC0021</v>
          </cell>
        </row>
        <row r="168">
          <cell r="B168" t="str">
            <v>W1-16GC0022</v>
          </cell>
        </row>
        <row r="169">
          <cell r="B169" t="str">
            <v>W1-16GC0023</v>
          </cell>
        </row>
        <row r="170">
          <cell r="B170" t="str">
            <v>W1-16GC0068</v>
          </cell>
        </row>
        <row r="171">
          <cell r="B171" t="str">
            <v>W1-16GC0068</v>
          </cell>
        </row>
        <row r="172">
          <cell r="B172" t="str">
            <v>W1-16GC0087</v>
          </cell>
        </row>
        <row r="173">
          <cell r="B173" t="str">
            <v>W1-16GC0088</v>
          </cell>
        </row>
        <row r="174">
          <cell r="B174" t="str">
            <v>W1-16GC0089</v>
          </cell>
        </row>
        <row r="175">
          <cell r="B175" t="str">
            <v>W1-16GC0090</v>
          </cell>
        </row>
        <row r="176">
          <cell r="B176" t="str">
            <v>W1-16GC0091</v>
          </cell>
        </row>
        <row r="177">
          <cell r="B177" t="str">
            <v>W1-17GC0122</v>
          </cell>
        </row>
        <row r="178">
          <cell r="B178" t="str">
            <v>PWAT-18GC0046</v>
          </cell>
        </row>
        <row r="179">
          <cell r="B179" t="str">
            <v>PWAT-18GC0047</v>
          </cell>
        </row>
        <row r="180">
          <cell r="B180" t="str">
            <v>PWAT-18GC0048</v>
          </cell>
        </row>
        <row r="181">
          <cell r="B181" t="str">
            <v>PWAT-16GC0002</v>
          </cell>
        </row>
        <row r="182">
          <cell r="B182" t="str">
            <v>PWAT-16GC0003</v>
          </cell>
        </row>
        <row r="183">
          <cell r="B183" t="str">
            <v>PWAT-16GC0004</v>
          </cell>
        </row>
        <row r="184">
          <cell r="B184" t="str">
            <v>PWAT-16GC0005</v>
          </cell>
        </row>
        <row r="185">
          <cell r="B185" t="str">
            <v>PWAT-16GC0006</v>
          </cell>
        </row>
        <row r="186">
          <cell r="B186" t="str">
            <v>PWAT-16GC0007</v>
          </cell>
        </row>
        <row r="187">
          <cell r="B187" t="str">
            <v>PWAT-16GC0014</v>
          </cell>
        </row>
        <row r="188">
          <cell r="B188" t="str">
            <v>PWAT-16GC0015</v>
          </cell>
        </row>
        <row r="189">
          <cell r="B189" t="str">
            <v>PWAT-16GC0016</v>
          </cell>
        </row>
        <row r="190">
          <cell r="B190" t="str">
            <v>PWAT-16GC0017</v>
          </cell>
        </row>
        <row r="191">
          <cell r="B191" t="str">
            <v>PWAT-16GC0018</v>
          </cell>
        </row>
        <row r="192">
          <cell r="B192" t="str">
            <v>PWAT-16GC0019</v>
          </cell>
        </row>
        <row r="193">
          <cell r="B193" t="str">
            <v>PWAT-16GC0020</v>
          </cell>
        </row>
        <row r="194">
          <cell r="B194" t="str">
            <v>PWAT-16GC0024</v>
          </cell>
        </row>
        <row r="195">
          <cell r="B195" t="str">
            <v>PWAT-16GC0025</v>
          </cell>
        </row>
        <row r="196">
          <cell r="B196" t="str">
            <v>PWAT-16GC0034</v>
          </cell>
        </row>
        <row r="197">
          <cell r="B197" t="str">
            <v>PWAT-16GC0039</v>
          </cell>
        </row>
        <row r="198">
          <cell r="B198" t="str">
            <v>PWAT-16GC0041</v>
          </cell>
        </row>
        <row r="199">
          <cell r="B199" t="str">
            <v>PWAT-16GC0042</v>
          </cell>
        </row>
        <row r="200">
          <cell r="B200" t="str">
            <v>PWAT-16GC0008</v>
          </cell>
        </row>
        <row r="201">
          <cell r="B201" t="str">
            <v>PWAT-16GC0009</v>
          </cell>
        </row>
        <row r="202">
          <cell r="B202" t="str">
            <v>PWAT-16GC0010</v>
          </cell>
        </row>
        <row r="203">
          <cell r="B203" t="str">
            <v>PWAT-16GC0011</v>
          </cell>
        </row>
        <row r="204">
          <cell r="B204" t="str">
            <v>PWAT-16GC0012</v>
          </cell>
        </row>
        <row r="205">
          <cell r="B205" t="str">
            <v>PWAT-16GC0013</v>
          </cell>
        </row>
        <row r="206">
          <cell r="B206" t="str">
            <v>PWAT-16GC0021</v>
          </cell>
        </row>
        <row r="207">
          <cell r="B207" t="str">
            <v>PWAT-16GC0022</v>
          </cell>
        </row>
        <row r="208">
          <cell r="B208" t="str">
            <v>PWAT-16GC0023</v>
          </cell>
        </row>
        <row r="209">
          <cell r="B209" t="str">
            <v>PWAT-16GC0030</v>
          </cell>
        </row>
        <row r="210">
          <cell r="B210" t="str">
            <v>PWAT-16GC0031</v>
          </cell>
        </row>
        <row r="211">
          <cell r="B211" t="str">
            <v>PWAT-16GC0033</v>
          </cell>
        </row>
        <row r="212">
          <cell r="B212" t="str">
            <v>PWAT-16GC0036</v>
          </cell>
        </row>
        <row r="213">
          <cell r="B213" t="str">
            <v>PWAT-16GC0035</v>
          </cell>
        </row>
        <row r="214">
          <cell r="B214" t="str">
            <v>PWAT-16GC0026</v>
          </cell>
        </row>
        <row r="215">
          <cell r="B215" t="str">
            <v>PWAT-16GC0029</v>
          </cell>
        </row>
        <row r="216">
          <cell r="B216" t="str">
            <v>PWAT-16GC0027</v>
          </cell>
        </row>
        <row r="217">
          <cell r="B217" t="str">
            <v>PWAT-16GC0028</v>
          </cell>
        </row>
        <row r="218">
          <cell r="B218" t="str">
            <v>PWAT-16GC0040</v>
          </cell>
        </row>
        <row r="219">
          <cell r="B219" t="str">
            <v>PWAT-16GC0038</v>
          </cell>
        </row>
        <row r="220">
          <cell r="B220" t="str">
            <v>PWAT-16GC0043</v>
          </cell>
        </row>
        <row r="221">
          <cell r="B221"/>
        </row>
        <row r="222">
          <cell r="B222"/>
        </row>
        <row r="223">
          <cell r="B223"/>
        </row>
        <row r="224">
          <cell r="B224"/>
        </row>
        <row r="225">
          <cell r="B225"/>
        </row>
        <row r="226">
          <cell r="B226"/>
        </row>
        <row r="227">
          <cell r="B227"/>
        </row>
        <row r="228">
          <cell r="B228"/>
        </row>
        <row r="229">
          <cell r="B229"/>
        </row>
        <row r="230">
          <cell r="B230"/>
        </row>
        <row r="231">
          <cell r="B231"/>
        </row>
        <row r="232">
          <cell r="B232"/>
        </row>
        <row r="233">
          <cell r="B233"/>
        </row>
        <row r="234">
          <cell r="B234"/>
        </row>
        <row r="235">
          <cell r="B235"/>
        </row>
        <row r="236">
          <cell r="B236"/>
        </row>
        <row r="237">
          <cell r="B237"/>
        </row>
        <row r="238">
          <cell r="B238"/>
        </row>
        <row r="239">
          <cell r="B239"/>
        </row>
        <row r="240">
          <cell r="B240"/>
        </row>
        <row r="241">
          <cell r="B241"/>
        </row>
        <row r="242">
          <cell r="B242"/>
        </row>
        <row r="243">
          <cell r="B243"/>
        </row>
        <row r="244">
          <cell r="B244"/>
        </row>
        <row r="245">
          <cell r="B245"/>
        </row>
        <row r="246">
          <cell r="B246"/>
        </row>
        <row r="247">
          <cell r="B247"/>
        </row>
        <row r="248">
          <cell r="B248"/>
        </row>
        <row r="249">
          <cell r="B249"/>
        </row>
        <row r="250">
          <cell r="B250"/>
        </row>
        <row r="251">
          <cell r="B251"/>
        </row>
        <row r="252">
          <cell r="B252"/>
        </row>
        <row r="253">
          <cell r="B253"/>
        </row>
        <row r="254">
          <cell r="B254"/>
        </row>
        <row r="255">
          <cell r="B255"/>
        </row>
        <row r="256">
          <cell r="B256"/>
        </row>
        <row r="257">
          <cell r="B257"/>
        </row>
        <row r="258">
          <cell r="B258"/>
        </row>
        <row r="259">
          <cell r="B259"/>
        </row>
        <row r="260">
          <cell r="B260"/>
        </row>
        <row r="261">
          <cell r="B261"/>
        </row>
        <row r="262">
          <cell r="B262"/>
        </row>
        <row r="263">
          <cell r="B263"/>
        </row>
        <row r="264">
          <cell r="B264"/>
        </row>
        <row r="265">
          <cell r="B265"/>
        </row>
        <row r="266">
          <cell r="B266"/>
        </row>
        <row r="267">
          <cell r="B267"/>
        </row>
        <row r="268">
          <cell r="B268"/>
        </row>
        <row r="269">
          <cell r="B269"/>
        </row>
        <row r="270">
          <cell r="B270"/>
        </row>
        <row r="271">
          <cell r="B271"/>
        </row>
        <row r="272">
          <cell r="B272"/>
        </row>
        <row r="273">
          <cell r="B273"/>
        </row>
        <row r="274">
          <cell r="B274"/>
        </row>
        <row r="275">
          <cell r="B275"/>
        </row>
        <row r="276">
          <cell r="B276"/>
        </row>
        <row r="277">
          <cell r="B277"/>
        </row>
        <row r="278">
          <cell r="B278"/>
        </row>
        <row r="279">
          <cell r="B279"/>
        </row>
        <row r="280">
          <cell r="B280"/>
        </row>
        <row r="281">
          <cell r="B281"/>
        </row>
        <row r="282">
          <cell r="B282"/>
        </row>
        <row r="283">
          <cell r="B283"/>
        </row>
        <row r="284">
          <cell r="B284"/>
        </row>
        <row r="285">
          <cell r="B285"/>
        </row>
        <row r="286">
          <cell r="B286"/>
        </row>
        <row r="287">
          <cell r="B287"/>
        </row>
        <row r="288">
          <cell r="B288"/>
        </row>
        <row r="289">
          <cell r="B289" t="str">
            <v>FREEZER 1 / 51.16 1065028</v>
          </cell>
        </row>
        <row r="290">
          <cell r="B290" t="str">
            <v>LOGGER# 1 / 1216-00095</v>
          </cell>
        </row>
        <row r="291">
          <cell r="B291" t="str">
            <v>LOGGER# 2 / 1216-00096</v>
          </cell>
        </row>
        <row r="292">
          <cell r="B292" t="str">
            <v>LOGGER# 3 / 1216-00099</v>
          </cell>
        </row>
        <row r="293">
          <cell r="B293" t="str">
            <v>LOGGER# 4 / 0716-00964</v>
          </cell>
        </row>
        <row r="294">
          <cell r="B294" t="str">
            <v>192.168.1.13 / 1016-01128</v>
          </cell>
        </row>
        <row r="295">
          <cell r="B295" t="str">
            <v>1116-00354</v>
          </cell>
        </row>
        <row r="296">
          <cell r="B296" t="str">
            <v>192.168.1.19 / 20-00-00-96</v>
          </cell>
        </row>
        <row r="297">
          <cell r="B297">
            <v>90100084</v>
          </cell>
        </row>
        <row r="298">
          <cell r="B298" t="str">
            <v>CN-OU274R-61180-04P-1E1M (SG3PLARA)</v>
          </cell>
        </row>
        <row r="299">
          <cell r="B299" t="str">
            <v>CN-OOJPKM-72872-69H-CYCB-AOO (SG3PLLWA)</v>
          </cell>
        </row>
        <row r="300">
          <cell r="B300" t="str">
            <v>94Z81H2 (SG3PLARA)</v>
          </cell>
        </row>
        <row r="301">
          <cell r="B301" t="str">
            <v>95141H2 (SG3PLLWA)</v>
          </cell>
        </row>
        <row r="302">
          <cell r="B302" t="str">
            <v>BB6M8X1</v>
          </cell>
        </row>
        <row r="303">
          <cell r="B303" t="str">
            <v>635LM190EKA0613</v>
          </cell>
        </row>
        <row r="304">
          <cell r="B304" t="str">
            <v>10.249.17.254 / 0017C54431F8</v>
          </cell>
        </row>
        <row r="305">
          <cell r="B305" t="str">
            <v>48575443D325AD18</v>
          </cell>
        </row>
        <row r="306">
          <cell r="B306" t="str">
            <v>RZLZ1G3000310</v>
          </cell>
        </row>
        <row r="307">
          <cell r="B307" t="str">
            <v>10.249.17.203 / LBNNTMMD510EGN</v>
          </cell>
        </row>
        <row r="308">
          <cell r="B308" t="str">
            <v>Unmarked</v>
          </cell>
        </row>
        <row r="309">
          <cell r="B309" t="str">
            <v>DGP1 / CNDXJDG6D7</v>
          </cell>
        </row>
        <row r="310">
          <cell r="B310" t="str">
            <v>DGP3 /CNDKK7S769</v>
          </cell>
        </row>
        <row r="311">
          <cell r="B311" t="str">
            <v>08J1116000322</v>
          </cell>
        </row>
        <row r="312">
          <cell r="B312">
            <v>11322520900508</v>
          </cell>
        </row>
        <row r="313">
          <cell r="B313" t="str">
            <v>8107000500272 *Not in working condition</v>
          </cell>
        </row>
        <row r="314">
          <cell r="B314">
            <v>9186000502122</v>
          </cell>
        </row>
        <row r="315">
          <cell r="B315">
            <v>9186000502136</v>
          </cell>
        </row>
        <row r="316">
          <cell r="B316">
            <v>1409300504822</v>
          </cell>
        </row>
        <row r="317">
          <cell r="B317">
            <v>1132900503110</v>
          </cell>
        </row>
        <row r="318">
          <cell r="B318">
            <v>8290000501608</v>
          </cell>
        </row>
        <row r="319">
          <cell r="B319" t="str">
            <v>Unmarked</v>
          </cell>
        </row>
        <row r="320">
          <cell r="B320" t="str">
            <v>Unmarked</v>
          </cell>
        </row>
        <row r="321">
          <cell r="B321" t="str">
            <v>Unmarked</v>
          </cell>
        </row>
        <row r="322">
          <cell r="B322" t="str">
            <v>LT-01</v>
          </cell>
        </row>
        <row r="323">
          <cell r="B323" t="str">
            <v>Ladder</v>
          </cell>
        </row>
      </sheetData>
      <sheetData sheetId="3"/>
      <sheetData sheetId="4"/>
      <sheetData sheetId="5"/>
      <sheetData sheetId="6"/>
      <sheetData sheetId="7"/>
      <sheetData sheetId="8"/>
      <sheetData sheetId="9"/>
    </sheetDataSet>
  </externalBook>
</externalLink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sgyyso" refreshedDate="43614.806619560186" createdVersion="3" refreshedVersion="6" minRefreshableVersion="3" recordCount="407" xr:uid="{00000000-000A-0000-FFFF-FFFF0D000000}">
  <cacheSource type="worksheet">
    <worksheetSource ref="J3:AD3" sheet="Combine"/>
  </cacheSource>
  <cacheFields count="15">
    <cacheField name="Month" numFmtId="0">
      <sharedItems count="12">
        <s v="Mar"/>
        <s v="Apr"/>
        <s v="Feb"/>
        <s v="Dec"/>
        <s v="Jan"/>
        <s v="May"/>
        <s v="Jun"/>
        <s v="Aug"/>
        <s v="Sep"/>
        <s v="Jul"/>
        <s v="Oct"/>
        <s v="Nov"/>
      </sharedItems>
    </cacheField>
    <cacheField name="Vendor" numFmtId="0">
      <sharedItems/>
    </cacheField>
    <cacheField name="Original Currency" numFmtId="49">
      <sharedItems containsBlank="1"/>
    </cacheField>
    <cacheField name="Pricing in Original Currency" numFmtId="44">
      <sharedItems containsString="0" containsBlank="1" containsNumber="1" minValue="0" maxValue="4500"/>
    </cacheField>
    <cacheField name="Price Converted to USD" numFmtId="0">
      <sharedItems containsString="0" containsBlank="1" containsNumber="1" minValue="0" maxValue="3470"/>
    </cacheField>
    <cacheField name="Location" numFmtId="49">
      <sharedItems/>
    </cacheField>
    <cacheField name="Remarks" numFmtId="0">
      <sharedItems containsBlank="1"/>
    </cacheField>
    <cacheField name="2019 Billing Party" numFmtId="0">
      <sharedItems containsBlank="1" count="6">
        <s v="CEI"/>
        <m/>
        <s v="Micro Precision"/>
        <s v="Flex"/>
        <s v="Venture"/>
        <s v="WPPL Direct" u="1"/>
      </sharedItems>
    </cacheField>
    <cacheField name="2019 Billing Period" numFmtId="0">
      <sharedItems containsNonDate="0" containsDate="1" containsString="0" containsBlank="1" minDate="2019-03-04T00:00:00" maxDate="2019-05-09T00:00:00"/>
    </cacheField>
    <cacheField name="2019 PO#" numFmtId="0">
      <sharedItems containsBlank="1"/>
    </cacheField>
    <cacheField name="2018 Billing Period" numFmtId="0">
      <sharedItems containsMixedTypes="1" containsNumber="1" containsInteger="1" minValue="2018" maxValue="2018"/>
    </cacheField>
    <cacheField name="2018 PO#" numFmtId="0">
      <sharedItems/>
    </cacheField>
    <cacheField name="Original Currency2" numFmtId="49">
      <sharedItems/>
    </cacheField>
    <cacheField name="Pricing in Original Currency2" numFmtId="44">
      <sharedItems containsString="0" containsBlank="1" containsNumber="1" minValue="0" maxValue="4500"/>
    </cacheField>
    <cacheField name="Price Converted to USD2" numFmtId="0">
      <sharedItems containsString="0" containsBlank="1" containsNumber="1" minValue="0" maxValue="3470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407">
  <r>
    <x v="0"/>
    <s v="SGS"/>
    <s v="SGD"/>
    <n v="646"/>
    <n v="480"/>
    <s v="CEI"/>
    <m/>
    <x v="0"/>
    <m/>
    <m/>
    <n v="2018"/>
    <s v="2018-196"/>
    <s v="SGD"/>
    <n v="646"/>
    <n v="480"/>
  </r>
  <r>
    <x v="1"/>
    <s v="BestLabs"/>
    <s v="SGD"/>
    <n v="100"/>
    <n v="75"/>
    <s v="CEI"/>
    <m/>
    <x v="0"/>
    <m/>
    <m/>
    <n v="2018"/>
    <s v="2018-196"/>
    <s v="SGD"/>
    <n v="100"/>
    <n v="75"/>
  </r>
  <r>
    <x v="1"/>
    <s v="CEI Internal"/>
    <s v="USD"/>
    <n v="0"/>
    <n v="0"/>
    <s v="CEI"/>
    <m/>
    <x v="0"/>
    <m/>
    <m/>
    <n v="2018"/>
    <s v="2018-196"/>
    <s v="USD"/>
    <n v="0"/>
    <n v="0"/>
  </r>
  <r>
    <x v="2"/>
    <s v="Tektronix"/>
    <s v="SGD"/>
    <n v="1227"/>
    <n v="1017.11"/>
    <s v="CEI PCBA"/>
    <s v="Racal system"/>
    <x v="0"/>
    <m/>
    <m/>
    <n v="2018"/>
    <s v="2018-533"/>
    <s v="SGD"/>
    <n v="1227"/>
    <n v="1017.11"/>
  </r>
  <r>
    <x v="3"/>
    <s v="Tech Systems"/>
    <m/>
    <m/>
    <m/>
    <s v="CEI PCBA (UK)"/>
    <s v=" TE82934-2 RF box"/>
    <x v="1"/>
    <m/>
    <m/>
    <s v="NA"/>
    <s v="NA"/>
    <s v="SGD"/>
    <n v="0"/>
    <n v="0"/>
  </r>
  <r>
    <x v="4"/>
    <s v="Tech Systems"/>
    <m/>
    <m/>
    <m/>
    <s v="CEI PCBA (UK)"/>
    <s v="WAT3 Micromass ID#3456"/>
    <x v="1"/>
    <m/>
    <m/>
    <s v="NA"/>
    <s v="NA"/>
    <s v="SGD"/>
    <n v="0"/>
    <n v="0"/>
  </r>
  <r>
    <x v="4"/>
    <s v="Tech Systems"/>
    <m/>
    <m/>
    <m/>
    <s v="CEI PCBA (UK)"/>
    <s v="WAT3 Micromass ID#3454"/>
    <x v="1"/>
    <m/>
    <m/>
    <s v="NA"/>
    <s v="NA"/>
    <s v="SGD"/>
    <n v="0"/>
    <n v="0"/>
  </r>
  <r>
    <x v="0"/>
    <s v="Tech Systems"/>
    <m/>
    <m/>
    <m/>
    <s v="CEI PCBA (UK)"/>
    <s v="WAT8 5053 (TE82988-5) Quad Test (WA-4748/4809/4763/4764/4765_x000a_replacement unit from Raymond no cal report given"/>
    <x v="1"/>
    <m/>
    <m/>
    <s v="NA"/>
    <s v="NA"/>
    <s v="SGD"/>
    <n v="0"/>
    <n v="0"/>
  </r>
  <r>
    <x v="1"/>
    <s v="SGS"/>
    <m/>
    <m/>
    <m/>
    <s v="CEI PCBA (UK)"/>
    <s v="WAT8 Micromass 3192"/>
    <x v="1"/>
    <m/>
    <m/>
    <s v="NA"/>
    <s v="NA"/>
    <s v="SGD"/>
    <n v="0"/>
    <n v="0"/>
  </r>
  <r>
    <x v="1"/>
    <s v="Tech Systems"/>
    <m/>
    <m/>
    <m/>
    <s v="CEI PCBA (UK)"/>
    <s v="GTS2 82988-9 ID#"/>
    <x v="1"/>
    <m/>
    <m/>
    <s v="NA"/>
    <s v="NA"/>
    <s v="SGD"/>
    <n v="0"/>
    <n v="0"/>
  </r>
  <r>
    <x v="1"/>
    <s v="Tech Systems"/>
    <m/>
    <m/>
    <m/>
    <s v="CEI PCBA (UK)"/>
    <s v="GTS2 82988-9 ID# 93168"/>
    <x v="1"/>
    <m/>
    <m/>
    <s v="NA"/>
    <s v="NA"/>
    <s v="SGD"/>
    <n v="0"/>
    <n v="0"/>
  </r>
  <r>
    <x v="1"/>
    <s v="Tech Systems"/>
    <m/>
    <m/>
    <m/>
    <s v="CEI PCBA (UK)"/>
    <s v="GTS2_ 82988-9 ID# 93178"/>
    <x v="1"/>
    <m/>
    <m/>
    <s v="NA"/>
    <s v="NA"/>
    <s v="SGD"/>
    <n v="0"/>
    <n v="0"/>
  </r>
  <r>
    <x v="1"/>
    <s v="Tech Systems"/>
    <m/>
    <m/>
    <m/>
    <s v="CEI PCBA (UK)"/>
    <s v="GTS2 82988-9 ID# 93179"/>
    <x v="1"/>
    <m/>
    <m/>
    <s v="NA"/>
    <s v="NA"/>
    <s v="SGD"/>
    <n v="0"/>
    <n v="0"/>
  </r>
  <r>
    <x v="1"/>
    <s v="Tech Systems"/>
    <m/>
    <m/>
    <m/>
    <s v="CEI PCBA (UK)"/>
    <s v="GTS2 82988-9 ID# 93180"/>
    <x v="1"/>
    <m/>
    <m/>
    <s v="NA"/>
    <s v="NA"/>
    <s v="SGD"/>
    <n v="0"/>
    <n v="0"/>
  </r>
  <r>
    <x v="1"/>
    <s v="Tech Systems"/>
    <m/>
    <m/>
    <m/>
    <s v="CEI PCBA (UK)"/>
    <s v="GTS2 ID# 93245 12M WP72"/>
    <x v="1"/>
    <m/>
    <m/>
    <s v="NA"/>
    <s v="NA"/>
    <s v="SGD"/>
    <n v="0"/>
    <n v="0"/>
  </r>
  <r>
    <x v="1"/>
    <s v="Tech Systems"/>
    <m/>
    <m/>
    <m/>
    <s v="CEI PCBA (UK)"/>
    <s v="GTS2 82988-9 ID# 93185"/>
    <x v="1"/>
    <m/>
    <m/>
    <s v="NA"/>
    <s v="NA"/>
    <s v="SGD"/>
    <n v="0"/>
    <n v="0"/>
  </r>
  <r>
    <x v="1"/>
    <s v="Tech Systems"/>
    <m/>
    <m/>
    <m/>
    <s v="CEI PCBA (UK)"/>
    <s v="GTS2 82988-9 ID# 93189"/>
    <x v="1"/>
    <m/>
    <m/>
    <s v="NA"/>
    <s v="NA"/>
    <s v="SGD"/>
    <n v="0"/>
    <n v="0"/>
  </r>
  <r>
    <x v="1"/>
    <s v="Tech Systems"/>
    <m/>
    <m/>
    <m/>
    <s v="CEI PCBA (UK)"/>
    <s v="GTS2 82988-9 ID# 93186"/>
    <x v="1"/>
    <m/>
    <m/>
    <s v="NA"/>
    <s v="NA"/>
    <s v="SGD"/>
    <n v="0"/>
    <n v="0"/>
  </r>
  <r>
    <x v="1"/>
    <s v="Tech Systems"/>
    <m/>
    <m/>
    <m/>
    <s v="CEI PCBA (UK)"/>
    <s v="GTS2 82988-9 ID# 93187"/>
    <x v="1"/>
    <m/>
    <m/>
    <s v="NA"/>
    <s v="NA"/>
    <s v="SGD"/>
    <n v="0"/>
    <n v="0"/>
  </r>
  <r>
    <x v="1"/>
    <s v="Tech Systems"/>
    <m/>
    <m/>
    <m/>
    <s v="CEI PCBA (UK)"/>
    <s v="GTS2 82988-9 ID# 93182"/>
    <x v="1"/>
    <m/>
    <m/>
    <s v="NA"/>
    <s v="NA"/>
    <s v="SGD"/>
    <n v="0"/>
    <n v="0"/>
  </r>
  <r>
    <x v="1"/>
    <s v="Tech Systems"/>
    <m/>
    <m/>
    <m/>
    <s v="CEI PCBA (UK)"/>
    <s v="GTS2 82988-9 ID# 93183"/>
    <x v="1"/>
    <m/>
    <m/>
    <s v="NA"/>
    <s v="NA"/>
    <s v="SGD"/>
    <n v="0"/>
    <n v="0"/>
  </r>
  <r>
    <x v="1"/>
    <s v="Tech Systems"/>
    <m/>
    <m/>
    <m/>
    <s v="CEI PCBA (UK)"/>
    <s v="GTS2 82988-9 ID# 93184"/>
    <x v="1"/>
    <m/>
    <m/>
    <s v="NA"/>
    <s v="NA"/>
    <s v="SGD"/>
    <n v="0"/>
    <n v="0"/>
  </r>
  <r>
    <x v="1"/>
    <s v="Tech Systems"/>
    <m/>
    <m/>
    <m/>
    <s v="CEI PCBA (UK)"/>
    <s v="GTS2 82988-9 ID# 93246  12M WP72"/>
    <x v="1"/>
    <m/>
    <m/>
    <s v="NA"/>
    <s v="NA"/>
    <s v="SGD"/>
    <n v="0"/>
    <n v="0"/>
  </r>
  <r>
    <x v="1"/>
    <s v="Micro Precision"/>
    <s v="USD"/>
    <n v="156"/>
    <n v="156"/>
    <s v="CEI PCBA"/>
    <s v="GTS1 95168"/>
    <x v="2"/>
    <d v="2019-05-07T00:00:00"/>
    <s v="2019-218"/>
    <n v="2018"/>
    <s v="2018-533"/>
    <s v="SGD"/>
    <n v="176"/>
    <n v="145.88999999999999"/>
  </r>
  <r>
    <x v="1"/>
    <s v="Micro Precision"/>
    <s v="USD"/>
    <n v="156"/>
    <n v="156"/>
    <s v="CEI PCBA"/>
    <s v="GTS1 95169"/>
    <x v="2"/>
    <d v="2019-05-07T00:00:00"/>
    <s v="2019-218"/>
    <n v="2018"/>
    <s v="2018-533"/>
    <s v="SGD"/>
    <n v="176"/>
    <n v="145.88999999999999"/>
  </r>
  <r>
    <x v="1"/>
    <s v="Micro Precision"/>
    <s v="USD"/>
    <n v="140"/>
    <n v="140"/>
    <s v="CEI PCBA"/>
    <s v="GTS1 95153"/>
    <x v="2"/>
    <d v="2019-05-07T00:00:00"/>
    <s v="2019-218"/>
    <n v="2018"/>
    <s v="2018-533"/>
    <s v="SGD"/>
    <n v="160"/>
    <n v="132.63"/>
  </r>
  <r>
    <x v="1"/>
    <s v="Micro Precision"/>
    <s v="USD"/>
    <n v="196"/>
    <n v="196"/>
    <s v="CEI PCBA"/>
    <s v="GTS1 95158"/>
    <x v="2"/>
    <d v="2019-05-07T00:00:00"/>
    <s v="2019-218"/>
    <n v="2018"/>
    <s v="2018-533"/>
    <s v="SGD"/>
    <n v="360"/>
    <n v="298.42"/>
  </r>
  <r>
    <x v="1"/>
    <s v="Micro Precision"/>
    <s v="USD"/>
    <n v="264"/>
    <n v="264"/>
    <s v="CEI PCBA"/>
    <s v="GTS1 91745"/>
    <x v="2"/>
    <d v="2019-05-07T00:00:00"/>
    <s v="2019-218"/>
    <n v="2018"/>
    <s v="2018-533"/>
    <s v="SGD"/>
    <n v="480"/>
    <n v="397.89"/>
  </r>
  <r>
    <x v="1"/>
    <s v="Micro Precision"/>
    <s v="USD"/>
    <n v="264"/>
    <n v="264"/>
    <s v="CEI PCBA"/>
    <s v="GTS1 91744"/>
    <x v="2"/>
    <d v="2019-05-07T00:00:00"/>
    <s v="2019-218"/>
    <n v="2018"/>
    <s v="2018-533"/>
    <s v="SGD"/>
    <n v="480"/>
    <n v="397.89"/>
  </r>
  <r>
    <x v="1"/>
    <s v="Micro Precision"/>
    <s v="USD"/>
    <n v="156"/>
    <n v="156"/>
    <s v="CEI PCBA"/>
    <s v="GTS1 95176"/>
    <x v="2"/>
    <d v="2019-05-07T00:00:00"/>
    <s v="2019-218"/>
    <n v="2018"/>
    <s v="2018-533"/>
    <s v="SGD"/>
    <n v="144"/>
    <n v="119.37"/>
  </r>
  <r>
    <x v="1"/>
    <s v="Micro Precision"/>
    <s v="USD"/>
    <n v="156"/>
    <n v="156"/>
    <s v="CEI PCBA"/>
    <s v="GTS1 95177"/>
    <x v="2"/>
    <d v="2019-05-07T00:00:00"/>
    <s v="2019-218"/>
    <n v="2018"/>
    <s v="2018-533"/>
    <s v="SGD"/>
    <n v="144"/>
    <n v="119.37"/>
  </r>
  <r>
    <x v="1"/>
    <s v="Micro Precision"/>
    <s v="USD"/>
    <n v="156"/>
    <n v="156"/>
    <s v="CEI PCBA"/>
    <s v="GTS1 95173"/>
    <x v="2"/>
    <d v="2019-05-07T00:00:00"/>
    <s v="2019-218"/>
    <n v="2018"/>
    <s v="2018-533"/>
    <s v="SGD"/>
    <n v="144"/>
    <n v="119.37"/>
  </r>
  <r>
    <x v="1"/>
    <s v="Micro Precision"/>
    <s v="USD"/>
    <n v="156"/>
    <n v="156"/>
    <s v="CEI PCBA"/>
    <s v="GTS1 95172"/>
    <x v="2"/>
    <d v="2019-05-07T00:00:00"/>
    <s v="2019-218"/>
    <n v="2018"/>
    <s v="2018-533"/>
    <s v="SGD"/>
    <n v="144"/>
    <n v="119.37"/>
  </r>
  <r>
    <x v="1"/>
    <s v="Micro Precision"/>
    <s v="USD"/>
    <n v="246"/>
    <n v="246"/>
    <s v="CEI PCBA"/>
    <s v="GTS1 91773"/>
    <x v="2"/>
    <d v="2019-05-07T00:00:00"/>
    <s v="2019-218"/>
    <n v="2018"/>
    <s v="2018-533"/>
    <s v="SGD"/>
    <n v="280"/>
    <n v="232.1"/>
  </r>
  <r>
    <x v="1"/>
    <s v="Tech Systems"/>
    <m/>
    <m/>
    <m/>
    <s v="CEI PCBA (UK)"/>
    <s v="GTS1 95175"/>
    <x v="1"/>
    <m/>
    <m/>
    <s v="NA"/>
    <s v="NA"/>
    <s v="SGD"/>
    <n v="0"/>
    <n v="0"/>
  </r>
  <r>
    <x v="1"/>
    <s v="Micro Precision"/>
    <s v="USD"/>
    <n v="236"/>
    <n v="236"/>
    <s v="CEI PCBA"/>
    <s v="GTS1 95195"/>
    <x v="2"/>
    <d v="2019-05-07T00:00:00"/>
    <s v="2019-218"/>
    <n v="2018"/>
    <s v="2018-533"/>
    <s v="SGD"/>
    <n v="240"/>
    <n v="198.94"/>
  </r>
  <r>
    <x v="1"/>
    <s v="Micro Precision"/>
    <s v="USD"/>
    <n v="236"/>
    <n v="236"/>
    <s v="CEI PCBA"/>
    <s v="GTS1 95193"/>
    <x v="2"/>
    <d v="2019-05-07T00:00:00"/>
    <s v="2019-218"/>
    <n v="2018"/>
    <s v="2018-533"/>
    <s v="SGD"/>
    <n v="240"/>
    <n v="198.94"/>
  </r>
  <r>
    <x v="1"/>
    <s v="Micro Precision"/>
    <s v="USD"/>
    <n v="236"/>
    <n v="236"/>
    <s v="CEI PCBA"/>
    <s v="GTS1 95194"/>
    <x v="2"/>
    <d v="2019-05-07T00:00:00"/>
    <s v="2019-218"/>
    <n v="2018"/>
    <s v="2018-533"/>
    <s v="SGD"/>
    <n v="240"/>
    <n v="198.94"/>
  </r>
  <r>
    <x v="1"/>
    <s v="Micro Precision"/>
    <s v="USD"/>
    <n v="236"/>
    <n v="236"/>
    <s v="CEI PCBA"/>
    <s v="GTS1 95192"/>
    <x v="2"/>
    <d v="2019-05-07T00:00:00"/>
    <s v="2019-218"/>
    <n v="2018"/>
    <s v="2018-533"/>
    <s v="SGD"/>
    <n v="240"/>
    <n v="198.94"/>
  </r>
  <r>
    <x v="1"/>
    <s v="Tech Systems"/>
    <m/>
    <m/>
    <m/>
    <s v="CEI PCBA (UK)"/>
    <s v="GTS2 82988-9 ID# 93188"/>
    <x v="1"/>
    <m/>
    <m/>
    <s v="NA"/>
    <s v="NA"/>
    <s v="SGD"/>
    <n v="0"/>
    <n v="0"/>
  </r>
  <r>
    <x v="1"/>
    <s v="Tech Systems"/>
    <m/>
    <m/>
    <m/>
    <s v="CEI PCBA (UK)"/>
    <s v="GTS2 ID# 93244 12M WP72"/>
    <x v="1"/>
    <m/>
    <m/>
    <s v="NA"/>
    <s v="NA"/>
    <s v="SGD"/>
    <n v="0"/>
    <n v="0"/>
  </r>
  <r>
    <x v="5"/>
    <s v="Tech Systems"/>
    <m/>
    <m/>
    <m/>
    <s v="CEI PCBA (UK)"/>
    <s v="GTS2 82988-9 ID# 93190"/>
    <x v="1"/>
    <m/>
    <m/>
    <s v="NA"/>
    <s v="NA"/>
    <s v="SGD"/>
    <n v="0"/>
    <n v="0"/>
  </r>
  <r>
    <x v="1"/>
    <s v="Micro Precision"/>
    <s v="USD"/>
    <n v="266"/>
    <n v="266"/>
    <s v="CEI PCBA"/>
    <s v="GTS1 91746"/>
    <x v="2"/>
    <d v="2019-05-07T00:00:00"/>
    <s v="2019-218"/>
    <n v="2018"/>
    <s v="2018-533"/>
    <s v="SGD"/>
    <n v="480"/>
    <n v="397.89"/>
  </r>
  <r>
    <x v="5"/>
    <s v="Tech Systems"/>
    <m/>
    <m/>
    <m/>
    <s v="CEI PCBA (UK)"/>
    <s v="PERSONALITY"/>
    <x v="1"/>
    <m/>
    <m/>
    <s v="NA"/>
    <s v="NA"/>
    <s v="SGD"/>
    <n v="0"/>
    <n v="0"/>
  </r>
  <r>
    <x v="5"/>
    <s v="ESSCO"/>
    <m/>
    <m/>
    <m/>
    <s v="CEI PCBA (UK)"/>
    <s v="Racal system control No. 91360"/>
    <x v="1"/>
    <m/>
    <m/>
    <s v="NA"/>
    <s v="NA"/>
    <s v="SGD"/>
    <n v="0"/>
    <n v="0"/>
  </r>
  <r>
    <x v="6"/>
    <s v="Tra-Cal, LLC"/>
    <m/>
    <m/>
    <m/>
    <s v="CEI PCBA (UK)"/>
    <s v="Racal system control No.91359"/>
    <x v="1"/>
    <m/>
    <m/>
    <s v="NA"/>
    <s v="NA"/>
    <s v="SGD"/>
    <n v="0"/>
    <n v="0"/>
  </r>
  <r>
    <x v="6"/>
    <s v="Tra-Cal, LLC"/>
    <m/>
    <m/>
    <m/>
    <s v="CEI PCBA (UK)"/>
    <s v="Racal system 2461-CD control No. 91361"/>
    <x v="1"/>
    <m/>
    <m/>
    <s v="NA"/>
    <s v="NA"/>
    <s v="SGD"/>
    <n v="0"/>
    <n v="0"/>
  </r>
  <r>
    <x v="6"/>
    <s v="Tech Systems"/>
    <m/>
    <m/>
    <m/>
    <s v="CEI PCBA (UK)"/>
    <s v="TE82934-2 (RF DC BOX Functional Tester)"/>
    <x v="1"/>
    <m/>
    <m/>
    <s v="NA"/>
    <s v="NA"/>
    <s v="SGD"/>
    <n v="0"/>
    <n v="0"/>
  </r>
  <r>
    <x v="7"/>
    <s v="Tech Systems"/>
    <s v="SGD"/>
    <n v="200"/>
    <n v="165.79"/>
    <s v="CEI PCBA"/>
    <s v="Racal system"/>
    <x v="0"/>
    <m/>
    <m/>
    <n v="2018"/>
    <s v="2018-533"/>
    <s v="SGD"/>
    <n v="200"/>
    <n v="165.79"/>
  </r>
  <r>
    <x v="7"/>
    <s v="Tech Systems"/>
    <s v="SGD"/>
    <n v="200"/>
    <n v="165.79"/>
    <s v="CEI PCBA"/>
    <s v="Racal system"/>
    <x v="0"/>
    <m/>
    <m/>
    <n v="2018"/>
    <s v="2018-533"/>
    <s v="SGD"/>
    <n v="200"/>
    <n v="165.79"/>
  </r>
  <r>
    <x v="7"/>
    <s v="Tech Systems"/>
    <s v="SGD"/>
    <n v="200"/>
    <n v="165.79"/>
    <s v="CEI PCBA"/>
    <s v="Racal system"/>
    <x v="0"/>
    <m/>
    <m/>
    <n v="2018"/>
    <s v="2018-533"/>
    <s v="SGD"/>
    <n v="200"/>
    <n v="165.79"/>
  </r>
  <r>
    <x v="7"/>
    <s v="Tech Systems"/>
    <s v="SGD"/>
    <n v="200"/>
    <n v="165.79"/>
    <s v="CEI PCBA"/>
    <s v="Racal system"/>
    <x v="0"/>
    <m/>
    <m/>
    <n v="2018"/>
    <s v="2018-533"/>
    <s v="SGD"/>
    <n v="200"/>
    <n v="165.79"/>
  </r>
  <r>
    <x v="7"/>
    <s v="Tech Systems"/>
    <s v="SGD"/>
    <n v="200"/>
    <n v="165.79"/>
    <s v="CEI PCBA"/>
    <s v="Racal system"/>
    <x v="0"/>
    <m/>
    <m/>
    <n v="2018"/>
    <s v="2018-533"/>
    <s v="SGD"/>
    <n v="200"/>
    <n v="165.79"/>
  </r>
  <r>
    <x v="7"/>
    <s v="Tech Systems"/>
    <s v="SGD"/>
    <n v="200"/>
    <n v="165.79"/>
    <s v="CEI PCBA"/>
    <s v="Racal system"/>
    <x v="0"/>
    <m/>
    <m/>
    <n v="2018"/>
    <s v="2018-533"/>
    <s v="SGD"/>
    <n v="200"/>
    <n v="165.79"/>
  </r>
  <r>
    <x v="7"/>
    <s v="Tech Systems"/>
    <s v="SGD"/>
    <n v="200"/>
    <n v="165.79"/>
    <s v="CEI PCBA"/>
    <s v="Racal system"/>
    <x v="0"/>
    <m/>
    <m/>
    <n v="2018"/>
    <s v="2018-533"/>
    <s v="SGD"/>
    <n v="200"/>
    <n v="165.79"/>
  </r>
  <r>
    <x v="7"/>
    <s v="Tech Systems"/>
    <s v="SGD"/>
    <n v="200"/>
    <n v="165.79"/>
    <s v="CEI PCBA"/>
    <s v="Racal system ID# 92222 12MO WP72"/>
    <x v="0"/>
    <m/>
    <m/>
    <n v="2018"/>
    <s v="2018-533"/>
    <s v="SGD"/>
    <n v="200"/>
    <n v="165.79"/>
  </r>
  <r>
    <x v="7"/>
    <s v="Tech Systems"/>
    <s v="SGD"/>
    <n v="200"/>
    <n v="165.79"/>
    <s v="CEI PCBA"/>
    <s v="Racal system ID# 92224 12MO WP72"/>
    <x v="0"/>
    <m/>
    <m/>
    <n v="2018"/>
    <s v="2018-533"/>
    <s v="SGD"/>
    <n v="200"/>
    <n v="165.79"/>
  </r>
  <r>
    <x v="7"/>
    <s v="Tech Systems"/>
    <s v="SGD"/>
    <n v="200"/>
    <n v="165.79"/>
    <s v="CEI PCBA"/>
    <s v="Racal system ID#92225 12MO WP72"/>
    <x v="0"/>
    <m/>
    <m/>
    <n v="2018"/>
    <s v="2018-533"/>
    <s v="SGD"/>
    <n v="200"/>
    <n v="165.79"/>
  </r>
  <r>
    <x v="7"/>
    <s v="Tech Systems"/>
    <s v="SGD"/>
    <n v="328"/>
    <n v="271.89"/>
    <s v="CEI PCBA"/>
    <s v="Racal system"/>
    <x v="0"/>
    <m/>
    <m/>
    <n v="2018"/>
    <s v="2018-533"/>
    <s v="SGD"/>
    <n v="328"/>
    <n v="271.89"/>
  </r>
  <r>
    <x v="7"/>
    <s v="Tech Systems"/>
    <s v="SGD"/>
    <n v="200"/>
    <n v="165.79"/>
    <s v="CEI PCBA"/>
    <s v="Racal system ID# 90246WP72"/>
    <x v="0"/>
    <m/>
    <m/>
    <n v="2018"/>
    <s v="2018-533"/>
    <s v="SGD"/>
    <n v="200"/>
    <n v="165.79"/>
  </r>
  <r>
    <x v="7"/>
    <s v="Tech Systems"/>
    <s v="SGD"/>
    <n v="200"/>
    <n v="165.79"/>
    <s v="CEI PCBA"/>
    <s v="Racal system ID#90245WP72"/>
    <x v="0"/>
    <m/>
    <m/>
    <n v="2018"/>
    <s v="2018-533"/>
    <s v="SGD"/>
    <n v="200"/>
    <n v="165.79"/>
  </r>
  <r>
    <x v="7"/>
    <s v="Tech Systems"/>
    <s v="SGD"/>
    <n v="200"/>
    <n v="165.79"/>
    <s v="CEI PCBA"/>
    <s v="Racal system ID#90242WP72"/>
    <x v="0"/>
    <m/>
    <m/>
    <n v="2018"/>
    <s v="2018-533"/>
    <s v="SGD"/>
    <n v="200"/>
    <n v="165.79"/>
  </r>
  <r>
    <x v="7"/>
    <s v="Tektronix"/>
    <s v="SGD"/>
    <n v="1370"/>
    <n v="1135.6400000000001"/>
    <s v="CEI PCBA"/>
    <s v="Racal system"/>
    <x v="0"/>
    <m/>
    <m/>
    <n v="2018"/>
    <s v="2018-533"/>
    <s v="SGD"/>
    <n v="1370"/>
    <n v="1135.6400000000001"/>
  </r>
  <r>
    <x v="8"/>
    <s v="Tech Systems"/>
    <m/>
    <m/>
    <m/>
    <s v="CEI PCBA (UK)"/>
    <s v="TE82900 Waters RF Gen"/>
    <x v="1"/>
    <m/>
    <m/>
    <s v="NA"/>
    <s v="NA"/>
    <s v="SGD"/>
    <n v="0"/>
    <n v="0"/>
  </r>
  <r>
    <x v="8"/>
    <s v="Tech Systems"/>
    <m/>
    <m/>
    <m/>
    <s v="CEI PCBA (UK)"/>
    <s v="WAT3 Micromass ID#3460"/>
    <x v="1"/>
    <m/>
    <m/>
    <s v="NA"/>
    <s v="NA"/>
    <s v="SGD"/>
    <n v="0"/>
    <n v="0"/>
  </r>
  <r>
    <x v="8"/>
    <s v="Tech Systems"/>
    <m/>
    <m/>
    <m/>
    <s v="CEI PCBA (UK)"/>
    <s v="WAT8 Quad Test (WA-4748/4809/4763/4764/4765"/>
    <x v="1"/>
    <m/>
    <m/>
    <s v="NA"/>
    <s v="NA"/>
    <s v="SGD"/>
    <n v="0"/>
    <n v="0"/>
  </r>
  <r>
    <x v="6"/>
    <s v="ESSCO"/>
    <m/>
    <m/>
    <m/>
    <s v="CEI PCBA (UK)"/>
    <s v="GTS2 82988-9 ID# 93181"/>
    <x v="1"/>
    <m/>
    <m/>
    <s v="NA"/>
    <s v="NA"/>
    <s v="SGD"/>
    <n v="0"/>
    <n v="0"/>
  </r>
  <r>
    <x v="9"/>
    <s v="ESSCO"/>
    <m/>
    <m/>
    <m/>
    <s v="CEI PCBA (UK)"/>
    <s v="GTS1 91743"/>
    <x v="1"/>
    <m/>
    <m/>
    <s v="NA"/>
    <s v="NA"/>
    <s v="SGD"/>
    <n v="0"/>
    <n v="0"/>
  </r>
  <r>
    <x v="10"/>
    <s v="Tech Systems"/>
    <m/>
    <m/>
    <m/>
    <s v="CEI PCBA (UK)"/>
    <s v="TE82934-2 (RF DC BOX Functional Tester)"/>
    <x v="1"/>
    <m/>
    <m/>
    <s v="NA"/>
    <s v="NA"/>
    <s v="SGD"/>
    <n v="0"/>
    <n v="0"/>
  </r>
  <r>
    <x v="10"/>
    <s v="Tech Systems"/>
    <m/>
    <m/>
    <m/>
    <s v="CEI PCBA (UK)"/>
    <s v="TE82934-2 (RF DC BOX Functional Tester)"/>
    <x v="1"/>
    <m/>
    <m/>
    <s v="NA"/>
    <s v="NA"/>
    <s v="SGD"/>
    <n v="0"/>
    <n v="0"/>
  </r>
  <r>
    <x v="9"/>
    <s v="TSIA"/>
    <s v="SGD"/>
    <n v="81"/>
    <n v="59.34"/>
    <s v="Flex"/>
    <m/>
    <x v="3"/>
    <m/>
    <m/>
    <s v="Q3 2018"/>
    <s v="2019-017"/>
    <s v="SGD"/>
    <n v="81"/>
    <n v="59.34"/>
  </r>
  <r>
    <x v="2"/>
    <s v="Ming Deng"/>
    <s v="SGD"/>
    <n v="80"/>
    <n v="59.29"/>
    <s v="Flex"/>
    <m/>
    <x v="3"/>
    <d v="2019-03-27T00:00:00"/>
    <s v="2019-178"/>
    <s v="1H 2018"/>
    <s v="2018-309"/>
    <s v="SGD"/>
    <n v="72"/>
    <n v="53.7"/>
  </r>
  <r>
    <x v="7"/>
    <s v="Ming Deng"/>
    <s v="SGD"/>
    <n v="72"/>
    <n v="52.75"/>
    <s v="Flex"/>
    <m/>
    <x v="3"/>
    <m/>
    <m/>
    <s v="Q3 2018"/>
    <s v="2019-017"/>
    <s v="SGD"/>
    <n v="72"/>
    <n v="52.75"/>
  </r>
  <r>
    <x v="1"/>
    <s v="Flex Internal"/>
    <s v="USD"/>
    <n v="33.340000000000003"/>
    <n v="33.340000000000003"/>
    <s v="Flex"/>
    <m/>
    <x v="3"/>
    <m/>
    <m/>
    <s v="1H 2018"/>
    <s v="2018-309"/>
    <s v="USD"/>
    <n v="33.340000000000003"/>
    <n v="33.340000000000003"/>
  </r>
  <r>
    <x v="1"/>
    <s v="Flex Internal"/>
    <s v="USD"/>
    <n v="33.340000000000003"/>
    <n v="33.340000000000003"/>
    <s v="Flex"/>
    <m/>
    <x v="3"/>
    <m/>
    <m/>
    <s v="1H 2018"/>
    <s v="2018-309"/>
    <s v="USD"/>
    <n v="33.340000000000003"/>
    <n v="33.340000000000003"/>
  </r>
  <r>
    <x v="2"/>
    <s v="Flex Internal"/>
    <s v="USD"/>
    <n v="33.340000000000003"/>
    <n v="33.340000000000003"/>
    <s v="Flex"/>
    <m/>
    <x v="3"/>
    <d v="2019-03-27T00:00:00"/>
    <s v="2019-178"/>
    <s v="1H 2018"/>
    <s v="2018-309"/>
    <s v="USD"/>
    <n v="33.340000000000003"/>
    <n v="33.340000000000003"/>
  </r>
  <r>
    <x v="2"/>
    <s v="Flex Internal"/>
    <s v="USD"/>
    <n v="33.340000000000003"/>
    <n v="33.340000000000003"/>
    <s v="Flex"/>
    <m/>
    <x v="3"/>
    <d v="2019-03-27T00:00:00"/>
    <s v="2019-178"/>
    <s v="1H 2018"/>
    <s v="2018-309"/>
    <s v="USD"/>
    <n v="33.340000000000003"/>
    <n v="33.340000000000003"/>
  </r>
  <r>
    <x v="2"/>
    <s v="Flex Internal"/>
    <s v="USD"/>
    <n v="33.340000000000003"/>
    <n v="33.340000000000003"/>
    <s v="Flex"/>
    <m/>
    <x v="3"/>
    <d v="2019-03-27T00:00:00"/>
    <s v="2019-178"/>
    <s v="1H 2018"/>
    <s v="2018-309"/>
    <s v="USD"/>
    <n v="33.340000000000003"/>
    <n v="33.340000000000003"/>
  </r>
  <r>
    <x v="2"/>
    <s v="Flex Internal"/>
    <s v="USD"/>
    <n v="33.340000000000003"/>
    <n v="33.340000000000003"/>
    <s v="Flex"/>
    <m/>
    <x v="3"/>
    <d v="2019-03-27T00:00:00"/>
    <s v="2019-178"/>
    <s v="1H 2018"/>
    <s v="2018-309"/>
    <s v="USD"/>
    <n v="33.340000000000003"/>
    <n v="33.340000000000003"/>
  </r>
  <r>
    <x v="2"/>
    <s v="Flex Internal"/>
    <s v="USD"/>
    <n v="33.340000000000003"/>
    <n v="33.340000000000003"/>
    <s v="Flex"/>
    <m/>
    <x v="3"/>
    <d v="2019-03-27T00:00:00"/>
    <s v="2019-178"/>
    <s v="1H 2018"/>
    <s v="2018-309"/>
    <s v="USD"/>
    <n v="33.340000000000003"/>
    <n v="33.340000000000003"/>
  </r>
  <r>
    <x v="2"/>
    <s v="Ming Deng"/>
    <s v="SGD"/>
    <n v="80"/>
    <n v="59.29"/>
    <s v="Flex"/>
    <m/>
    <x v="3"/>
    <d v="2019-03-27T00:00:00"/>
    <s v="2019-178"/>
    <s v="1H 2018"/>
    <s v="2018-309"/>
    <s v="SGD"/>
    <n v="72"/>
    <n v="53.7"/>
  </r>
  <r>
    <x v="7"/>
    <s v="Ming Deng"/>
    <s v="SGD"/>
    <n v="72"/>
    <n v="52.75"/>
    <s v="Flex"/>
    <m/>
    <x v="3"/>
    <m/>
    <m/>
    <s v="Q3 2018"/>
    <s v="2019-017"/>
    <s v="SGD"/>
    <n v="72"/>
    <n v="52.75"/>
  </r>
  <r>
    <x v="2"/>
    <s v="Ming Deng"/>
    <s v="SGD"/>
    <n v="80"/>
    <n v="59.29"/>
    <s v="Flex"/>
    <m/>
    <x v="3"/>
    <d v="2019-03-27T00:00:00"/>
    <s v="2019-178"/>
    <s v="1H 2018"/>
    <s v="2018-309"/>
    <s v="SGD"/>
    <n v="72"/>
    <n v="53.7"/>
  </r>
  <r>
    <x v="7"/>
    <s v="Ming Deng"/>
    <s v="SGD"/>
    <n v="72"/>
    <n v="52.75"/>
    <s v="Flex"/>
    <m/>
    <x v="3"/>
    <m/>
    <m/>
    <s v="Q3 2018"/>
    <s v="2019-017"/>
    <s v="SGD"/>
    <n v="72"/>
    <n v="52.75"/>
  </r>
  <r>
    <x v="4"/>
    <s v="Flex Internal"/>
    <s v="USD"/>
    <n v="33.4"/>
    <n v="33.4"/>
    <s v="Flex"/>
    <m/>
    <x v="3"/>
    <d v="2019-03-26T00:00:00"/>
    <s v="2019-148"/>
    <s v="1H 2018"/>
    <s v="2018-309"/>
    <s v="USD"/>
    <n v="33.4"/>
    <n v="33.4"/>
  </r>
  <r>
    <x v="4"/>
    <s v="Flex Internal"/>
    <s v="USD"/>
    <n v="33.4"/>
    <n v="33.4"/>
    <s v="Flex"/>
    <m/>
    <x v="3"/>
    <d v="2019-03-26T00:00:00"/>
    <s v="2019-148"/>
    <s v="1H 2018"/>
    <s v="2018-309"/>
    <s v="USD"/>
    <n v="33.4"/>
    <n v="33.4"/>
  </r>
  <r>
    <x v="5"/>
    <s v="Flex Internal"/>
    <s v="USD"/>
    <n v="141.94"/>
    <n v="141.94"/>
    <s v="Flex"/>
    <m/>
    <x v="3"/>
    <m/>
    <m/>
    <s v="1H 2018"/>
    <s v="2018-309"/>
    <s v="USD"/>
    <n v="141.94"/>
    <n v="141.94"/>
  </r>
  <r>
    <x v="11"/>
    <s v="Flex Internal"/>
    <s v="USD"/>
    <n v="141.94"/>
    <n v="141.94"/>
    <s v="Flex"/>
    <m/>
    <x v="3"/>
    <m/>
    <m/>
    <s v="Nov 2018"/>
    <s v="2019-018"/>
    <s v="USD"/>
    <n v="141.94"/>
    <n v="141.94"/>
  </r>
  <r>
    <x v="5"/>
    <s v="Flex Internal"/>
    <s v="USD"/>
    <n v="141.94"/>
    <n v="141.94"/>
    <s v="Flex"/>
    <m/>
    <x v="3"/>
    <m/>
    <m/>
    <s v="1H 2018"/>
    <s v="2018-309"/>
    <s v="USD"/>
    <n v="141.94"/>
    <n v="141.94"/>
  </r>
  <r>
    <x v="11"/>
    <s v="Flex Internal"/>
    <s v="USD"/>
    <n v="141.94"/>
    <n v="141.94"/>
    <s v="Flex"/>
    <m/>
    <x v="3"/>
    <m/>
    <m/>
    <s v="Nov 2018"/>
    <s v="2019-018"/>
    <s v="USD"/>
    <n v="141.94"/>
    <n v="141.94"/>
  </r>
  <r>
    <x v="4"/>
    <s v="Flex Internal"/>
    <s v="USD"/>
    <n v="141.94"/>
    <n v="141.94"/>
    <s v="Flex"/>
    <m/>
    <x v="3"/>
    <d v="2019-03-26T00:00:00"/>
    <s v="2019-148"/>
    <s v="1H 2018"/>
    <s v="2018-309"/>
    <s v="USD"/>
    <n v="141.94"/>
    <n v="141.94"/>
  </r>
  <r>
    <x v="9"/>
    <s v="Flex Internal"/>
    <s v="USD"/>
    <n v="141.94"/>
    <n v="141.94"/>
    <s v="Flex"/>
    <m/>
    <x v="3"/>
    <m/>
    <m/>
    <s v="Q3 2018"/>
    <s v="2019-017"/>
    <s v="USD"/>
    <n v="141.94"/>
    <n v="141.94"/>
  </r>
  <r>
    <x v="6"/>
    <s v="Flex Internal"/>
    <s v="USD"/>
    <n v="141.94"/>
    <n v="141.94"/>
    <s v="Flex"/>
    <m/>
    <x v="3"/>
    <m/>
    <m/>
    <s v="1H 2018"/>
    <s v="2018-309"/>
    <s v="USD"/>
    <n v="141.94"/>
    <n v="141.94"/>
  </r>
  <r>
    <x v="3"/>
    <s v="Flex Internal"/>
    <s v="USD"/>
    <n v="141.94"/>
    <n v="141.94"/>
    <s v="Flex"/>
    <m/>
    <x v="3"/>
    <m/>
    <m/>
    <s v="Dec 2018"/>
    <s v="2019-127"/>
    <s v="USD"/>
    <n v="141.94"/>
    <n v="141.94"/>
  </r>
  <r>
    <x v="4"/>
    <s v="Flex Internal"/>
    <s v="USD"/>
    <n v="141.94"/>
    <n v="141.94"/>
    <s v="Flex"/>
    <m/>
    <x v="3"/>
    <d v="2019-03-26T00:00:00"/>
    <s v="2019-148"/>
    <s v="1H 2018"/>
    <s v="2018-309"/>
    <s v="USD"/>
    <n v="141.94"/>
    <n v="141.94"/>
  </r>
  <r>
    <x v="9"/>
    <s v="Flex Internal"/>
    <s v="USD"/>
    <n v="141.94"/>
    <n v="141.94"/>
    <s v="Flex"/>
    <m/>
    <x v="3"/>
    <m/>
    <m/>
    <s v="Q3 2018"/>
    <s v="2019-017"/>
    <s v="USD"/>
    <n v="141.94"/>
    <n v="141.94"/>
  </r>
  <r>
    <x v="2"/>
    <s v="Ming Deng"/>
    <s v="SGD"/>
    <n v="80"/>
    <n v="59.29"/>
    <s v="Flex"/>
    <m/>
    <x v="3"/>
    <d v="2019-03-27T00:00:00"/>
    <s v="2019-178"/>
    <s v="1H 2018"/>
    <s v="2018-309"/>
    <s v="SGD"/>
    <n v="72"/>
    <n v="53.7"/>
  </r>
  <r>
    <x v="7"/>
    <s v="Ming Deng"/>
    <s v="SGD"/>
    <n v="72"/>
    <n v="52.75"/>
    <s v="Flex"/>
    <m/>
    <x v="3"/>
    <m/>
    <m/>
    <s v="Q3 2018"/>
    <s v="2019-017"/>
    <s v="SGD"/>
    <n v="72"/>
    <n v="52.75"/>
  </r>
  <r>
    <x v="4"/>
    <s v="Flex Internal"/>
    <s v="USD"/>
    <n v="33.4"/>
    <n v="33.4"/>
    <s v="Flex"/>
    <m/>
    <x v="3"/>
    <d v="2019-03-26T00:00:00"/>
    <s v="2019-148"/>
    <s v="1H 2018"/>
    <s v="2018-309"/>
    <s v="USD"/>
    <n v="33.4"/>
    <n v="33.4"/>
  </r>
  <r>
    <x v="4"/>
    <s v="Flex Internal"/>
    <s v="USD"/>
    <n v="33.4"/>
    <n v="33.4"/>
    <s v="Flex"/>
    <m/>
    <x v="3"/>
    <d v="2019-03-26T00:00:00"/>
    <s v="2019-148"/>
    <s v="1H 2018"/>
    <s v="2018-309"/>
    <s v="USD"/>
    <n v="33.4"/>
    <n v="33.4"/>
  </r>
  <r>
    <x v="1"/>
    <s v="Flex Internal"/>
    <s v="USD"/>
    <n v="33.4"/>
    <n v="33.4"/>
    <s v="Flex"/>
    <m/>
    <x v="3"/>
    <m/>
    <m/>
    <s v="1H 2018"/>
    <s v="2018-309"/>
    <s v="USD"/>
    <n v="33.4"/>
    <n v="33.4"/>
  </r>
  <r>
    <x v="1"/>
    <s v="Flex Internal"/>
    <s v="USD"/>
    <n v="33.4"/>
    <n v="33.4"/>
    <s v="Flex"/>
    <m/>
    <x v="3"/>
    <m/>
    <m/>
    <s v="1H 2018"/>
    <s v="2018-309"/>
    <s v="USD"/>
    <n v="33.4"/>
    <n v="33.4"/>
  </r>
  <r>
    <x v="2"/>
    <s v="Flex Internal"/>
    <s v="USD"/>
    <n v="33.340000000000003"/>
    <n v="33.340000000000003"/>
    <s v="Flex"/>
    <m/>
    <x v="3"/>
    <d v="2019-03-27T00:00:00"/>
    <s v="2019-178"/>
    <s v="1H 2018"/>
    <s v="2018-309"/>
    <s v="USD"/>
    <n v="33.340000000000003"/>
    <n v="33.340000000000003"/>
  </r>
  <r>
    <x v="2"/>
    <s v="Flex Internal"/>
    <s v="USD"/>
    <n v="33.340000000000003"/>
    <n v="33.340000000000003"/>
    <s v="Flex"/>
    <m/>
    <x v="3"/>
    <d v="2019-03-27T00:00:00"/>
    <s v="2019-178"/>
    <s v="1H 2018"/>
    <s v="2018-309"/>
    <s v="USD"/>
    <n v="33.340000000000003"/>
    <n v="33.340000000000003"/>
  </r>
  <r>
    <x v="2"/>
    <s v="Flex Internal"/>
    <s v="USD"/>
    <n v="33.340000000000003"/>
    <n v="33.340000000000003"/>
    <s v="Flex"/>
    <m/>
    <x v="3"/>
    <d v="2019-03-27T00:00:00"/>
    <s v="2019-178"/>
    <s v="1H 2018"/>
    <s v="2018-309"/>
    <s v="USD"/>
    <n v="33.340000000000003"/>
    <n v="33.340000000000003"/>
  </r>
  <r>
    <x v="2"/>
    <s v="Flex Internal"/>
    <s v="USD"/>
    <n v="33.340000000000003"/>
    <n v="33.340000000000003"/>
    <s v="Flex"/>
    <m/>
    <x v="3"/>
    <d v="2019-03-27T00:00:00"/>
    <s v="2019-178"/>
    <s v="1H 2018"/>
    <s v="2018-309"/>
    <s v="USD"/>
    <n v="33.340000000000003"/>
    <n v="33.340000000000003"/>
  </r>
  <r>
    <x v="2"/>
    <s v="Flex Internal"/>
    <s v="USD"/>
    <n v="33.340000000000003"/>
    <n v="33.340000000000003"/>
    <s v="Flex"/>
    <m/>
    <x v="3"/>
    <d v="2019-03-27T00:00:00"/>
    <s v="2019-178"/>
    <s v="1H 2018"/>
    <s v="2018-309"/>
    <s v="USD"/>
    <n v="33.340000000000003"/>
    <n v="33.340000000000003"/>
  </r>
  <r>
    <x v="1"/>
    <s v="Flex Internal"/>
    <s v="USD"/>
    <n v="33.340000000000003"/>
    <n v="33.340000000000003"/>
    <s v="Flex"/>
    <m/>
    <x v="3"/>
    <m/>
    <m/>
    <s v="1H 2018"/>
    <s v="2018-309"/>
    <s v="USD"/>
    <n v="33.340000000000003"/>
    <n v="33.340000000000003"/>
  </r>
  <r>
    <x v="2"/>
    <s v="Flex Internal"/>
    <s v="USD"/>
    <n v="33.340000000000003"/>
    <n v="33.340000000000003"/>
    <s v="Flex"/>
    <m/>
    <x v="3"/>
    <d v="2019-03-27T00:00:00"/>
    <s v="2019-178"/>
    <s v="1H 2018"/>
    <s v="2018-309"/>
    <s v="USD"/>
    <n v="33.340000000000003"/>
    <n v="33.340000000000003"/>
  </r>
  <r>
    <x v="2"/>
    <s v="Flex Internal"/>
    <s v="USD"/>
    <n v="33.340000000000003"/>
    <n v="33.340000000000003"/>
    <s v="Flex"/>
    <m/>
    <x v="3"/>
    <d v="2019-03-27T00:00:00"/>
    <s v="2019-178"/>
    <s v="1H 2018"/>
    <s v="2018-309"/>
    <s v="USD"/>
    <n v="33.340000000000003"/>
    <n v="33.340000000000003"/>
  </r>
  <r>
    <x v="4"/>
    <s v="TSIA"/>
    <s v="SGD"/>
    <n v="72"/>
    <n v="52.95"/>
    <s v="Flex"/>
    <m/>
    <x v="3"/>
    <d v="2019-03-26T00:00:00"/>
    <s v="2019-148"/>
    <s v="1H 2018"/>
    <s v="2018-309"/>
    <s v="SGD"/>
    <n v="72"/>
    <n v="53.7"/>
  </r>
  <r>
    <x v="4"/>
    <s v="TSIA"/>
    <s v="SGD"/>
    <n v="72"/>
    <n v="52.95"/>
    <s v="Flex"/>
    <m/>
    <x v="3"/>
    <d v="2019-03-26T00:00:00"/>
    <s v="2019-148"/>
    <s v="1H 2018"/>
    <s v="2018-309"/>
    <s v="SGD"/>
    <n v="72"/>
    <n v="53.7"/>
  </r>
  <r>
    <x v="4"/>
    <s v="Micro Precision"/>
    <s v="SGD"/>
    <n v="300"/>
    <n v="220.64"/>
    <s v="Flex"/>
    <m/>
    <x v="3"/>
    <d v="2019-03-26T00:00:00"/>
    <s v="2019-148"/>
    <s v="1H 2018"/>
    <s v="2018-309"/>
    <s v="SGD"/>
    <n v="300"/>
    <n v="223.76"/>
  </r>
  <r>
    <x v="8"/>
    <s v="SGS"/>
    <s v="SGD"/>
    <n v="316"/>
    <n v="231.5"/>
    <s v="Flex"/>
    <m/>
    <x v="3"/>
    <m/>
    <m/>
    <s v="Q3 2018"/>
    <s v="2019-017"/>
    <s v="SGD"/>
    <n v="316"/>
    <n v="231.5"/>
  </r>
  <r>
    <x v="0"/>
    <s v="Flex Internal"/>
    <s v="USD"/>
    <n v="141.94"/>
    <n v="141.94"/>
    <s v="Flex"/>
    <m/>
    <x v="3"/>
    <d v="2019-05-08T00:00:00"/>
    <s v="2019-219"/>
    <s v="1H 2018"/>
    <s v="2018-309"/>
    <s v="USD"/>
    <n v="141.94"/>
    <n v="141.94"/>
  </r>
  <r>
    <x v="8"/>
    <s v="Flex Internal"/>
    <s v="USD"/>
    <n v="141.94"/>
    <n v="141.94"/>
    <s v="Flex"/>
    <m/>
    <x v="3"/>
    <m/>
    <m/>
    <s v="Q3 2018"/>
    <s v="2019-017"/>
    <s v="USD"/>
    <n v="141.94"/>
    <n v="141.94"/>
  </r>
  <r>
    <x v="2"/>
    <s v="Ming Deng"/>
    <s v="SGD"/>
    <n v="80"/>
    <n v="59.29"/>
    <s v="Flex"/>
    <m/>
    <x v="3"/>
    <d v="2019-03-27T00:00:00"/>
    <s v="2019-178"/>
    <s v="1H 2018"/>
    <s v="2018-309"/>
    <s v="SGD"/>
    <n v="72"/>
    <n v="53.7"/>
  </r>
  <r>
    <x v="7"/>
    <s v="Ming Deng"/>
    <s v="SGD"/>
    <n v="72"/>
    <n v="52.75"/>
    <s v="Flex"/>
    <m/>
    <x v="3"/>
    <m/>
    <m/>
    <s v="Q3 2018"/>
    <s v="2019-017"/>
    <s v="SGD"/>
    <n v="72"/>
    <n v="52.75"/>
  </r>
  <r>
    <x v="8"/>
    <s v="SGS"/>
    <s v="SGD"/>
    <n v="218"/>
    <n v="159.71"/>
    <s v="Flex"/>
    <m/>
    <x v="3"/>
    <m/>
    <m/>
    <s v="Q3 2018"/>
    <s v="2019-017"/>
    <s v="SGD"/>
    <n v="218"/>
    <n v="159.71"/>
  </r>
  <r>
    <x v="9"/>
    <s v="TSIA"/>
    <s v="SGD"/>
    <n v="108"/>
    <n v="79.12"/>
    <s v="Flex"/>
    <m/>
    <x v="3"/>
    <m/>
    <m/>
    <s v="Q3 2018"/>
    <s v="2019-017"/>
    <s v="SGD"/>
    <n v="108"/>
    <n v="79.12"/>
  </r>
  <r>
    <x v="4"/>
    <s v="Flex Internal"/>
    <s v="USD"/>
    <n v="33.4"/>
    <n v="33.4"/>
    <s v="Flex"/>
    <m/>
    <x v="3"/>
    <d v="2019-03-26T00:00:00"/>
    <s v="2019-148"/>
    <s v="1H 2018"/>
    <s v="2018-309"/>
    <s v="USD"/>
    <n v="33.4"/>
    <n v="33.4"/>
  </r>
  <r>
    <x v="3"/>
    <s v="Micro Precision"/>
    <s v="SGD"/>
    <n v="300"/>
    <n v="217.74"/>
    <s v="Flex"/>
    <m/>
    <x v="3"/>
    <m/>
    <m/>
    <s v="Nov 2018"/>
    <s v="2019-018"/>
    <s v="SGD"/>
    <n v="300"/>
    <n v="217.74"/>
  </r>
  <r>
    <x v="0"/>
    <s v="Keysight"/>
    <s v="SGD"/>
    <n v="283"/>
    <n v="209.74"/>
    <s v="Flex"/>
    <m/>
    <x v="3"/>
    <d v="2019-05-08T00:00:00"/>
    <s v="2019-219"/>
    <s v="1H 2018"/>
    <s v="2018-309"/>
    <s v="SGD"/>
    <n v="270"/>
    <n v="201.39"/>
  </r>
  <r>
    <x v="10"/>
    <s v="Micro Precision"/>
    <s v="SGD"/>
    <n v="300"/>
    <n v="219.78"/>
    <s v="Flex"/>
    <m/>
    <x v="3"/>
    <m/>
    <m/>
    <s v="Q3 2018"/>
    <s v="2019-017"/>
    <s v="SGD"/>
    <n v="300"/>
    <n v="219.78"/>
  </r>
  <r>
    <x v="1"/>
    <s v="Flex Internal"/>
    <s v="USD"/>
    <n v="141.94"/>
    <n v="141.94"/>
    <s v="Flex"/>
    <m/>
    <x v="3"/>
    <m/>
    <m/>
    <s v="1H 2018"/>
    <s v="2018-309"/>
    <s v="USD"/>
    <n v="141.94"/>
    <n v="141.94"/>
  </r>
  <r>
    <x v="7"/>
    <s v="Particle Measuring Systems"/>
    <s v="SGD"/>
    <n v="1848"/>
    <n v="1353.85"/>
    <s v="Flex"/>
    <m/>
    <x v="3"/>
    <m/>
    <m/>
    <s v="Q3 2018"/>
    <s v="2019-017"/>
    <s v="SGD"/>
    <n v="1848"/>
    <n v="1353.85"/>
  </r>
  <r>
    <x v="1"/>
    <s v="Ming Deng"/>
    <s v="SGD"/>
    <n v="72"/>
    <n v="52.95"/>
    <s v="Flex"/>
    <s v="Calibration report is not yet received from calibration house , we will include the claim in Apr_x000a_Moved to Feb’19 Cal Claim due to : Faulty Part of Eqid 0497."/>
    <x v="3"/>
    <m/>
    <m/>
    <s v="1H 2018"/>
    <s v="2018-309"/>
    <s v="SGD"/>
    <n v="72"/>
    <n v="53.7"/>
  </r>
  <r>
    <x v="9"/>
    <s v="Ming Deng"/>
    <s v="SGD"/>
    <n v="72"/>
    <n v="52.75"/>
    <s v="Flex"/>
    <m/>
    <x v="3"/>
    <m/>
    <m/>
    <s v="Q3 2018"/>
    <s v="2019-017"/>
    <s v="SGD"/>
    <n v="72"/>
    <n v="52.75"/>
  </r>
  <r>
    <x v="2"/>
    <s v="Ming Deng"/>
    <s v="SGD"/>
    <n v="72"/>
    <n v="53.36"/>
    <s v="Flex"/>
    <m/>
    <x v="3"/>
    <d v="2019-03-27T00:00:00"/>
    <s v="2019-178"/>
    <s v="1H 2018"/>
    <s v="2018-309"/>
    <s v="SGD"/>
    <n v="72"/>
    <n v="53.7"/>
  </r>
  <r>
    <x v="7"/>
    <s v="Ming Deng"/>
    <s v="SGD"/>
    <n v="72"/>
    <n v="52.75"/>
    <s v="Flex"/>
    <m/>
    <x v="3"/>
    <m/>
    <m/>
    <s v="Q3 2018"/>
    <s v="2019-017"/>
    <s v="SGD"/>
    <n v="72"/>
    <n v="52.75"/>
  </r>
  <r>
    <x v="4"/>
    <s v="Ming Deng"/>
    <s v="SGD"/>
    <n v="72"/>
    <n v="52.95"/>
    <s v="Flex"/>
    <m/>
    <x v="3"/>
    <d v="2019-03-26T00:00:00"/>
    <s v="2019-148"/>
    <s v="1H 2018"/>
    <s v="2018-309"/>
    <s v="SGD"/>
    <n v="72"/>
    <n v="53.7"/>
  </r>
  <r>
    <x v="9"/>
    <s v="Ming Deng"/>
    <s v="SGD"/>
    <n v="72"/>
    <n v="52.75"/>
    <s v="Flex"/>
    <m/>
    <x v="3"/>
    <m/>
    <m/>
    <s v="Q3 2018"/>
    <s v="2019-017"/>
    <s v="SGD"/>
    <n v="72"/>
    <n v="52.75"/>
  </r>
  <r>
    <x v="6"/>
    <s v="Ming Deng"/>
    <s v="SGD"/>
    <n v="72"/>
    <n v="53.7"/>
    <s v="Flex"/>
    <s v="Next calibration due June 19"/>
    <x v="3"/>
    <m/>
    <m/>
    <s v="1H 2018"/>
    <s v="2018-309"/>
    <s v="SGD"/>
    <n v="72"/>
    <n v="53.7"/>
  </r>
  <r>
    <x v="3"/>
    <s v="Ming Deng"/>
    <s v="SGD"/>
    <n v="72"/>
    <n v="52.26"/>
    <s v="Flex"/>
    <m/>
    <x v="3"/>
    <m/>
    <m/>
    <s v="Dec 2018"/>
    <s v="2019-127"/>
    <s v="SGD"/>
    <n v="72"/>
    <n v="52.26"/>
  </r>
  <r>
    <x v="4"/>
    <s v="Ming Deng"/>
    <s v="SGD"/>
    <n v="72"/>
    <n v="52.95"/>
    <s v="Flex"/>
    <m/>
    <x v="3"/>
    <d v="2019-03-26T00:00:00"/>
    <s v="2019-148"/>
    <s v="1H 2018"/>
    <s v="2018-309"/>
    <s v="SGD"/>
    <n v="72"/>
    <n v="53.7"/>
  </r>
  <r>
    <x v="9"/>
    <s v="Ming Deng"/>
    <s v="SGD"/>
    <n v="72"/>
    <n v="52.75"/>
    <s v="Flex"/>
    <m/>
    <x v="3"/>
    <m/>
    <m/>
    <s v="Q3 2018"/>
    <s v="2019-017"/>
    <s v="SGD"/>
    <n v="72"/>
    <n v="52.75"/>
  </r>
  <r>
    <x v="4"/>
    <s v="Ming Deng"/>
    <s v="SGD"/>
    <n v="72"/>
    <n v="52.95"/>
    <s v="Flex"/>
    <m/>
    <x v="3"/>
    <d v="2019-03-26T00:00:00"/>
    <s v="2019-148"/>
    <s v="1H 2018"/>
    <s v="2018-309"/>
    <s v="SGD"/>
    <n v="72"/>
    <n v="53.7"/>
  </r>
  <r>
    <x v="9"/>
    <s v="Ming Deng"/>
    <s v="SGD"/>
    <n v="72"/>
    <n v="52.75"/>
    <s v="Flex"/>
    <m/>
    <x v="3"/>
    <m/>
    <m/>
    <s v="Q3 2018"/>
    <s v="2019-017"/>
    <s v="SGD"/>
    <n v="72"/>
    <n v="52.75"/>
  </r>
  <r>
    <x v="4"/>
    <s v="Ming Deng"/>
    <s v="SGD"/>
    <n v="72"/>
    <n v="52.95"/>
    <s v="Flex"/>
    <m/>
    <x v="3"/>
    <d v="2019-03-26T00:00:00"/>
    <s v="2019-148"/>
    <s v="1H 2018"/>
    <s v="2018-309"/>
    <s v="SGD"/>
    <n v="72"/>
    <n v="53.7"/>
  </r>
  <r>
    <x v="9"/>
    <s v="Ming Deng"/>
    <s v="SGD"/>
    <n v="72"/>
    <n v="52.75"/>
    <s v="Flex"/>
    <m/>
    <x v="3"/>
    <m/>
    <m/>
    <s v="Q3 2018"/>
    <s v="2019-017"/>
    <s v="SGD"/>
    <n v="72"/>
    <n v="52.75"/>
  </r>
  <r>
    <x v="2"/>
    <s v="Ming Deng"/>
    <s v="SGD"/>
    <n v="72"/>
    <n v="53.36"/>
    <s v="Flex"/>
    <m/>
    <x v="3"/>
    <d v="2019-03-27T00:00:00"/>
    <s v="2019-178"/>
    <s v="1H 2018"/>
    <s v="2018-309"/>
    <s v="SGD"/>
    <n v="72"/>
    <n v="53.7"/>
  </r>
  <r>
    <x v="7"/>
    <s v="Ming Deng"/>
    <s v="SGD"/>
    <n v="72"/>
    <n v="52.75"/>
    <s v="Flex"/>
    <m/>
    <x v="3"/>
    <m/>
    <m/>
    <s v="Q3 2018"/>
    <s v="2019-017"/>
    <s v="SGD"/>
    <n v="72"/>
    <n v="52.75"/>
  </r>
  <r>
    <x v="2"/>
    <s v="Ming Deng"/>
    <s v="SGD"/>
    <n v="80"/>
    <n v="59.29"/>
    <s v="Flex"/>
    <m/>
    <x v="3"/>
    <d v="2019-03-27T00:00:00"/>
    <s v="2019-178"/>
    <s v="1H 2018"/>
    <s v="2018-309"/>
    <s v="SGD"/>
    <n v="64"/>
    <n v="47.74"/>
  </r>
  <r>
    <x v="7"/>
    <s v="Ming Deng"/>
    <s v="SGD"/>
    <n v="64"/>
    <n v="46.89"/>
    <s v="Flex"/>
    <m/>
    <x v="3"/>
    <m/>
    <m/>
    <s v="Q3 2018"/>
    <s v="2019-017"/>
    <s v="SGD"/>
    <n v="64"/>
    <n v="46.89"/>
  </r>
  <r>
    <x v="2"/>
    <s v="Ming Deng"/>
    <s v="SGD"/>
    <n v="32"/>
    <n v="23.72"/>
    <s v="Flex"/>
    <m/>
    <x v="3"/>
    <d v="2019-03-27T00:00:00"/>
    <s v="2019-178"/>
    <s v="1H 2018"/>
    <s v="2018-309"/>
    <s v="SGD"/>
    <n v="32"/>
    <n v="23.87"/>
  </r>
  <r>
    <x v="7"/>
    <s v="Ming Deng"/>
    <s v="SGD"/>
    <n v="32"/>
    <n v="23.44"/>
    <s v="Flex"/>
    <m/>
    <x v="3"/>
    <m/>
    <m/>
    <s v="Q3 2018"/>
    <s v="2019-017"/>
    <s v="SGD"/>
    <n v="32"/>
    <n v="23.44"/>
  </r>
  <r>
    <x v="2"/>
    <s v="Ming Deng"/>
    <s v="SGD"/>
    <n v="27"/>
    <n v="20.010000000000002"/>
    <s v="Flex"/>
    <m/>
    <x v="3"/>
    <d v="2019-03-27T00:00:00"/>
    <s v="2019-178"/>
    <s v="1H 2018"/>
    <s v="2018-309"/>
    <s v="SGD"/>
    <n v="24"/>
    <n v="17.899999999999999"/>
  </r>
  <r>
    <x v="7"/>
    <s v="Ming Deng"/>
    <s v="SGD"/>
    <n v="32"/>
    <n v="23.44"/>
    <s v="Flex"/>
    <m/>
    <x v="3"/>
    <m/>
    <m/>
    <s v="Q3 2018"/>
    <s v="2019-017"/>
    <s v="SGD"/>
    <n v="32"/>
    <n v="23.44"/>
  </r>
  <r>
    <x v="9"/>
    <s v="Caltek"/>
    <s v="SGD"/>
    <n v="390"/>
    <n v="285.70999999999998"/>
    <s v="Flex"/>
    <m/>
    <x v="3"/>
    <m/>
    <m/>
    <s v="Q3 2018"/>
    <s v="2019-017"/>
    <s v="SGD"/>
    <n v="390"/>
    <n v="285.70999999999998"/>
  </r>
  <r>
    <x v="4"/>
    <s v="Flex Internal"/>
    <s v="USD"/>
    <n v="15.79"/>
    <n v="15.79"/>
    <s v="Flex"/>
    <m/>
    <x v="3"/>
    <d v="2019-03-26T00:00:00"/>
    <s v="2019-148"/>
    <s v="1H 2018"/>
    <s v="2018-309"/>
    <s v="USD"/>
    <n v="15.79"/>
    <n v="15.79"/>
  </r>
  <r>
    <x v="4"/>
    <s v="Flex Internal"/>
    <s v="USD"/>
    <n v="15.79"/>
    <n v="15.79"/>
    <s v="Flex"/>
    <m/>
    <x v="3"/>
    <d v="2019-03-26T00:00:00"/>
    <s v="2019-148"/>
    <s v="1H 2018"/>
    <s v="2018-309"/>
    <s v="USD"/>
    <n v="15.79"/>
    <n v="15.79"/>
  </r>
  <r>
    <x v="4"/>
    <s v="Flex Internal"/>
    <s v="USD"/>
    <n v="15.79"/>
    <n v="15.79"/>
    <s v="Flex"/>
    <m/>
    <x v="3"/>
    <d v="2019-03-26T00:00:00"/>
    <s v="2019-148"/>
    <s v="1H 2018"/>
    <s v="2018-309"/>
    <s v="USD"/>
    <n v="15.79"/>
    <n v="15.79"/>
  </r>
  <r>
    <x v="4"/>
    <s v="Flex Internal"/>
    <s v="USD"/>
    <n v="15.79"/>
    <n v="15.79"/>
    <s v="Flex"/>
    <m/>
    <x v="3"/>
    <d v="2019-03-26T00:00:00"/>
    <s v="2019-148"/>
    <s v="1H 2018"/>
    <s v="2018-309"/>
    <s v="USD"/>
    <n v="15.79"/>
    <n v="15.79"/>
  </r>
  <r>
    <x v="4"/>
    <s v="Flex Internal"/>
    <s v="USD"/>
    <n v="15.79"/>
    <n v="15.79"/>
    <s v="Flex"/>
    <m/>
    <x v="3"/>
    <d v="2019-03-26T00:00:00"/>
    <s v="2019-148"/>
    <s v="1H 2018"/>
    <s v="2018-309"/>
    <s v="USD"/>
    <n v="15.79"/>
    <n v="15.79"/>
  </r>
  <r>
    <x v="4"/>
    <s v="Flex Internal"/>
    <s v="USD"/>
    <n v="15.79"/>
    <n v="15.79"/>
    <s v="Flex"/>
    <m/>
    <x v="3"/>
    <d v="2019-03-26T00:00:00"/>
    <s v="2019-148"/>
    <s v="1H 2018"/>
    <s v="2018-309"/>
    <s v="USD"/>
    <n v="15.79"/>
    <n v="15.79"/>
  </r>
  <r>
    <x v="4"/>
    <s v="Flex Internal"/>
    <s v="USD"/>
    <n v="15.79"/>
    <n v="15.79"/>
    <s v="Flex"/>
    <m/>
    <x v="3"/>
    <d v="2019-03-26T00:00:00"/>
    <s v="2019-148"/>
    <s v="1H 2018"/>
    <s v="2018-309"/>
    <s v="USD"/>
    <n v="15.79"/>
    <n v="15.79"/>
  </r>
  <r>
    <x v="4"/>
    <s v="Flex Internal"/>
    <s v="USD"/>
    <n v="15.79"/>
    <n v="15.79"/>
    <s v="Flex"/>
    <m/>
    <x v="3"/>
    <d v="2019-03-26T00:00:00"/>
    <s v="2019-148"/>
    <s v="1H 2018"/>
    <s v="2018-309"/>
    <s v="USD"/>
    <n v="15.79"/>
    <n v="15.79"/>
  </r>
  <r>
    <x v="0"/>
    <s v="Flex Internal"/>
    <s v="USD"/>
    <n v="105.29"/>
    <n v="105.29"/>
    <s v="Flex"/>
    <m/>
    <x v="3"/>
    <d v="2019-05-08T00:00:00"/>
    <s v="2019-219"/>
    <s v="1H 2018"/>
    <s v="2018-309"/>
    <s v="USD"/>
    <n v="105.29"/>
    <n v="105.29"/>
  </r>
  <r>
    <x v="5"/>
    <s v="Flex Internal"/>
    <s v="USD"/>
    <n v="105.29"/>
    <n v="105.29"/>
    <s v="Flex"/>
    <m/>
    <x v="3"/>
    <m/>
    <m/>
    <s v="1H 2018"/>
    <s v="2018-309"/>
    <s v="USD"/>
    <n v="105.29"/>
    <n v="105.29"/>
  </r>
  <r>
    <x v="5"/>
    <s v="Flex Internal"/>
    <s v="USD"/>
    <n v="105.29"/>
    <n v="105.29"/>
    <s v="Flex"/>
    <m/>
    <x v="3"/>
    <m/>
    <m/>
    <s v="1H 2018"/>
    <s v="2018-309"/>
    <s v="USD"/>
    <n v="105.29"/>
    <n v="105.29"/>
  </r>
  <r>
    <x v="1"/>
    <s v="Flex Internal"/>
    <s v="USD"/>
    <n v="105.29"/>
    <n v="105.29"/>
    <s v="Flex"/>
    <m/>
    <x v="3"/>
    <m/>
    <m/>
    <s v="1H 2018"/>
    <s v="2018-309"/>
    <s v="USD"/>
    <n v="105.29"/>
    <n v="105.29"/>
  </r>
  <r>
    <x v="1"/>
    <s v="Flex Internal"/>
    <s v="USD"/>
    <n v="105.29"/>
    <n v="105.29"/>
    <s v="Flex"/>
    <m/>
    <x v="3"/>
    <m/>
    <m/>
    <s v="1H 2018"/>
    <s v="2018-309"/>
    <s v="USD"/>
    <n v="105.29"/>
    <n v="105.29"/>
  </r>
  <r>
    <x v="5"/>
    <s v="Flex Internal"/>
    <s v="USD"/>
    <n v="105.29"/>
    <n v="105.29"/>
    <s v="Flex"/>
    <m/>
    <x v="3"/>
    <m/>
    <m/>
    <s v="1H 2018"/>
    <s v="2018-309"/>
    <s v="USD"/>
    <n v="105.29"/>
    <n v="105.29"/>
  </r>
  <r>
    <x v="1"/>
    <s v="Flex Internal"/>
    <s v="USD"/>
    <n v="105.29"/>
    <n v="105.29"/>
    <s v="Flex"/>
    <m/>
    <x v="3"/>
    <m/>
    <m/>
    <s v="1H 2018"/>
    <s v="2018-309"/>
    <s v="USD"/>
    <n v="105.29"/>
    <n v="105.29"/>
  </r>
  <r>
    <x v="1"/>
    <s v="Flex Internal"/>
    <s v="USD"/>
    <n v="105.29"/>
    <n v="105.29"/>
    <s v="Flex"/>
    <m/>
    <x v="3"/>
    <m/>
    <m/>
    <s v="1H 2018"/>
    <s v="2018-309"/>
    <s v="USD"/>
    <n v="105.29"/>
    <n v="105.29"/>
  </r>
  <r>
    <x v="2"/>
    <s v="Ming Deng"/>
    <s v="SGD"/>
    <n v="80"/>
    <n v="59.29"/>
    <s v="Flex"/>
    <m/>
    <x v="3"/>
    <d v="2019-03-27T00:00:00"/>
    <s v="2019-178"/>
    <s v="1H 2018"/>
    <s v="2018-309"/>
    <s v="SGD"/>
    <n v="64"/>
    <n v="47.74"/>
  </r>
  <r>
    <x v="7"/>
    <s v="Ming Deng"/>
    <s v="SGD"/>
    <n v="64"/>
    <n v="46.89"/>
    <s v="Flex"/>
    <m/>
    <x v="3"/>
    <m/>
    <m/>
    <s v="Q3 2018"/>
    <s v="2019-017"/>
    <s v="SGD"/>
    <n v="64"/>
    <n v="46.89"/>
  </r>
  <r>
    <x v="2"/>
    <s v="Flex Internal"/>
    <s v="USD"/>
    <n v="105.29"/>
    <n v="105.29"/>
    <s v="Flex"/>
    <m/>
    <x v="3"/>
    <d v="2019-03-27T00:00:00"/>
    <s v="2019-178"/>
    <s v="1H 2018"/>
    <s v="2018-309"/>
    <s v="USD"/>
    <n v="105.29"/>
    <n v="105.29"/>
  </r>
  <r>
    <x v="6"/>
    <s v="Flex Internal"/>
    <s v="USD"/>
    <n v="105.29"/>
    <n v="105.29"/>
    <s v="Flex"/>
    <m/>
    <x v="3"/>
    <m/>
    <m/>
    <s v="1H 2018"/>
    <s v="2018-309"/>
    <s v="USD"/>
    <n v="105.29"/>
    <n v="105.29"/>
  </r>
  <r>
    <x v="9"/>
    <s v="Flex Internal"/>
    <s v="USD"/>
    <n v="105.29"/>
    <n v="105.29"/>
    <s v="Flex"/>
    <m/>
    <x v="3"/>
    <m/>
    <m/>
    <s v="Q3 2018"/>
    <s v="2019-017"/>
    <s v="USD"/>
    <n v="105.29"/>
    <n v="105.29"/>
  </r>
  <r>
    <x v="6"/>
    <s v="Flex Internal"/>
    <s v="USD"/>
    <n v="105.29"/>
    <n v="105.29"/>
    <s v="Flex"/>
    <m/>
    <x v="3"/>
    <m/>
    <m/>
    <s v="1H 2018"/>
    <s v="2018-309"/>
    <s v="USD"/>
    <n v="105.29"/>
    <n v="105.29"/>
  </r>
  <r>
    <x v="9"/>
    <s v="Flex Internal"/>
    <s v="USD"/>
    <n v="105.29"/>
    <n v="105.29"/>
    <s v="Flex"/>
    <m/>
    <x v="3"/>
    <m/>
    <m/>
    <s v="Q3 2018"/>
    <s v="2019-017"/>
    <s v="USD"/>
    <n v="105.29"/>
    <n v="105.29"/>
  </r>
  <r>
    <x v="9"/>
    <s v="Flex Internal"/>
    <s v="USD"/>
    <n v="105.29"/>
    <n v="105.29"/>
    <s v="Flex"/>
    <m/>
    <x v="3"/>
    <m/>
    <m/>
    <s v="Q3 2018"/>
    <s v="2019-017"/>
    <s v="USD"/>
    <n v="105.29"/>
    <n v="105.29"/>
  </r>
  <r>
    <x v="6"/>
    <s v="Flex Internal"/>
    <s v="USD"/>
    <n v="105.29"/>
    <n v="105.29"/>
    <s v="Flex"/>
    <m/>
    <x v="3"/>
    <m/>
    <m/>
    <s v="1H 2018"/>
    <s v="2018-309"/>
    <s v="USD"/>
    <n v="105.29"/>
    <n v="105.29"/>
  </r>
  <r>
    <x v="6"/>
    <s v="Flex Internal"/>
    <s v="USD"/>
    <n v="105.29"/>
    <n v="105.29"/>
    <s v="Flex"/>
    <m/>
    <x v="3"/>
    <m/>
    <m/>
    <s v="1H 2018"/>
    <s v="2018-309"/>
    <s v="USD"/>
    <n v="105.29"/>
    <n v="105.29"/>
  </r>
  <r>
    <x v="6"/>
    <s v="Flex Internal"/>
    <s v="USD"/>
    <n v="105.29"/>
    <n v="105.29"/>
    <s v="Flex"/>
    <m/>
    <x v="3"/>
    <m/>
    <m/>
    <s v="1H 2018"/>
    <s v="2018-309"/>
    <s v="USD"/>
    <n v="105.29"/>
    <n v="105.29"/>
  </r>
  <r>
    <x v="9"/>
    <s v="Flex Internal"/>
    <s v="USD"/>
    <n v="105.29"/>
    <n v="105.29"/>
    <s v="Flex"/>
    <m/>
    <x v="3"/>
    <m/>
    <m/>
    <s v="Q3 2018"/>
    <s v="2019-017"/>
    <s v="USD"/>
    <n v="105.29"/>
    <n v="105.29"/>
  </r>
  <r>
    <x v="9"/>
    <s v="Flex Internal"/>
    <s v="USD"/>
    <n v="105.29"/>
    <n v="105.29"/>
    <s v="Flex"/>
    <m/>
    <x v="3"/>
    <m/>
    <m/>
    <s v="Q3 2018"/>
    <s v="2019-017"/>
    <s v="USD"/>
    <n v="105.29"/>
    <n v="105.29"/>
  </r>
  <r>
    <x v="6"/>
    <s v="Flex Internal"/>
    <s v="USD"/>
    <n v="105.29"/>
    <n v="105.29"/>
    <s v="Flex"/>
    <m/>
    <x v="3"/>
    <m/>
    <m/>
    <s v="1H 2018"/>
    <s v="2018-309"/>
    <s v="USD"/>
    <n v="105.29"/>
    <n v="105.29"/>
  </r>
  <r>
    <x v="9"/>
    <s v="Flex Internal"/>
    <s v="USD"/>
    <n v="105.29"/>
    <n v="105.29"/>
    <s v="Flex"/>
    <m/>
    <x v="3"/>
    <m/>
    <m/>
    <s v="Q3 2018"/>
    <s v="2019-017"/>
    <s v="USD"/>
    <n v="105.29"/>
    <n v="105.29"/>
  </r>
  <r>
    <x v="9"/>
    <s v="Flex Internal"/>
    <s v="USD"/>
    <n v="105.29"/>
    <n v="105.29"/>
    <s v="Flex"/>
    <m/>
    <x v="3"/>
    <m/>
    <m/>
    <s v="Q3 2018"/>
    <s v="2019-017"/>
    <s v="USD"/>
    <n v="105.29"/>
    <n v="105.29"/>
  </r>
  <r>
    <x v="1"/>
    <s v="Flex Internal"/>
    <s v="USD"/>
    <n v="105.29"/>
    <n v="105.29"/>
    <s v="Flex"/>
    <m/>
    <x v="3"/>
    <m/>
    <m/>
    <s v="1H 2018"/>
    <s v="2018-309"/>
    <s v="USD"/>
    <n v="105.29"/>
    <n v="105.29"/>
  </r>
  <r>
    <x v="1"/>
    <s v="Flex Internal"/>
    <s v="USD"/>
    <n v="105.29"/>
    <n v="105.29"/>
    <s v="Flex"/>
    <m/>
    <x v="3"/>
    <m/>
    <m/>
    <s v="1H 2018"/>
    <s v="2018-309"/>
    <s v="USD"/>
    <n v="105.29"/>
    <n v="105.29"/>
  </r>
  <r>
    <x v="1"/>
    <s v="Flex Internal"/>
    <s v="USD"/>
    <n v="105.29"/>
    <n v="105.29"/>
    <s v="Flex"/>
    <m/>
    <x v="3"/>
    <m/>
    <m/>
    <s v="1H 2018"/>
    <s v="2018-309"/>
    <s v="USD"/>
    <n v="105.29"/>
    <n v="105.29"/>
  </r>
  <r>
    <x v="1"/>
    <s v="Flex Internal"/>
    <s v="USD"/>
    <n v="105.29"/>
    <n v="105.29"/>
    <s v="Flex"/>
    <m/>
    <x v="3"/>
    <m/>
    <m/>
    <s v="1H 2018"/>
    <s v="2018-309"/>
    <s v="USD"/>
    <n v="105.29"/>
    <n v="105.29"/>
  </r>
  <r>
    <x v="1"/>
    <s v="Flex Internal"/>
    <s v="USD"/>
    <n v="105.29"/>
    <n v="105.29"/>
    <s v="Flex"/>
    <m/>
    <x v="3"/>
    <m/>
    <m/>
    <s v="1H 2018"/>
    <s v="2018-309"/>
    <s v="USD"/>
    <n v="105.29"/>
    <n v="105.29"/>
  </r>
  <r>
    <x v="11"/>
    <s v="Micro Precision"/>
    <s v="SGD"/>
    <n v="300"/>
    <n v="217.74"/>
    <s v="Flex"/>
    <m/>
    <x v="3"/>
    <m/>
    <m/>
    <s v="Nov 2018"/>
    <s v="2019-018"/>
    <s v="SGD"/>
    <n v="300"/>
    <n v="217.74"/>
  </r>
  <r>
    <x v="2"/>
    <s v="Flex Internal"/>
    <s v="USD"/>
    <n v="33.340000000000003"/>
    <n v="33.340000000000003"/>
    <s v="Flex"/>
    <m/>
    <x v="3"/>
    <d v="2019-03-27T00:00:00"/>
    <s v="2019-178"/>
    <s v="1H 2018"/>
    <s v="2018-309"/>
    <s v="USD"/>
    <n v="105.29"/>
    <n v="105.29"/>
  </r>
  <r>
    <x v="2"/>
    <s v="Flex Internal"/>
    <s v="USD"/>
    <n v="33.340000000000003"/>
    <n v="33.340000000000003"/>
    <s v="Flex"/>
    <m/>
    <x v="3"/>
    <d v="2019-03-27T00:00:00"/>
    <s v="2019-178"/>
    <s v="1H 2018"/>
    <s v="2018-309"/>
    <s v="USD"/>
    <n v="105.29"/>
    <n v="105.29"/>
  </r>
  <r>
    <x v="2"/>
    <s v="Flex Internal"/>
    <s v="USD"/>
    <n v="33.340000000000003"/>
    <n v="33.340000000000003"/>
    <s v="Flex"/>
    <m/>
    <x v="3"/>
    <d v="2019-03-27T00:00:00"/>
    <s v="2019-178"/>
    <s v="1H 2018"/>
    <s v="2018-309"/>
    <s v="USD"/>
    <n v="105.29"/>
    <n v="105.29"/>
  </r>
  <r>
    <x v="2"/>
    <s v="Flex Internal"/>
    <s v="USD"/>
    <n v="33.340000000000003"/>
    <n v="33.340000000000003"/>
    <s v="Flex"/>
    <m/>
    <x v="3"/>
    <d v="2019-03-27T00:00:00"/>
    <s v="2019-178"/>
    <s v="1H 2018"/>
    <s v="2018-309"/>
    <s v="USD"/>
    <n v="105.29"/>
    <n v="105.29"/>
  </r>
  <r>
    <x v="8"/>
    <s v="X-Rite"/>
    <s v="SGD"/>
    <n v="1100"/>
    <n v="805.86"/>
    <s v="Flex"/>
    <m/>
    <x v="3"/>
    <m/>
    <m/>
    <s v="Q3 2018"/>
    <s v="2019-017"/>
    <s v="SGD"/>
    <n v="1100"/>
    <n v="805.86"/>
  </r>
  <r>
    <x v="9"/>
    <s v="Flex Internal"/>
    <s v="USD"/>
    <n v="33.340000000000003"/>
    <n v="33.340000000000003"/>
    <s v="Flex"/>
    <m/>
    <x v="3"/>
    <m/>
    <m/>
    <s v="Q3 2018"/>
    <s v="2019-017"/>
    <s v="USD"/>
    <n v="33.340000000000003"/>
    <n v="33.340000000000003"/>
  </r>
  <r>
    <x v="9"/>
    <s v="Flex Internal"/>
    <s v="USD"/>
    <n v="33.340000000000003"/>
    <n v="33.340000000000003"/>
    <s v="Flex"/>
    <m/>
    <x v="3"/>
    <m/>
    <m/>
    <s v="Q3 2018"/>
    <s v="2019-017"/>
    <s v="USD"/>
    <n v="33.340000000000003"/>
    <n v="33.340000000000003"/>
  </r>
  <r>
    <x v="9"/>
    <s v="Flex Internal"/>
    <s v="USD"/>
    <n v="33.340000000000003"/>
    <n v="33.340000000000003"/>
    <s v="Flex"/>
    <m/>
    <x v="3"/>
    <m/>
    <m/>
    <s v="Q3 2018"/>
    <s v="2019-017"/>
    <s v="USD"/>
    <n v="33.340000000000003"/>
    <n v="33.340000000000003"/>
  </r>
  <r>
    <x v="9"/>
    <s v="Flex Internal"/>
    <s v="USD"/>
    <n v="33.340000000000003"/>
    <n v="33.340000000000003"/>
    <s v="Flex"/>
    <m/>
    <x v="3"/>
    <m/>
    <m/>
    <s v="Q3 2018"/>
    <s v="2019-017"/>
    <s v="USD"/>
    <n v="33.340000000000003"/>
    <n v="33.340000000000003"/>
  </r>
  <r>
    <x v="9"/>
    <s v="Flex Internal"/>
    <s v="USD"/>
    <n v="33.340000000000003"/>
    <n v="33.340000000000003"/>
    <s v="Flex"/>
    <m/>
    <x v="3"/>
    <m/>
    <m/>
    <s v="Q3 2018"/>
    <s v="2019-017"/>
    <s v="USD"/>
    <n v="33.340000000000003"/>
    <n v="33.340000000000003"/>
  </r>
  <r>
    <x v="5"/>
    <s v="Ming Deng"/>
    <s v="SGD"/>
    <n v="72"/>
    <n v="53.7"/>
    <s v="Flex"/>
    <m/>
    <x v="3"/>
    <m/>
    <m/>
    <s v="1H 2018"/>
    <s v="2018-309"/>
    <s v="SGD"/>
    <n v="72"/>
    <n v="53.7"/>
  </r>
  <r>
    <x v="11"/>
    <s v="Ming Deng"/>
    <s v="SGD"/>
    <n v="72"/>
    <n v="53.7"/>
    <s v="Flex"/>
    <m/>
    <x v="3"/>
    <m/>
    <m/>
    <s v="?"/>
    <s v="?"/>
    <s v="SGD"/>
    <n v="72"/>
    <n v="52.75"/>
  </r>
  <r>
    <x v="1"/>
    <s v="BestLabs"/>
    <s v="SGD"/>
    <n v="120"/>
    <n v="89.51"/>
    <s v="Flex"/>
    <m/>
    <x v="3"/>
    <m/>
    <m/>
    <s v="1H 2018"/>
    <s v="2018-309"/>
    <s v="SGD"/>
    <n v="120"/>
    <n v="89.51"/>
  </r>
  <r>
    <x v="1"/>
    <s v="BestLabs"/>
    <s v="SGD"/>
    <n v="120"/>
    <n v="89.51"/>
    <s v="Flex"/>
    <m/>
    <x v="3"/>
    <m/>
    <m/>
    <s v="1H 2018"/>
    <s v="2018-309"/>
    <s v="SGD"/>
    <n v="120"/>
    <n v="89.51"/>
  </r>
  <r>
    <x v="1"/>
    <s v="BestLabs"/>
    <s v="SGD"/>
    <n v="120"/>
    <n v="89.51"/>
    <s v="Flex"/>
    <m/>
    <x v="3"/>
    <m/>
    <m/>
    <s v="1H 2018"/>
    <s v="2018-309"/>
    <s v="SGD"/>
    <n v="120"/>
    <n v="89.51"/>
  </r>
  <r>
    <x v="1"/>
    <s v="BestLabs"/>
    <s v="SGD"/>
    <n v="120"/>
    <n v="89.51"/>
    <s v="Flex"/>
    <m/>
    <x v="3"/>
    <m/>
    <m/>
    <s v="1H 2018"/>
    <s v="2018-309"/>
    <s v="SGD"/>
    <n v="120"/>
    <n v="89.51"/>
  </r>
  <r>
    <x v="1"/>
    <s v="Optical Gaging"/>
    <s v="SGD"/>
    <n v="1712"/>
    <n v="1303.48"/>
    <s v="Flex"/>
    <s v="WPPL PO sent to Optical Gaging directly"/>
    <x v="1"/>
    <m/>
    <m/>
    <s v="NA"/>
    <s v="2018-146"/>
    <s v="SGD"/>
    <n v="1712"/>
    <n v="1303.48"/>
  </r>
  <r>
    <x v="2"/>
    <s v="Flex Internal"/>
    <s v="USD"/>
    <n v="33.4"/>
    <n v="33.4"/>
    <s v="Flex"/>
    <m/>
    <x v="3"/>
    <d v="2019-03-27T00:00:00"/>
    <s v="2019-178"/>
    <s v="NA"/>
    <s v="NA"/>
    <s v="USD"/>
    <n v="33.4"/>
    <n v="33.4"/>
  </r>
  <r>
    <x v="2"/>
    <s v="Flex Internal"/>
    <s v="USD"/>
    <n v="33.4"/>
    <n v="33.4"/>
    <s v="Flex"/>
    <m/>
    <x v="3"/>
    <d v="2019-03-27T00:00:00"/>
    <s v="2019-178"/>
    <s v="NA"/>
    <s v="NA"/>
    <s v="USD"/>
    <n v="33.4"/>
    <n v="33.4"/>
  </r>
  <r>
    <x v="0"/>
    <s v="Flex Internal"/>
    <s v="USD"/>
    <n v="105.29"/>
    <n v="105.29"/>
    <s v="Flex"/>
    <m/>
    <x v="3"/>
    <d v="2019-05-08T00:00:00"/>
    <s v="2019-219"/>
    <s v="NA"/>
    <s v="NA"/>
    <s v="USD"/>
    <n v="105.29"/>
    <n v="105.29"/>
  </r>
  <r>
    <x v="0"/>
    <s v="Flex Internal"/>
    <s v="USD"/>
    <n v="105.29"/>
    <n v="105.29"/>
    <s v="Flex"/>
    <m/>
    <x v="3"/>
    <d v="2019-05-08T00:00:00"/>
    <s v="2019-219"/>
    <s v="NA"/>
    <s v="NA"/>
    <s v="USD"/>
    <n v="105.29"/>
    <n v="105.29"/>
  </r>
  <r>
    <x v="0"/>
    <s v="Flex Internal"/>
    <s v="USD"/>
    <n v="105.29"/>
    <n v="105.29"/>
    <s v="Flex"/>
    <m/>
    <x v="3"/>
    <d v="2019-05-08T00:00:00"/>
    <s v="2019-219"/>
    <s v="NA"/>
    <s v="NA"/>
    <s v="USD"/>
    <n v="105.29"/>
    <n v="105.29"/>
  </r>
  <r>
    <x v="1"/>
    <s v="Flex Internal"/>
    <s v="USD"/>
    <n v="105.29"/>
    <n v="105.29"/>
    <s v="Flex"/>
    <m/>
    <x v="3"/>
    <m/>
    <m/>
    <s v="NA"/>
    <s v="NA"/>
    <s v="USD"/>
    <n v="105.29"/>
    <n v="105.29"/>
  </r>
  <r>
    <x v="6"/>
    <s v="Flex Internal"/>
    <s v="USD"/>
    <n v="33.340000000000003"/>
    <n v="33.340000000000003"/>
    <s v="Flex"/>
    <m/>
    <x v="3"/>
    <m/>
    <m/>
    <s v="NA"/>
    <s v="NA"/>
    <s v="USD"/>
    <n v="33.340000000000003"/>
    <n v="33.340000000000003"/>
  </r>
  <r>
    <x v="6"/>
    <s v="Flex Internal"/>
    <s v="USD"/>
    <n v="33.340000000000003"/>
    <n v="33.340000000000003"/>
    <s v="Flex"/>
    <m/>
    <x v="3"/>
    <m/>
    <m/>
    <s v="NA"/>
    <s v="NA"/>
    <s v="USD"/>
    <n v="33.340000000000003"/>
    <n v="33.340000000000003"/>
  </r>
  <r>
    <x v="6"/>
    <s v="Flex Internal"/>
    <s v="USD"/>
    <n v="33.340000000000003"/>
    <n v="33.340000000000003"/>
    <s v="Flex"/>
    <m/>
    <x v="3"/>
    <m/>
    <m/>
    <s v="NA"/>
    <s v="NA"/>
    <s v="USD"/>
    <n v="33.340000000000003"/>
    <n v="33.340000000000003"/>
  </r>
  <r>
    <x v="6"/>
    <s v="Flex Internal"/>
    <s v="USD"/>
    <n v="33.340000000000003"/>
    <n v="33.340000000000003"/>
    <s v="Flex"/>
    <m/>
    <x v="3"/>
    <m/>
    <m/>
    <s v="NA"/>
    <s v="NA"/>
    <s v="USD"/>
    <n v="33.340000000000003"/>
    <n v="33.340000000000003"/>
  </r>
  <r>
    <x v="9"/>
    <s v="Keysight"/>
    <s v="MYR"/>
    <n v="1279.33"/>
    <n v="306.83"/>
    <s v="Flex Senai"/>
    <m/>
    <x v="3"/>
    <m/>
    <m/>
    <s v="Q3 2018"/>
    <s v="2019-017"/>
    <s v="MYR"/>
    <n v="1279.33"/>
    <n v="306.83"/>
  </r>
  <r>
    <x v="5"/>
    <s v="Tektronix"/>
    <s v="SGD"/>
    <n v="4500"/>
    <n v="3470"/>
    <s v="Flex Senai"/>
    <s v="Repair cost"/>
    <x v="3"/>
    <m/>
    <m/>
    <s v="NA"/>
    <s v="2018-154"/>
    <s v="SGD"/>
    <n v="4500"/>
    <n v="3470"/>
  </r>
  <r>
    <x v="0"/>
    <s v="ST Electronics"/>
    <s v="SGD"/>
    <n v="650"/>
    <n v="481.48"/>
    <s v="Flex Senai"/>
    <m/>
    <x v="3"/>
    <d v="2019-05-08T00:00:00"/>
    <s v="2019-219"/>
    <s v="1H 2018"/>
    <s v="2018-309"/>
    <s v="SGD"/>
    <n v="650"/>
    <n v="485.07"/>
  </r>
  <r>
    <x v="0"/>
    <s v="Flex Internal"/>
    <s v="USD"/>
    <n v="0"/>
    <n v="0"/>
    <s v="Flex Senai"/>
    <m/>
    <x v="3"/>
    <m/>
    <m/>
    <s v="NA"/>
    <s v="NA"/>
    <s v="USD"/>
    <n v="0"/>
    <n v="0"/>
  </r>
  <r>
    <x v="3"/>
    <s v="ST Electronics"/>
    <s v="SGD"/>
    <n v="840"/>
    <n v="609.66999999999996"/>
    <s v="Flex Senai"/>
    <m/>
    <x v="3"/>
    <m/>
    <m/>
    <s v="Dec 2018"/>
    <s v="2019-127"/>
    <s v="SGD"/>
    <n v="840"/>
    <n v="609.66999999999996"/>
  </r>
  <r>
    <x v="3"/>
    <s v="ST Electronics"/>
    <s v="SGD"/>
    <n v="650"/>
    <n v="471.77"/>
    <s v="Flex Senai"/>
    <m/>
    <x v="3"/>
    <m/>
    <m/>
    <s v="Dec 2018"/>
    <s v="2019-127"/>
    <s v="SGD"/>
    <n v="650"/>
    <n v="471.77"/>
  </r>
  <r>
    <x v="3"/>
    <s v="ST Electronics"/>
    <s v="SGD"/>
    <n v="650"/>
    <n v="471.77"/>
    <s v="Flex Senai"/>
    <m/>
    <x v="3"/>
    <m/>
    <m/>
    <s v="Dec 2018"/>
    <s v="2019-127"/>
    <s v="SGD"/>
    <n v="650"/>
    <n v="471.77"/>
  </r>
  <r>
    <x v="11"/>
    <s v="SST"/>
    <s v="MYR"/>
    <n v="500"/>
    <n v="119.92"/>
    <s v="Flex Senai"/>
    <m/>
    <x v="3"/>
    <m/>
    <m/>
    <s v="Nov 2018"/>
    <s v="2019-018"/>
    <s v="MYR"/>
    <n v="500"/>
    <n v="119.92"/>
  </r>
  <r>
    <x v="11"/>
    <s v="SST"/>
    <s v="MYR"/>
    <n v="600"/>
    <n v="143.9"/>
    <s v="Flex Senai"/>
    <m/>
    <x v="3"/>
    <m/>
    <m/>
    <s v="Nov 2018"/>
    <s v="2019-018"/>
    <s v="MYR"/>
    <n v="600"/>
    <n v="143.9"/>
  </r>
  <r>
    <x v="11"/>
    <s v="NSF Engineering"/>
    <s v="MYR"/>
    <n v="450"/>
    <n v="107.93"/>
    <s v="Flex Senai"/>
    <m/>
    <x v="3"/>
    <m/>
    <m/>
    <s v="Nov 2018"/>
    <s v="2019-018"/>
    <s v="MYR"/>
    <n v="450"/>
    <n v="107.93"/>
  </r>
  <r>
    <x v="11"/>
    <s v="NSF Engineering"/>
    <s v="MYR"/>
    <n v="700"/>
    <n v="167.89"/>
    <s v="Flex Senai"/>
    <m/>
    <x v="3"/>
    <m/>
    <m/>
    <s v="Nov 2018"/>
    <s v="2019-018"/>
    <s v="MYR"/>
    <n v="700"/>
    <n v="167.89"/>
  </r>
  <r>
    <x v="11"/>
    <s v="NSF Engineering"/>
    <s v="MYR"/>
    <n v="175"/>
    <n v="41.97"/>
    <s v="Flex Senai"/>
    <m/>
    <x v="3"/>
    <m/>
    <m/>
    <s v="Nov 2018"/>
    <s v="2019-018"/>
    <s v="MYR"/>
    <n v="175"/>
    <n v="41.97"/>
  </r>
  <r>
    <x v="11"/>
    <s v="NSF Engineering"/>
    <s v="MYR"/>
    <n v="175"/>
    <n v="41.97"/>
    <s v="Flex Senai"/>
    <m/>
    <x v="3"/>
    <m/>
    <m/>
    <s v="Nov 2018"/>
    <s v="2019-018"/>
    <s v="MYR"/>
    <n v="175"/>
    <n v="41.97"/>
  </r>
  <r>
    <x v="11"/>
    <s v="NSF Engineering"/>
    <s v="MYR"/>
    <n v="175"/>
    <n v="41.97"/>
    <s v="Flex Senai"/>
    <m/>
    <x v="3"/>
    <m/>
    <m/>
    <s v="Nov 2018"/>
    <s v="2019-018"/>
    <s v="MYR"/>
    <n v="175"/>
    <n v="41.97"/>
  </r>
  <r>
    <x v="11"/>
    <s v="NSF Engineering"/>
    <s v="MYR"/>
    <n v="175"/>
    <n v="41.97"/>
    <s v="Flex Senai"/>
    <m/>
    <x v="3"/>
    <m/>
    <m/>
    <s v="Nov 2018"/>
    <s v="2019-018"/>
    <s v="MYR"/>
    <n v="175"/>
    <n v="41.97"/>
  </r>
  <r>
    <x v="11"/>
    <s v="NSF Engineering"/>
    <s v="MYR"/>
    <n v="175"/>
    <n v="41.97"/>
    <s v="Flex Senai"/>
    <m/>
    <x v="3"/>
    <m/>
    <m/>
    <s v="Nov 2018"/>
    <s v="2019-018"/>
    <s v="MYR"/>
    <n v="175"/>
    <n v="41.97"/>
  </r>
  <r>
    <x v="11"/>
    <s v="NSF Engineering"/>
    <s v="MYR"/>
    <n v="175"/>
    <n v="41.97"/>
    <s v="Flex Senai"/>
    <m/>
    <x v="3"/>
    <m/>
    <m/>
    <s v="Nov 2018"/>
    <s v="2019-018"/>
    <s v="MYR"/>
    <n v="175"/>
    <n v="41.97"/>
  </r>
  <r>
    <x v="5"/>
    <s v="Tektronix"/>
    <s v="SGD"/>
    <n v="4500"/>
    <n v="3470"/>
    <s v="Flex Senai"/>
    <s v="Repair cost"/>
    <x v="3"/>
    <m/>
    <m/>
    <s v="NA"/>
    <s v="2018-154"/>
    <s v="SGD"/>
    <n v="4500"/>
    <n v="3470"/>
  </r>
  <r>
    <x v="8"/>
    <s v="RVC International"/>
    <s v="SGD"/>
    <n v="900"/>
    <n v="720"/>
    <s v="Venture (LC)"/>
    <m/>
    <x v="4"/>
    <m/>
    <m/>
    <s v="Q3 2018"/>
    <s v="2018-527"/>
    <s v="SGD"/>
    <n v="900"/>
    <n v="720"/>
  </r>
  <r>
    <x v="5"/>
    <s v="Micro Precision"/>
    <s v="USD"/>
    <n v="141.5"/>
    <n v="141.5"/>
    <s v="Venture PCBA (LC)"/>
    <m/>
    <x v="4"/>
    <m/>
    <m/>
    <s v="Q2 2018"/>
    <s v="2018-310"/>
    <s v="USD"/>
    <n v="141.5"/>
    <n v="141.5"/>
  </r>
  <r>
    <x v="5"/>
    <s v="Micro Precision"/>
    <s v="USD"/>
    <n v="141.5"/>
    <n v="141.5"/>
    <s v="Venture PCBA (LC)"/>
    <m/>
    <x v="4"/>
    <m/>
    <m/>
    <s v="Q2 2018"/>
    <s v="2018-310"/>
    <s v="USD"/>
    <n v="141.5"/>
    <n v="141.5"/>
  </r>
  <r>
    <x v="5"/>
    <s v="Micro Precision"/>
    <s v="USD"/>
    <n v="141.5"/>
    <n v="141.5"/>
    <s v="Venture PCBA (LC)"/>
    <m/>
    <x v="4"/>
    <m/>
    <m/>
    <s v="Q2 2018"/>
    <s v="2018-310"/>
    <s v="USD"/>
    <n v="141.5"/>
    <n v="141.5"/>
  </r>
  <r>
    <x v="5"/>
    <s v="Micro Precision"/>
    <s v="USD"/>
    <n v="141.5"/>
    <n v="141.5"/>
    <s v="Venture PCBA (LC)"/>
    <m/>
    <x v="4"/>
    <m/>
    <m/>
    <s v="Q2 2018"/>
    <s v="2018-310"/>
    <s v="USD"/>
    <n v="141.5"/>
    <n v="141.5"/>
  </r>
  <r>
    <x v="5"/>
    <s v="Micro Precision"/>
    <s v="USD"/>
    <n v="141.5"/>
    <n v="141.5"/>
    <s v="Venture PCBA (LC)"/>
    <m/>
    <x v="4"/>
    <m/>
    <m/>
    <s v="Q2 2018"/>
    <s v="2018-310"/>
    <s v="USD"/>
    <n v="141.5"/>
    <n v="141.5"/>
  </r>
  <r>
    <x v="5"/>
    <s v="Micro Precision"/>
    <s v="USD"/>
    <n v="141.5"/>
    <n v="141.5"/>
    <s v="Venture PCBA (LC)"/>
    <m/>
    <x v="4"/>
    <m/>
    <m/>
    <s v="Q2 2018"/>
    <s v="2018-310"/>
    <s v="USD"/>
    <n v="141.5"/>
    <n v="141.5"/>
  </r>
  <r>
    <x v="9"/>
    <s v="Micro Precision"/>
    <s v="USD"/>
    <n v="160"/>
    <n v="160"/>
    <s v="Venture PCBA (LC)"/>
    <m/>
    <x v="4"/>
    <m/>
    <m/>
    <s v="Q3 2018"/>
    <s v="2018-527"/>
    <s v="USD"/>
    <n v="160"/>
    <n v="160"/>
  </r>
  <r>
    <x v="9"/>
    <s v="Micro Precision"/>
    <s v="USD"/>
    <n v="160"/>
    <n v="160"/>
    <s v="Venture PCBA (LC)"/>
    <m/>
    <x v="4"/>
    <m/>
    <m/>
    <s v="Q3 2018"/>
    <s v="2018-527"/>
    <s v="USD"/>
    <n v="160"/>
    <n v="160"/>
  </r>
  <r>
    <x v="9"/>
    <s v="Micro Precision"/>
    <s v="USD"/>
    <n v="160"/>
    <n v="160"/>
    <s v="Venture PCBA (LC)"/>
    <m/>
    <x v="4"/>
    <m/>
    <m/>
    <s v="Q3 2018"/>
    <s v="2018-527"/>
    <s v="USD"/>
    <n v="160"/>
    <n v="160"/>
  </r>
  <r>
    <x v="9"/>
    <s v="Micro Precision"/>
    <s v="USD"/>
    <n v="160"/>
    <n v="160"/>
    <s v="Venture PCBA (LC)"/>
    <m/>
    <x v="4"/>
    <m/>
    <m/>
    <s v="Q3 2018"/>
    <s v="2018-527"/>
    <s v="USD"/>
    <n v="160"/>
    <n v="160"/>
  </r>
  <r>
    <x v="9"/>
    <s v="Micro Precision"/>
    <s v="USD"/>
    <n v="160"/>
    <n v="160"/>
    <s v="Venture PCBA (LC)"/>
    <m/>
    <x v="4"/>
    <m/>
    <m/>
    <s v="Q3 2018"/>
    <s v="2018-527"/>
    <s v="USD"/>
    <n v="160"/>
    <n v="160"/>
  </r>
  <r>
    <x v="9"/>
    <s v="Micro Precision"/>
    <s v="USD"/>
    <n v="160"/>
    <n v="160"/>
    <s v="Venture PCBA (LC)"/>
    <m/>
    <x v="4"/>
    <m/>
    <m/>
    <s v="Q3 2018"/>
    <s v="2018-527"/>
    <s v="USD"/>
    <n v="160"/>
    <n v="160"/>
  </r>
  <r>
    <x v="5"/>
    <s v="Micro Precision"/>
    <s v="USD"/>
    <n v="170"/>
    <n v="170"/>
    <s v="Venture PCBA (LC)"/>
    <m/>
    <x v="4"/>
    <m/>
    <m/>
    <s v="Q2 2018"/>
    <s v="2018-310"/>
    <s v="USD"/>
    <n v="170"/>
    <n v="170"/>
  </r>
  <r>
    <x v="5"/>
    <s v="Micro Precision"/>
    <s v="USD"/>
    <n v="170"/>
    <n v="170"/>
    <s v="Venture PCBA (LC)"/>
    <m/>
    <x v="4"/>
    <m/>
    <m/>
    <s v="Q2 2018"/>
    <s v="2018-310"/>
    <s v="USD"/>
    <n v="170"/>
    <n v="170"/>
  </r>
  <r>
    <x v="5"/>
    <s v="Micro Precision"/>
    <s v="USD"/>
    <n v="170"/>
    <n v="170"/>
    <s v="Venture PCBA (LC)"/>
    <m/>
    <x v="4"/>
    <m/>
    <m/>
    <s v="Q2 2018"/>
    <s v="2018-310"/>
    <s v="USD"/>
    <n v="170"/>
    <n v="170"/>
  </r>
  <r>
    <x v="5"/>
    <s v="Micro Precision"/>
    <s v="USD"/>
    <n v="170"/>
    <n v="170"/>
    <s v="Venture PCBA (LC)"/>
    <m/>
    <x v="4"/>
    <m/>
    <m/>
    <s v="Q2 2018"/>
    <s v="2018-310"/>
    <s v="USD"/>
    <n v="170"/>
    <n v="170"/>
  </r>
  <r>
    <x v="5"/>
    <s v="Micro Precision"/>
    <s v="USD"/>
    <n v="170"/>
    <n v="170"/>
    <s v="Venture PCBA (LC)"/>
    <m/>
    <x v="4"/>
    <m/>
    <m/>
    <s v="Q2 2018"/>
    <s v="2018-310"/>
    <s v="USD"/>
    <n v="170"/>
    <n v="170"/>
  </r>
  <r>
    <x v="5"/>
    <s v="Micro Precision"/>
    <s v="USD"/>
    <n v="170"/>
    <n v="170"/>
    <s v="Venture PCBA (LC)"/>
    <m/>
    <x v="4"/>
    <m/>
    <m/>
    <s v="Q2 2018"/>
    <s v="2018-310"/>
    <s v="USD"/>
    <n v="170"/>
    <n v="170"/>
  </r>
  <r>
    <x v="5"/>
    <s v="Micro Precision"/>
    <s v="USD"/>
    <n v="170"/>
    <n v="170"/>
    <s v="Venture PCBA (LC)"/>
    <m/>
    <x v="4"/>
    <m/>
    <m/>
    <s v="Q2 2018"/>
    <s v="2018-310"/>
    <s v="USD"/>
    <n v="170"/>
    <n v="170"/>
  </r>
  <r>
    <x v="9"/>
    <s v="Micro Precision"/>
    <s v="USD"/>
    <n v="200"/>
    <n v="200"/>
    <s v="Venture PCBA (LC)"/>
    <m/>
    <x v="4"/>
    <m/>
    <m/>
    <s v="Q3 2018"/>
    <s v="2018-527"/>
    <s v="USD"/>
    <n v="200"/>
    <n v="200"/>
  </r>
  <r>
    <x v="9"/>
    <s v="Micro Precision"/>
    <s v="USD"/>
    <n v="240"/>
    <n v="240"/>
    <s v="Venture PCBA (LC)"/>
    <m/>
    <x v="4"/>
    <m/>
    <m/>
    <s v="Q3 2018"/>
    <s v="2018-527"/>
    <s v="USD"/>
    <n v="240"/>
    <n v="240"/>
  </r>
  <r>
    <x v="9"/>
    <s v="Micro Precision"/>
    <s v="USD"/>
    <n v="250"/>
    <n v="250"/>
    <s v="Venture PCBA (LC)"/>
    <m/>
    <x v="4"/>
    <d v="2019-05-08T00:00:00"/>
    <s v="2019-220"/>
    <s v="Q3 2018"/>
    <s v="2018-527"/>
    <s v="USD"/>
    <n v="250"/>
    <n v="250"/>
  </r>
  <r>
    <x v="0"/>
    <s v="Keysight"/>
    <s v="SGD"/>
    <n v="323"/>
    <n v="240"/>
    <s v="Venture PCBA (LC)"/>
    <m/>
    <x v="4"/>
    <d v="2019-05-08T00:00:00"/>
    <s v="2019-220"/>
    <s v="Q2 2018"/>
    <s v="2018-310"/>
    <s v="SGD"/>
    <n v="309"/>
    <n v="247.2"/>
  </r>
  <r>
    <x v="0"/>
    <s v="Keysight"/>
    <s v="SGD"/>
    <n v="450"/>
    <n v="360"/>
    <s v="Venture PCBA (LC)"/>
    <s v="For the calibration cost not fixed, Keysight will follow the marketing quote"/>
    <x v="4"/>
    <m/>
    <m/>
    <s v="Q1 2018"/>
    <s v="2018-197"/>
    <s v="SGD"/>
    <n v="450"/>
    <n v="360"/>
  </r>
  <r>
    <x v="0"/>
    <s v="Keysight"/>
    <s v="SGD"/>
    <n v="323"/>
    <n v="240"/>
    <s v="Venture PCBA (LC)"/>
    <s v="For the calibration cost not fixed, Keysight will follow the marketing quote"/>
    <x v="4"/>
    <d v="2019-05-08T00:00:00"/>
    <s v="2019-220"/>
    <s v="Q1 2018"/>
    <s v="2018-197"/>
    <s v="SGD"/>
    <n v="450"/>
    <n v="360"/>
  </r>
  <r>
    <x v="5"/>
    <s v="Keysight"/>
    <s v="SGD"/>
    <n v="309"/>
    <n v="247.2"/>
    <s v="Venture PCBA (LC)"/>
    <s v="For the calibration cost not fixed, Keysight will follow the marketing quote"/>
    <x v="4"/>
    <m/>
    <m/>
    <s v="Q2 2018"/>
    <s v="2018-310"/>
    <s v="SGD"/>
    <n v="309"/>
    <n v="247.2"/>
  </r>
  <r>
    <x v="6"/>
    <s v="ESSCO"/>
    <s v="SGD"/>
    <n v="450"/>
    <n v="360"/>
    <s v="Venture PCBA (LC)"/>
    <s v="For the calibration cost not fixed, Keysight will follow the marketing quote"/>
    <x v="4"/>
    <m/>
    <m/>
    <s v="?"/>
    <s v="?"/>
    <s v="SGD"/>
    <n v="450"/>
    <n v="360"/>
  </r>
  <r>
    <x v="5"/>
    <s v="Keysight"/>
    <s v="SGD"/>
    <n v="309"/>
    <n v="247.2"/>
    <s v="Venture PCBA (LC)"/>
    <s v="For the calibration cost not fixed, Keysight will follow the marketing quote"/>
    <x v="4"/>
    <m/>
    <m/>
    <s v="Q2 2018"/>
    <s v="2018-310"/>
    <s v="SGD"/>
    <n v="309"/>
    <n v="247.2"/>
  </r>
  <r>
    <x v="9"/>
    <s v="Micro Precision"/>
    <s v="USD"/>
    <n v="270"/>
    <n v="270"/>
    <s v="Venture PCBA (LC)"/>
    <m/>
    <x v="4"/>
    <m/>
    <m/>
    <s v="Q3 2018"/>
    <s v="2018-527"/>
    <s v="USD"/>
    <n v="270"/>
    <n v="270"/>
  </r>
  <r>
    <x v="9"/>
    <s v="Micro Precision"/>
    <s v="USD"/>
    <n v="270"/>
    <n v="270"/>
    <s v="Venture PCBA (LC)"/>
    <m/>
    <x v="4"/>
    <m/>
    <m/>
    <s v="Q3 2018"/>
    <s v="2018-527"/>
    <s v="USD"/>
    <n v="270"/>
    <n v="270"/>
  </r>
  <r>
    <x v="8"/>
    <s v="Micro Precision"/>
    <s v="USD"/>
    <n v="144"/>
    <n v="144"/>
    <s v="Venture PCBA (LC)"/>
    <m/>
    <x v="4"/>
    <m/>
    <m/>
    <s v="Q3 2018"/>
    <s v="2018-527"/>
    <s v="USD"/>
    <n v="144"/>
    <n v="144"/>
  </r>
  <r>
    <x v="9"/>
    <s v="Micro Precision"/>
    <s v="USD"/>
    <n v="350"/>
    <n v="350"/>
    <s v="Venture PCBA (LC)"/>
    <m/>
    <x v="4"/>
    <m/>
    <m/>
    <s v="Q3 2018"/>
    <s v="2018-527"/>
    <s v="USD"/>
    <n v="350"/>
    <n v="350"/>
  </r>
  <r>
    <x v="11"/>
    <s v="Micro Precision"/>
    <s v="USD"/>
    <n v="250"/>
    <n v="250"/>
    <s v="Venture PCBA (LC)"/>
    <m/>
    <x v="4"/>
    <m/>
    <m/>
    <s v="Q4 2018"/>
    <s v="2018-579"/>
    <s v="USD"/>
    <n v="250"/>
    <n v="250"/>
  </r>
  <r>
    <x v="9"/>
    <s v="Micro Precision"/>
    <s v="USD"/>
    <n v="270"/>
    <n v="270"/>
    <s v="Venture PCBA (LC)"/>
    <m/>
    <x v="4"/>
    <m/>
    <m/>
    <s v="Q3 2018"/>
    <s v="2018-527"/>
    <s v="USD"/>
    <n v="270"/>
    <n v="270"/>
  </r>
  <r>
    <x v="10"/>
    <s v="Micro Precision"/>
    <s v="USD"/>
    <n v="360"/>
    <n v="360"/>
    <s v="Venture PCBA (LC)"/>
    <m/>
    <x v="4"/>
    <m/>
    <m/>
    <s v="Q4 2018"/>
    <s v="2018-579"/>
    <s v="USD"/>
    <n v="360"/>
    <n v="360"/>
  </r>
  <r>
    <x v="11"/>
    <s v="Micro Precision"/>
    <s v="USD"/>
    <n v="360"/>
    <n v="360"/>
    <s v="Venture PCBA (LC)"/>
    <s v="Spare unit, Keep in Lab, will be arrange calibration maybe Q1 2019 (Jan 2019 to Mar 2019)"/>
    <x v="4"/>
    <m/>
    <m/>
    <s v="NA"/>
    <s v="NA"/>
    <s v="USD"/>
    <n v="360"/>
    <n v="360"/>
  </r>
  <r>
    <x v="4"/>
    <s v="Micro Precision"/>
    <s v="TBA"/>
    <m/>
    <m/>
    <s v="Venture PCBA (LC)"/>
    <s v="Unit can’t calibrate due to failed “communication” problems during calibration on 12-Oct-18. Now pending Jason inform customer._x000a_Keep in Lab and pasted &quot;Do not use label&quot; on 12-Oct-2018."/>
    <x v="4"/>
    <m/>
    <m/>
    <s v="NA"/>
    <s v="NA"/>
    <s v="TBA"/>
    <m/>
    <m/>
  </r>
  <r>
    <x v="10"/>
    <s v="Micro Precision"/>
    <s v="USD"/>
    <n v="300"/>
    <n v="300"/>
    <s v="Venture PCBA (LC)"/>
    <m/>
    <x v="4"/>
    <m/>
    <m/>
    <s v="Q4 2018"/>
    <s v="2018-579"/>
    <s v="USD"/>
    <n v="300"/>
    <n v="300"/>
  </r>
  <r>
    <x v="9"/>
    <s v="Micro Precision"/>
    <s v="USD"/>
    <n v="480"/>
    <n v="480"/>
    <s v="Venture PCBA (LC)"/>
    <s v="Removed from production line on 12-Oct-18. Spare unit, keep in Lab on 12-Oct-2018"/>
    <x v="4"/>
    <m/>
    <m/>
    <s v="Q3 2018"/>
    <s v="2018-527"/>
    <s v="USD"/>
    <n v="480"/>
    <n v="480"/>
  </r>
  <r>
    <x v="10"/>
    <s v="Micro Precision"/>
    <s v="USD"/>
    <n v="480"/>
    <n v="480"/>
    <s v="Venture PCBA (LC)"/>
    <m/>
    <x v="4"/>
    <m/>
    <m/>
    <s v="Q4 2018"/>
    <s v="2018-579"/>
    <s v="USD"/>
    <n v="480"/>
    <n v="480"/>
  </r>
  <r>
    <x v="10"/>
    <s v="Micro Precision"/>
    <s v="USD"/>
    <n v="144"/>
    <n v="144"/>
    <s v="Venture PCBA (MS)"/>
    <m/>
    <x v="4"/>
    <m/>
    <m/>
    <s v="Q4 2018"/>
    <s v="2018-579"/>
    <s v="USD"/>
    <n v="144"/>
    <n v="144"/>
  </r>
  <r>
    <x v="9"/>
    <s v="Micro Precision"/>
    <s v="USD"/>
    <n v="250"/>
    <n v="250"/>
    <s v="Venture PCBA (MS)"/>
    <m/>
    <x v="4"/>
    <m/>
    <m/>
    <s v="Q3 2018"/>
    <s v="2018-527"/>
    <s v="USD"/>
    <n v="250"/>
    <n v="250"/>
  </r>
  <r>
    <x v="10"/>
    <s v="Micro Precision"/>
    <s v="USD"/>
    <n v="200"/>
    <n v="200"/>
    <s v="Venture (MS)"/>
    <m/>
    <x v="4"/>
    <m/>
    <m/>
    <s v="Q4 2018"/>
    <s v="2018-579"/>
    <s v="USD"/>
    <n v="200"/>
    <n v="200"/>
  </r>
  <r>
    <x v="5"/>
    <s v="Ming Deng"/>
    <s v="SGD"/>
    <n v="80"/>
    <n v="64"/>
    <s v="Venture (LC)"/>
    <m/>
    <x v="4"/>
    <m/>
    <m/>
    <s v="Q2 2018"/>
    <s v="2018-310"/>
    <s v="SGD"/>
    <n v="80"/>
    <n v="64"/>
  </r>
  <r>
    <x v="11"/>
    <s v="Ming Deng"/>
    <s v="SGD"/>
    <n v="90"/>
    <n v="72"/>
    <s v="Venture (LC)"/>
    <m/>
    <x v="4"/>
    <m/>
    <m/>
    <s v="Q4 2018"/>
    <s v="2018-579"/>
    <s v="SGD"/>
    <n v="90"/>
    <n v="72"/>
  </r>
  <r>
    <x v="5"/>
    <s v="Ming Deng"/>
    <s v="SGD"/>
    <n v="80"/>
    <n v="64"/>
    <s v="Venture (LC)"/>
    <m/>
    <x v="4"/>
    <m/>
    <m/>
    <s v="Q2 2018"/>
    <s v="2018-310"/>
    <s v="SGD"/>
    <n v="80"/>
    <n v="64"/>
  </r>
  <r>
    <x v="11"/>
    <s v="Ming Deng"/>
    <s v="SGD"/>
    <n v="90"/>
    <n v="72"/>
    <s v="Venture (LC)"/>
    <m/>
    <x v="4"/>
    <m/>
    <m/>
    <s v="Q4 2018"/>
    <s v="2018-579"/>
    <s v="SGD"/>
    <n v="90"/>
    <n v="72"/>
  </r>
  <r>
    <x v="5"/>
    <s v="Ming Deng"/>
    <s v="SGD"/>
    <n v="80"/>
    <n v="64"/>
    <s v="Venture (LC)"/>
    <m/>
    <x v="4"/>
    <m/>
    <m/>
    <s v="Q2 2018"/>
    <s v="2018-310"/>
    <s v="SGD"/>
    <n v="80"/>
    <n v="64"/>
  </r>
  <r>
    <x v="11"/>
    <s v="Ming Deng"/>
    <s v="SGD"/>
    <n v="90"/>
    <n v="72"/>
    <s v="Venture (LC)"/>
    <m/>
    <x v="4"/>
    <m/>
    <m/>
    <s v="Q4 2018"/>
    <s v="2018-579"/>
    <s v="SGD"/>
    <n v="90"/>
    <n v="72"/>
  </r>
  <r>
    <x v="5"/>
    <s v="Ming Deng"/>
    <s v="SGD"/>
    <n v="80"/>
    <n v="64"/>
    <s v="Venture (LC)"/>
    <m/>
    <x v="4"/>
    <m/>
    <m/>
    <s v="Q2 2018"/>
    <s v="2018-310"/>
    <s v="SGD"/>
    <n v="80"/>
    <n v="64"/>
  </r>
  <r>
    <x v="11"/>
    <s v="Ming Deng"/>
    <s v="SGD"/>
    <n v="90"/>
    <n v="72"/>
    <s v="Venture (LC)"/>
    <m/>
    <x v="4"/>
    <m/>
    <m/>
    <s v="Q4 2018"/>
    <s v="2018-579"/>
    <s v="SGD"/>
    <n v="90"/>
    <n v="72"/>
  </r>
  <r>
    <x v="4"/>
    <s v="Ming Deng"/>
    <s v="SGD"/>
    <n v="90"/>
    <n v="72"/>
    <s v="Venture (LC)"/>
    <m/>
    <x v="4"/>
    <d v="2019-03-04T00:00:00"/>
    <s v="2019-110"/>
    <s v="Q1 2018"/>
    <s v="2018-197"/>
    <s v="SGD"/>
    <n v="80"/>
    <n v="64"/>
  </r>
  <r>
    <x v="9"/>
    <s v="Ming Deng"/>
    <s v="SGD"/>
    <n v="80"/>
    <n v="64"/>
    <s v="Venture (LC)"/>
    <m/>
    <x v="4"/>
    <m/>
    <m/>
    <s v="Q3 2018"/>
    <s v="2018-527"/>
    <s v="SGD"/>
    <n v="80"/>
    <n v="64"/>
  </r>
  <r>
    <x v="4"/>
    <s v="Ming Deng"/>
    <s v="SGD"/>
    <n v="90"/>
    <n v="72"/>
    <s v="Venture (LC)"/>
    <m/>
    <x v="4"/>
    <d v="2019-03-04T00:00:00"/>
    <s v="2019-110"/>
    <s v="Q1 2018"/>
    <s v="2018-197"/>
    <s v="SGD"/>
    <n v="80"/>
    <n v="64"/>
  </r>
  <r>
    <x v="9"/>
    <s v="Ming Deng"/>
    <s v="SGD"/>
    <n v="80"/>
    <n v="64"/>
    <s v="Venture (LC)"/>
    <m/>
    <x v="4"/>
    <m/>
    <m/>
    <s v="Q3 2018"/>
    <s v="2018-527"/>
    <s v="SGD"/>
    <n v="80"/>
    <n v="64"/>
  </r>
  <r>
    <x v="0"/>
    <s v="Micro Precision"/>
    <s v="USD"/>
    <n v="150"/>
    <n v="150"/>
    <s v="Venture (LC)"/>
    <m/>
    <x v="4"/>
    <d v="2019-05-08T00:00:00"/>
    <s v="2019-220"/>
    <s v="Q1 2018"/>
    <s v="2018-197"/>
    <s v="SGD"/>
    <n v="220"/>
    <n v="176"/>
  </r>
  <r>
    <x v="4"/>
    <s v="SGS"/>
    <s v="SGD"/>
    <n v="438"/>
    <n v="350.4"/>
    <s v="Venture (LC)"/>
    <m/>
    <x v="4"/>
    <d v="2019-03-04T00:00:00"/>
    <s v="2019-110"/>
    <s v="Q1 2018"/>
    <s v="2018-197"/>
    <s v="SGD"/>
    <n v="438"/>
    <n v="350.4"/>
  </r>
  <r>
    <x v="6"/>
    <s v="Caltek"/>
    <s v="SGD"/>
    <n v="180"/>
    <n v="144"/>
    <s v="Venture (LC)"/>
    <m/>
    <x v="4"/>
    <m/>
    <m/>
    <s v="Q2 2018"/>
    <s v="2018-310"/>
    <s v="SGD"/>
    <n v="180"/>
    <n v="144"/>
  </r>
  <r>
    <x v="9"/>
    <s v="Micro Precision"/>
    <s v="USD"/>
    <n v="240"/>
    <n v="240"/>
    <s v="Venture (LC)"/>
    <m/>
    <x v="4"/>
    <m/>
    <m/>
    <s v="Q3 2018"/>
    <s v="2018-527"/>
    <s v="USD"/>
    <n v="240"/>
    <n v="240"/>
  </r>
  <r>
    <x v="11"/>
    <s v="Micro Precision"/>
    <s v="USD"/>
    <n v="240"/>
    <n v="240"/>
    <s v="Venture (LC)"/>
    <m/>
    <x v="4"/>
    <m/>
    <m/>
    <s v="Q4 2018"/>
    <s v="2018-579"/>
    <s v="USD"/>
    <n v="240"/>
    <n v="240"/>
  </r>
  <r>
    <x v="4"/>
    <s v="Micro Precision"/>
    <s v="USD"/>
    <n v="240"/>
    <n v="240"/>
    <s v="Venture (LC)"/>
    <m/>
    <x v="4"/>
    <d v="2019-03-04T00:00:00"/>
    <s v="2019-110"/>
    <s v="Q1 2018"/>
    <s v="2018-197"/>
    <s v="USD"/>
    <n v="240"/>
    <n v="240"/>
  </r>
  <r>
    <x v="0"/>
    <s v="Micro Precision"/>
    <s v="USD"/>
    <n v="240"/>
    <n v="240"/>
    <s v="Venture (LC)"/>
    <m/>
    <x v="4"/>
    <m/>
    <m/>
    <s v="Q2 2018"/>
    <s v="2018-310"/>
    <s v="USD"/>
    <n v="240"/>
    <n v="240"/>
  </r>
  <r>
    <x v="0"/>
    <s v="BestLabs"/>
    <s v="SGD"/>
    <n v="100"/>
    <n v="80"/>
    <s v="Venture (LC)"/>
    <m/>
    <x v="4"/>
    <m/>
    <m/>
    <s v="Q2 2018"/>
    <s v="2018-310"/>
    <s v="SGD"/>
    <n v="100"/>
    <n v="80"/>
  </r>
  <r>
    <x v="0"/>
    <s v="BestLabs"/>
    <s v="SGD"/>
    <n v="100"/>
    <n v="80"/>
    <s v="Venture (LC)"/>
    <m/>
    <x v="4"/>
    <d v="2019-05-08T00:00:00"/>
    <s v="2019-220"/>
    <s v="Q2 2018"/>
    <s v="2018-310"/>
    <s v="SGD"/>
    <n v="100"/>
    <n v="80"/>
  </r>
  <r>
    <x v="0"/>
    <s v="BestLabs"/>
    <s v="SGD"/>
    <n v="100"/>
    <n v="80"/>
    <s v="Venture (LC)"/>
    <m/>
    <x v="4"/>
    <d v="2019-05-08T00:00:00"/>
    <s v="2019-220"/>
    <s v="Q2 2018"/>
    <s v="2018-310"/>
    <s v="SGD"/>
    <n v="100"/>
    <n v="80"/>
  </r>
  <r>
    <x v="0"/>
    <s v="BestLabs"/>
    <s v="SGD"/>
    <n v="100"/>
    <n v="80"/>
    <s v="Venture (LC)"/>
    <m/>
    <x v="4"/>
    <d v="2019-05-08T00:00:00"/>
    <s v="2019-220"/>
    <s v="Q2 2018"/>
    <s v="2018-310"/>
    <s v="SGD"/>
    <n v="100"/>
    <n v="80"/>
  </r>
  <r>
    <x v="0"/>
    <s v="BestLabs"/>
    <s v="SGD"/>
    <n v="100"/>
    <n v="80"/>
    <s v="Venture (LC)"/>
    <m/>
    <x v="4"/>
    <d v="2019-05-08T00:00:00"/>
    <s v="2019-220"/>
    <s v="Q2 2018"/>
    <s v="2018-310"/>
    <s v="SGD"/>
    <n v="100"/>
    <n v="80"/>
  </r>
  <r>
    <x v="7"/>
    <s v="Micro Precision"/>
    <s v="USD"/>
    <n v="432"/>
    <n v="432"/>
    <s v="Venture (LC)"/>
    <m/>
    <x v="4"/>
    <m/>
    <m/>
    <s v="Q3 2018"/>
    <s v="2018-527"/>
    <s v="USD"/>
    <n v="432"/>
    <n v="432"/>
  </r>
  <r>
    <x v="11"/>
    <s v="Micro Precision"/>
    <s v="USD"/>
    <n v="180"/>
    <n v="180"/>
    <s v="Venture (MS)"/>
    <m/>
    <x v="4"/>
    <m/>
    <m/>
    <s v="Q4 2018"/>
    <s v="2018-579"/>
    <s v="USD"/>
    <n v="180"/>
    <n v="180"/>
  </r>
  <r>
    <x v="2"/>
    <s v="Micro Precision"/>
    <s v="USD"/>
    <n v="160"/>
    <n v="160"/>
    <s v="Venture PCBA (MS)"/>
    <s v="New Equipment &amp; without previous cal report, will be update the calibration house &amp; calibration price once calibrate done on Feb-2019"/>
    <x v="4"/>
    <d v="2019-03-22T00:00:00"/>
    <s v="2019-174"/>
    <s v="NA"/>
    <s v="NA"/>
    <s v="TBA"/>
    <m/>
    <m/>
  </r>
  <r>
    <x v="2"/>
    <s v="Micro Precision"/>
    <s v="USD"/>
    <n v="160"/>
    <n v="160"/>
    <s v="Venture PCBA (MS)"/>
    <s v="New Equipment &amp; without previous cal report, will be update the calibration house &amp; calibration price once calibrate done on Feb-2019"/>
    <x v="4"/>
    <d v="2019-03-22T00:00:00"/>
    <s v="2019-174"/>
    <s v="NA"/>
    <s v="NA"/>
    <s v="TBA"/>
    <m/>
    <m/>
  </r>
  <r>
    <x v="2"/>
    <s v="Micro Precision"/>
    <s v="USD"/>
    <n v="160"/>
    <n v="160"/>
    <s v="Venture PCBA (MS)"/>
    <s v="New Equipment &amp; without previous cal report, will be update the calibration house &amp; calibration price once calibrate done on Feb-2019"/>
    <x v="4"/>
    <d v="2019-03-22T00:00:00"/>
    <s v="2019-174"/>
    <s v="NA"/>
    <s v="NA"/>
    <s v="TBA"/>
    <m/>
    <m/>
  </r>
  <r>
    <x v="2"/>
    <s v="Micro Precision"/>
    <s v="USD"/>
    <n v="160"/>
    <n v="160"/>
    <s v="Venture PCBA (MS)"/>
    <s v="New Equipment &amp; without previous cal report, will be update the calibration house &amp; calibration price once calibrate done on Feb-2019"/>
    <x v="4"/>
    <d v="2019-03-22T00:00:00"/>
    <s v="2019-174"/>
    <s v="NA"/>
    <s v="NA"/>
    <s v="TBA"/>
    <m/>
    <m/>
  </r>
  <r>
    <x v="2"/>
    <s v="Micro Precision"/>
    <s v="USD"/>
    <n v="160"/>
    <n v="160"/>
    <s v="Venture PCBA (MS)"/>
    <s v="New Equipment &amp; without previous cal report, will be update the calibration house &amp; calibration price once calibrate done on Feb-2019"/>
    <x v="4"/>
    <d v="2019-03-22T00:00:00"/>
    <s v="2019-174"/>
    <s v="NA"/>
    <s v="NA"/>
    <s v="TBA"/>
    <m/>
    <m/>
  </r>
  <r>
    <x v="2"/>
    <s v="Micro Precision"/>
    <s v="USD"/>
    <n v="160"/>
    <n v="160"/>
    <s v="Venture PCBA (MS)"/>
    <s v="New Equipment &amp; without previous cal report, will be update the calibration house &amp; calibration price once calibrate done on Feb-2019"/>
    <x v="4"/>
    <d v="2019-03-22T00:00:00"/>
    <s v="2019-174"/>
    <s v="NA"/>
    <s v="NA"/>
    <s v="TBA"/>
    <m/>
    <m/>
  </r>
  <r>
    <x v="2"/>
    <s v="Micro Precision"/>
    <s v="USD"/>
    <n v="240"/>
    <n v="240"/>
    <s v="Venture PCBA (MS)"/>
    <s v="New Equipment &amp; without previous cal report, will be update the calibration house &amp; calibration price once calibrate done on Feb-2019"/>
    <x v="4"/>
    <d v="2019-03-22T00:00:00"/>
    <s v="2019-174"/>
    <s v="NA"/>
    <s v="NA"/>
    <s v="TBA"/>
    <m/>
    <m/>
  </r>
  <r>
    <x v="2"/>
    <s v="Micro Precision"/>
    <s v="USD"/>
    <n v="240"/>
    <n v="240"/>
    <s v="Venture PCBA (MS)"/>
    <s v="New Equipment &amp; without previous cal report, will be update the calibration house &amp; calibration price once calibrate done on Feb-2019"/>
    <x v="4"/>
    <d v="2019-03-22T00:00:00"/>
    <s v="2019-174"/>
    <s v="NA"/>
    <s v="NA"/>
    <s v="TBA"/>
    <m/>
    <m/>
  </r>
  <r>
    <x v="2"/>
    <s v="Micro Precision"/>
    <s v="USD"/>
    <n v="240"/>
    <n v="240"/>
    <s v="Venture PCBA (MS)"/>
    <s v="New Equipment &amp; without previous cal report, will be update the calibration house &amp; calibration price once calibrate done on Feb-2019"/>
    <x v="4"/>
    <d v="2019-03-22T00:00:00"/>
    <s v="2019-174"/>
    <s v="NA"/>
    <s v="NA"/>
    <s v="TBA"/>
    <m/>
    <m/>
  </r>
  <r>
    <x v="2"/>
    <s v="Micro Precision"/>
    <s v="USD"/>
    <n v="240"/>
    <n v="240"/>
    <s v="Venture PCBA (MS)"/>
    <s v="New Equipment &amp; without previous cal report, will be update the calibration house &amp; calibration price once calibrate done on Feb-2019"/>
    <x v="4"/>
    <d v="2019-03-22T00:00:00"/>
    <s v="2019-174"/>
    <s v="NA"/>
    <s v="NA"/>
    <s v="TBA"/>
    <m/>
    <m/>
  </r>
  <r>
    <x v="2"/>
    <s v="Micro Precision"/>
    <s v="USD"/>
    <n v="144"/>
    <n v="144"/>
    <s v="Venture PCBA (MS)"/>
    <s v="New Equipment &amp; without previous cal report, will be update the calibration house &amp; calibration price once calibrate done on Feb-2019"/>
    <x v="4"/>
    <d v="2019-03-22T00:00:00"/>
    <s v="2019-174"/>
    <s v="NA"/>
    <s v="NA"/>
    <s v="TBA"/>
    <m/>
    <m/>
  </r>
  <r>
    <x v="2"/>
    <s v="Micro Precision"/>
    <s v="USD"/>
    <n v="250"/>
    <n v="250"/>
    <s v="Venture PCBA (MS)"/>
    <s v="New Equipment &amp; without previous cal report, will be update the calibration house &amp; calibration price once calibrate done on Feb-2019"/>
    <x v="4"/>
    <d v="2019-03-22T00:00:00"/>
    <s v="2019-174"/>
    <s v="NA"/>
    <s v="NA"/>
    <s v="TBA"/>
    <m/>
    <m/>
  </r>
  <r>
    <x v="2"/>
    <s v="Micro Precision"/>
    <s v="USD"/>
    <n v="200"/>
    <n v="200"/>
    <s v="Venture PCBA (MS)"/>
    <s v="New Equipment &amp; without previous cal report, will be update the calibration house &amp; calibration price once calibrate done on Feb-2019"/>
    <x v="4"/>
    <d v="2019-03-22T00:00:00"/>
    <s v="2019-174"/>
    <s v="NA"/>
    <s v="NA"/>
    <s v="TBA"/>
    <m/>
    <m/>
  </r>
  <r>
    <x v="2"/>
    <s v="Micro Precision"/>
    <s v="USD"/>
    <n v="185"/>
    <n v="185"/>
    <s v="Venture PCBA (MS)"/>
    <s v="New Equipment &amp; without previous cal report, will be update the calibration house &amp; calibration price once calibrate done on Feb-2019"/>
    <x v="4"/>
    <d v="2019-05-08T00:00:00"/>
    <s v="2019-220"/>
    <s v="NA"/>
    <s v="NA"/>
    <s v="TBA"/>
    <m/>
    <m/>
  </r>
  <r>
    <x v="2"/>
    <s v="Micro Precision"/>
    <s v="USD"/>
    <n v="270"/>
    <n v="270"/>
    <s v="Venture PCBA (MS)"/>
    <s v="New Equipment &amp; without previous cal report, will be update the calibration house &amp; calibration price once calibrate done on Feb-2019"/>
    <x v="4"/>
    <d v="2019-03-22T00:00:00"/>
    <s v="2019-174"/>
    <s v="NA"/>
    <s v="NA"/>
    <s v="TBA"/>
    <m/>
    <m/>
  </r>
  <r>
    <x v="2"/>
    <s v="Micro Precision"/>
    <s v="USD"/>
    <n v="270"/>
    <n v="270"/>
    <s v="Venture PCBA (MS)"/>
    <s v="New Equipment &amp; without previous cal report, will be update the calibration house &amp; calibration price once calibrate done on Feb-2019"/>
    <x v="4"/>
    <d v="2019-03-22T00:00:00"/>
    <s v="2019-174"/>
    <s v="NA"/>
    <s v="NA"/>
    <s v="TBA"/>
    <m/>
    <m/>
  </r>
  <r>
    <x v="2"/>
    <s v="Micro Precision"/>
    <s v="USD"/>
    <n v="270"/>
    <n v="270"/>
    <s v="Venture PCBA (MS)"/>
    <s v="New Equipment &amp; without previous cal report, will be update the calibration house &amp; calibration price once calibrate done on Feb-2019"/>
    <x v="4"/>
    <d v="2019-03-22T00:00:00"/>
    <s v="2019-174"/>
    <s v="NA"/>
    <s v="NA"/>
    <s v="TBA"/>
    <m/>
    <m/>
  </r>
  <r>
    <x v="5"/>
    <s v="Micro Precision"/>
    <s v="USD"/>
    <n v="0"/>
    <n v="0"/>
    <s v="Venture PCBA (LC)"/>
    <s v="mainframe for verify only."/>
    <x v="4"/>
    <m/>
    <m/>
    <s v="NA"/>
    <s v="NA"/>
    <s v="USD"/>
    <n v="0"/>
    <n v="0"/>
  </r>
  <r>
    <x v="5"/>
    <s v="Micro Precision"/>
    <s v="USD"/>
    <n v="0"/>
    <n v="0"/>
    <s v="Venture PCBA (LC)"/>
    <s v="mainframe for verify only."/>
    <x v="4"/>
    <m/>
    <m/>
    <s v="NA"/>
    <s v="NA"/>
    <s v="USD"/>
    <n v="0"/>
    <n v="0"/>
  </r>
  <r>
    <x v="5"/>
    <s v="ESSCO"/>
    <s v="USD"/>
    <n v="0"/>
    <n v="0"/>
    <s v="Venture PCBA (LC)"/>
    <s v="Waters will consigned another card for replacement and will collect back the current due item and send for cailbration "/>
    <x v="4"/>
    <m/>
    <m/>
    <s v="NA"/>
    <s v="NA"/>
    <s v="USD"/>
    <n v="0"/>
    <n v="0"/>
  </r>
  <r>
    <x v="8"/>
    <s v="Leybold"/>
    <s v="SGD"/>
    <n v="3513.02"/>
    <n v="2634.77"/>
    <s v="Venture (MS)"/>
    <s v="Venture will informed Waters to arrange Supplier come for onsite calibration and Waters will pay directly to Supplier"/>
    <x v="4"/>
    <m/>
    <m/>
    <s v="NA"/>
    <s v="2018-567"/>
    <s v="SGD"/>
    <n v="3513.02"/>
    <n v="2634.77"/>
  </r>
  <r>
    <x v="10"/>
    <s v="Venture Internal"/>
    <s v="USD"/>
    <n v="0"/>
    <n v="0"/>
    <s v="Venture (LC)"/>
    <m/>
    <x v="4"/>
    <m/>
    <m/>
    <s v="NA"/>
    <s v="NA"/>
    <s v="USD"/>
    <n v="0"/>
    <n v="0"/>
  </r>
  <r>
    <x v="10"/>
    <s v="Venture Internal"/>
    <s v="USD"/>
    <n v="0"/>
    <n v="0"/>
    <s v="Venture (LC)"/>
    <m/>
    <x v="4"/>
    <m/>
    <m/>
    <s v="NA"/>
    <s v="NA"/>
    <s v="USD"/>
    <n v="0"/>
    <n v="0"/>
  </r>
  <r>
    <x v="10"/>
    <s v="Venture Internal"/>
    <s v="USD"/>
    <n v="0"/>
    <n v="0"/>
    <s v="Venture (LC)"/>
    <m/>
    <x v="4"/>
    <m/>
    <m/>
    <s v="NA"/>
    <s v="NA"/>
    <s v="USD"/>
    <n v="0"/>
    <n v="0"/>
  </r>
  <r>
    <x v="10"/>
    <s v="Venture Internal"/>
    <s v="USD"/>
    <n v="0"/>
    <n v="0"/>
    <s v="Venture (LC)"/>
    <m/>
    <x v="4"/>
    <m/>
    <m/>
    <s v="NA"/>
    <s v="NA"/>
    <s v="USD"/>
    <n v="0"/>
    <n v="0"/>
  </r>
  <r>
    <x v="10"/>
    <s v="Venture Internal"/>
    <s v="USD"/>
    <n v="0"/>
    <n v="0"/>
    <s v="Venture (LC)"/>
    <m/>
    <x v="4"/>
    <m/>
    <m/>
    <s v="NA"/>
    <s v="NA"/>
    <s v="USD"/>
    <n v="0"/>
    <n v="0"/>
  </r>
  <r>
    <x v="10"/>
    <s v="Venture Internal"/>
    <s v="USD"/>
    <n v="0"/>
    <n v="0"/>
    <s v="Venture (LC)"/>
    <m/>
    <x v="4"/>
    <m/>
    <m/>
    <s v="NA"/>
    <s v="NA"/>
    <s v="USD"/>
    <n v="0"/>
    <n v="0"/>
  </r>
  <r>
    <x v="10"/>
    <s v="Venture Internal"/>
    <s v="USD"/>
    <n v="0"/>
    <n v="0"/>
    <s v="Venture (LC)"/>
    <m/>
    <x v="4"/>
    <m/>
    <m/>
    <s v="NA"/>
    <s v="NA"/>
    <s v="USD"/>
    <n v="0"/>
    <n v="0"/>
  </r>
  <r>
    <x v="10"/>
    <s v="Venture Internal"/>
    <s v="USD"/>
    <n v="0"/>
    <n v="0"/>
    <s v="Venture (LC)"/>
    <m/>
    <x v="4"/>
    <m/>
    <m/>
    <s v="NA"/>
    <s v="NA"/>
    <s v="USD"/>
    <n v="0"/>
    <n v="0"/>
  </r>
  <r>
    <x v="10"/>
    <s v="Venture Internal"/>
    <s v="USD"/>
    <n v="0"/>
    <n v="0"/>
    <s v="Venture (LC)"/>
    <m/>
    <x v="4"/>
    <m/>
    <m/>
    <s v="NA"/>
    <s v="NA"/>
    <s v="USD"/>
    <n v="0"/>
    <n v="0"/>
  </r>
  <r>
    <x v="10"/>
    <s v="Venture Internal"/>
    <s v="USD"/>
    <n v="0"/>
    <n v="0"/>
    <s v="Venture (LC)"/>
    <m/>
    <x v="4"/>
    <m/>
    <m/>
    <s v="NA"/>
    <s v="NA"/>
    <s v="USD"/>
    <n v="0"/>
    <n v="0"/>
  </r>
  <r>
    <x v="7"/>
    <s v="Venture Internal"/>
    <s v="USD"/>
    <n v="0"/>
    <n v="0"/>
    <s v="Venture (LC)"/>
    <m/>
    <x v="4"/>
    <m/>
    <m/>
    <s v="NA"/>
    <s v="NA"/>
    <s v="USD"/>
    <n v="0"/>
    <n v="0"/>
  </r>
  <r>
    <x v="11"/>
    <s v="Venture Internal"/>
    <s v="USD"/>
    <n v="0"/>
    <n v="0"/>
    <s v="Venture (LC)"/>
    <m/>
    <x v="4"/>
    <m/>
    <m/>
    <s v="NA"/>
    <s v="NA"/>
    <s v="USD"/>
    <n v="0"/>
    <n v="0"/>
  </r>
  <r>
    <x v="0"/>
    <s v="Venture Internal"/>
    <s v="USD"/>
    <n v="0"/>
    <n v="0"/>
    <s v="Venture (LC)"/>
    <m/>
    <x v="4"/>
    <m/>
    <m/>
    <s v="NA"/>
    <s v="NA"/>
    <s v="USD"/>
    <n v="0"/>
    <n v="0"/>
  </r>
  <r>
    <x v="0"/>
    <s v="Venture Internal"/>
    <s v="USD"/>
    <n v="0"/>
    <n v="0"/>
    <s v="Venture (LC)"/>
    <m/>
    <x v="4"/>
    <m/>
    <m/>
    <s v="NA"/>
    <s v="NA"/>
    <s v="USD"/>
    <n v="0"/>
    <n v="0"/>
  </r>
  <r>
    <x v="0"/>
    <s v="Venture Internal"/>
    <s v="USD"/>
    <n v="0"/>
    <n v="0"/>
    <s v="Venture (LC)"/>
    <m/>
    <x v="4"/>
    <m/>
    <m/>
    <s v="NA"/>
    <s v="NA"/>
    <s v="USD"/>
    <n v="0"/>
    <n v="0"/>
  </r>
  <r>
    <x v="5"/>
    <s v="Flex"/>
    <s v="SGD"/>
    <n v="655.35"/>
    <n v="481.2"/>
    <s v="Venture (LC)"/>
    <m/>
    <x v="3"/>
    <m/>
    <m/>
    <s v="1H 2018"/>
    <s v="2018-309"/>
    <s v="SGD"/>
    <n v="655.35"/>
    <n v="481.2"/>
  </r>
  <r>
    <x v="5"/>
    <s v="Flex"/>
    <s v="SGD"/>
    <n v="655.35"/>
    <n v="481.2"/>
    <s v="Venture (LC)"/>
    <m/>
    <x v="3"/>
    <m/>
    <m/>
    <s v="1H 2018"/>
    <s v="2018-309"/>
    <s v="SGD"/>
    <n v="655.35"/>
    <n v="481.2"/>
  </r>
  <r>
    <x v="10"/>
    <s v="Venture Internal"/>
    <s v="USD"/>
    <n v="0"/>
    <n v="0"/>
    <s v="Venture (LC)"/>
    <m/>
    <x v="4"/>
    <m/>
    <m/>
    <s v="NA"/>
    <s v="NA"/>
    <s v="USD"/>
    <n v="0"/>
    <n v="0"/>
  </r>
  <r>
    <x v="10"/>
    <s v="Venture Internal"/>
    <s v="USD"/>
    <n v="0"/>
    <n v="0"/>
    <s v="Venture (LC)"/>
    <m/>
    <x v="4"/>
    <m/>
    <m/>
    <s v="NA"/>
    <s v="NA"/>
    <s v="USD"/>
    <n v="0"/>
    <n v="0"/>
  </r>
  <r>
    <x v="10"/>
    <s v="Venture Internal"/>
    <s v="USD"/>
    <n v="0"/>
    <n v="0"/>
    <s v="Venture (LC)"/>
    <m/>
    <x v="4"/>
    <m/>
    <m/>
    <s v="NA"/>
    <s v="NA"/>
    <s v="USD"/>
    <n v="0"/>
    <n v="0"/>
  </r>
  <r>
    <x v="10"/>
    <s v="Flex"/>
    <s v="SGD"/>
    <n v="315.23"/>
    <n v="230.94"/>
    <s v="Venture (LC)"/>
    <m/>
    <x v="3"/>
    <m/>
    <m/>
    <s v="Q3 2018"/>
    <s v="2019-017"/>
    <s v="SGD"/>
    <n v="315.23"/>
    <n v="230.94"/>
  </r>
  <r>
    <x v="10"/>
    <s v="Venture Internal"/>
    <s v="USD"/>
    <n v="0"/>
    <n v="0"/>
    <s v="Venture (LC)"/>
    <m/>
    <x v="4"/>
    <m/>
    <m/>
    <s v="NA"/>
    <s v="NA"/>
    <s v="USD"/>
    <n v="0"/>
    <n v="0"/>
  </r>
  <r>
    <x v="10"/>
    <s v="Venture Internal"/>
    <s v="USD"/>
    <n v="0"/>
    <n v="0"/>
    <s v="Venture (LC)"/>
    <m/>
    <x v="4"/>
    <m/>
    <m/>
    <s v="NA"/>
    <s v="NA"/>
    <s v="USD"/>
    <n v="0"/>
    <n v="0"/>
  </r>
  <r>
    <x v="10"/>
    <s v="Flex"/>
    <s v="SGD"/>
    <n v="315.23"/>
    <n v="230.94"/>
    <s v="Venture (LC)"/>
    <m/>
    <x v="3"/>
    <m/>
    <m/>
    <s v="Q3 2018"/>
    <s v="2019-017"/>
    <s v="SGD"/>
    <n v="315.23"/>
    <n v="230.94"/>
  </r>
  <r>
    <x v="10"/>
    <s v="Venture Internal"/>
    <s v="USD"/>
    <n v="0"/>
    <n v="0"/>
    <s v="Venture (LC)"/>
    <m/>
    <x v="4"/>
    <m/>
    <m/>
    <s v="NA"/>
    <s v="NA"/>
    <s v="USD"/>
    <n v="0"/>
    <n v="0"/>
  </r>
  <r>
    <x v="10"/>
    <s v="Venture Internal"/>
    <s v="USD"/>
    <n v="0"/>
    <n v="0"/>
    <s v="Venture (LC)"/>
    <m/>
    <x v="4"/>
    <m/>
    <m/>
    <s v="NA"/>
    <s v="NA"/>
    <s v="USD"/>
    <n v="0"/>
    <n v="0"/>
  </r>
  <r>
    <x v="10"/>
    <s v="Flex"/>
    <s v="SGD"/>
    <n v="367.24"/>
    <n v="269.04000000000002"/>
    <s v="Venture (LC)"/>
    <m/>
    <x v="3"/>
    <m/>
    <m/>
    <s v="Q3 2018"/>
    <s v="2019-017"/>
    <s v="SGD"/>
    <n v="367.24"/>
    <n v="269.04000000000002"/>
  </r>
  <r>
    <x v="10"/>
    <s v="Venture Internal"/>
    <s v="USD"/>
    <n v="0"/>
    <n v="0"/>
    <s v="Venture (LC)"/>
    <m/>
    <x v="4"/>
    <m/>
    <m/>
    <s v="NA"/>
    <s v="NA"/>
    <s v="USD"/>
    <n v="0"/>
    <n v="0"/>
  </r>
  <r>
    <x v="10"/>
    <s v="Venture Internal"/>
    <s v="USD"/>
    <n v="0"/>
    <n v="0"/>
    <s v="Venture (LC)"/>
    <m/>
    <x v="4"/>
    <m/>
    <m/>
    <s v="NA"/>
    <s v="NA"/>
    <s v="USD"/>
    <n v="0"/>
    <n v="0"/>
  </r>
  <r>
    <x v="10"/>
    <s v="Flex"/>
    <s v="SGD"/>
    <n v="315.23"/>
    <n v="230.94"/>
    <s v="Venture (LC)"/>
    <m/>
    <x v="3"/>
    <m/>
    <m/>
    <s v="Q3 2018"/>
    <s v="2019-017"/>
    <s v="SGD"/>
    <n v="315.23"/>
    <n v="230.94"/>
  </r>
  <r>
    <x v="4"/>
    <s v="Venture Internal"/>
    <s v="USD"/>
    <n v="0"/>
    <n v="0"/>
    <s v="Venture (LC)"/>
    <m/>
    <x v="4"/>
    <m/>
    <m/>
    <s v="NA"/>
    <s v="NA"/>
    <s v="USD"/>
    <n v="0"/>
    <n v="0"/>
  </r>
  <r>
    <x v="3"/>
    <s v="Venture Internal"/>
    <s v="USD"/>
    <n v="0"/>
    <n v="0"/>
    <s v="Venture (LC)"/>
    <m/>
    <x v="4"/>
    <m/>
    <m/>
    <s v="NA"/>
    <s v="NA"/>
    <s v="USD"/>
    <n v="0"/>
    <n v="0"/>
  </r>
  <r>
    <x v="4"/>
    <s v="Flex"/>
    <s v="SGD"/>
    <n v="486.77"/>
    <n v="358"/>
    <s v="Venture (LC)"/>
    <m/>
    <x v="3"/>
    <d v="2019-03-26T00:00:00"/>
    <s v="2019-148"/>
    <s v="1H 2018"/>
    <s v="2018-309"/>
    <s v="SGD"/>
    <n v="331.54"/>
    <n v="243.44"/>
  </r>
  <r>
    <x v="3"/>
    <s v="Venture Internal"/>
    <s v="USD"/>
    <n v="0"/>
    <n v="0"/>
    <s v="Venture (LC)"/>
    <m/>
    <x v="4"/>
    <m/>
    <m/>
    <s v="NA"/>
    <s v="NA"/>
    <s v="USD"/>
    <n v="0"/>
    <n v="0"/>
  </r>
  <r>
    <x v="3"/>
    <s v="Venture Internal"/>
    <s v="USD"/>
    <n v="0"/>
    <n v="0"/>
    <s v="Venture (LC)"/>
    <m/>
    <x v="4"/>
    <m/>
    <m/>
    <s v="NA"/>
    <s v="NA"/>
    <s v="USD"/>
    <n v="0"/>
    <n v="0"/>
  </r>
  <r>
    <x v="4"/>
    <s v="Flex"/>
    <s v="SGD"/>
    <n v="621.11"/>
    <n v="456.8"/>
    <s v="Venture (LC)"/>
    <m/>
    <x v="3"/>
    <d v="2019-03-26T00:00:00"/>
    <s v="2019-148"/>
    <s v="1H 2018"/>
    <s v="2018-309"/>
    <s v="SGD"/>
    <n v="331.54"/>
    <n v="243.44"/>
  </r>
  <r>
    <x v="3"/>
    <s v="Venture Internal"/>
    <s v="USD"/>
    <n v="0"/>
    <n v="0"/>
    <s v="Venture (LC)"/>
    <m/>
    <x v="4"/>
    <m/>
    <m/>
    <s v="NA"/>
    <s v="NA"/>
    <s v="USD"/>
    <n v="0"/>
    <n v="0"/>
  </r>
  <r>
    <x v="3"/>
    <s v="Venture Internal"/>
    <s v="USD"/>
    <n v="0"/>
    <n v="0"/>
    <s v="Venture (LC)"/>
    <m/>
    <x v="4"/>
    <m/>
    <m/>
    <s v="NA"/>
    <s v="NA"/>
    <s v="USD"/>
    <n v="0"/>
    <n v="0"/>
  </r>
  <r>
    <x v="4"/>
    <s v="Flex"/>
    <s v="SGD"/>
    <n v="357.83"/>
    <n v="263.17"/>
    <s v="Venture (LC)"/>
    <m/>
    <x v="3"/>
    <d v="2019-03-26T00:00:00"/>
    <s v="2019-148"/>
    <s v="1H 2018"/>
    <s v="2018-309"/>
    <s v="SGD"/>
    <n v="898.93"/>
    <n v="660.06"/>
  </r>
  <r>
    <x v="4"/>
    <s v="Venture Internal"/>
    <s v="USD"/>
    <n v="0"/>
    <n v="0"/>
    <s v="Venture (LC)"/>
    <m/>
    <x v="4"/>
    <m/>
    <m/>
    <s v="NA"/>
    <s v="NA"/>
    <s v="USD"/>
    <n v="0"/>
    <n v="0"/>
  </r>
  <r>
    <x v="3"/>
    <s v="Venture Internal"/>
    <s v="USD"/>
    <n v="0"/>
    <n v="0"/>
    <s v="Venture (LC)"/>
    <m/>
    <x v="4"/>
    <m/>
    <m/>
    <s v="NA"/>
    <s v="NA"/>
    <s v="USD"/>
    <n v="0"/>
    <n v="0"/>
  </r>
  <r>
    <x v="4"/>
    <s v="Flex"/>
    <s v="SGD"/>
    <n v="340.02"/>
    <n v="250.07"/>
    <s v="Venture (LC)"/>
    <m/>
    <x v="3"/>
    <d v="2019-03-26T00:00:00"/>
    <s v="2019-148"/>
    <s v="1H 2018"/>
    <s v="2018-309"/>
    <s v="SGD"/>
    <n v="765.35"/>
    <n v="561.97"/>
  </r>
  <r>
    <x v="1"/>
    <s v="Waters"/>
    <s v="USD"/>
    <n v="0"/>
    <n v="0"/>
    <s v="Venture (LC)"/>
    <m/>
    <x v="4"/>
    <m/>
    <m/>
    <s v="?"/>
    <s v="?"/>
    <s v="USD"/>
    <m/>
    <m/>
  </r>
  <r>
    <x v="1"/>
    <s v="Waters"/>
    <s v="USD"/>
    <n v="0"/>
    <n v="0"/>
    <s v="Venture (LC)"/>
    <m/>
    <x v="4"/>
    <m/>
    <m/>
    <s v="?"/>
    <s v="?"/>
    <s v="USD"/>
    <m/>
    <m/>
  </r>
  <r>
    <x v="1"/>
    <s v="Waters"/>
    <s v="USD"/>
    <n v="0"/>
    <n v="0"/>
    <s v="Venture (LC)"/>
    <m/>
    <x v="4"/>
    <m/>
    <m/>
    <s v="?"/>
    <s v="?"/>
    <s v="USD"/>
    <m/>
    <m/>
  </r>
  <r>
    <x v="8"/>
    <s v="Venture Internal"/>
    <s v="USD"/>
    <n v="0"/>
    <n v="0"/>
    <s v="Venture (LC)"/>
    <m/>
    <x v="4"/>
    <m/>
    <m/>
    <s v="NA"/>
    <s v="NA"/>
    <s v="USD"/>
    <n v="0"/>
    <n v="0"/>
  </r>
  <r>
    <x v="8"/>
    <s v="Venture Internal"/>
    <s v="USD"/>
    <n v="0"/>
    <n v="0"/>
    <s v="Venture (LC)"/>
    <m/>
    <x v="4"/>
    <m/>
    <m/>
    <s v="NA"/>
    <s v="NA"/>
    <s v="USD"/>
    <n v="0"/>
    <n v="0"/>
  </r>
  <r>
    <x v="8"/>
    <s v="Venture Internal"/>
    <s v="USD"/>
    <n v="0"/>
    <n v="0"/>
    <s v="Venture (LC)"/>
    <m/>
    <x v="4"/>
    <m/>
    <m/>
    <s v="NA"/>
    <s v="NA"/>
    <s v="USD"/>
    <n v="0"/>
    <n v="0"/>
  </r>
  <r>
    <x v="8"/>
    <s v="Venture Internal"/>
    <s v="USD"/>
    <n v="0"/>
    <n v="0"/>
    <s v="Venture (LC)"/>
    <m/>
    <x v="4"/>
    <m/>
    <m/>
    <s v="NA"/>
    <s v="NA"/>
    <s v="USD"/>
    <n v="0"/>
    <n v="0"/>
  </r>
  <r>
    <x v="10"/>
    <s v="Venture Internal"/>
    <s v="USD"/>
    <n v="0"/>
    <n v="0"/>
    <s v="Venture (LC)"/>
    <m/>
    <x v="4"/>
    <m/>
    <m/>
    <s v="NA"/>
    <s v="NA"/>
    <s v="USD"/>
    <n v="0"/>
    <n v="0"/>
  </r>
  <r>
    <x v="4"/>
    <s v="Venture Internal"/>
    <s v="USD"/>
    <n v="0"/>
    <n v="0"/>
    <s v="Venture (LC)"/>
    <m/>
    <x v="4"/>
    <m/>
    <m/>
    <s v="NA"/>
    <s v="NA"/>
    <s v="USD"/>
    <n v="0"/>
    <n v="0"/>
  </r>
  <r>
    <x v="4"/>
    <s v="Venture Internal"/>
    <s v="USD"/>
    <n v="0"/>
    <n v="0"/>
    <s v="Venture (LC)"/>
    <m/>
    <x v="4"/>
    <m/>
    <m/>
    <s v="NA"/>
    <s v="NA"/>
    <s v="USD"/>
    <n v="0"/>
    <n v="0"/>
  </r>
  <r>
    <x v="4"/>
    <s v="Venture Internal"/>
    <s v="USD"/>
    <n v="0"/>
    <n v="0"/>
    <s v="Venture (LC)"/>
    <m/>
    <x v="4"/>
    <m/>
    <m/>
    <s v="NA"/>
    <s v="NA"/>
    <s v="USD"/>
    <n v="0"/>
    <n v="0"/>
  </r>
  <r>
    <x v="7"/>
    <s v="Venture Internal"/>
    <s v="USD"/>
    <n v="0"/>
    <n v="0"/>
    <s v="Venture (LC)"/>
    <m/>
    <x v="4"/>
    <m/>
    <m/>
    <s v="NA"/>
    <s v="NA"/>
    <s v="USD"/>
    <n v="0"/>
    <n v="0"/>
  </r>
  <r>
    <x v="10"/>
    <s v="Venture Internal"/>
    <s v="USD"/>
    <n v="0"/>
    <n v="0"/>
    <s v="Venture (LC)"/>
    <m/>
    <x v="4"/>
    <m/>
    <m/>
    <s v="NA"/>
    <s v="NA"/>
    <s v="USD"/>
    <n v="0"/>
    <n v="0"/>
  </r>
  <r>
    <x v="10"/>
    <s v="Venture Internal"/>
    <s v="USD"/>
    <n v="0"/>
    <n v="0"/>
    <s v="Venture (LC)"/>
    <m/>
    <x v="4"/>
    <m/>
    <m/>
    <s v="NA"/>
    <s v="NA"/>
    <s v="USD"/>
    <n v="0"/>
    <n v="0"/>
  </r>
  <r>
    <x v="10"/>
    <s v="Venture Internal"/>
    <s v="USD"/>
    <n v="0"/>
    <n v="0"/>
    <s v="Venture (LC)"/>
    <m/>
    <x v="4"/>
    <m/>
    <m/>
    <s v="NA"/>
    <s v="NA"/>
    <s v="USD"/>
    <n v="0"/>
    <n v="0"/>
  </r>
  <r>
    <x v="2"/>
    <s v="Venture Internal"/>
    <s v="USD"/>
    <n v="0"/>
    <n v="0"/>
    <s v="Venture (LC)"/>
    <m/>
    <x v="4"/>
    <m/>
    <m/>
    <s v="NA"/>
    <s v="NA"/>
    <s v="USD"/>
    <n v="0"/>
    <n v="0"/>
  </r>
  <r>
    <x v="4"/>
    <s v="Venture Internal"/>
    <s v="USD"/>
    <n v="0"/>
    <n v="0"/>
    <s v="Venture (LC)"/>
    <m/>
    <x v="4"/>
    <m/>
    <m/>
    <s v="NA"/>
    <s v="NA"/>
    <s v="USD"/>
    <n v="0"/>
    <n v="0"/>
  </r>
  <r>
    <x v="4"/>
    <s v="Venture Internal"/>
    <s v="USD"/>
    <n v="0"/>
    <n v="0"/>
    <s v="Venture (LC)"/>
    <m/>
    <x v="4"/>
    <m/>
    <m/>
    <s v="NA"/>
    <s v="NA"/>
    <s v="USD"/>
    <n v="0"/>
    <n v="0"/>
  </r>
  <r>
    <x v="4"/>
    <s v="Venture Internal"/>
    <s v="USD"/>
    <n v="0"/>
    <n v="0"/>
    <s v="Venture (LC)"/>
    <m/>
    <x v="4"/>
    <m/>
    <m/>
    <s v="NA"/>
    <s v="NA"/>
    <s v="USD"/>
    <n v="0"/>
    <n v="0"/>
  </r>
  <r>
    <x v="4"/>
    <s v="Venture Internal"/>
    <s v="USD"/>
    <n v="0"/>
    <n v="0"/>
    <s v="Venture (LC)"/>
    <m/>
    <x v="4"/>
    <m/>
    <m/>
    <s v="NA"/>
    <s v="NA"/>
    <s v="USD"/>
    <n v="0"/>
    <n v="0"/>
  </r>
  <r>
    <x v="4"/>
    <s v="Venture Internal"/>
    <s v="USD"/>
    <n v="0"/>
    <n v="0"/>
    <s v="Venture (LC)"/>
    <m/>
    <x v="4"/>
    <m/>
    <m/>
    <s v="NA"/>
    <s v="NA"/>
    <s v="USD"/>
    <n v="0"/>
    <n v="0"/>
  </r>
  <r>
    <x v="6"/>
    <s v="Venture Internal"/>
    <s v="USD"/>
    <n v="0"/>
    <n v="0"/>
    <s v="Venture (LC)"/>
    <m/>
    <x v="4"/>
    <m/>
    <m/>
    <s v="NA"/>
    <s v="NA"/>
    <s v="USD"/>
    <n v="0"/>
    <n v="0"/>
  </r>
  <r>
    <x v="6"/>
    <s v="Venture Internal"/>
    <s v="USD"/>
    <n v="0"/>
    <n v="0"/>
    <s v="Venture (LC)"/>
    <m/>
    <x v="4"/>
    <m/>
    <m/>
    <s v="NA"/>
    <s v="NA"/>
    <s v="USD"/>
    <n v="0"/>
    <n v="0"/>
  </r>
  <r>
    <x v="6"/>
    <s v="Venture Internal"/>
    <s v="USD"/>
    <n v="0"/>
    <n v="0"/>
    <s v="Venture (LC)"/>
    <m/>
    <x v="4"/>
    <m/>
    <m/>
    <s v="NA"/>
    <s v="NA"/>
    <s v="USD"/>
    <n v="0"/>
    <n v="0"/>
  </r>
  <r>
    <x v="6"/>
    <s v="Venture Internal"/>
    <s v="USD"/>
    <n v="0"/>
    <n v="0"/>
    <s v="Venture (LC)"/>
    <m/>
    <x v="4"/>
    <m/>
    <m/>
    <s v="NA"/>
    <s v="NA"/>
    <s v="USD"/>
    <n v="0"/>
    <n v="0"/>
  </r>
  <r>
    <x v="8"/>
    <s v="Venture Internal"/>
    <s v="USD"/>
    <n v="0"/>
    <n v="0"/>
    <s v="Venture (LC)"/>
    <m/>
    <x v="4"/>
    <m/>
    <m/>
    <s v="NA"/>
    <s v="NA"/>
    <s v="USD"/>
    <n v="0"/>
    <n v="0"/>
  </r>
  <r>
    <x v="8"/>
    <s v="Venture Internal"/>
    <s v="USD"/>
    <n v="0"/>
    <n v="0"/>
    <s v="Venture (LC)"/>
    <m/>
    <x v="4"/>
    <m/>
    <m/>
    <s v="NA"/>
    <s v="NA"/>
    <s v="USD"/>
    <n v="0"/>
    <n v="0"/>
  </r>
  <r>
    <x v="4"/>
    <s v="Venture Internal"/>
    <s v="USD"/>
    <n v="0"/>
    <n v="0"/>
    <s v="Venture (LC)"/>
    <m/>
    <x v="4"/>
    <m/>
    <m/>
    <s v="NA"/>
    <s v="NA"/>
    <s v="USD"/>
    <n v="0"/>
    <n v="0"/>
  </r>
  <r>
    <x v="4"/>
    <s v="Venture Internal"/>
    <s v="USD"/>
    <n v="0"/>
    <n v="0"/>
    <s v="Venture (LC)"/>
    <m/>
    <x v="4"/>
    <m/>
    <m/>
    <s v="NA"/>
    <s v="NA"/>
    <s v="USD"/>
    <n v="0"/>
    <n v="0"/>
  </r>
  <r>
    <x v="4"/>
    <s v="Venture Internal"/>
    <s v="USD"/>
    <n v="0"/>
    <n v="0"/>
    <s v="Venture (LC)"/>
    <m/>
    <x v="4"/>
    <m/>
    <m/>
    <s v="NA"/>
    <s v="NA"/>
    <s v="USD"/>
    <n v="0"/>
    <n v="0"/>
  </r>
  <r>
    <x v="4"/>
    <s v="Venture Internal"/>
    <s v="USD"/>
    <n v="0"/>
    <n v="0"/>
    <s v="Venture (LC)"/>
    <m/>
    <x v="4"/>
    <m/>
    <m/>
    <s v="NA"/>
    <s v="NA"/>
    <s v="USD"/>
    <n v="0"/>
    <n v="0"/>
  </r>
  <r>
    <x v="4"/>
    <s v="Venture Internal"/>
    <s v="USD"/>
    <n v="0"/>
    <n v="0"/>
    <s v="Venture (LC)"/>
    <m/>
    <x v="4"/>
    <m/>
    <m/>
    <s v="NA"/>
    <s v="NA"/>
    <s v="USD"/>
    <n v="0"/>
    <n v="0"/>
  </r>
  <r>
    <x v="10"/>
    <s v="Venture Internal"/>
    <s v="USD"/>
    <n v="0"/>
    <n v="0"/>
    <s v="Venture (LC)"/>
    <m/>
    <x v="4"/>
    <m/>
    <m/>
    <s v="NA"/>
    <s v="NA"/>
    <s v="USD"/>
    <n v="0"/>
    <n v="0"/>
  </r>
  <r>
    <x v="10"/>
    <s v="Venture Internal"/>
    <s v="USD"/>
    <n v="0"/>
    <n v="0"/>
    <s v="Venture (LC)"/>
    <m/>
    <x v="4"/>
    <m/>
    <m/>
    <s v="NA"/>
    <s v="NA"/>
    <s v="USD"/>
    <n v="0"/>
    <n v="0"/>
  </r>
  <r>
    <x v="10"/>
    <s v="Venture Internal"/>
    <s v="USD"/>
    <n v="0"/>
    <n v="0"/>
    <s v="Venture (LC)"/>
    <m/>
    <x v="4"/>
    <m/>
    <m/>
    <s v="NA"/>
    <s v="NA"/>
    <s v="USD"/>
    <n v="0"/>
    <n v="0"/>
  </r>
  <r>
    <x v="10"/>
    <s v="Venture Internal"/>
    <s v="USD"/>
    <n v="0"/>
    <n v="0"/>
    <s v="Venture (LC)"/>
    <m/>
    <x v="4"/>
    <m/>
    <m/>
    <s v="NA"/>
    <s v="NA"/>
    <s v="USD"/>
    <n v="0"/>
    <n v="0"/>
  </r>
  <r>
    <x v="4"/>
    <s v="Venture Internal"/>
    <s v="USD"/>
    <n v="0"/>
    <n v="0"/>
    <s v="Venture (LC)"/>
    <m/>
    <x v="4"/>
    <m/>
    <m/>
    <s v="NA"/>
    <s v="NA"/>
    <s v="USD"/>
    <n v="0"/>
    <n v="0"/>
  </r>
  <r>
    <x v="4"/>
    <s v="Venture Internal"/>
    <s v="USD"/>
    <n v="0"/>
    <n v="0"/>
    <s v="Venture (LC)"/>
    <m/>
    <x v="4"/>
    <m/>
    <m/>
    <s v="NA"/>
    <s v="NA"/>
    <s v="USD"/>
    <n v="0"/>
    <n v="0"/>
  </r>
  <r>
    <x v="3"/>
    <s v="Venture Internal"/>
    <s v="USD"/>
    <n v="0"/>
    <n v="0"/>
    <s v="Venture (LC)"/>
    <m/>
    <x v="4"/>
    <m/>
    <m/>
    <s v="NA"/>
    <s v="NA"/>
    <s v="USD"/>
    <n v="0"/>
    <n v="0"/>
  </r>
  <r>
    <x v="3"/>
    <s v="Venture Internal"/>
    <s v="USD"/>
    <n v="0"/>
    <n v="0"/>
    <s v="Venture (LC)"/>
    <m/>
    <x v="4"/>
    <m/>
    <m/>
    <s v="NA"/>
    <s v="NA"/>
    <s v="USD"/>
    <n v="0"/>
    <n v="0"/>
  </r>
  <r>
    <x v="1"/>
    <s v="Venture Internal"/>
    <s v="USD"/>
    <n v="0"/>
    <n v="0"/>
    <s v="Venture (LC)"/>
    <m/>
    <x v="4"/>
    <m/>
    <m/>
    <s v="NA"/>
    <s v="NA"/>
    <s v="USD"/>
    <n v="0"/>
    <n v="0"/>
  </r>
  <r>
    <x v="1"/>
    <s v="Venture Internal"/>
    <s v="USD"/>
    <n v="0"/>
    <n v="0"/>
    <s v="Venture (LC)"/>
    <m/>
    <x v="4"/>
    <m/>
    <m/>
    <s v="NA"/>
    <s v="NA"/>
    <s v="USD"/>
    <n v="0"/>
    <n v="0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00000000-0007-0000-0000-000000000000}" name="PivotTable1" cacheId="0" applyNumberFormats="0" applyBorderFormats="0" applyFontFormats="0" applyPatternFormats="0" applyAlignmentFormats="0" applyWidthHeightFormats="1" dataCaption="Values" updatedVersion="6" minRefreshableVersion="3" showCalcMbrs="0" useAutoFormatting="1" itemPrintTitles="1" createdVersion="3" indent="0" outline="1" outlineData="1" multipleFieldFilters="0">
  <location ref="A3:N10" firstHeaderRow="1" firstDataRow="2" firstDataCol="1"/>
  <pivotFields count="15">
    <pivotField axis="axisCol" showAll="0">
      <items count="13">
        <item x="4"/>
        <item x="2"/>
        <item x="0"/>
        <item x="1"/>
        <item x="5"/>
        <item x="6"/>
        <item x="9"/>
        <item x="7"/>
        <item x="8"/>
        <item x="10"/>
        <item x="11"/>
        <item x="3"/>
        <item t="default"/>
      </items>
    </pivotField>
    <pivotField showAll="0"/>
    <pivotField showAll="0"/>
    <pivotField showAll="0"/>
    <pivotField dataField="1" showAll="0"/>
    <pivotField showAll="0" defaultSubtotal="0"/>
    <pivotField showAll="0" defaultSubtotal="0"/>
    <pivotField axis="axisRow" showAll="0">
      <items count="7">
        <item x="0"/>
        <item x="3"/>
        <item x="4"/>
        <item x="1"/>
        <item m="1" x="5"/>
        <item x="2"/>
        <item t="default"/>
      </items>
    </pivotField>
    <pivotField showAll="0" defaultSubtotal="0"/>
    <pivotField showAll="0" defaultSubtotal="0"/>
    <pivotField showAll="0" defaultSubtotal="0"/>
    <pivotField showAll="0" defaultSubtotal="0"/>
    <pivotField showAll="0" defaultSubtotal="0"/>
    <pivotField showAll="0" defaultSubtotal="0"/>
    <pivotField showAll="0" defaultSubtotal="0"/>
  </pivotFields>
  <rowFields count="1">
    <field x="7"/>
  </rowFields>
  <rowItems count="6">
    <i>
      <x/>
    </i>
    <i>
      <x v="1"/>
    </i>
    <i>
      <x v="2"/>
    </i>
    <i>
      <x v="3"/>
    </i>
    <i>
      <x v="5"/>
    </i>
    <i t="grand">
      <x/>
    </i>
  </rowItems>
  <colFields count="1">
    <field x="0"/>
  </colFields>
  <colItems count="13">
    <i>
      <x/>
    </i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>
      <x v="9"/>
    </i>
    <i>
      <x v="10"/>
    </i>
    <i>
      <x v="11"/>
    </i>
    <i t="grand">
      <x/>
    </i>
  </colItems>
  <dataFields count="1">
    <dataField name="Sum of Price Converted to USD" fld="4" baseField="0" baseItem="0"/>
  </dataFields>
  <formats count="1">
    <format dxfId="170">
      <pivotArea outline="0" collapsedLevelsAreSubtotals="1" fieldPosition="0"/>
    </format>
  </formats>
  <pivotTableStyleInfo name="PivotStyleLight16" showRowHeaders="1" showColHeaders="1" showRowStripes="0" showColStripes="0" showLastColumn="1"/>
  <extLst>
    <ext xmlns:xpdl="http://schemas.microsoft.com/office/spreadsheetml/2016/pivotdefaultlayout" uri="{747A6164-185A-40DC-8AA5-F01512510D54}">
      <xpdl:pivotTableDefinition16/>
    </ext>
  </extLst>
</pivotTableDefinition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D417"/>
  <sheetViews>
    <sheetView tabSelected="1" zoomScaleNormal="100" workbookViewId="0">
      <pane xSplit="7" ySplit="4" topLeftCell="H118" activePane="bottomRight" state="frozen"/>
      <selection pane="topRight" activeCell="H1" sqref="H1"/>
      <selection pane="bottomLeft" activeCell="A2" sqref="A2"/>
      <selection pane="bottomRight" activeCell="Q197" sqref="Q197"/>
    </sheetView>
  </sheetViews>
  <sheetFormatPr defaultColWidth="9.140625" defaultRowHeight="15" x14ac:dyDescent="0.25"/>
  <cols>
    <col min="1" max="1" width="11.140625" style="375" customWidth="1"/>
    <col min="2" max="2" width="27.85546875" style="375" customWidth="1"/>
    <col min="3" max="3" width="32" style="375" customWidth="1"/>
    <col min="4" max="4" width="14.5703125" style="375" customWidth="1"/>
    <col min="5" max="5" width="16.42578125" style="375" bestFit="1" customWidth="1"/>
    <col min="6" max="6" width="24.140625" style="375" bestFit="1" customWidth="1"/>
    <col min="7" max="7" width="10.5703125" style="375" bestFit="1" customWidth="1"/>
    <col min="8" max="8" width="15" style="375" bestFit="1" customWidth="1"/>
    <col min="9" max="9" width="12.85546875" style="375" bestFit="1" customWidth="1"/>
    <col min="10" max="10" width="10.7109375" style="375" customWidth="1"/>
    <col min="11" max="11" width="25" style="375" customWidth="1"/>
    <col min="12" max="12" width="14.140625" style="238" customWidth="1"/>
    <col min="13" max="13" width="15.7109375" style="238" customWidth="1"/>
    <col min="14" max="14" width="15.85546875" style="238" customWidth="1"/>
    <col min="15" max="15" width="18.85546875" style="375" customWidth="1"/>
    <col min="16" max="16" width="35.85546875" style="375" customWidth="1"/>
    <col min="17" max="17" width="19.85546875" style="751" bestFit="1" customWidth="1"/>
    <col min="18" max="18" width="20.85546875" style="375" bestFit="1" customWidth="1"/>
    <col min="19" max="19" width="13.140625" style="532" bestFit="1" customWidth="1"/>
    <col min="20" max="20" width="17.140625" style="238" customWidth="1"/>
    <col min="21" max="21" width="13" style="238" customWidth="1"/>
    <col min="22" max="22" width="19.7109375" style="238" customWidth="1"/>
    <col min="23" max="23" width="14.140625" style="532" customWidth="1"/>
    <col min="24" max="24" width="15.7109375" style="532" customWidth="1"/>
    <col min="25" max="25" width="15.85546875" style="532" customWidth="1"/>
    <col min="26" max="30" width="12.85546875" style="238" customWidth="1"/>
    <col min="31" max="16384" width="9.140625" style="377"/>
  </cols>
  <sheetData>
    <row r="1" spans="1:30" x14ac:dyDescent="0.25">
      <c r="A1" s="375" t="s">
        <v>1500</v>
      </c>
      <c r="B1" s="376">
        <v>43838</v>
      </c>
      <c r="Q1" s="532"/>
    </row>
    <row r="2" spans="1:30" x14ac:dyDescent="0.25">
      <c r="F2" s="375">
        <v>1</v>
      </c>
      <c r="G2" s="375">
        <v>2</v>
      </c>
      <c r="H2" s="375">
        <v>3</v>
      </c>
      <c r="I2" s="375">
        <v>4</v>
      </c>
      <c r="J2" s="375">
        <v>5</v>
      </c>
      <c r="K2" s="375">
        <v>6</v>
      </c>
      <c r="L2" s="375">
        <v>7</v>
      </c>
      <c r="M2" s="375">
        <v>8</v>
      </c>
      <c r="N2" s="375">
        <v>9</v>
      </c>
      <c r="O2" s="375">
        <v>10</v>
      </c>
      <c r="P2" s="375">
        <v>11</v>
      </c>
      <c r="Q2" s="532"/>
      <c r="T2" s="375">
        <v>12</v>
      </c>
      <c r="U2" s="375">
        <v>13</v>
      </c>
      <c r="V2" s="375">
        <v>14</v>
      </c>
      <c r="W2" s="375">
        <v>7</v>
      </c>
      <c r="X2" s="375">
        <v>8</v>
      </c>
      <c r="Y2" s="375">
        <v>9</v>
      </c>
      <c r="Z2" s="375">
        <v>15</v>
      </c>
      <c r="AA2" s="375">
        <v>16</v>
      </c>
      <c r="AB2" s="375">
        <v>17</v>
      </c>
      <c r="AC2" s="375">
        <v>18</v>
      </c>
    </row>
    <row r="3" spans="1:30" ht="18.75" customHeight="1" x14ac:dyDescent="0.25">
      <c r="L3" s="238" t="s">
        <v>2418</v>
      </c>
      <c r="M3" s="238" t="s">
        <v>2418</v>
      </c>
      <c r="N3" s="238" t="s">
        <v>2418</v>
      </c>
      <c r="Q3" s="787" t="s">
        <v>2418</v>
      </c>
      <c r="R3" s="787"/>
      <c r="S3" s="787"/>
      <c r="T3" s="395" t="s">
        <v>1504</v>
      </c>
      <c r="U3" s="395" t="s">
        <v>1504</v>
      </c>
      <c r="V3" s="395" t="s">
        <v>1504</v>
      </c>
      <c r="W3" s="395" t="s">
        <v>1504</v>
      </c>
      <c r="X3" s="395" t="s">
        <v>1504</v>
      </c>
      <c r="Y3" s="395" t="s">
        <v>1504</v>
      </c>
      <c r="Z3" s="786" t="s">
        <v>1503</v>
      </c>
      <c r="AA3" s="786"/>
      <c r="AB3" s="786"/>
      <c r="AC3" s="786"/>
      <c r="AD3" s="786"/>
    </row>
    <row r="4" spans="1:30" ht="38.25" x14ac:dyDescent="0.25">
      <c r="A4" s="327" t="s">
        <v>6</v>
      </c>
      <c r="B4" s="327" t="s">
        <v>899</v>
      </c>
      <c r="C4" s="327" t="s">
        <v>900</v>
      </c>
      <c r="D4" s="327" t="s">
        <v>901</v>
      </c>
      <c r="E4" s="327" t="s">
        <v>10</v>
      </c>
      <c r="F4" s="327" t="s">
        <v>966</v>
      </c>
      <c r="G4" s="327" t="s">
        <v>16</v>
      </c>
      <c r="H4" s="447" t="s">
        <v>967</v>
      </c>
      <c r="I4" s="447" t="s">
        <v>902</v>
      </c>
      <c r="J4" s="327" t="s">
        <v>1202</v>
      </c>
      <c r="K4" s="327" t="s">
        <v>1203</v>
      </c>
      <c r="L4" s="327" t="s">
        <v>1204</v>
      </c>
      <c r="M4" s="327" t="s">
        <v>1205</v>
      </c>
      <c r="N4" s="327" t="s">
        <v>1206</v>
      </c>
      <c r="O4" s="327" t="s">
        <v>7</v>
      </c>
      <c r="P4" s="378" t="s">
        <v>1227</v>
      </c>
      <c r="Q4" s="327" t="s">
        <v>2419</v>
      </c>
      <c r="R4" s="327" t="s">
        <v>2420</v>
      </c>
      <c r="S4" s="327" t="s">
        <v>2421</v>
      </c>
      <c r="T4" s="327" t="s">
        <v>1861</v>
      </c>
      <c r="U4" s="327" t="s">
        <v>1501</v>
      </c>
      <c r="V4" s="327" t="s">
        <v>1502</v>
      </c>
      <c r="W4" s="327" t="s">
        <v>1204</v>
      </c>
      <c r="X4" s="327" t="s">
        <v>1205</v>
      </c>
      <c r="Y4" s="327" t="s">
        <v>1206</v>
      </c>
      <c r="Z4" s="327" t="s">
        <v>1207</v>
      </c>
      <c r="AA4" s="327" t="s">
        <v>1208</v>
      </c>
      <c r="AB4" s="327" t="s">
        <v>1204</v>
      </c>
      <c r="AC4" s="327" t="s">
        <v>1205</v>
      </c>
      <c r="AD4" s="327" t="s">
        <v>1206</v>
      </c>
    </row>
    <row r="5" spans="1:30" x14ac:dyDescent="0.25">
      <c r="A5" s="221" t="s">
        <v>1245</v>
      </c>
      <c r="B5" s="38" t="s">
        <v>1953</v>
      </c>
      <c r="C5" s="300" t="s">
        <v>363</v>
      </c>
      <c r="D5" s="300" t="s">
        <v>364</v>
      </c>
      <c r="E5" s="301">
        <v>19032</v>
      </c>
      <c r="F5" s="301" t="s">
        <v>1242</v>
      </c>
      <c r="G5" s="83">
        <v>12</v>
      </c>
      <c r="H5" s="215">
        <v>43535</v>
      </c>
      <c r="I5" s="215">
        <v>43901</v>
      </c>
      <c r="J5" s="326" t="s">
        <v>1213</v>
      </c>
      <c r="K5" s="27" t="s">
        <v>303</v>
      </c>
      <c r="L5" s="328" t="s">
        <v>1220</v>
      </c>
      <c r="M5" s="329">
        <v>320</v>
      </c>
      <c r="N5" s="329">
        <v>235.64</v>
      </c>
      <c r="O5" s="253" t="s">
        <v>1243</v>
      </c>
      <c r="P5" s="72"/>
      <c r="Q5" s="30" t="str">
        <f>T5</f>
        <v>CEI</v>
      </c>
      <c r="R5" s="72"/>
      <c r="S5" s="30"/>
      <c r="T5" s="215" t="s">
        <v>1243</v>
      </c>
      <c r="U5" s="215">
        <v>43634</v>
      </c>
      <c r="V5" s="221" t="s">
        <v>1873</v>
      </c>
      <c r="W5" s="328" t="s">
        <v>1220</v>
      </c>
      <c r="X5" s="329">
        <v>320</v>
      </c>
      <c r="Y5" s="329">
        <v>235.64</v>
      </c>
      <c r="Z5" s="221">
        <v>2018</v>
      </c>
      <c r="AA5" s="221" t="s">
        <v>1244</v>
      </c>
      <c r="AB5" s="328" t="s">
        <v>1220</v>
      </c>
      <c r="AC5" s="329">
        <v>646</v>
      </c>
      <c r="AD5" s="329">
        <v>480</v>
      </c>
    </row>
    <row r="6" spans="1:30" x14ac:dyDescent="0.25">
      <c r="A6" s="221" t="s">
        <v>1246</v>
      </c>
      <c r="B6" s="38"/>
      <c r="C6" s="300" t="s">
        <v>835</v>
      </c>
      <c r="D6" s="300" t="s">
        <v>364</v>
      </c>
      <c r="E6" s="301" t="s">
        <v>836</v>
      </c>
      <c r="F6" s="301">
        <v>14354696</v>
      </c>
      <c r="G6" s="83">
        <v>12</v>
      </c>
      <c r="H6" s="215">
        <v>43535</v>
      </c>
      <c r="I6" s="215">
        <v>43901</v>
      </c>
      <c r="J6" s="326" t="s">
        <v>1213</v>
      </c>
      <c r="K6" s="27" t="s">
        <v>303</v>
      </c>
      <c r="L6" s="328" t="s">
        <v>1220</v>
      </c>
      <c r="M6" s="329">
        <v>230</v>
      </c>
      <c r="N6" s="329">
        <v>169.37</v>
      </c>
      <c r="O6" s="253" t="s">
        <v>1243</v>
      </c>
      <c r="P6" s="72"/>
      <c r="Q6" s="30" t="str">
        <f t="shared" ref="Q6:Q67" si="0">T6</f>
        <v>CEI</v>
      </c>
      <c r="R6" s="72"/>
      <c r="S6" s="30"/>
      <c r="T6" s="215" t="s">
        <v>1243</v>
      </c>
      <c r="U6" s="215">
        <v>43634</v>
      </c>
      <c r="V6" s="221" t="s">
        <v>1873</v>
      </c>
      <c r="W6" s="328" t="s">
        <v>1220</v>
      </c>
      <c r="X6" s="329">
        <v>230</v>
      </c>
      <c r="Y6" s="329">
        <v>169.37</v>
      </c>
      <c r="Z6" s="221">
        <v>2018</v>
      </c>
      <c r="AA6" s="221" t="s">
        <v>1244</v>
      </c>
      <c r="AB6" s="328" t="s">
        <v>1220</v>
      </c>
      <c r="AC6" s="329">
        <v>100</v>
      </c>
      <c r="AD6" s="329">
        <v>75</v>
      </c>
    </row>
    <row r="7" spans="1:30" x14ac:dyDescent="0.25">
      <c r="A7" s="221" t="s">
        <v>1252</v>
      </c>
      <c r="B7" s="38"/>
      <c r="C7" s="300" t="s">
        <v>1247</v>
      </c>
      <c r="D7" s="300" t="s">
        <v>904</v>
      </c>
      <c r="E7" s="301" t="s">
        <v>1248</v>
      </c>
      <c r="F7" s="301" t="s">
        <v>1249</v>
      </c>
      <c r="G7" s="83">
        <v>12</v>
      </c>
      <c r="H7" s="215">
        <v>43557</v>
      </c>
      <c r="I7" s="215">
        <v>43923</v>
      </c>
      <c r="J7" s="326" t="s">
        <v>1213</v>
      </c>
      <c r="K7" s="27" t="s">
        <v>1250</v>
      </c>
      <c r="L7" s="328" t="s">
        <v>1221</v>
      </c>
      <c r="M7" s="329">
        <v>0</v>
      </c>
      <c r="N7" s="329">
        <v>0</v>
      </c>
      <c r="O7" s="253" t="s">
        <v>1243</v>
      </c>
      <c r="P7" s="72"/>
      <c r="Q7" s="30" t="str">
        <f t="shared" si="0"/>
        <v>CEI</v>
      </c>
      <c r="R7" s="72"/>
      <c r="S7" s="30"/>
      <c r="T7" s="215" t="s">
        <v>1243</v>
      </c>
      <c r="U7" s="215">
        <v>43634</v>
      </c>
      <c r="V7" s="221" t="s">
        <v>1873</v>
      </c>
      <c r="W7" s="328" t="s">
        <v>1221</v>
      </c>
      <c r="X7" s="329">
        <v>0</v>
      </c>
      <c r="Y7" s="329">
        <v>0</v>
      </c>
      <c r="Z7" s="221">
        <v>2018</v>
      </c>
      <c r="AA7" s="221" t="s">
        <v>1244</v>
      </c>
      <c r="AB7" s="328" t="s">
        <v>1221</v>
      </c>
      <c r="AC7" s="329">
        <v>0</v>
      </c>
      <c r="AD7" s="329">
        <v>0</v>
      </c>
    </row>
    <row r="8" spans="1:30" ht="25.5" x14ac:dyDescent="0.25">
      <c r="A8" s="221" t="s">
        <v>1253</v>
      </c>
      <c r="B8" s="72" t="s">
        <v>19</v>
      </c>
      <c r="C8" s="300" t="s">
        <v>20</v>
      </c>
      <c r="D8" s="300" t="s">
        <v>21</v>
      </c>
      <c r="E8" s="301">
        <v>236</v>
      </c>
      <c r="F8" s="301">
        <v>782275</v>
      </c>
      <c r="G8" s="83">
        <v>12</v>
      </c>
      <c r="H8" s="215">
        <v>43138</v>
      </c>
      <c r="I8" s="215">
        <v>43503</v>
      </c>
      <c r="J8" s="326" t="s">
        <v>1219</v>
      </c>
      <c r="K8" s="27" t="s">
        <v>676</v>
      </c>
      <c r="L8" s="328" t="s">
        <v>1220</v>
      </c>
      <c r="M8" s="329">
        <v>1227</v>
      </c>
      <c r="N8" s="329">
        <v>1017.11</v>
      </c>
      <c r="O8" s="253" t="s">
        <v>1321</v>
      </c>
      <c r="P8" s="72"/>
      <c r="Q8" s="30" t="str">
        <f t="shared" si="0"/>
        <v>CEI</v>
      </c>
      <c r="R8" s="72"/>
      <c r="S8" s="30"/>
      <c r="T8" s="215" t="s">
        <v>1243</v>
      </c>
      <c r="U8" s="215"/>
      <c r="V8" s="221"/>
      <c r="W8" s="328" t="s">
        <v>1220</v>
      </c>
      <c r="X8" s="329">
        <v>1227</v>
      </c>
      <c r="Y8" s="329">
        <v>1017.11</v>
      </c>
      <c r="Z8" s="221">
        <v>2018</v>
      </c>
      <c r="AA8" s="221" t="s">
        <v>1322</v>
      </c>
      <c r="AB8" s="328" t="s">
        <v>1220</v>
      </c>
      <c r="AC8" s="329">
        <v>1227</v>
      </c>
      <c r="AD8" s="329">
        <v>1017.11</v>
      </c>
    </row>
    <row r="9" spans="1:30" ht="38.25" x14ac:dyDescent="0.25">
      <c r="A9" s="221" t="s">
        <v>1254</v>
      </c>
      <c r="B9" s="72" t="s">
        <v>26</v>
      </c>
      <c r="C9" s="300" t="s">
        <v>27</v>
      </c>
      <c r="D9" s="300" t="s">
        <v>28</v>
      </c>
      <c r="E9" s="301" t="s">
        <v>29</v>
      </c>
      <c r="F9" s="301" t="s">
        <v>30</v>
      </c>
      <c r="G9" s="83">
        <v>12</v>
      </c>
      <c r="H9" s="215">
        <v>43083</v>
      </c>
      <c r="I9" s="215">
        <v>43448</v>
      </c>
      <c r="J9" s="326" t="s">
        <v>1414</v>
      </c>
      <c r="K9" s="27" t="s">
        <v>1745</v>
      </c>
      <c r="L9" s="328"/>
      <c r="M9" s="329"/>
      <c r="N9" s="329"/>
      <c r="O9" s="253" t="s">
        <v>1505</v>
      </c>
      <c r="P9" s="72"/>
      <c r="Q9" s="30"/>
      <c r="R9" s="72"/>
      <c r="S9" s="30"/>
      <c r="T9" s="215"/>
      <c r="U9" s="215"/>
      <c r="V9" s="221"/>
      <c r="W9" s="328"/>
      <c r="X9" s="329"/>
      <c r="Y9" s="329"/>
      <c r="Z9" s="221" t="s">
        <v>333</v>
      </c>
      <c r="AA9" s="221" t="s">
        <v>333</v>
      </c>
      <c r="AB9" s="328" t="s">
        <v>1220</v>
      </c>
      <c r="AC9" s="329">
        <v>0</v>
      </c>
      <c r="AD9" s="329">
        <v>0</v>
      </c>
    </row>
    <row r="10" spans="1:30" ht="38.25" x14ac:dyDescent="0.25">
      <c r="A10" s="221" t="s">
        <v>1255</v>
      </c>
      <c r="B10" s="72" t="s">
        <v>35</v>
      </c>
      <c r="C10" s="300" t="s">
        <v>36</v>
      </c>
      <c r="D10" s="300" t="s">
        <v>28</v>
      </c>
      <c r="E10" s="301" t="s">
        <v>37</v>
      </c>
      <c r="F10" s="301" t="s">
        <v>38</v>
      </c>
      <c r="G10" s="83">
        <v>12</v>
      </c>
      <c r="H10" s="215">
        <v>43129</v>
      </c>
      <c r="I10" s="215">
        <v>43494</v>
      </c>
      <c r="J10" s="326" t="s">
        <v>1217</v>
      </c>
      <c r="K10" s="27" t="s">
        <v>1745</v>
      </c>
      <c r="L10" s="328"/>
      <c r="M10" s="329"/>
      <c r="N10" s="329"/>
      <c r="O10" s="253" t="s">
        <v>1505</v>
      </c>
      <c r="P10" s="72"/>
      <c r="Q10" s="30"/>
      <c r="R10" s="72"/>
      <c r="S10" s="30"/>
      <c r="T10" s="215"/>
      <c r="U10" s="215"/>
      <c r="V10" s="221"/>
      <c r="W10" s="328"/>
      <c r="X10" s="329"/>
      <c r="Y10" s="329"/>
      <c r="Z10" s="221" t="s">
        <v>333</v>
      </c>
      <c r="AA10" s="221" t="s">
        <v>333</v>
      </c>
      <c r="AB10" s="328" t="s">
        <v>1220</v>
      </c>
      <c r="AC10" s="329">
        <v>0</v>
      </c>
      <c r="AD10" s="329">
        <v>0</v>
      </c>
    </row>
    <row r="11" spans="1:30" ht="38.25" x14ac:dyDescent="0.25">
      <c r="A11" s="221" t="s">
        <v>1256</v>
      </c>
      <c r="B11" s="72" t="s">
        <v>40</v>
      </c>
      <c r="C11" s="300" t="s">
        <v>27</v>
      </c>
      <c r="D11" s="300" t="s">
        <v>28</v>
      </c>
      <c r="E11" s="301" t="s">
        <v>29</v>
      </c>
      <c r="F11" s="301" t="s">
        <v>41</v>
      </c>
      <c r="G11" s="83">
        <v>12</v>
      </c>
      <c r="H11" s="215">
        <v>43126</v>
      </c>
      <c r="I11" s="215">
        <v>43491</v>
      </c>
      <c r="J11" s="326" t="s">
        <v>1217</v>
      </c>
      <c r="K11" s="27" t="s">
        <v>1745</v>
      </c>
      <c r="L11" s="328"/>
      <c r="M11" s="329"/>
      <c r="N11" s="329"/>
      <c r="O11" s="253" t="s">
        <v>1505</v>
      </c>
      <c r="P11" s="72"/>
      <c r="Q11" s="30"/>
      <c r="R11" s="72"/>
      <c r="S11" s="30"/>
      <c r="T11" s="215"/>
      <c r="U11" s="215"/>
      <c r="V11" s="221"/>
      <c r="W11" s="328"/>
      <c r="X11" s="329"/>
      <c r="Y11" s="329"/>
      <c r="Z11" s="221" t="s">
        <v>333</v>
      </c>
      <c r="AA11" s="221" t="s">
        <v>333</v>
      </c>
      <c r="AB11" s="328" t="s">
        <v>1220</v>
      </c>
      <c r="AC11" s="329">
        <v>0</v>
      </c>
      <c r="AD11" s="329">
        <v>0</v>
      </c>
    </row>
    <row r="12" spans="1:30" ht="63.75" x14ac:dyDescent="0.25">
      <c r="A12" s="221" t="s">
        <v>1257</v>
      </c>
      <c r="B12" s="72" t="s">
        <v>1320</v>
      </c>
      <c r="C12" s="300" t="s">
        <v>44</v>
      </c>
      <c r="D12" s="300" t="s">
        <v>28</v>
      </c>
      <c r="E12" s="301" t="s">
        <v>46</v>
      </c>
      <c r="F12" s="301" t="s">
        <v>47</v>
      </c>
      <c r="G12" s="83">
        <v>12</v>
      </c>
      <c r="H12" s="215">
        <v>43182</v>
      </c>
      <c r="I12" s="215">
        <v>43547</v>
      </c>
      <c r="J12" s="326" t="s">
        <v>1213</v>
      </c>
      <c r="K12" s="27" t="s">
        <v>1745</v>
      </c>
      <c r="L12" s="328"/>
      <c r="M12" s="329"/>
      <c r="N12" s="329"/>
      <c r="O12" s="253" t="s">
        <v>1505</v>
      </c>
      <c r="P12" s="72"/>
      <c r="Q12" s="30"/>
      <c r="R12" s="72"/>
      <c r="S12" s="30"/>
      <c r="T12" s="215"/>
      <c r="U12" s="215"/>
      <c r="V12" s="221"/>
      <c r="W12" s="328"/>
      <c r="X12" s="329"/>
      <c r="Y12" s="329"/>
      <c r="Z12" s="221" t="s">
        <v>333</v>
      </c>
      <c r="AA12" s="221" t="s">
        <v>333</v>
      </c>
      <c r="AB12" s="328" t="s">
        <v>1220</v>
      </c>
      <c r="AC12" s="329">
        <v>0</v>
      </c>
      <c r="AD12" s="329">
        <v>0</v>
      </c>
    </row>
    <row r="13" spans="1:30" ht="25.5" x14ac:dyDescent="0.25">
      <c r="A13" s="221" t="s">
        <v>1258</v>
      </c>
      <c r="B13" s="72" t="s">
        <v>50</v>
      </c>
      <c r="C13" s="300" t="s">
        <v>51</v>
      </c>
      <c r="D13" s="300" t="s">
        <v>52</v>
      </c>
      <c r="E13" s="301" t="s">
        <v>53</v>
      </c>
      <c r="F13" s="301" t="s">
        <v>54</v>
      </c>
      <c r="G13" s="83">
        <v>12</v>
      </c>
      <c r="H13" s="215">
        <v>43207</v>
      </c>
      <c r="I13" s="215">
        <v>43572</v>
      </c>
      <c r="J13" s="326" t="s">
        <v>1212</v>
      </c>
      <c r="K13" s="27" t="s">
        <v>814</v>
      </c>
      <c r="L13" s="328"/>
      <c r="M13" s="329"/>
      <c r="N13" s="329"/>
      <c r="O13" s="253" t="s">
        <v>1505</v>
      </c>
      <c r="P13" s="72"/>
      <c r="Q13" s="30"/>
      <c r="R13" s="72"/>
      <c r="S13" s="30"/>
      <c r="T13" s="215"/>
      <c r="U13" s="215"/>
      <c r="V13" s="221"/>
      <c r="W13" s="328"/>
      <c r="X13" s="329"/>
      <c r="Y13" s="329"/>
      <c r="Z13" s="221" t="s">
        <v>333</v>
      </c>
      <c r="AA13" s="221" t="s">
        <v>333</v>
      </c>
      <c r="AB13" s="328" t="s">
        <v>1220</v>
      </c>
      <c r="AC13" s="329">
        <v>0</v>
      </c>
      <c r="AD13" s="329">
        <v>0</v>
      </c>
    </row>
    <row r="14" spans="1:30" ht="25.5" x14ac:dyDescent="0.25">
      <c r="A14" s="221" t="s">
        <v>1259</v>
      </c>
      <c r="B14" s="72" t="s">
        <v>57</v>
      </c>
      <c r="C14" s="300" t="s">
        <v>58</v>
      </c>
      <c r="D14" s="300" t="s">
        <v>364</v>
      </c>
      <c r="E14" s="301" t="s">
        <v>60</v>
      </c>
      <c r="F14" s="301"/>
      <c r="G14" s="83"/>
      <c r="H14" s="215">
        <v>43216</v>
      </c>
      <c r="I14" s="215">
        <v>43581</v>
      </c>
      <c r="J14" s="326" t="s">
        <v>1212</v>
      </c>
      <c r="K14" s="27" t="s">
        <v>1745</v>
      </c>
      <c r="L14" s="328"/>
      <c r="M14" s="329"/>
      <c r="N14" s="329"/>
      <c r="O14" s="253" t="s">
        <v>1505</v>
      </c>
      <c r="P14" s="72"/>
      <c r="Q14" s="30"/>
      <c r="R14" s="72"/>
      <c r="S14" s="30"/>
      <c r="T14" s="215"/>
      <c r="U14" s="215"/>
      <c r="V14" s="221"/>
      <c r="W14" s="328"/>
      <c r="X14" s="329"/>
      <c r="Y14" s="329"/>
      <c r="Z14" s="221" t="s">
        <v>333</v>
      </c>
      <c r="AA14" s="221" t="s">
        <v>333</v>
      </c>
      <c r="AB14" s="328" t="s">
        <v>1220</v>
      </c>
      <c r="AC14" s="329">
        <v>0</v>
      </c>
      <c r="AD14" s="329">
        <v>0</v>
      </c>
    </row>
    <row r="15" spans="1:30" ht="25.5" x14ac:dyDescent="0.25">
      <c r="A15" s="221" t="s">
        <v>1260</v>
      </c>
      <c r="B15" s="72" t="s">
        <v>61</v>
      </c>
      <c r="C15" s="300" t="s">
        <v>62</v>
      </c>
      <c r="D15" s="300" t="s">
        <v>364</v>
      </c>
      <c r="E15" s="301" t="s">
        <v>63</v>
      </c>
      <c r="F15" s="301" t="s">
        <v>64</v>
      </c>
      <c r="G15" s="83">
        <v>12</v>
      </c>
      <c r="H15" s="215">
        <v>43216</v>
      </c>
      <c r="I15" s="215">
        <v>43581</v>
      </c>
      <c r="J15" s="326" t="s">
        <v>1212</v>
      </c>
      <c r="K15" s="27" t="s">
        <v>1745</v>
      </c>
      <c r="L15" s="328"/>
      <c r="M15" s="329"/>
      <c r="N15" s="329"/>
      <c r="O15" s="253" t="s">
        <v>1505</v>
      </c>
      <c r="P15" s="72"/>
      <c r="Q15" s="30"/>
      <c r="R15" s="72"/>
      <c r="S15" s="30"/>
      <c r="T15" s="215"/>
      <c r="U15" s="215"/>
      <c r="V15" s="221"/>
      <c r="W15" s="328"/>
      <c r="X15" s="329"/>
      <c r="Y15" s="329"/>
      <c r="Z15" s="221" t="s">
        <v>333</v>
      </c>
      <c r="AA15" s="221" t="s">
        <v>333</v>
      </c>
      <c r="AB15" s="328" t="s">
        <v>1220</v>
      </c>
      <c r="AC15" s="329">
        <v>0</v>
      </c>
      <c r="AD15" s="329">
        <v>0</v>
      </c>
    </row>
    <row r="16" spans="1:30" ht="25.5" x14ac:dyDescent="0.25">
      <c r="A16" s="221" t="s">
        <v>1261</v>
      </c>
      <c r="B16" s="72" t="s">
        <v>66</v>
      </c>
      <c r="C16" s="300" t="s">
        <v>62</v>
      </c>
      <c r="D16" s="300" t="s">
        <v>364</v>
      </c>
      <c r="E16" s="301" t="s">
        <v>63</v>
      </c>
      <c r="F16" s="301" t="s">
        <v>67</v>
      </c>
      <c r="G16" s="83">
        <v>12</v>
      </c>
      <c r="H16" s="215">
        <v>43216</v>
      </c>
      <c r="I16" s="215">
        <v>43581</v>
      </c>
      <c r="J16" s="326" t="s">
        <v>1212</v>
      </c>
      <c r="K16" s="27" t="s">
        <v>1745</v>
      </c>
      <c r="L16" s="328"/>
      <c r="M16" s="329"/>
      <c r="N16" s="329"/>
      <c r="O16" s="253" t="s">
        <v>1505</v>
      </c>
      <c r="P16" s="72"/>
      <c r="Q16" s="30"/>
      <c r="R16" s="72"/>
      <c r="S16" s="30"/>
      <c r="T16" s="215"/>
      <c r="U16" s="215"/>
      <c r="V16" s="221"/>
      <c r="W16" s="328"/>
      <c r="X16" s="329"/>
      <c r="Y16" s="329"/>
      <c r="Z16" s="221" t="s">
        <v>333</v>
      </c>
      <c r="AA16" s="221" t="s">
        <v>333</v>
      </c>
      <c r="AB16" s="328" t="s">
        <v>1220</v>
      </c>
      <c r="AC16" s="329">
        <v>0</v>
      </c>
      <c r="AD16" s="329">
        <v>0</v>
      </c>
    </row>
    <row r="17" spans="1:30" ht="25.5" x14ac:dyDescent="0.25">
      <c r="A17" s="221" t="s">
        <v>1262</v>
      </c>
      <c r="B17" s="72" t="s">
        <v>69</v>
      </c>
      <c r="C17" s="300" t="s">
        <v>62</v>
      </c>
      <c r="D17" s="300" t="s">
        <v>364</v>
      </c>
      <c r="E17" s="301" t="s">
        <v>63</v>
      </c>
      <c r="F17" s="301" t="s">
        <v>70</v>
      </c>
      <c r="G17" s="83">
        <v>12</v>
      </c>
      <c r="H17" s="215">
        <v>43216</v>
      </c>
      <c r="I17" s="215">
        <v>43581</v>
      </c>
      <c r="J17" s="326" t="s">
        <v>1212</v>
      </c>
      <c r="K17" s="27" t="s">
        <v>1745</v>
      </c>
      <c r="L17" s="328"/>
      <c r="M17" s="329"/>
      <c r="N17" s="329"/>
      <c r="O17" s="253" t="s">
        <v>1505</v>
      </c>
      <c r="P17" s="72"/>
      <c r="Q17" s="30"/>
      <c r="R17" s="72"/>
      <c r="S17" s="30"/>
      <c r="T17" s="215"/>
      <c r="U17" s="215"/>
      <c r="V17" s="221"/>
      <c r="W17" s="328"/>
      <c r="X17" s="329"/>
      <c r="Y17" s="329"/>
      <c r="Z17" s="221" t="s">
        <v>333</v>
      </c>
      <c r="AA17" s="221" t="s">
        <v>333</v>
      </c>
      <c r="AB17" s="328" t="s">
        <v>1220</v>
      </c>
      <c r="AC17" s="329">
        <v>0</v>
      </c>
      <c r="AD17" s="329">
        <v>0</v>
      </c>
    </row>
    <row r="18" spans="1:30" ht="25.5" x14ac:dyDescent="0.25">
      <c r="A18" s="221" t="s">
        <v>1263</v>
      </c>
      <c r="B18" s="72" t="s">
        <v>72</v>
      </c>
      <c r="C18" s="300" t="s">
        <v>62</v>
      </c>
      <c r="D18" s="300" t="s">
        <v>364</v>
      </c>
      <c r="E18" s="301" t="s">
        <v>63</v>
      </c>
      <c r="F18" s="301" t="s">
        <v>73</v>
      </c>
      <c r="G18" s="83">
        <v>12</v>
      </c>
      <c r="H18" s="215">
        <v>43216</v>
      </c>
      <c r="I18" s="215">
        <v>43581</v>
      </c>
      <c r="J18" s="326" t="s">
        <v>1212</v>
      </c>
      <c r="K18" s="27" t="s">
        <v>1745</v>
      </c>
      <c r="L18" s="328"/>
      <c r="M18" s="329"/>
      <c r="N18" s="329"/>
      <c r="O18" s="253" t="s">
        <v>1505</v>
      </c>
      <c r="P18" s="72"/>
      <c r="Q18" s="30"/>
      <c r="R18" s="72"/>
      <c r="S18" s="30"/>
      <c r="T18" s="215"/>
      <c r="U18" s="215"/>
      <c r="V18" s="221"/>
      <c r="W18" s="328"/>
      <c r="X18" s="329"/>
      <c r="Y18" s="329"/>
      <c r="Z18" s="221" t="s">
        <v>333</v>
      </c>
      <c r="AA18" s="221" t="s">
        <v>333</v>
      </c>
      <c r="AB18" s="328" t="s">
        <v>1220</v>
      </c>
      <c r="AC18" s="329">
        <v>0</v>
      </c>
      <c r="AD18" s="329">
        <v>0</v>
      </c>
    </row>
    <row r="19" spans="1:30" ht="38.25" x14ac:dyDescent="0.25">
      <c r="A19" s="221" t="s">
        <v>1264</v>
      </c>
      <c r="B19" s="72" t="s">
        <v>75</v>
      </c>
      <c r="C19" s="300" t="s">
        <v>36</v>
      </c>
      <c r="D19" s="300" t="s">
        <v>28</v>
      </c>
      <c r="E19" s="301" t="s">
        <v>37</v>
      </c>
      <c r="F19" s="301" t="s">
        <v>77</v>
      </c>
      <c r="G19" s="83">
        <v>12</v>
      </c>
      <c r="H19" s="215">
        <v>43217</v>
      </c>
      <c r="I19" s="215">
        <v>43582</v>
      </c>
      <c r="J19" s="326" t="s">
        <v>1212</v>
      </c>
      <c r="K19" s="27" t="s">
        <v>1745</v>
      </c>
      <c r="L19" s="328"/>
      <c r="M19" s="329"/>
      <c r="N19" s="329"/>
      <c r="O19" s="253" t="s">
        <v>1505</v>
      </c>
      <c r="P19" s="72"/>
      <c r="Q19" s="30"/>
      <c r="R19" s="72"/>
      <c r="S19" s="30"/>
      <c r="T19" s="215"/>
      <c r="U19" s="215"/>
      <c r="V19" s="221"/>
      <c r="W19" s="328"/>
      <c r="X19" s="329"/>
      <c r="Y19" s="329"/>
      <c r="Z19" s="221" t="s">
        <v>333</v>
      </c>
      <c r="AA19" s="221" t="s">
        <v>333</v>
      </c>
      <c r="AB19" s="328" t="s">
        <v>1220</v>
      </c>
      <c r="AC19" s="329">
        <v>0</v>
      </c>
      <c r="AD19" s="329">
        <v>0</v>
      </c>
    </row>
    <row r="20" spans="1:30" ht="25.5" x14ac:dyDescent="0.25">
      <c r="A20" s="221" t="s">
        <v>1265</v>
      </c>
      <c r="B20" s="72" t="s">
        <v>79</v>
      </c>
      <c r="C20" s="300" t="s">
        <v>80</v>
      </c>
      <c r="D20" s="300" t="s">
        <v>81</v>
      </c>
      <c r="E20" s="301" t="s">
        <v>82</v>
      </c>
      <c r="F20" s="301" t="s">
        <v>83</v>
      </c>
      <c r="G20" s="83">
        <v>12</v>
      </c>
      <c r="H20" s="215">
        <v>43217</v>
      </c>
      <c r="I20" s="215">
        <v>43582</v>
      </c>
      <c r="J20" s="326" t="s">
        <v>1212</v>
      </c>
      <c r="K20" s="27" t="s">
        <v>1745</v>
      </c>
      <c r="L20" s="328"/>
      <c r="M20" s="329"/>
      <c r="N20" s="329"/>
      <c r="O20" s="253" t="s">
        <v>1505</v>
      </c>
      <c r="P20" s="72"/>
      <c r="Q20" s="30"/>
      <c r="R20" s="72"/>
      <c r="S20" s="30"/>
      <c r="T20" s="215"/>
      <c r="U20" s="215"/>
      <c r="V20" s="221"/>
      <c r="W20" s="328"/>
      <c r="X20" s="329"/>
      <c r="Y20" s="329"/>
      <c r="Z20" s="221" t="s">
        <v>333</v>
      </c>
      <c r="AA20" s="221" t="s">
        <v>333</v>
      </c>
      <c r="AB20" s="328" t="s">
        <v>1220</v>
      </c>
      <c r="AC20" s="329">
        <v>0</v>
      </c>
      <c r="AD20" s="329">
        <v>0</v>
      </c>
    </row>
    <row r="21" spans="1:30" ht="38.25" x14ac:dyDescent="0.25">
      <c r="A21" s="221" t="s">
        <v>1266</v>
      </c>
      <c r="B21" s="72" t="s">
        <v>85</v>
      </c>
      <c r="C21" s="300" t="s">
        <v>86</v>
      </c>
      <c r="D21" s="300" t="s">
        <v>87</v>
      </c>
      <c r="E21" s="301" t="s">
        <v>88</v>
      </c>
      <c r="F21" s="301" t="s">
        <v>89</v>
      </c>
      <c r="G21" s="83">
        <v>12</v>
      </c>
      <c r="H21" s="215">
        <v>43217</v>
      </c>
      <c r="I21" s="215">
        <v>43582</v>
      </c>
      <c r="J21" s="326" t="s">
        <v>1212</v>
      </c>
      <c r="K21" s="27" t="s">
        <v>1745</v>
      </c>
      <c r="L21" s="328"/>
      <c r="M21" s="329"/>
      <c r="N21" s="329"/>
      <c r="O21" s="253" t="s">
        <v>1505</v>
      </c>
      <c r="P21" s="72"/>
      <c r="Q21" s="30"/>
      <c r="R21" s="72"/>
      <c r="S21" s="30"/>
      <c r="T21" s="215"/>
      <c r="U21" s="215"/>
      <c r="V21" s="221"/>
      <c r="W21" s="328"/>
      <c r="X21" s="329"/>
      <c r="Y21" s="329"/>
      <c r="Z21" s="221" t="s">
        <v>333</v>
      </c>
      <c r="AA21" s="221" t="s">
        <v>333</v>
      </c>
      <c r="AB21" s="328" t="s">
        <v>1220</v>
      </c>
      <c r="AC21" s="329">
        <v>0</v>
      </c>
      <c r="AD21" s="329">
        <v>0</v>
      </c>
    </row>
    <row r="22" spans="1:30" ht="25.5" x14ac:dyDescent="0.25">
      <c r="A22" s="221" t="s">
        <v>1267</v>
      </c>
      <c r="B22" s="72" t="s">
        <v>91</v>
      </c>
      <c r="C22" s="300" t="s">
        <v>80</v>
      </c>
      <c r="D22" s="300" t="s">
        <v>81</v>
      </c>
      <c r="E22" s="301" t="s">
        <v>92</v>
      </c>
      <c r="F22" s="301" t="s">
        <v>93</v>
      </c>
      <c r="G22" s="83">
        <v>12</v>
      </c>
      <c r="H22" s="215">
        <v>43217</v>
      </c>
      <c r="I22" s="215">
        <v>43582</v>
      </c>
      <c r="J22" s="326" t="s">
        <v>1212</v>
      </c>
      <c r="K22" s="27" t="s">
        <v>1745</v>
      </c>
      <c r="L22" s="328"/>
      <c r="M22" s="329"/>
      <c r="N22" s="329"/>
      <c r="O22" s="253" t="s">
        <v>1505</v>
      </c>
      <c r="P22" s="72"/>
      <c r="Q22" s="30"/>
      <c r="R22" s="72"/>
      <c r="S22" s="30"/>
      <c r="T22" s="215"/>
      <c r="U22" s="215"/>
      <c r="V22" s="221"/>
      <c r="W22" s="328"/>
      <c r="X22" s="329"/>
      <c r="Y22" s="329"/>
      <c r="Z22" s="221" t="s">
        <v>333</v>
      </c>
      <c r="AA22" s="221" t="s">
        <v>333</v>
      </c>
      <c r="AB22" s="328" t="s">
        <v>1220</v>
      </c>
      <c r="AC22" s="329">
        <v>0</v>
      </c>
      <c r="AD22" s="329">
        <v>0</v>
      </c>
    </row>
    <row r="23" spans="1:30" ht="25.5" x14ac:dyDescent="0.25">
      <c r="A23" s="221" t="s">
        <v>1268</v>
      </c>
      <c r="B23" s="72" t="s">
        <v>95</v>
      </c>
      <c r="C23" s="300" t="s">
        <v>80</v>
      </c>
      <c r="D23" s="300" t="s">
        <v>81</v>
      </c>
      <c r="E23" s="301" t="s">
        <v>92</v>
      </c>
      <c r="F23" s="301" t="s">
        <v>96</v>
      </c>
      <c r="G23" s="83">
        <v>12</v>
      </c>
      <c r="H23" s="215">
        <v>43217</v>
      </c>
      <c r="I23" s="215">
        <v>43582</v>
      </c>
      <c r="J23" s="326" t="s">
        <v>1212</v>
      </c>
      <c r="K23" s="27" t="s">
        <v>1745</v>
      </c>
      <c r="L23" s="328"/>
      <c r="M23" s="329"/>
      <c r="N23" s="329"/>
      <c r="O23" s="253" t="s">
        <v>1505</v>
      </c>
      <c r="P23" s="72"/>
      <c r="Q23" s="30"/>
      <c r="R23" s="72"/>
      <c r="S23" s="30"/>
      <c r="T23" s="215"/>
      <c r="U23" s="215"/>
      <c r="V23" s="221"/>
      <c r="W23" s="328"/>
      <c r="X23" s="329"/>
      <c r="Y23" s="329"/>
      <c r="Z23" s="221" t="s">
        <v>333</v>
      </c>
      <c r="AA23" s="221" t="s">
        <v>333</v>
      </c>
      <c r="AB23" s="328" t="s">
        <v>1220</v>
      </c>
      <c r="AC23" s="329">
        <v>0</v>
      </c>
      <c r="AD23" s="329">
        <v>0</v>
      </c>
    </row>
    <row r="24" spans="1:30" ht="25.5" x14ac:dyDescent="0.25">
      <c r="A24" s="221" t="s">
        <v>1269</v>
      </c>
      <c r="B24" s="72" t="s">
        <v>98</v>
      </c>
      <c r="C24" s="300" t="s">
        <v>80</v>
      </c>
      <c r="D24" s="300" t="s">
        <v>81</v>
      </c>
      <c r="E24" s="301" t="s">
        <v>99</v>
      </c>
      <c r="F24" s="301" t="s">
        <v>100</v>
      </c>
      <c r="G24" s="83">
        <v>12</v>
      </c>
      <c r="H24" s="215">
        <v>43217</v>
      </c>
      <c r="I24" s="215">
        <v>43582</v>
      </c>
      <c r="J24" s="326" t="s">
        <v>1212</v>
      </c>
      <c r="K24" s="27" t="s">
        <v>1745</v>
      </c>
      <c r="L24" s="328"/>
      <c r="M24" s="329"/>
      <c r="N24" s="329"/>
      <c r="O24" s="253" t="s">
        <v>1505</v>
      </c>
      <c r="P24" s="72"/>
      <c r="Q24" s="30"/>
      <c r="R24" s="72"/>
      <c r="S24" s="30"/>
      <c r="T24" s="215"/>
      <c r="U24" s="215"/>
      <c r="V24" s="221"/>
      <c r="W24" s="328"/>
      <c r="X24" s="329"/>
      <c r="Y24" s="329"/>
      <c r="Z24" s="221" t="s">
        <v>333</v>
      </c>
      <c r="AA24" s="221" t="s">
        <v>333</v>
      </c>
      <c r="AB24" s="328" t="s">
        <v>1220</v>
      </c>
      <c r="AC24" s="329">
        <v>0</v>
      </c>
      <c r="AD24" s="329">
        <v>0</v>
      </c>
    </row>
    <row r="25" spans="1:30" ht="25.5" x14ac:dyDescent="0.25">
      <c r="A25" s="221" t="s">
        <v>1270</v>
      </c>
      <c r="B25" s="72" t="s">
        <v>102</v>
      </c>
      <c r="C25" s="300" t="s">
        <v>80</v>
      </c>
      <c r="D25" s="300" t="s">
        <v>81</v>
      </c>
      <c r="E25" s="301" t="s">
        <v>99</v>
      </c>
      <c r="F25" s="301" t="s">
        <v>103</v>
      </c>
      <c r="G25" s="83">
        <v>12</v>
      </c>
      <c r="H25" s="215">
        <v>43217</v>
      </c>
      <c r="I25" s="215">
        <v>43582</v>
      </c>
      <c r="J25" s="326" t="s">
        <v>1212</v>
      </c>
      <c r="K25" s="27" t="s">
        <v>1745</v>
      </c>
      <c r="L25" s="328"/>
      <c r="M25" s="329"/>
      <c r="N25" s="329"/>
      <c r="O25" s="253" t="s">
        <v>1505</v>
      </c>
      <c r="P25" s="72"/>
      <c r="Q25" s="30"/>
      <c r="R25" s="72"/>
      <c r="S25" s="30"/>
      <c r="T25" s="215"/>
      <c r="U25" s="215"/>
      <c r="V25" s="221"/>
      <c r="W25" s="328"/>
      <c r="X25" s="329"/>
      <c r="Y25" s="329"/>
      <c r="Z25" s="221" t="s">
        <v>333</v>
      </c>
      <c r="AA25" s="221" t="s">
        <v>333</v>
      </c>
      <c r="AB25" s="328" t="s">
        <v>1220</v>
      </c>
      <c r="AC25" s="329">
        <v>0</v>
      </c>
      <c r="AD25" s="329">
        <v>0</v>
      </c>
    </row>
    <row r="26" spans="1:30" x14ac:dyDescent="0.25">
      <c r="A26" s="221" t="s">
        <v>1271</v>
      </c>
      <c r="B26" s="72" t="s">
        <v>105</v>
      </c>
      <c r="C26" s="300" t="s">
        <v>80</v>
      </c>
      <c r="D26" s="300" t="s">
        <v>81</v>
      </c>
      <c r="E26" s="301" t="s">
        <v>99</v>
      </c>
      <c r="F26" s="301" t="s">
        <v>106</v>
      </c>
      <c r="G26" s="83">
        <v>12</v>
      </c>
      <c r="H26" s="215">
        <v>43217</v>
      </c>
      <c r="I26" s="215">
        <v>43582</v>
      </c>
      <c r="J26" s="326" t="s">
        <v>1212</v>
      </c>
      <c r="K26" s="27" t="s">
        <v>1745</v>
      </c>
      <c r="L26" s="328"/>
      <c r="M26" s="329"/>
      <c r="N26" s="329"/>
      <c r="O26" s="253" t="s">
        <v>1505</v>
      </c>
      <c r="P26" s="72"/>
      <c r="Q26" s="30"/>
      <c r="R26" s="72"/>
      <c r="S26" s="30"/>
      <c r="T26" s="215"/>
      <c r="U26" s="215"/>
      <c r="V26" s="221"/>
      <c r="W26" s="328"/>
      <c r="X26" s="329"/>
      <c r="Y26" s="329"/>
      <c r="Z26" s="221" t="s">
        <v>333</v>
      </c>
      <c r="AA26" s="221" t="s">
        <v>333</v>
      </c>
      <c r="AB26" s="328" t="s">
        <v>1220</v>
      </c>
      <c r="AC26" s="329">
        <v>0</v>
      </c>
      <c r="AD26" s="329">
        <v>0</v>
      </c>
    </row>
    <row r="27" spans="1:30" ht="25.5" x14ac:dyDescent="0.25">
      <c r="A27" s="221" t="s">
        <v>1272</v>
      </c>
      <c r="B27" s="72" t="s">
        <v>108</v>
      </c>
      <c r="C27" s="300" t="s">
        <v>51</v>
      </c>
      <c r="D27" s="300" t="s">
        <v>52</v>
      </c>
      <c r="E27" s="301" t="s">
        <v>110</v>
      </c>
      <c r="F27" s="301" t="s">
        <v>111</v>
      </c>
      <c r="G27" s="83">
        <v>12</v>
      </c>
      <c r="H27" s="215">
        <v>43217</v>
      </c>
      <c r="I27" s="215">
        <v>43582</v>
      </c>
      <c r="J27" s="326" t="s">
        <v>1212</v>
      </c>
      <c r="K27" s="27" t="s">
        <v>1745</v>
      </c>
      <c r="L27" s="328"/>
      <c r="M27" s="329"/>
      <c r="N27" s="329"/>
      <c r="O27" s="253" t="s">
        <v>1505</v>
      </c>
      <c r="P27" s="72"/>
      <c r="Q27" s="30"/>
      <c r="R27" s="72"/>
      <c r="S27" s="30"/>
      <c r="T27" s="215"/>
      <c r="U27" s="215"/>
      <c r="V27" s="221"/>
      <c r="W27" s="328"/>
      <c r="X27" s="329"/>
      <c r="Y27" s="329"/>
      <c r="Z27" s="221" t="s">
        <v>333</v>
      </c>
      <c r="AA27" s="221" t="s">
        <v>333</v>
      </c>
      <c r="AB27" s="328" t="s">
        <v>1220</v>
      </c>
      <c r="AC27" s="329">
        <v>0</v>
      </c>
      <c r="AD27" s="329">
        <v>0</v>
      </c>
    </row>
    <row r="28" spans="1:30" x14ac:dyDescent="0.25">
      <c r="A28" s="221" t="s">
        <v>1273</v>
      </c>
      <c r="B28" s="72" t="s">
        <v>113</v>
      </c>
      <c r="C28" s="300" t="s">
        <v>80</v>
      </c>
      <c r="D28" s="300" t="s">
        <v>81</v>
      </c>
      <c r="E28" s="301" t="s">
        <v>92</v>
      </c>
      <c r="F28" s="301" t="s">
        <v>114</v>
      </c>
      <c r="G28" s="83">
        <v>12</v>
      </c>
      <c r="H28" s="215">
        <v>43580</v>
      </c>
      <c r="I28" s="215">
        <v>43946</v>
      </c>
      <c r="J28" s="326" t="s">
        <v>1212</v>
      </c>
      <c r="K28" s="27" t="s">
        <v>303</v>
      </c>
      <c r="L28" s="328" t="s">
        <v>1221</v>
      </c>
      <c r="M28" s="329">
        <v>156</v>
      </c>
      <c r="N28" s="329">
        <v>156</v>
      </c>
      <c r="O28" s="253" t="s">
        <v>1321</v>
      </c>
      <c r="P28" s="72"/>
      <c r="Q28" s="30" t="str">
        <f t="shared" si="0"/>
        <v>Micro Precision</v>
      </c>
      <c r="R28" s="72"/>
      <c r="S28" s="30"/>
      <c r="T28" s="215" t="s">
        <v>303</v>
      </c>
      <c r="U28" s="215">
        <v>43592</v>
      </c>
      <c r="V28" s="221" t="s">
        <v>1860</v>
      </c>
      <c r="W28" s="328" t="s">
        <v>1221</v>
      </c>
      <c r="X28" s="329">
        <v>156</v>
      </c>
      <c r="Y28" s="329">
        <v>156</v>
      </c>
      <c r="Z28" s="221">
        <v>2018</v>
      </c>
      <c r="AA28" s="221" t="s">
        <v>1322</v>
      </c>
      <c r="AB28" s="328" t="s">
        <v>1220</v>
      </c>
      <c r="AC28" s="329">
        <v>176</v>
      </c>
      <c r="AD28" s="329">
        <v>145.88999999999999</v>
      </c>
    </row>
    <row r="29" spans="1:30" x14ac:dyDescent="0.25">
      <c r="A29" s="221" t="s">
        <v>1274</v>
      </c>
      <c r="B29" s="72" t="s">
        <v>116</v>
      </c>
      <c r="C29" s="300" t="s">
        <v>80</v>
      </c>
      <c r="D29" s="300" t="s">
        <v>81</v>
      </c>
      <c r="E29" s="301" t="s">
        <v>92</v>
      </c>
      <c r="F29" s="301" t="s">
        <v>117</v>
      </c>
      <c r="G29" s="83">
        <v>12</v>
      </c>
      <c r="H29" s="215">
        <v>43580</v>
      </c>
      <c r="I29" s="215">
        <v>43946</v>
      </c>
      <c r="J29" s="326" t="s">
        <v>1212</v>
      </c>
      <c r="K29" s="27" t="s">
        <v>303</v>
      </c>
      <c r="L29" s="328" t="s">
        <v>1221</v>
      </c>
      <c r="M29" s="329">
        <v>156</v>
      </c>
      <c r="N29" s="329">
        <v>156</v>
      </c>
      <c r="O29" s="253" t="s">
        <v>1321</v>
      </c>
      <c r="P29" s="72"/>
      <c r="Q29" s="30" t="str">
        <f t="shared" si="0"/>
        <v>Micro Precision</v>
      </c>
      <c r="R29" s="72"/>
      <c r="S29" s="30"/>
      <c r="T29" s="215" t="s">
        <v>303</v>
      </c>
      <c r="U29" s="215">
        <v>43592</v>
      </c>
      <c r="V29" s="221" t="s">
        <v>1860</v>
      </c>
      <c r="W29" s="328" t="s">
        <v>1221</v>
      </c>
      <c r="X29" s="329">
        <v>156</v>
      </c>
      <c r="Y29" s="329">
        <v>156</v>
      </c>
      <c r="Z29" s="221">
        <v>2018</v>
      </c>
      <c r="AA29" s="221" t="s">
        <v>1322</v>
      </c>
      <c r="AB29" s="328" t="s">
        <v>1220</v>
      </c>
      <c r="AC29" s="329">
        <v>176</v>
      </c>
      <c r="AD29" s="329">
        <v>145.88999999999999</v>
      </c>
    </row>
    <row r="30" spans="1:30" ht="25.5" x14ac:dyDescent="0.25">
      <c r="A30" s="221" t="s">
        <v>1275</v>
      </c>
      <c r="B30" s="72" t="s">
        <v>119</v>
      </c>
      <c r="C30" s="300" t="s">
        <v>44</v>
      </c>
      <c r="D30" s="300" t="s">
        <v>28</v>
      </c>
      <c r="E30" s="301" t="s">
        <v>46</v>
      </c>
      <c r="F30" s="301" t="s">
        <v>120</v>
      </c>
      <c r="G30" s="83">
        <v>12</v>
      </c>
      <c r="H30" s="215">
        <v>43580</v>
      </c>
      <c r="I30" s="215">
        <v>43946</v>
      </c>
      <c r="J30" s="326" t="s">
        <v>1212</v>
      </c>
      <c r="K30" s="27" t="s">
        <v>303</v>
      </c>
      <c r="L30" s="328" t="s">
        <v>1221</v>
      </c>
      <c r="M30" s="329">
        <v>140</v>
      </c>
      <c r="N30" s="329">
        <v>140</v>
      </c>
      <c r="O30" s="253" t="s">
        <v>1321</v>
      </c>
      <c r="P30" s="72"/>
      <c r="Q30" s="30" t="str">
        <f t="shared" si="0"/>
        <v>Micro Precision</v>
      </c>
      <c r="R30" s="72"/>
      <c r="S30" s="30"/>
      <c r="T30" s="215" t="s">
        <v>303</v>
      </c>
      <c r="U30" s="215">
        <v>43592</v>
      </c>
      <c r="V30" s="221" t="s">
        <v>1860</v>
      </c>
      <c r="W30" s="328" t="s">
        <v>1221</v>
      </c>
      <c r="X30" s="329">
        <v>140</v>
      </c>
      <c r="Y30" s="329">
        <v>140</v>
      </c>
      <c r="Z30" s="221">
        <v>2018</v>
      </c>
      <c r="AA30" s="221" t="s">
        <v>1322</v>
      </c>
      <c r="AB30" s="328" t="s">
        <v>1220</v>
      </c>
      <c r="AC30" s="329">
        <v>160</v>
      </c>
      <c r="AD30" s="329">
        <v>132.63</v>
      </c>
    </row>
    <row r="31" spans="1:30" x14ac:dyDescent="0.25">
      <c r="A31" s="221" t="s">
        <v>1276</v>
      </c>
      <c r="B31" s="72" t="s">
        <v>122</v>
      </c>
      <c r="C31" s="300" t="s">
        <v>51</v>
      </c>
      <c r="D31" s="300" t="s">
        <v>52</v>
      </c>
      <c r="E31" s="301" t="s">
        <v>110</v>
      </c>
      <c r="F31" s="301" t="s">
        <v>123</v>
      </c>
      <c r="G31" s="83">
        <v>12</v>
      </c>
      <c r="H31" s="215">
        <v>43580</v>
      </c>
      <c r="I31" s="215">
        <v>43946</v>
      </c>
      <c r="J31" s="326" t="s">
        <v>1212</v>
      </c>
      <c r="K31" s="27" t="s">
        <v>303</v>
      </c>
      <c r="L31" s="328" t="s">
        <v>1221</v>
      </c>
      <c r="M31" s="329">
        <v>196</v>
      </c>
      <c r="N31" s="329">
        <v>196</v>
      </c>
      <c r="O31" s="253" t="s">
        <v>1321</v>
      </c>
      <c r="P31" s="72"/>
      <c r="Q31" s="30" t="str">
        <f t="shared" si="0"/>
        <v>Micro Precision</v>
      </c>
      <c r="R31" s="72"/>
      <c r="S31" s="30"/>
      <c r="T31" s="215" t="s">
        <v>303</v>
      </c>
      <c r="U31" s="215">
        <v>43592</v>
      </c>
      <c r="V31" s="221" t="s">
        <v>1860</v>
      </c>
      <c r="W31" s="328" t="s">
        <v>1221</v>
      </c>
      <c r="X31" s="329">
        <v>196</v>
      </c>
      <c r="Y31" s="329">
        <v>196</v>
      </c>
      <c r="Z31" s="221">
        <v>2018</v>
      </c>
      <c r="AA31" s="221" t="s">
        <v>1322</v>
      </c>
      <c r="AB31" s="328" t="s">
        <v>1220</v>
      </c>
      <c r="AC31" s="329">
        <v>360</v>
      </c>
      <c r="AD31" s="329">
        <v>298.42</v>
      </c>
    </row>
    <row r="32" spans="1:30" x14ac:dyDescent="0.25">
      <c r="A32" s="221" t="s">
        <v>1277</v>
      </c>
      <c r="B32" s="72" t="s">
        <v>125</v>
      </c>
      <c r="C32" s="300" t="s">
        <v>86</v>
      </c>
      <c r="D32" s="300" t="s">
        <v>87</v>
      </c>
      <c r="E32" s="301" t="s">
        <v>88</v>
      </c>
      <c r="F32" s="301" t="s">
        <v>126</v>
      </c>
      <c r="G32" s="83">
        <v>12</v>
      </c>
      <c r="H32" s="215">
        <v>43580</v>
      </c>
      <c r="I32" s="215">
        <v>43946</v>
      </c>
      <c r="J32" s="326" t="s">
        <v>1212</v>
      </c>
      <c r="K32" s="27" t="s">
        <v>303</v>
      </c>
      <c r="L32" s="328" t="s">
        <v>1221</v>
      </c>
      <c r="M32" s="329">
        <v>264</v>
      </c>
      <c r="N32" s="329">
        <v>264</v>
      </c>
      <c r="O32" s="253" t="s">
        <v>1321</v>
      </c>
      <c r="P32" s="72"/>
      <c r="Q32" s="30" t="str">
        <f t="shared" si="0"/>
        <v>Micro Precision</v>
      </c>
      <c r="R32" s="72"/>
      <c r="S32" s="30"/>
      <c r="T32" s="215" t="s">
        <v>303</v>
      </c>
      <c r="U32" s="215">
        <v>43592</v>
      </c>
      <c r="V32" s="221" t="s">
        <v>1860</v>
      </c>
      <c r="W32" s="328" t="s">
        <v>1221</v>
      </c>
      <c r="X32" s="329">
        <v>264</v>
      </c>
      <c r="Y32" s="329">
        <v>264</v>
      </c>
      <c r="Z32" s="221">
        <v>2018</v>
      </c>
      <c r="AA32" s="221" t="s">
        <v>1322</v>
      </c>
      <c r="AB32" s="328" t="s">
        <v>1220</v>
      </c>
      <c r="AC32" s="329">
        <v>480</v>
      </c>
      <c r="AD32" s="329">
        <v>397.89</v>
      </c>
    </row>
    <row r="33" spans="1:30" x14ac:dyDescent="0.25">
      <c r="A33" s="221" t="s">
        <v>1278</v>
      </c>
      <c r="B33" s="72" t="s">
        <v>128</v>
      </c>
      <c r="C33" s="300" t="s">
        <v>86</v>
      </c>
      <c r="D33" s="300" t="s">
        <v>87</v>
      </c>
      <c r="E33" s="301" t="s">
        <v>88</v>
      </c>
      <c r="F33" s="301" t="s">
        <v>129</v>
      </c>
      <c r="G33" s="83">
        <v>12</v>
      </c>
      <c r="H33" s="215">
        <v>43580</v>
      </c>
      <c r="I33" s="215">
        <v>43946</v>
      </c>
      <c r="J33" s="326" t="s">
        <v>1212</v>
      </c>
      <c r="K33" s="27" t="s">
        <v>303</v>
      </c>
      <c r="L33" s="328" t="s">
        <v>1221</v>
      </c>
      <c r="M33" s="329">
        <v>264</v>
      </c>
      <c r="N33" s="329">
        <v>264</v>
      </c>
      <c r="O33" s="253" t="s">
        <v>1321</v>
      </c>
      <c r="P33" s="72"/>
      <c r="Q33" s="30" t="str">
        <f t="shared" si="0"/>
        <v>Micro Precision</v>
      </c>
      <c r="R33" s="72"/>
      <c r="S33" s="30"/>
      <c r="T33" s="215" t="s">
        <v>303</v>
      </c>
      <c r="U33" s="215">
        <v>43592</v>
      </c>
      <c r="V33" s="221" t="s">
        <v>1860</v>
      </c>
      <c r="W33" s="328" t="s">
        <v>1221</v>
      </c>
      <c r="X33" s="329">
        <v>264</v>
      </c>
      <c r="Y33" s="329">
        <v>264</v>
      </c>
      <c r="Z33" s="221">
        <v>2018</v>
      </c>
      <c r="AA33" s="221" t="s">
        <v>1322</v>
      </c>
      <c r="AB33" s="328" t="s">
        <v>1220</v>
      </c>
      <c r="AC33" s="329">
        <v>480</v>
      </c>
      <c r="AD33" s="329">
        <v>397.89</v>
      </c>
    </row>
    <row r="34" spans="1:30" x14ac:dyDescent="0.25">
      <c r="A34" s="221" t="s">
        <v>1279</v>
      </c>
      <c r="B34" s="72" t="s">
        <v>131</v>
      </c>
      <c r="C34" s="300" t="s">
        <v>80</v>
      </c>
      <c r="D34" s="300" t="s">
        <v>81</v>
      </c>
      <c r="E34" s="301" t="s">
        <v>99</v>
      </c>
      <c r="F34" s="301" t="s">
        <v>132</v>
      </c>
      <c r="G34" s="83">
        <v>12</v>
      </c>
      <c r="H34" s="215">
        <v>43580</v>
      </c>
      <c r="I34" s="215">
        <v>43946</v>
      </c>
      <c r="J34" s="326" t="s">
        <v>1212</v>
      </c>
      <c r="K34" s="27" t="s">
        <v>303</v>
      </c>
      <c r="L34" s="328" t="s">
        <v>1221</v>
      </c>
      <c r="M34" s="329">
        <v>156</v>
      </c>
      <c r="N34" s="329">
        <v>156</v>
      </c>
      <c r="O34" s="253" t="s">
        <v>1321</v>
      </c>
      <c r="P34" s="72"/>
      <c r="Q34" s="30" t="str">
        <f t="shared" si="0"/>
        <v>Micro Precision</v>
      </c>
      <c r="R34" s="72"/>
      <c r="S34" s="30"/>
      <c r="T34" s="215" t="s">
        <v>303</v>
      </c>
      <c r="U34" s="215">
        <v>43592</v>
      </c>
      <c r="V34" s="221" t="s">
        <v>1860</v>
      </c>
      <c r="W34" s="328" t="s">
        <v>1221</v>
      </c>
      <c r="X34" s="329">
        <v>156</v>
      </c>
      <c r="Y34" s="329">
        <v>156</v>
      </c>
      <c r="Z34" s="221">
        <v>2018</v>
      </c>
      <c r="AA34" s="221" t="s">
        <v>1322</v>
      </c>
      <c r="AB34" s="328" t="s">
        <v>1220</v>
      </c>
      <c r="AC34" s="329">
        <v>144</v>
      </c>
      <c r="AD34" s="329">
        <v>119.37</v>
      </c>
    </row>
    <row r="35" spans="1:30" x14ac:dyDescent="0.25">
      <c r="A35" s="221" t="s">
        <v>1280</v>
      </c>
      <c r="B35" s="72" t="s">
        <v>134</v>
      </c>
      <c r="C35" s="300" t="s">
        <v>80</v>
      </c>
      <c r="D35" s="300" t="s">
        <v>81</v>
      </c>
      <c r="E35" s="301" t="s">
        <v>99</v>
      </c>
      <c r="F35" s="301" t="s">
        <v>135</v>
      </c>
      <c r="G35" s="83">
        <v>12</v>
      </c>
      <c r="H35" s="215">
        <v>43580</v>
      </c>
      <c r="I35" s="215">
        <v>43946</v>
      </c>
      <c r="J35" s="326" t="s">
        <v>1212</v>
      </c>
      <c r="K35" s="27" t="s">
        <v>303</v>
      </c>
      <c r="L35" s="328" t="s">
        <v>1221</v>
      </c>
      <c r="M35" s="329">
        <v>156</v>
      </c>
      <c r="N35" s="329">
        <v>156</v>
      </c>
      <c r="O35" s="253" t="s">
        <v>1321</v>
      </c>
      <c r="P35" s="72"/>
      <c r="Q35" s="30" t="str">
        <f t="shared" si="0"/>
        <v>Micro Precision</v>
      </c>
      <c r="R35" s="72"/>
      <c r="S35" s="30"/>
      <c r="T35" s="215" t="s">
        <v>303</v>
      </c>
      <c r="U35" s="215">
        <v>43592</v>
      </c>
      <c r="V35" s="221" t="s">
        <v>1860</v>
      </c>
      <c r="W35" s="328" t="s">
        <v>1221</v>
      </c>
      <c r="X35" s="329">
        <v>156</v>
      </c>
      <c r="Y35" s="329">
        <v>156</v>
      </c>
      <c r="Z35" s="221">
        <v>2018</v>
      </c>
      <c r="AA35" s="221" t="s">
        <v>1322</v>
      </c>
      <c r="AB35" s="328" t="s">
        <v>1220</v>
      </c>
      <c r="AC35" s="329">
        <v>144</v>
      </c>
      <c r="AD35" s="329">
        <v>119.37</v>
      </c>
    </row>
    <row r="36" spans="1:30" x14ac:dyDescent="0.25">
      <c r="A36" s="221" t="s">
        <v>1281</v>
      </c>
      <c r="B36" s="72" t="s">
        <v>137</v>
      </c>
      <c r="C36" s="300" t="s">
        <v>80</v>
      </c>
      <c r="D36" s="300" t="s">
        <v>81</v>
      </c>
      <c r="E36" s="301" t="s">
        <v>99</v>
      </c>
      <c r="F36" s="301" t="s">
        <v>138</v>
      </c>
      <c r="G36" s="83">
        <v>12</v>
      </c>
      <c r="H36" s="215">
        <v>43580</v>
      </c>
      <c r="I36" s="215">
        <v>43946</v>
      </c>
      <c r="J36" s="326" t="s">
        <v>1212</v>
      </c>
      <c r="K36" s="27" t="s">
        <v>303</v>
      </c>
      <c r="L36" s="328" t="s">
        <v>1221</v>
      </c>
      <c r="M36" s="329">
        <v>156</v>
      </c>
      <c r="N36" s="329">
        <v>156</v>
      </c>
      <c r="O36" s="253" t="s">
        <v>1321</v>
      </c>
      <c r="P36" s="72"/>
      <c r="Q36" s="30" t="str">
        <f t="shared" si="0"/>
        <v>Micro Precision</v>
      </c>
      <c r="R36" s="72"/>
      <c r="S36" s="30"/>
      <c r="T36" s="215" t="s">
        <v>303</v>
      </c>
      <c r="U36" s="215">
        <v>43592</v>
      </c>
      <c r="V36" s="221" t="s">
        <v>1860</v>
      </c>
      <c r="W36" s="328" t="s">
        <v>1221</v>
      </c>
      <c r="X36" s="329">
        <v>156</v>
      </c>
      <c r="Y36" s="329">
        <v>156</v>
      </c>
      <c r="Z36" s="221">
        <v>2018</v>
      </c>
      <c r="AA36" s="221" t="s">
        <v>1322</v>
      </c>
      <c r="AB36" s="328" t="s">
        <v>1220</v>
      </c>
      <c r="AC36" s="329">
        <v>144</v>
      </c>
      <c r="AD36" s="329">
        <v>119.37</v>
      </c>
    </row>
    <row r="37" spans="1:30" x14ac:dyDescent="0.25">
      <c r="A37" s="221" t="s">
        <v>1282</v>
      </c>
      <c r="B37" s="72" t="s">
        <v>140</v>
      </c>
      <c r="C37" s="300" t="s">
        <v>80</v>
      </c>
      <c r="D37" s="300" t="s">
        <v>81</v>
      </c>
      <c r="E37" s="301" t="s">
        <v>99</v>
      </c>
      <c r="F37" s="301" t="s">
        <v>141</v>
      </c>
      <c r="G37" s="83">
        <v>12</v>
      </c>
      <c r="H37" s="215">
        <v>43580</v>
      </c>
      <c r="I37" s="215">
        <v>43946</v>
      </c>
      <c r="J37" s="326" t="s">
        <v>1212</v>
      </c>
      <c r="K37" s="27" t="s">
        <v>303</v>
      </c>
      <c r="L37" s="328" t="s">
        <v>1221</v>
      </c>
      <c r="M37" s="329">
        <v>156</v>
      </c>
      <c r="N37" s="329">
        <v>156</v>
      </c>
      <c r="O37" s="253" t="s">
        <v>1321</v>
      </c>
      <c r="P37" s="72"/>
      <c r="Q37" s="30" t="str">
        <f t="shared" si="0"/>
        <v>Micro Precision</v>
      </c>
      <c r="R37" s="72"/>
      <c r="S37" s="30"/>
      <c r="T37" s="215" t="s">
        <v>303</v>
      </c>
      <c r="U37" s="215">
        <v>43592</v>
      </c>
      <c r="V37" s="221" t="s">
        <v>1860</v>
      </c>
      <c r="W37" s="328" t="s">
        <v>1221</v>
      </c>
      <c r="X37" s="329">
        <v>156</v>
      </c>
      <c r="Y37" s="329">
        <v>156</v>
      </c>
      <c r="Z37" s="221">
        <v>2018</v>
      </c>
      <c r="AA37" s="221" t="s">
        <v>1322</v>
      </c>
      <c r="AB37" s="328" t="s">
        <v>1220</v>
      </c>
      <c r="AC37" s="329">
        <v>144</v>
      </c>
      <c r="AD37" s="329">
        <v>119.37</v>
      </c>
    </row>
    <row r="38" spans="1:30" ht="25.5" x14ac:dyDescent="0.25">
      <c r="A38" s="221" t="s">
        <v>1283</v>
      </c>
      <c r="B38" s="72" t="s">
        <v>143</v>
      </c>
      <c r="C38" s="300" t="s">
        <v>144</v>
      </c>
      <c r="D38" s="300" t="s">
        <v>28</v>
      </c>
      <c r="E38" s="301" t="s">
        <v>29</v>
      </c>
      <c r="F38" s="301" t="s">
        <v>145</v>
      </c>
      <c r="G38" s="83">
        <v>12</v>
      </c>
      <c r="H38" s="215">
        <v>43580</v>
      </c>
      <c r="I38" s="215">
        <v>43946</v>
      </c>
      <c r="J38" s="326" t="s">
        <v>1212</v>
      </c>
      <c r="K38" s="27" t="s">
        <v>303</v>
      </c>
      <c r="L38" s="328" t="s">
        <v>1221</v>
      </c>
      <c r="M38" s="329">
        <v>246</v>
      </c>
      <c r="N38" s="329">
        <v>246</v>
      </c>
      <c r="O38" s="253" t="s">
        <v>1321</v>
      </c>
      <c r="P38" s="72"/>
      <c r="Q38" s="30" t="str">
        <f t="shared" si="0"/>
        <v>Micro Precision</v>
      </c>
      <c r="R38" s="72"/>
      <c r="S38" s="30"/>
      <c r="T38" s="215" t="s">
        <v>303</v>
      </c>
      <c r="U38" s="215">
        <v>43592</v>
      </c>
      <c r="V38" s="221" t="s">
        <v>1860</v>
      </c>
      <c r="W38" s="328" t="s">
        <v>1221</v>
      </c>
      <c r="X38" s="329">
        <v>246</v>
      </c>
      <c r="Y38" s="329">
        <v>246</v>
      </c>
      <c r="Z38" s="221">
        <v>2018</v>
      </c>
      <c r="AA38" s="221" t="s">
        <v>1322</v>
      </c>
      <c r="AB38" s="328" t="s">
        <v>1220</v>
      </c>
      <c r="AC38" s="329">
        <v>280</v>
      </c>
      <c r="AD38" s="329">
        <v>232.1</v>
      </c>
    </row>
    <row r="39" spans="1:30" x14ac:dyDescent="0.25">
      <c r="A39" s="221" t="s">
        <v>1284</v>
      </c>
      <c r="B39" s="72" t="s">
        <v>147</v>
      </c>
      <c r="C39" s="300" t="s">
        <v>148</v>
      </c>
      <c r="D39" s="300" t="s">
        <v>364</v>
      </c>
      <c r="E39" s="301">
        <v>6314</v>
      </c>
      <c r="F39" s="301">
        <v>63140009193</v>
      </c>
      <c r="G39" s="83">
        <v>12</v>
      </c>
      <c r="H39" s="215">
        <v>43220</v>
      </c>
      <c r="I39" s="215">
        <v>43585</v>
      </c>
      <c r="J39" s="326" t="s">
        <v>1212</v>
      </c>
      <c r="K39" s="27" t="s">
        <v>1745</v>
      </c>
      <c r="L39" s="328"/>
      <c r="M39" s="329"/>
      <c r="N39" s="329"/>
      <c r="O39" s="253" t="s">
        <v>1505</v>
      </c>
      <c r="P39" s="72"/>
      <c r="Q39" s="30"/>
      <c r="R39" s="72"/>
      <c r="S39" s="30"/>
      <c r="T39" s="215"/>
      <c r="U39" s="215"/>
      <c r="V39" s="221"/>
      <c r="W39" s="328"/>
      <c r="X39" s="329"/>
      <c r="Y39" s="329"/>
      <c r="Z39" s="221" t="s">
        <v>333</v>
      </c>
      <c r="AA39" s="221" t="s">
        <v>333</v>
      </c>
      <c r="AB39" s="328" t="s">
        <v>1220</v>
      </c>
      <c r="AC39" s="329">
        <v>0</v>
      </c>
      <c r="AD39" s="329">
        <v>0</v>
      </c>
    </row>
    <row r="40" spans="1:30" ht="25.5" x14ac:dyDescent="0.25">
      <c r="A40" s="221" t="s">
        <v>1285</v>
      </c>
      <c r="B40" s="72" t="s">
        <v>151</v>
      </c>
      <c r="C40" s="300" t="s">
        <v>152</v>
      </c>
      <c r="D40" s="300" t="s">
        <v>364</v>
      </c>
      <c r="E40" s="301">
        <v>63103</v>
      </c>
      <c r="F40" s="331">
        <v>631030017022</v>
      </c>
      <c r="G40" s="83">
        <v>12</v>
      </c>
      <c r="H40" s="215">
        <v>43580</v>
      </c>
      <c r="I40" s="215">
        <v>43946</v>
      </c>
      <c r="J40" s="326" t="s">
        <v>1212</v>
      </c>
      <c r="K40" s="27" t="s">
        <v>303</v>
      </c>
      <c r="L40" s="328" t="s">
        <v>1221</v>
      </c>
      <c r="M40" s="329">
        <v>236</v>
      </c>
      <c r="N40" s="329">
        <v>236</v>
      </c>
      <c r="O40" s="253" t="s">
        <v>1321</v>
      </c>
      <c r="P40" s="72"/>
      <c r="Q40" s="30" t="str">
        <f t="shared" si="0"/>
        <v>Micro Precision</v>
      </c>
      <c r="R40" s="72"/>
      <c r="S40" s="30"/>
      <c r="T40" s="215" t="s">
        <v>303</v>
      </c>
      <c r="U40" s="215">
        <v>43592</v>
      </c>
      <c r="V40" s="221" t="s">
        <v>1860</v>
      </c>
      <c r="W40" s="328" t="s">
        <v>1221</v>
      </c>
      <c r="X40" s="329">
        <v>236</v>
      </c>
      <c r="Y40" s="329">
        <v>236</v>
      </c>
      <c r="Z40" s="221">
        <v>2018</v>
      </c>
      <c r="AA40" s="221" t="s">
        <v>1322</v>
      </c>
      <c r="AB40" s="328" t="s">
        <v>1220</v>
      </c>
      <c r="AC40" s="329">
        <v>240</v>
      </c>
      <c r="AD40" s="329">
        <v>198.94</v>
      </c>
    </row>
    <row r="41" spans="1:30" ht="25.5" x14ac:dyDescent="0.25">
      <c r="A41" s="221" t="s">
        <v>1286</v>
      </c>
      <c r="B41" s="72" t="s">
        <v>154</v>
      </c>
      <c r="C41" s="300" t="s">
        <v>152</v>
      </c>
      <c r="D41" s="300" t="s">
        <v>364</v>
      </c>
      <c r="E41" s="301">
        <v>63103</v>
      </c>
      <c r="F41" s="331">
        <v>631030017023</v>
      </c>
      <c r="G41" s="83">
        <v>12</v>
      </c>
      <c r="H41" s="215">
        <v>43580</v>
      </c>
      <c r="I41" s="215">
        <v>43946</v>
      </c>
      <c r="J41" s="326" t="s">
        <v>1212</v>
      </c>
      <c r="K41" s="27" t="s">
        <v>303</v>
      </c>
      <c r="L41" s="328" t="s">
        <v>1221</v>
      </c>
      <c r="M41" s="329">
        <v>236</v>
      </c>
      <c r="N41" s="329">
        <v>236</v>
      </c>
      <c r="O41" s="253" t="s">
        <v>1321</v>
      </c>
      <c r="P41" s="72"/>
      <c r="Q41" s="30" t="str">
        <f t="shared" si="0"/>
        <v>Micro Precision</v>
      </c>
      <c r="R41" s="72"/>
      <c r="S41" s="30"/>
      <c r="T41" s="215" t="s">
        <v>303</v>
      </c>
      <c r="U41" s="215">
        <v>43592</v>
      </c>
      <c r="V41" s="221" t="s">
        <v>1860</v>
      </c>
      <c r="W41" s="328" t="s">
        <v>1221</v>
      </c>
      <c r="X41" s="329">
        <v>236</v>
      </c>
      <c r="Y41" s="329">
        <v>236</v>
      </c>
      <c r="Z41" s="221">
        <v>2018</v>
      </c>
      <c r="AA41" s="221" t="s">
        <v>1322</v>
      </c>
      <c r="AB41" s="328" t="s">
        <v>1220</v>
      </c>
      <c r="AC41" s="329">
        <v>240</v>
      </c>
      <c r="AD41" s="329">
        <v>198.94</v>
      </c>
    </row>
    <row r="42" spans="1:30" ht="25.5" x14ac:dyDescent="0.25">
      <c r="A42" s="221" t="s">
        <v>1287</v>
      </c>
      <c r="B42" s="72" t="s">
        <v>156</v>
      </c>
      <c r="C42" s="300" t="s">
        <v>152</v>
      </c>
      <c r="D42" s="300" t="s">
        <v>364</v>
      </c>
      <c r="E42" s="301">
        <v>63103</v>
      </c>
      <c r="F42" s="331">
        <v>631030017030</v>
      </c>
      <c r="G42" s="83">
        <v>12</v>
      </c>
      <c r="H42" s="215">
        <v>43580</v>
      </c>
      <c r="I42" s="215">
        <v>43946</v>
      </c>
      <c r="J42" s="326" t="s">
        <v>1212</v>
      </c>
      <c r="K42" s="27" t="s">
        <v>303</v>
      </c>
      <c r="L42" s="328" t="s">
        <v>1221</v>
      </c>
      <c r="M42" s="329">
        <v>236</v>
      </c>
      <c r="N42" s="329">
        <v>236</v>
      </c>
      <c r="O42" s="253" t="s">
        <v>1321</v>
      </c>
      <c r="P42" s="72"/>
      <c r="Q42" s="30" t="str">
        <f t="shared" si="0"/>
        <v>Micro Precision</v>
      </c>
      <c r="R42" s="72"/>
      <c r="S42" s="30"/>
      <c r="T42" s="215" t="s">
        <v>303</v>
      </c>
      <c r="U42" s="215">
        <v>43592</v>
      </c>
      <c r="V42" s="221" t="s">
        <v>1860</v>
      </c>
      <c r="W42" s="328" t="s">
        <v>1221</v>
      </c>
      <c r="X42" s="329">
        <v>236</v>
      </c>
      <c r="Y42" s="329">
        <v>236</v>
      </c>
      <c r="Z42" s="221">
        <v>2018</v>
      </c>
      <c r="AA42" s="221" t="s">
        <v>1322</v>
      </c>
      <c r="AB42" s="328" t="s">
        <v>1220</v>
      </c>
      <c r="AC42" s="329">
        <v>240</v>
      </c>
      <c r="AD42" s="329">
        <v>198.94</v>
      </c>
    </row>
    <row r="43" spans="1:30" ht="25.5" x14ac:dyDescent="0.25">
      <c r="A43" s="221" t="s">
        <v>1288</v>
      </c>
      <c r="B43" s="72" t="s">
        <v>158</v>
      </c>
      <c r="C43" s="300" t="s">
        <v>152</v>
      </c>
      <c r="D43" s="300" t="s">
        <v>364</v>
      </c>
      <c r="E43" s="301">
        <v>63103</v>
      </c>
      <c r="F43" s="331">
        <v>631030017042</v>
      </c>
      <c r="G43" s="83">
        <v>12</v>
      </c>
      <c r="H43" s="215">
        <v>43580</v>
      </c>
      <c r="I43" s="215">
        <v>43946</v>
      </c>
      <c r="J43" s="326" t="s">
        <v>1212</v>
      </c>
      <c r="K43" s="27" t="s">
        <v>303</v>
      </c>
      <c r="L43" s="328" t="s">
        <v>1221</v>
      </c>
      <c r="M43" s="329">
        <v>236</v>
      </c>
      <c r="N43" s="329">
        <v>236</v>
      </c>
      <c r="O43" s="253" t="s">
        <v>1321</v>
      </c>
      <c r="P43" s="72"/>
      <c r="Q43" s="30" t="str">
        <f t="shared" si="0"/>
        <v>Micro Precision</v>
      </c>
      <c r="R43" s="72"/>
      <c r="S43" s="30"/>
      <c r="T43" s="215" t="s">
        <v>303</v>
      </c>
      <c r="U43" s="215">
        <v>43592</v>
      </c>
      <c r="V43" s="221" t="s">
        <v>1860</v>
      </c>
      <c r="W43" s="328" t="s">
        <v>1221</v>
      </c>
      <c r="X43" s="329">
        <v>236</v>
      </c>
      <c r="Y43" s="329">
        <v>236</v>
      </c>
      <c r="Z43" s="221">
        <v>2018</v>
      </c>
      <c r="AA43" s="221" t="s">
        <v>1322</v>
      </c>
      <c r="AB43" s="328" t="s">
        <v>1220</v>
      </c>
      <c r="AC43" s="329">
        <v>240</v>
      </c>
      <c r="AD43" s="329">
        <v>198.94</v>
      </c>
    </row>
    <row r="44" spans="1:30" x14ac:dyDescent="0.25">
      <c r="A44" s="221" t="s">
        <v>1289</v>
      </c>
      <c r="B44" s="72" t="s">
        <v>160</v>
      </c>
      <c r="C44" s="300" t="s">
        <v>86</v>
      </c>
      <c r="D44" s="300" t="s">
        <v>87</v>
      </c>
      <c r="E44" s="301" t="s">
        <v>88</v>
      </c>
      <c r="F44" s="301" t="s">
        <v>161</v>
      </c>
      <c r="G44" s="83">
        <v>12</v>
      </c>
      <c r="H44" s="215">
        <v>43220</v>
      </c>
      <c r="I44" s="215">
        <v>43585</v>
      </c>
      <c r="J44" s="326" t="s">
        <v>1212</v>
      </c>
      <c r="K44" s="27" t="s">
        <v>1745</v>
      </c>
      <c r="L44" s="328"/>
      <c r="M44" s="329"/>
      <c r="N44" s="329"/>
      <c r="O44" s="253" t="s">
        <v>1505</v>
      </c>
      <c r="P44" s="72"/>
      <c r="Q44" s="30"/>
      <c r="R44" s="72"/>
      <c r="S44" s="30"/>
      <c r="T44" s="215"/>
      <c r="U44" s="215"/>
      <c r="V44" s="221"/>
      <c r="W44" s="328"/>
      <c r="X44" s="329"/>
      <c r="Y44" s="329"/>
      <c r="Z44" s="221" t="s">
        <v>333</v>
      </c>
      <c r="AA44" s="221" t="s">
        <v>333</v>
      </c>
      <c r="AB44" s="328" t="s">
        <v>1220</v>
      </c>
      <c r="AC44" s="329">
        <v>0</v>
      </c>
      <c r="AD44" s="329">
        <v>0</v>
      </c>
    </row>
    <row r="45" spans="1:30" x14ac:dyDescent="0.25">
      <c r="A45" s="221" t="s">
        <v>1290</v>
      </c>
      <c r="B45" s="72" t="s">
        <v>163</v>
      </c>
      <c r="C45" s="300" t="s">
        <v>27</v>
      </c>
      <c r="D45" s="300" t="s">
        <v>28</v>
      </c>
      <c r="E45" s="301" t="s">
        <v>29</v>
      </c>
      <c r="F45" s="301" t="s">
        <v>164</v>
      </c>
      <c r="G45" s="83">
        <v>12</v>
      </c>
      <c r="H45" s="215">
        <v>43220</v>
      </c>
      <c r="I45" s="215">
        <v>43585</v>
      </c>
      <c r="J45" s="326" t="s">
        <v>1212</v>
      </c>
      <c r="K45" s="27" t="s">
        <v>1745</v>
      </c>
      <c r="L45" s="328"/>
      <c r="M45" s="329"/>
      <c r="N45" s="329"/>
      <c r="O45" s="253" t="s">
        <v>1505</v>
      </c>
      <c r="P45" s="72"/>
      <c r="Q45" s="30"/>
      <c r="R45" s="72"/>
      <c r="S45" s="30"/>
      <c r="T45" s="215"/>
      <c r="U45" s="215"/>
      <c r="V45" s="221"/>
      <c r="W45" s="328"/>
      <c r="X45" s="329"/>
      <c r="Y45" s="329"/>
      <c r="Z45" s="221" t="s">
        <v>333</v>
      </c>
      <c r="AA45" s="221" t="s">
        <v>333</v>
      </c>
      <c r="AB45" s="328" t="s">
        <v>1220</v>
      </c>
      <c r="AC45" s="329">
        <v>0</v>
      </c>
      <c r="AD45" s="329">
        <v>0</v>
      </c>
    </row>
    <row r="46" spans="1:30" x14ac:dyDescent="0.25">
      <c r="A46" s="221" t="s">
        <v>1291</v>
      </c>
      <c r="B46" s="72" t="s">
        <v>166</v>
      </c>
      <c r="C46" s="300" t="s">
        <v>167</v>
      </c>
      <c r="D46" s="300" t="s">
        <v>87</v>
      </c>
      <c r="E46" s="301" t="s">
        <v>168</v>
      </c>
      <c r="F46" s="301" t="s">
        <v>169</v>
      </c>
      <c r="G46" s="83">
        <v>12</v>
      </c>
      <c r="H46" s="215">
        <v>43223</v>
      </c>
      <c r="I46" s="215">
        <v>43588</v>
      </c>
      <c r="J46" s="326" t="s">
        <v>1210</v>
      </c>
      <c r="K46" s="27" t="s">
        <v>1745</v>
      </c>
      <c r="L46" s="328"/>
      <c r="M46" s="329"/>
      <c r="N46" s="329"/>
      <c r="O46" s="253" t="s">
        <v>1505</v>
      </c>
      <c r="P46" s="72"/>
      <c r="Q46" s="30"/>
      <c r="R46" s="72"/>
      <c r="S46" s="30"/>
      <c r="T46" s="215"/>
      <c r="U46" s="215"/>
      <c r="V46" s="221"/>
      <c r="W46" s="328"/>
      <c r="X46" s="329"/>
      <c r="Y46" s="329"/>
      <c r="Z46" s="221" t="s">
        <v>333</v>
      </c>
      <c r="AA46" s="221" t="s">
        <v>333</v>
      </c>
      <c r="AB46" s="328" t="s">
        <v>1220</v>
      </c>
      <c r="AC46" s="329">
        <v>0</v>
      </c>
      <c r="AD46" s="329">
        <v>0</v>
      </c>
    </row>
    <row r="47" spans="1:30" x14ac:dyDescent="0.25">
      <c r="A47" s="221" t="s">
        <v>1292</v>
      </c>
      <c r="B47" s="72" t="s">
        <v>171</v>
      </c>
      <c r="C47" s="300" t="s">
        <v>172</v>
      </c>
      <c r="D47" s="300" t="s">
        <v>87</v>
      </c>
      <c r="E47" s="301" t="s">
        <v>168</v>
      </c>
      <c r="F47" s="301" t="s">
        <v>173</v>
      </c>
      <c r="G47" s="83">
        <v>12</v>
      </c>
      <c r="H47" s="215">
        <v>43580</v>
      </c>
      <c r="I47" s="215">
        <v>43946</v>
      </c>
      <c r="J47" s="326" t="s">
        <v>1212</v>
      </c>
      <c r="K47" s="27" t="s">
        <v>303</v>
      </c>
      <c r="L47" s="328" t="s">
        <v>1221</v>
      </c>
      <c r="M47" s="329">
        <v>266</v>
      </c>
      <c r="N47" s="329">
        <v>266</v>
      </c>
      <c r="O47" s="253" t="s">
        <v>1321</v>
      </c>
      <c r="P47" s="72"/>
      <c r="Q47" s="30" t="str">
        <f t="shared" si="0"/>
        <v>Micro Precision</v>
      </c>
      <c r="R47" s="72"/>
      <c r="S47" s="30"/>
      <c r="T47" s="215" t="s">
        <v>303</v>
      </c>
      <c r="U47" s="215">
        <v>43592</v>
      </c>
      <c r="V47" s="221" t="s">
        <v>1860</v>
      </c>
      <c r="W47" s="328" t="s">
        <v>1221</v>
      </c>
      <c r="X47" s="329">
        <v>266</v>
      </c>
      <c r="Y47" s="329">
        <v>266</v>
      </c>
      <c r="Z47" s="221">
        <v>2018</v>
      </c>
      <c r="AA47" s="221" t="s">
        <v>1322</v>
      </c>
      <c r="AB47" s="328" t="s">
        <v>1220</v>
      </c>
      <c r="AC47" s="329">
        <v>480</v>
      </c>
      <c r="AD47" s="329">
        <v>397.89</v>
      </c>
    </row>
    <row r="48" spans="1:30" x14ac:dyDescent="0.25">
      <c r="A48" s="221" t="s">
        <v>1293</v>
      </c>
      <c r="B48" s="72" t="s">
        <v>175</v>
      </c>
      <c r="C48" s="300" t="s">
        <v>176</v>
      </c>
      <c r="D48" s="300" t="s">
        <v>28</v>
      </c>
      <c r="E48" s="301" t="s">
        <v>37</v>
      </c>
      <c r="F48" s="301" t="s">
        <v>178</v>
      </c>
      <c r="G48" s="83">
        <v>12</v>
      </c>
      <c r="H48" s="215">
        <v>43248</v>
      </c>
      <c r="I48" s="215">
        <v>43613</v>
      </c>
      <c r="J48" s="326" t="s">
        <v>1210</v>
      </c>
      <c r="K48" s="27" t="s">
        <v>1745</v>
      </c>
      <c r="L48" s="328"/>
      <c r="M48" s="329"/>
      <c r="N48" s="329"/>
      <c r="O48" s="253" t="s">
        <v>1505</v>
      </c>
      <c r="P48" s="72"/>
      <c r="Q48" s="30"/>
      <c r="R48" s="72"/>
      <c r="S48" s="30"/>
      <c r="T48" s="215"/>
      <c r="U48" s="215"/>
      <c r="V48" s="221"/>
      <c r="W48" s="328"/>
      <c r="X48" s="329"/>
      <c r="Y48" s="329"/>
      <c r="Z48" s="221" t="s">
        <v>333</v>
      </c>
      <c r="AA48" s="221" t="s">
        <v>333</v>
      </c>
      <c r="AB48" s="328" t="s">
        <v>1220</v>
      </c>
      <c r="AC48" s="329">
        <v>0</v>
      </c>
      <c r="AD48" s="329">
        <v>0</v>
      </c>
    </row>
    <row r="49" spans="1:30" ht="38.25" x14ac:dyDescent="0.25">
      <c r="A49" s="221" t="s">
        <v>1294</v>
      </c>
      <c r="B49" s="72" t="s">
        <v>181</v>
      </c>
      <c r="C49" s="300" t="s">
        <v>182</v>
      </c>
      <c r="D49" s="272" t="s">
        <v>747</v>
      </c>
      <c r="E49" s="301" t="s">
        <v>184</v>
      </c>
      <c r="F49" s="301" t="s">
        <v>185</v>
      </c>
      <c r="G49" s="83">
        <v>12</v>
      </c>
      <c r="H49" s="215">
        <v>43251</v>
      </c>
      <c r="I49" s="215">
        <v>43616</v>
      </c>
      <c r="J49" s="326" t="s">
        <v>1210</v>
      </c>
      <c r="K49" s="271" t="s">
        <v>317</v>
      </c>
      <c r="L49" s="328"/>
      <c r="M49" s="329"/>
      <c r="N49" s="329"/>
      <c r="O49" s="253" t="s">
        <v>1505</v>
      </c>
      <c r="P49" s="72"/>
      <c r="Q49" s="30"/>
      <c r="R49" s="72"/>
      <c r="S49" s="30"/>
      <c r="T49" s="215"/>
      <c r="U49" s="215"/>
      <c r="V49" s="221"/>
      <c r="W49" s="328"/>
      <c r="X49" s="329"/>
      <c r="Y49" s="329"/>
      <c r="Z49" s="221" t="s">
        <v>333</v>
      </c>
      <c r="AA49" s="221" t="s">
        <v>333</v>
      </c>
      <c r="AB49" s="328" t="s">
        <v>1220</v>
      </c>
      <c r="AC49" s="329">
        <v>0</v>
      </c>
      <c r="AD49" s="329">
        <v>0</v>
      </c>
    </row>
    <row r="50" spans="1:30" x14ac:dyDescent="0.25">
      <c r="A50" s="221" t="s">
        <v>1295</v>
      </c>
      <c r="B50" s="72" t="s">
        <v>188</v>
      </c>
      <c r="C50" s="300" t="s">
        <v>189</v>
      </c>
      <c r="D50" s="272" t="s">
        <v>747</v>
      </c>
      <c r="E50" s="301" t="s">
        <v>190</v>
      </c>
      <c r="F50" s="301">
        <v>9809968</v>
      </c>
      <c r="G50" s="83">
        <v>12</v>
      </c>
      <c r="H50" s="215">
        <v>43269</v>
      </c>
      <c r="I50" s="215">
        <v>43634</v>
      </c>
      <c r="J50" s="326" t="s">
        <v>1214</v>
      </c>
      <c r="K50" s="27" t="s">
        <v>192</v>
      </c>
      <c r="L50" s="328"/>
      <c r="M50" s="329"/>
      <c r="N50" s="329"/>
      <c r="O50" s="253" t="s">
        <v>1505</v>
      </c>
      <c r="P50" s="72"/>
      <c r="Q50" s="30"/>
      <c r="R50" s="72"/>
      <c r="S50" s="30"/>
      <c r="T50" s="215"/>
      <c r="U50" s="215"/>
      <c r="V50" s="221"/>
      <c r="W50" s="328"/>
      <c r="X50" s="329"/>
      <c r="Y50" s="329"/>
      <c r="Z50" s="221" t="s">
        <v>333</v>
      </c>
      <c r="AA50" s="221" t="s">
        <v>333</v>
      </c>
      <c r="AB50" s="328" t="s">
        <v>1220</v>
      </c>
      <c r="AC50" s="329">
        <v>0</v>
      </c>
      <c r="AD50" s="329">
        <v>0</v>
      </c>
    </row>
    <row r="51" spans="1:30" ht="25.5" x14ac:dyDescent="0.25">
      <c r="A51" s="221" t="s">
        <v>1296</v>
      </c>
      <c r="B51" s="72" t="s">
        <v>194</v>
      </c>
      <c r="C51" s="300" t="s">
        <v>195</v>
      </c>
      <c r="D51" s="272" t="s">
        <v>747</v>
      </c>
      <c r="E51" s="301" t="s">
        <v>196</v>
      </c>
      <c r="F51" s="301">
        <v>8051445</v>
      </c>
      <c r="G51" s="83">
        <v>12</v>
      </c>
      <c r="H51" s="215">
        <v>43269</v>
      </c>
      <c r="I51" s="215">
        <v>43634</v>
      </c>
      <c r="J51" s="326" t="s">
        <v>1214</v>
      </c>
      <c r="K51" s="27" t="s">
        <v>192</v>
      </c>
      <c r="L51" s="328"/>
      <c r="M51" s="329"/>
      <c r="N51" s="329"/>
      <c r="O51" s="253" t="s">
        <v>1505</v>
      </c>
      <c r="P51" s="72"/>
      <c r="Q51" s="30"/>
      <c r="R51" s="72"/>
      <c r="S51" s="30"/>
      <c r="T51" s="215"/>
      <c r="U51" s="215"/>
      <c r="V51" s="221"/>
      <c r="W51" s="328"/>
      <c r="X51" s="329"/>
      <c r="Y51" s="329"/>
      <c r="Z51" s="221" t="s">
        <v>333</v>
      </c>
      <c r="AA51" s="221" t="s">
        <v>333</v>
      </c>
      <c r="AB51" s="328" t="s">
        <v>1220</v>
      </c>
      <c r="AC51" s="329">
        <v>0</v>
      </c>
      <c r="AD51" s="329">
        <v>0</v>
      </c>
    </row>
    <row r="52" spans="1:30" ht="25.5" x14ac:dyDescent="0.25">
      <c r="A52" s="221" t="s">
        <v>1297</v>
      </c>
      <c r="B52" s="72" t="s">
        <v>197</v>
      </c>
      <c r="C52" s="300" t="s">
        <v>198</v>
      </c>
      <c r="D52" s="300" t="s">
        <v>199</v>
      </c>
      <c r="E52" s="301" t="s">
        <v>37</v>
      </c>
      <c r="F52" s="301" t="s">
        <v>200</v>
      </c>
      <c r="G52" s="83">
        <v>12</v>
      </c>
      <c r="H52" s="215">
        <v>43270</v>
      </c>
      <c r="I52" s="215">
        <v>43635</v>
      </c>
      <c r="J52" s="326" t="s">
        <v>1214</v>
      </c>
      <c r="K52" s="27" t="s">
        <v>1745</v>
      </c>
      <c r="L52" s="328"/>
      <c r="M52" s="329"/>
      <c r="N52" s="329"/>
      <c r="O52" s="253" t="s">
        <v>1505</v>
      </c>
      <c r="P52" s="72"/>
      <c r="Q52" s="30"/>
      <c r="R52" s="72"/>
      <c r="S52" s="30"/>
      <c r="T52" s="215"/>
      <c r="U52" s="215"/>
      <c r="V52" s="221"/>
      <c r="W52" s="328"/>
      <c r="X52" s="329"/>
      <c r="Y52" s="329"/>
      <c r="Z52" s="221" t="s">
        <v>333</v>
      </c>
      <c r="AA52" s="221" t="s">
        <v>333</v>
      </c>
      <c r="AB52" s="328" t="s">
        <v>1220</v>
      </c>
      <c r="AC52" s="329">
        <v>0</v>
      </c>
      <c r="AD52" s="329">
        <v>0</v>
      </c>
    </row>
    <row r="53" spans="1:30" ht="25.5" x14ac:dyDescent="0.25">
      <c r="A53" s="221" t="s">
        <v>1298</v>
      </c>
      <c r="B53" s="72" t="s">
        <v>19</v>
      </c>
      <c r="C53" s="300" t="s">
        <v>203</v>
      </c>
      <c r="D53" s="300" t="s">
        <v>28</v>
      </c>
      <c r="E53" s="301" t="s">
        <v>204</v>
      </c>
      <c r="F53" s="301" t="s">
        <v>205</v>
      </c>
      <c r="G53" s="83">
        <v>12</v>
      </c>
      <c r="H53" s="215">
        <v>43692</v>
      </c>
      <c r="I53" s="215">
        <v>44058</v>
      </c>
      <c r="J53" s="326" t="s">
        <v>1218</v>
      </c>
      <c r="K53" s="27" t="s">
        <v>1745</v>
      </c>
      <c r="L53" s="328" t="s">
        <v>1220</v>
      </c>
      <c r="M53" s="329">
        <v>200</v>
      </c>
      <c r="N53" s="329">
        <v>161.41</v>
      </c>
      <c r="O53" s="253" t="s">
        <v>1321</v>
      </c>
      <c r="P53" s="72"/>
      <c r="Q53" s="30" t="str">
        <f t="shared" si="0"/>
        <v>CEI</v>
      </c>
      <c r="R53" s="757">
        <v>43838</v>
      </c>
      <c r="S53" s="30" t="s">
        <v>2422</v>
      </c>
      <c r="T53" s="215" t="s">
        <v>1243</v>
      </c>
      <c r="U53" s="215"/>
      <c r="V53" s="221"/>
      <c r="W53" s="328" t="s">
        <v>1220</v>
      </c>
      <c r="X53" s="329">
        <v>200</v>
      </c>
      <c r="Y53" s="329">
        <v>161.41</v>
      </c>
      <c r="Z53" s="221">
        <v>2018</v>
      </c>
      <c r="AA53" s="221" t="s">
        <v>1322</v>
      </c>
      <c r="AB53" s="328" t="s">
        <v>1220</v>
      </c>
      <c r="AC53" s="329">
        <v>200</v>
      </c>
      <c r="AD53" s="329">
        <v>165.79</v>
      </c>
    </row>
    <row r="54" spans="1:30" ht="25.5" x14ac:dyDescent="0.25">
      <c r="A54" s="221" t="s">
        <v>1299</v>
      </c>
      <c r="B54" s="72" t="s">
        <v>19</v>
      </c>
      <c r="C54" s="300" t="s">
        <v>203</v>
      </c>
      <c r="D54" s="300" t="s">
        <v>28</v>
      </c>
      <c r="E54" s="301" t="s">
        <v>204</v>
      </c>
      <c r="F54" s="301" t="s">
        <v>207</v>
      </c>
      <c r="G54" s="83">
        <v>12</v>
      </c>
      <c r="H54" s="215">
        <v>43692</v>
      </c>
      <c r="I54" s="215">
        <v>44058</v>
      </c>
      <c r="J54" s="326" t="s">
        <v>1218</v>
      </c>
      <c r="K54" s="27" t="s">
        <v>1745</v>
      </c>
      <c r="L54" s="328" t="s">
        <v>1220</v>
      </c>
      <c r="M54" s="329">
        <v>200</v>
      </c>
      <c r="N54" s="329">
        <v>161.41</v>
      </c>
      <c r="O54" s="253" t="s">
        <v>1321</v>
      </c>
      <c r="P54" s="72"/>
      <c r="Q54" s="30" t="str">
        <f t="shared" si="0"/>
        <v>CEI</v>
      </c>
      <c r="R54" s="757">
        <v>43838</v>
      </c>
      <c r="S54" s="30" t="s">
        <v>2422</v>
      </c>
      <c r="T54" s="215" t="s">
        <v>1243</v>
      </c>
      <c r="U54" s="215"/>
      <c r="V54" s="221"/>
      <c r="W54" s="328" t="s">
        <v>1220</v>
      </c>
      <c r="X54" s="329">
        <v>200</v>
      </c>
      <c r="Y54" s="329">
        <v>161.41</v>
      </c>
      <c r="Z54" s="221">
        <v>2018</v>
      </c>
      <c r="AA54" s="221" t="s">
        <v>1322</v>
      </c>
      <c r="AB54" s="328" t="s">
        <v>1220</v>
      </c>
      <c r="AC54" s="329">
        <v>200</v>
      </c>
      <c r="AD54" s="329">
        <v>165.79</v>
      </c>
    </row>
    <row r="55" spans="1:30" ht="25.5" x14ac:dyDescent="0.25">
      <c r="A55" s="221" t="s">
        <v>1300</v>
      </c>
      <c r="B55" s="72" t="s">
        <v>19</v>
      </c>
      <c r="C55" s="300" t="s">
        <v>203</v>
      </c>
      <c r="D55" s="300" t="s">
        <v>28</v>
      </c>
      <c r="E55" s="301" t="s">
        <v>204</v>
      </c>
      <c r="F55" s="301" t="s">
        <v>209</v>
      </c>
      <c r="G55" s="83">
        <v>12</v>
      </c>
      <c r="H55" s="215">
        <v>43692</v>
      </c>
      <c r="I55" s="215">
        <v>44058</v>
      </c>
      <c r="J55" s="326" t="s">
        <v>1218</v>
      </c>
      <c r="K55" s="27" t="s">
        <v>1745</v>
      </c>
      <c r="L55" s="328" t="s">
        <v>1220</v>
      </c>
      <c r="M55" s="329">
        <v>200</v>
      </c>
      <c r="N55" s="329">
        <v>161.41</v>
      </c>
      <c r="O55" s="253" t="s">
        <v>1321</v>
      </c>
      <c r="P55" s="72"/>
      <c r="Q55" s="30" t="str">
        <f t="shared" si="0"/>
        <v>CEI</v>
      </c>
      <c r="R55" s="757">
        <v>43838</v>
      </c>
      <c r="S55" s="30" t="s">
        <v>2422</v>
      </c>
      <c r="T55" s="215" t="s">
        <v>1243</v>
      </c>
      <c r="U55" s="215"/>
      <c r="V55" s="221"/>
      <c r="W55" s="328" t="s">
        <v>1220</v>
      </c>
      <c r="X55" s="329">
        <v>200</v>
      </c>
      <c r="Y55" s="329">
        <v>161.41</v>
      </c>
      <c r="Z55" s="221">
        <v>2018</v>
      </c>
      <c r="AA55" s="221" t="s">
        <v>1322</v>
      </c>
      <c r="AB55" s="328" t="s">
        <v>1220</v>
      </c>
      <c r="AC55" s="329">
        <v>200</v>
      </c>
      <c r="AD55" s="329">
        <v>165.79</v>
      </c>
    </row>
    <row r="56" spans="1:30" ht="25.5" x14ac:dyDescent="0.25">
      <c r="A56" s="221" t="s">
        <v>1301</v>
      </c>
      <c r="B56" s="72" t="s">
        <v>19</v>
      </c>
      <c r="C56" s="300" t="s">
        <v>203</v>
      </c>
      <c r="D56" s="300" t="s">
        <v>28</v>
      </c>
      <c r="E56" s="301" t="s">
        <v>204</v>
      </c>
      <c r="F56" s="301" t="s">
        <v>211</v>
      </c>
      <c r="G56" s="83">
        <v>12</v>
      </c>
      <c r="H56" s="215">
        <v>43693</v>
      </c>
      <c r="I56" s="215">
        <v>44059</v>
      </c>
      <c r="J56" s="326" t="s">
        <v>1218</v>
      </c>
      <c r="K56" s="27" t="s">
        <v>1745</v>
      </c>
      <c r="L56" s="328" t="s">
        <v>1220</v>
      </c>
      <c r="M56" s="329">
        <v>200</v>
      </c>
      <c r="N56" s="329">
        <v>161.41</v>
      </c>
      <c r="O56" s="253" t="s">
        <v>1321</v>
      </c>
      <c r="P56" s="72"/>
      <c r="Q56" s="30" t="str">
        <f t="shared" si="0"/>
        <v>CEI</v>
      </c>
      <c r="R56" s="757">
        <v>43838</v>
      </c>
      <c r="S56" s="30" t="s">
        <v>2422</v>
      </c>
      <c r="T56" s="215" t="s">
        <v>1243</v>
      </c>
      <c r="U56" s="215"/>
      <c r="V56" s="221"/>
      <c r="W56" s="328" t="s">
        <v>1220</v>
      </c>
      <c r="X56" s="329">
        <v>200</v>
      </c>
      <c r="Y56" s="329">
        <v>161.41</v>
      </c>
      <c r="Z56" s="221">
        <v>2018</v>
      </c>
      <c r="AA56" s="221" t="s">
        <v>1322</v>
      </c>
      <c r="AB56" s="328" t="s">
        <v>1220</v>
      </c>
      <c r="AC56" s="329">
        <v>200</v>
      </c>
      <c r="AD56" s="329">
        <v>165.79</v>
      </c>
    </row>
    <row r="57" spans="1:30" ht="25.5" x14ac:dyDescent="0.25">
      <c r="A57" s="221" t="s">
        <v>1302</v>
      </c>
      <c r="B57" s="72" t="s">
        <v>19</v>
      </c>
      <c r="C57" s="300" t="s">
        <v>203</v>
      </c>
      <c r="D57" s="300" t="s">
        <v>28</v>
      </c>
      <c r="E57" s="301" t="s">
        <v>204</v>
      </c>
      <c r="F57" s="301" t="s">
        <v>213</v>
      </c>
      <c r="G57" s="83">
        <v>12</v>
      </c>
      <c r="H57" s="215">
        <v>43692</v>
      </c>
      <c r="I57" s="215">
        <v>44058</v>
      </c>
      <c r="J57" s="326" t="s">
        <v>1218</v>
      </c>
      <c r="K57" s="27" t="s">
        <v>1745</v>
      </c>
      <c r="L57" s="328" t="s">
        <v>1220</v>
      </c>
      <c r="M57" s="329">
        <v>200</v>
      </c>
      <c r="N57" s="329">
        <v>161.41</v>
      </c>
      <c r="O57" s="253" t="s">
        <v>1321</v>
      </c>
      <c r="P57" s="72"/>
      <c r="Q57" s="30" t="str">
        <f t="shared" si="0"/>
        <v>CEI</v>
      </c>
      <c r="R57" s="757">
        <v>43838</v>
      </c>
      <c r="S57" s="30" t="s">
        <v>2422</v>
      </c>
      <c r="T57" s="215" t="s">
        <v>1243</v>
      </c>
      <c r="U57" s="215"/>
      <c r="V57" s="221"/>
      <c r="W57" s="328" t="s">
        <v>1220</v>
      </c>
      <c r="X57" s="329">
        <v>200</v>
      </c>
      <c r="Y57" s="329">
        <v>161.41</v>
      </c>
      <c r="Z57" s="221">
        <v>2018</v>
      </c>
      <c r="AA57" s="221" t="s">
        <v>1322</v>
      </c>
      <c r="AB57" s="328" t="s">
        <v>1220</v>
      </c>
      <c r="AC57" s="329">
        <v>200</v>
      </c>
      <c r="AD57" s="329">
        <v>165.79</v>
      </c>
    </row>
    <row r="58" spans="1:30" ht="25.5" x14ac:dyDescent="0.25">
      <c r="A58" s="221" t="s">
        <v>1303</v>
      </c>
      <c r="B58" s="72" t="s">
        <v>19</v>
      </c>
      <c r="C58" s="300" t="s">
        <v>215</v>
      </c>
      <c r="D58" s="300" t="s">
        <v>28</v>
      </c>
      <c r="E58" s="301" t="s">
        <v>216</v>
      </c>
      <c r="F58" s="301" t="s">
        <v>217</v>
      </c>
      <c r="G58" s="83">
        <v>12</v>
      </c>
      <c r="H58" s="215">
        <v>43693</v>
      </c>
      <c r="I58" s="215">
        <v>44059</v>
      </c>
      <c r="J58" s="326" t="s">
        <v>1218</v>
      </c>
      <c r="K58" s="27" t="s">
        <v>1745</v>
      </c>
      <c r="L58" s="328" t="s">
        <v>1220</v>
      </c>
      <c r="M58" s="329">
        <v>200</v>
      </c>
      <c r="N58" s="329">
        <v>161.41</v>
      </c>
      <c r="O58" s="253" t="s">
        <v>1321</v>
      </c>
      <c r="P58" s="72"/>
      <c r="Q58" s="30" t="str">
        <f t="shared" si="0"/>
        <v>CEI</v>
      </c>
      <c r="R58" s="757">
        <v>43838</v>
      </c>
      <c r="S58" s="30" t="s">
        <v>2422</v>
      </c>
      <c r="T58" s="215" t="s">
        <v>1243</v>
      </c>
      <c r="U58" s="215"/>
      <c r="V58" s="221"/>
      <c r="W58" s="328" t="s">
        <v>1220</v>
      </c>
      <c r="X58" s="329">
        <v>200</v>
      </c>
      <c r="Y58" s="329">
        <v>161.41</v>
      </c>
      <c r="Z58" s="221">
        <v>2018</v>
      </c>
      <c r="AA58" s="221" t="s">
        <v>1322</v>
      </c>
      <c r="AB58" s="328" t="s">
        <v>1220</v>
      </c>
      <c r="AC58" s="329">
        <v>200</v>
      </c>
      <c r="AD58" s="329">
        <v>165.79</v>
      </c>
    </row>
    <row r="59" spans="1:30" ht="25.5" x14ac:dyDescent="0.25">
      <c r="A59" s="221" t="s">
        <v>1304</v>
      </c>
      <c r="B59" s="72" t="s">
        <v>19</v>
      </c>
      <c r="C59" s="300" t="s">
        <v>215</v>
      </c>
      <c r="D59" s="300" t="s">
        <v>28</v>
      </c>
      <c r="E59" s="301" t="s">
        <v>216</v>
      </c>
      <c r="F59" s="301" t="s">
        <v>219</v>
      </c>
      <c r="G59" s="83">
        <v>12</v>
      </c>
      <c r="H59" s="215">
        <v>43693</v>
      </c>
      <c r="I59" s="215">
        <v>44059</v>
      </c>
      <c r="J59" s="326" t="s">
        <v>1218</v>
      </c>
      <c r="K59" s="27" t="s">
        <v>1745</v>
      </c>
      <c r="L59" s="328" t="s">
        <v>1220</v>
      </c>
      <c r="M59" s="329">
        <v>200</v>
      </c>
      <c r="N59" s="329">
        <v>161.41</v>
      </c>
      <c r="O59" s="253" t="s">
        <v>1321</v>
      </c>
      <c r="P59" s="72"/>
      <c r="Q59" s="30" t="str">
        <f t="shared" si="0"/>
        <v>CEI</v>
      </c>
      <c r="R59" s="757">
        <v>43838</v>
      </c>
      <c r="S59" s="30" t="s">
        <v>2422</v>
      </c>
      <c r="T59" s="215" t="s">
        <v>1243</v>
      </c>
      <c r="U59" s="215"/>
      <c r="V59" s="221"/>
      <c r="W59" s="328" t="s">
        <v>1220</v>
      </c>
      <c r="X59" s="329">
        <v>200</v>
      </c>
      <c r="Y59" s="329">
        <v>161.41</v>
      </c>
      <c r="Z59" s="221">
        <v>2018</v>
      </c>
      <c r="AA59" s="221" t="s">
        <v>1322</v>
      </c>
      <c r="AB59" s="328" t="s">
        <v>1220</v>
      </c>
      <c r="AC59" s="329">
        <v>200</v>
      </c>
      <c r="AD59" s="329">
        <v>165.79</v>
      </c>
    </row>
    <row r="60" spans="1:30" ht="25.5" x14ac:dyDescent="0.25">
      <c r="A60" s="221" t="s">
        <v>1305</v>
      </c>
      <c r="B60" s="72" t="s">
        <v>221</v>
      </c>
      <c r="C60" s="300" t="s">
        <v>222</v>
      </c>
      <c r="D60" s="300" t="s">
        <v>1744</v>
      </c>
      <c r="E60" s="301" t="s">
        <v>224</v>
      </c>
      <c r="F60" s="301" t="s">
        <v>225</v>
      </c>
      <c r="G60" s="83">
        <v>12</v>
      </c>
      <c r="H60" s="215">
        <v>43692</v>
      </c>
      <c r="I60" s="215">
        <v>44058</v>
      </c>
      <c r="J60" s="326" t="s">
        <v>1218</v>
      </c>
      <c r="K60" s="27" t="s">
        <v>1745</v>
      </c>
      <c r="L60" s="328" t="s">
        <v>1220</v>
      </c>
      <c r="M60" s="329">
        <v>200</v>
      </c>
      <c r="N60" s="329">
        <v>161.41</v>
      </c>
      <c r="O60" s="253" t="s">
        <v>1321</v>
      </c>
      <c r="P60" s="72"/>
      <c r="Q60" s="30" t="str">
        <f t="shared" si="0"/>
        <v>CEI</v>
      </c>
      <c r="R60" s="757">
        <v>43838</v>
      </c>
      <c r="S60" s="30" t="s">
        <v>2422</v>
      </c>
      <c r="T60" s="215" t="s">
        <v>1243</v>
      </c>
      <c r="U60" s="215"/>
      <c r="V60" s="221"/>
      <c r="W60" s="328" t="s">
        <v>1220</v>
      </c>
      <c r="X60" s="329">
        <v>200</v>
      </c>
      <c r="Y60" s="329">
        <v>161.41</v>
      </c>
      <c r="Z60" s="221">
        <v>2018</v>
      </c>
      <c r="AA60" s="221" t="s">
        <v>1322</v>
      </c>
      <c r="AB60" s="328" t="s">
        <v>1220</v>
      </c>
      <c r="AC60" s="329">
        <v>200</v>
      </c>
      <c r="AD60" s="329">
        <v>165.79</v>
      </c>
    </row>
    <row r="61" spans="1:30" ht="25.5" x14ac:dyDescent="0.25">
      <c r="A61" s="221" t="s">
        <v>1306</v>
      </c>
      <c r="B61" s="72" t="s">
        <v>227</v>
      </c>
      <c r="C61" s="300" t="s">
        <v>222</v>
      </c>
      <c r="D61" s="300" t="s">
        <v>1744</v>
      </c>
      <c r="E61" s="301" t="s">
        <v>224</v>
      </c>
      <c r="F61" s="301" t="s">
        <v>228</v>
      </c>
      <c r="G61" s="83">
        <v>12</v>
      </c>
      <c r="H61" s="215">
        <v>43692</v>
      </c>
      <c r="I61" s="215">
        <v>44058</v>
      </c>
      <c r="J61" s="326" t="s">
        <v>1218</v>
      </c>
      <c r="K61" s="27" t="s">
        <v>1745</v>
      </c>
      <c r="L61" s="328" t="s">
        <v>1220</v>
      </c>
      <c r="M61" s="329">
        <v>200</v>
      </c>
      <c r="N61" s="329">
        <v>161.41</v>
      </c>
      <c r="O61" s="253" t="s">
        <v>1321</v>
      </c>
      <c r="P61" s="72"/>
      <c r="Q61" s="30" t="str">
        <f t="shared" si="0"/>
        <v>CEI</v>
      </c>
      <c r="R61" s="757">
        <v>43838</v>
      </c>
      <c r="S61" s="30" t="s">
        <v>2422</v>
      </c>
      <c r="T61" s="215" t="s">
        <v>1243</v>
      </c>
      <c r="U61" s="215"/>
      <c r="V61" s="221"/>
      <c r="W61" s="328" t="s">
        <v>1220</v>
      </c>
      <c r="X61" s="329">
        <v>200</v>
      </c>
      <c r="Y61" s="329">
        <v>161.41</v>
      </c>
      <c r="Z61" s="221">
        <v>2018</v>
      </c>
      <c r="AA61" s="221" t="s">
        <v>1322</v>
      </c>
      <c r="AB61" s="328" t="s">
        <v>1220</v>
      </c>
      <c r="AC61" s="329">
        <v>200</v>
      </c>
      <c r="AD61" s="329">
        <v>165.79</v>
      </c>
    </row>
    <row r="62" spans="1:30" ht="25.5" x14ac:dyDescent="0.25">
      <c r="A62" s="221" t="s">
        <v>1307</v>
      </c>
      <c r="B62" s="72" t="s">
        <v>230</v>
      </c>
      <c r="C62" s="300" t="s">
        <v>222</v>
      </c>
      <c r="D62" s="300" t="s">
        <v>1744</v>
      </c>
      <c r="E62" s="301" t="s">
        <v>224</v>
      </c>
      <c r="F62" s="301" t="s">
        <v>231</v>
      </c>
      <c r="G62" s="83">
        <v>12</v>
      </c>
      <c r="H62" s="215">
        <v>43692</v>
      </c>
      <c r="I62" s="215">
        <v>44058</v>
      </c>
      <c r="J62" s="326" t="s">
        <v>1218</v>
      </c>
      <c r="K62" s="27" t="s">
        <v>1745</v>
      </c>
      <c r="L62" s="328" t="s">
        <v>1220</v>
      </c>
      <c r="M62" s="329">
        <v>200</v>
      </c>
      <c r="N62" s="329">
        <v>161.41</v>
      </c>
      <c r="O62" s="253" t="s">
        <v>1321</v>
      </c>
      <c r="P62" s="72"/>
      <c r="Q62" s="30" t="str">
        <f t="shared" si="0"/>
        <v>CEI</v>
      </c>
      <c r="R62" s="757">
        <v>43838</v>
      </c>
      <c r="S62" s="30" t="s">
        <v>2422</v>
      </c>
      <c r="T62" s="215" t="s">
        <v>1243</v>
      </c>
      <c r="U62" s="215"/>
      <c r="V62" s="221"/>
      <c r="W62" s="328" t="s">
        <v>1220</v>
      </c>
      <c r="X62" s="329">
        <v>200</v>
      </c>
      <c r="Y62" s="329">
        <v>161.41</v>
      </c>
      <c r="Z62" s="221">
        <v>2018</v>
      </c>
      <c r="AA62" s="221" t="s">
        <v>1322</v>
      </c>
      <c r="AB62" s="328" t="s">
        <v>1220</v>
      </c>
      <c r="AC62" s="329">
        <v>200</v>
      </c>
      <c r="AD62" s="329">
        <v>165.79</v>
      </c>
    </row>
    <row r="63" spans="1:30" x14ac:dyDescent="0.25">
      <c r="A63" s="221" t="s">
        <v>1308</v>
      </c>
      <c r="B63" s="72" t="s">
        <v>19</v>
      </c>
      <c r="C63" s="300" t="s">
        <v>233</v>
      </c>
      <c r="D63" s="300" t="s">
        <v>52</v>
      </c>
      <c r="E63" s="301" t="s">
        <v>235</v>
      </c>
      <c r="F63" s="301" t="s">
        <v>236</v>
      </c>
      <c r="G63" s="83">
        <v>12</v>
      </c>
      <c r="H63" s="215">
        <v>43693</v>
      </c>
      <c r="I63" s="215">
        <v>44059</v>
      </c>
      <c r="J63" s="326" t="s">
        <v>1218</v>
      </c>
      <c r="K63" s="27" t="s">
        <v>1745</v>
      </c>
      <c r="L63" s="328" t="s">
        <v>1220</v>
      </c>
      <c r="M63" s="329">
        <v>328</v>
      </c>
      <c r="N63" s="329">
        <v>264.72000000000003</v>
      </c>
      <c r="O63" s="253" t="s">
        <v>1321</v>
      </c>
      <c r="P63" s="72"/>
      <c r="Q63" s="30" t="str">
        <f t="shared" si="0"/>
        <v>CEI</v>
      </c>
      <c r="R63" s="757">
        <v>43838</v>
      </c>
      <c r="S63" s="30" t="s">
        <v>2422</v>
      </c>
      <c r="T63" s="215" t="s">
        <v>1243</v>
      </c>
      <c r="U63" s="215"/>
      <c r="V63" s="221"/>
      <c r="W63" s="328" t="s">
        <v>1220</v>
      </c>
      <c r="X63" s="329">
        <v>328</v>
      </c>
      <c r="Y63" s="329">
        <v>264.72000000000003</v>
      </c>
      <c r="Z63" s="221">
        <v>2018</v>
      </c>
      <c r="AA63" s="221" t="s">
        <v>1322</v>
      </c>
      <c r="AB63" s="328" t="s">
        <v>1220</v>
      </c>
      <c r="AC63" s="329">
        <v>328</v>
      </c>
      <c r="AD63" s="329">
        <v>271.89</v>
      </c>
    </row>
    <row r="64" spans="1:30" x14ac:dyDescent="0.25">
      <c r="A64" s="221" t="s">
        <v>1309</v>
      </c>
      <c r="B64" s="72" t="s">
        <v>238</v>
      </c>
      <c r="C64" s="300" t="s">
        <v>222</v>
      </c>
      <c r="D64" s="300" t="s">
        <v>1744</v>
      </c>
      <c r="E64" s="301" t="s">
        <v>224</v>
      </c>
      <c r="F64" s="301" t="s">
        <v>239</v>
      </c>
      <c r="G64" s="83">
        <v>12</v>
      </c>
      <c r="H64" s="215">
        <v>43692</v>
      </c>
      <c r="I64" s="215">
        <v>44058</v>
      </c>
      <c r="J64" s="326" t="s">
        <v>1218</v>
      </c>
      <c r="K64" s="27" t="s">
        <v>1745</v>
      </c>
      <c r="L64" s="328" t="s">
        <v>1220</v>
      </c>
      <c r="M64" s="329">
        <v>200</v>
      </c>
      <c r="N64" s="329">
        <v>161.41</v>
      </c>
      <c r="O64" s="253" t="s">
        <v>1321</v>
      </c>
      <c r="P64" s="72"/>
      <c r="Q64" s="30" t="str">
        <f t="shared" si="0"/>
        <v>CEI</v>
      </c>
      <c r="R64" s="757">
        <v>43838</v>
      </c>
      <c r="S64" s="30" t="s">
        <v>2422</v>
      </c>
      <c r="T64" s="215" t="s">
        <v>1243</v>
      </c>
      <c r="U64" s="215"/>
      <c r="V64" s="221"/>
      <c r="W64" s="328" t="s">
        <v>1220</v>
      </c>
      <c r="X64" s="329">
        <v>200</v>
      </c>
      <c r="Y64" s="329">
        <v>161.41</v>
      </c>
      <c r="Z64" s="221">
        <v>2018</v>
      </c>
      <c r="AA64" s="221" t="s">
        <v>1322</v>
      </c>
      <c r="AB64" s="328" t="s">
        <v>1220</v>
      </c>
      <c r="AC64" s="329">
        <v>200</v>
      </c>
      <c r="AD64" s="329">
        <v>165.79</v>
      </c>
    </row>
    <row r="65" spans="1:30" x14ac:dyDescent="0.25">
      <c r="A65" s="221" t="s">
        <v>1310</v>
      </c>
      <c r="B65" s="72" t="s">
        <v>241</v>
      </c>
      <c r="C65" s="300" t="s">
        <v>222</v>
      </c>
      <c r="D65" s="300" t="s">
        <v>1744</v>
      </c>
      <c r="E65" s="301" t="s">
        <v>224</v>
      </c>
      <c r="F65" s="301" t="s">
        <v>242</v>
      </c>
      <c r="G65" s="83">
        <v>12</v>
      </c>
      <c r="H65" s="215">
        <v>43692</v>
      </c>
      <c r="I65" s="215">
        <v>44058</v>
      </c>
      <c r="J65" s="326" t="s">
        <v>1218</v>
      </c>
      <c r="K65" s="27" t="s">
        <v>1745</v>
      </c>
      <c r="L65" s="328" t="s">
        <v>1220</v>
      </c>
      <c r="M65" s="329">
        <v>200</v>
      </c>
      <c r="N65" s="329">
        <v>161.41</v>
      </c>
      <c r="O65" s="253" t="s">
        <v>1321</v>
      </c>
      <c r="P65" s="72"/>
      <c r="Q65" s="30" t="str">
        <f t="shared" si="0"/>
        <v>CEI</v>
      </c>
      <c r="R65" s="757">
        <v>43838</v>
      </c>
      <c r="S65" s="30" t="s">
        <v>2422</v>
      </c>
      <c r="T65" s="215" t="s">
        <v>1243</v>
      </c>
      <c r="U65" s="215"/>
      <c r="V65" s="221"/>
      <c r="W65" s="328" t="s">
        <v>1220</v>
      </c>
      <c r="X65" s="329">
        <v>200</v>
      </c>
      <c r="Y65" s="329">
        <v>161.41</v>
      </c>
      <c r="Z65" s="221">
        <v>2018</v>
      </c>
      <c r="AA65" s="221" t="s">
        <v>1322</v>
      </c>
      <c r="AB65" s="328" t="s">
        <v>1220</v>
      </c>
      <c r="AC65" s="329">
        <v>200</v>
      </c>
      <c r="AD65" s="329">
        <v>165.79</v>
      </c>
    </row>
    <row r="66" spans="1:30" x14ac:dyDescent="0.25">
      <c r="A66" s="221" t="s">
        <v>1311</v>
      </c>
      <c r="B66" s="72" t="s">
        <v>244</v>
      </c>
      <c r="C66" s="300" t="s">
        <v>222</v>
      </c>
      <c r="D66" s="300" t="s">
        <v>1744</v>
      </c>
      <c r="E66" s="301" t="s">
        <v>245</v>
      </c>
      <c r="F66" s="301" t="s">
        <v>246</v>
      </c>
      <c r="G66" s="83">
        <v>12</v>
      </c>
      <c r="H66" s="215">
        <v>43692</v>
      </c>
      <c r="I66" s="215">
        <v>44058</v>
      </c>
      <c r="J66" s="326" t="s">
        <v>1218</v>
      </c>
      <c r="K66" s="27" t="s">
        <v>1745</v>
      </c>
      <c r="L66" s="328" t="s">
        <v>1220</v>
      </c>
      <c r="M66" s="329">
        <v>200</v>
      </c>
      <c r="N66" s="329">
        <v>161.41</v>
      </c>
      <c r="O66" s="253" t="s">
        <v>1321</v>
      </c>
      <c r="P66" s="72"/>
      <c r="Q66" s="30" t="str">
        <f t="shared" si="0"/>
        <v>CEI</v>
      </c>
      <c r="R66" s="757">
        <v>43838</v>
      </c>
      <c r="S66" s="30" t="s">
        <v>2422</v>
      </c>
      <c r="T66" s="215" t="s">
        <v>1243</v>
      </c>
      <c r="U66" s="215"/>
      <c r="V66" s="221"/>
      <c r="W66" s="328" t="s">
        <v>1220</v>
      </c>
      <c r="X66" s="329">
        <v>200</v>
      </c>
      <c r="Y66" s="329">
        <v>161.41</v>
      </c>
      <c r="Z66" s="221">
        <v>2018</v>
      </c>
      <c r="AA66" s="221" t="s">
        <v>1322</v>
      </c>
      <c r="AB66" s="328" t="s">
        <v>1220</v>
      </c>
      <c r="AC66" s="329">
        <v>200</v>
      </c>
      <c r="AD66" s="329">
        <v>165.79</v>
      </c>
    </row>
    <row r="67" spans="1:30" x14ac:dyDescent="0.25">
      <c r="A67" s="221" t="s">
        <v>1312</v>
      </c>
      <c r="B67" s="72" t="s">
        <v>19</v>
      </c>
      <c r="C67" s="300" t="s">
        <v>248</v>
      </c>
      <c r="D67" s="300" t="s">
        <v>21</v>
      </c>
      <c r="E67" s="301" t="s">
        <v>22</v>
      </c>
      <c r="F67" s="301" t="s">
        <v>249</v>
      </c>
      <c r="G67" s="83">
        <v>12</v>
      </c>
      <c r="H67" s="215">
        <v>43699</v>
      </c>
      <c r="I67" s="215">
        <v>44065</v>
      </c>
      <c r="J67" s="326" t="s">
        <v>1218</v>
      </c>
      <c r="K67" s="27" t="s">
        <v>676</v>
      </c>
      <c r="L67" s="328" t="s">
        <v>1220</v>
      </c>
      <c r="M67" s="329">
        <v>1395</v>
      </c>
      <c r="N67" s="329">
        <v>1125.83</v>
      </c>
      <c r="O67" s="253" t="s">
        <v>1321</v>
      </c>
      <c r="P67" s="72"/>
      <c r="Q67" s="30" t="str">
        <f t="shared" si="0"/>
        <v>CEI</v>
      </c>
      <c r="R67" s="757">
        <v>43838</v>
      </c>
      <c r="S67" s="30" t="s">
        <v>2422</v>
      </c>
      <c r="T67" s="215" t="s">
        <v>1243</v>
      </c>
      <c r="U67" s="215"/>
      <c r="V67" s="221"/>
      <c r="W67" s="328" t="s">
        <v>1220</v>
      </c>
      <c r="X67" s="329">
        <v>1395</v>
      </c>
      <c r="Y67" s="329">
        <v>1125.83</v>
      </c>
      <c r="Z67" s="221">
        <v>2018</v>
      </c>
      <c r="AA67" s="221" t="s">
        <v>1322</v>
      </c>
      <c r="AB67" s="328" t="s">
        <v>1220</v>
      </c>
      <c r="AC67" s="329">
        <v>1370</v>
      </c>
      <c r="AD67" s="329">
        <v>1135.6400000000001</v>
      </c>
    </row>
    <row r="68" spans="1:30" x14ac:dyDescent="0.25">
      <c r="A68" s="221" t="s">
        <v>1313</v>
      </c>
      <c r="B68" s="72" t="s">
        <v>251</v>
      </c>
      <c r="C68" s="300" t="s">
        <v>252</v>
      </c>
      <c r="D68" s="300" t="s">
        <v>253</v>
      </c>
      <c r="E68" s="301" t="s">
        <v>254</v>
      </c>
      <c r="F68" s="301">
        <v>90780496</v>
      </c>
      <c r="G68" s="83">
        <v>12</v>
      </c>
      <c r="H68" s="215">
        <v>43364</v>
      </c>
      <c r="I68" s="215">
        <v>43729</v>
      </c>
      <c r="J68" s="326" t="s">
        <v>1209</v>
      </c>
      <c r="K68" s="27" t="s">
        <v>1745</v>
      </c>
      <c r="L68" s="328"/>
      <c r="M68" s="329"/>
      <c r="N68" s="329"/>
      <c r="O68" s="253" t="s">
        <v>1505</v>
      </c>
      <c r="P68" s="72"/>
      <c r="Q68" s="30"/>
      <c r="R68" s="72"/>
      <c r="S68" s="30"/>
      <c r="T68" s="215"/>
      <c r="U68" s="215"/>
      <c r="V68" s="221"/>
      <c r="W68" s="328"/>
      <c r="X68" s="329"/>
      <c r="Y68" s="329"/>
      <c r="Z68" s="221" t="s">
        <v>333</v>
      </c>
      <c r="AA68" s="221" t="s">
        <v>333</v>
      </c>
      <c r="AB68" s="328" t="s">
        <v>1220</v>
      </c>
      <c r="AC68" s="329">
        <v>0</v>
      </c>
      <c r="AD68" s="329">
        <v>0</v>
      </c>
    </row>
    <row r="69" spans="1:30" x14ac:dyDescent="0.25">
      <c r="A69" s="221" t="s">
        <v>1314</v>
      </c>
      <c r="B69" s="72" t="s">
        <v>257</v>
      </c>
      <c r="C69" s="300" t="s">
        <v>51</v>
      </c>
      <c r="D69" s="300" t="s">
        <v>52</v>
      </c>
      <c r="E69" s="301" t="s">
        <v>53</v>
      </c>
      <c r="F69" s="301" t="s">
        <v>258</v>
      </c>
      <c r="G69" s="83">
        <v>12</v>
      </c>
      <c r="H69" s="215">
        <v>43367</v>
      </c>
      <c r="I69" s="215">
        <v>43732</v>
      </c>
      <c r="J69" s="326" t="s">
        <v>1209</v>
      </c>
      <c r="K69" s="27" t="s">
        <v>1745</v>
      </c>
      <c r="L69" s="328"/>
      <c r="M69" s="329"/>
      <c r="N69" s="329"/>
      <c r="O69" s="253" t="s">
        <v>1505</v>
      </c>
      <c r="P69" s="72"/>
      <c r="Q69" s="30"/>
      <c r="R69" s="72"/>
      <c r="S69" s="30"/>
      <c r="T69" s="215"/>
      <c r="U69" s="215"/>
      <c r="V69" s="221"/>
      <c r="W69" s="328"/>
      <c r="X69" s="329"/>
      <c r="Y69" s="329"/>
      <c r="Z69" s="221" t="s">
        <v>333</v>
      </c>
      <c r="AA69" s="221" t="s">
        <v>333</v>
      </c>
      <c r="AB69" s="328" t="s">
        <v>1220</v>
      </c>
      <c r="AC69" s="329">
        <v>0</v>
      </c>
      <c r="AD69" s="329">
        <v>0</v>
      </c>
    </row>
    <row r="70" spans="1:30" ht="25.5" x14ac:dyDescent="0.25">
      <c r="A70" s="221" t="s">
        <v>1315</v>
      </c>
      <c r="B70" s="72" t="s">
        <v>260</v>
      </c>
      <c r="C70" s="300" t="s">
        <v>261</v>
      </c>
      <c r="D70" s="300" t="s">
        <v>28</v>
      </c>
      <c r="E70" s="301" t="s">
        <v>29</v>
      </c>
      <c r="F70" s="301" t="s">
        <v>262</v>
      </c>
      <c r="G70" s="83">
        <v>12</v>
      </c>
      <c r="H70" s="215">
        <v>43367</v>
      </c>
      <c r="I70" s="215">
        <v>43732</v>
      </c>
      <c r="J70" s="326" t="s">
        <v>1209</v>
      </c>
      <c r="K70" s="27" t="s">
        <v>1745</v>
      </c>
      <c r="L70" s="328"/>
      <c r="M70" s="329"/>
      <c r="N70" s="329"/>
      <c r="O70" s="253" t="s">
        <v>1505</v>
      </c>
      <c r="P70" s="72"/>
      <c r="Q70" s="30"/>
      <c r="R70" s="72"/>
      <c r="S70" s="30"/>
      <c r="T70" s="215"/>
      <c r="U70" s="215"/>
      <c r="V70" s="221"/>
      <c r="W70" s="328"/>
      <c r="X70" s="329"/>
      <c r="Y70" s="329"/>
      <c r="Z70" s="221" t="s">
        <v>333</v>
      </c>
      <c r="AA70" s="221" t="s">
        <v>333</v>
      </c>
      <c r="AB70" s="328" t="s">
        <v>1220</v>
      </c>
      <c r="AC70" s="329">
        <v>0</v>
      </c>
      <c r="AD70" s="329">
        <v>0</v>
      </c>
    </row>
    <row r="71" spans="1:30" ht="25.5" x14ac:dyDescent="0.25">
      <c r="A71" s="221" t="s">
        <v>1316</v>
      </c>
      <c r="B71" s="72" t="s">
        <v>264</v>
      </c>
      <c r="C71" s="300" t="s">
        <v>265</v>
      </c>
      <c r="D71" s="300" t="s">
        <v>314</v>
      </c>
      <c r="E71" s="301" t="s">
        <v>267</v>
      </c>
      <c r="F71" s="301">
        <v>11640241</v>
      </c>
      <c r="G71" s="83">
        <v>24</v>
      </c>
      <c r="H71" s="215">
        <v>43264</v>
      </c>
      <c r="I71" s="215">
        <v>44012</v>
      </c>
      <c r="J71" s="326" t="s">
        <v>1214</v>
      </c>
      <c r="K71" s="271" t="s">
        <v>317</v>
      </c>
      <c r="L71" s="328"/>
      <c r="M71" s="329"/>
      <c r="N71" s="329"/>
      <c r="O71" s="253" t="s">
        <v>1505</v>
      </c>
      <c r="P71" s="72"/>
      <c r="Q71" s="30"/>
      <c r="R71" s="72"/>
      <c r="S71" s="30"/>
      <c r="T71" s="215"/>
      <c r="U71" s="215"/>
      <c r="V71" s="221"/>
      <c r="W71" s="328"/>
      <c r="X71" s="329"/>
      <c r="Y71" s="329"/>
      <c r="Z71" s="221" t="s">
        <v>333</v>
      </c>
      <c r="AA71" s="221" t="s">
        <v>333</v>
      </c>
      <c r="AB71" s="328" t="s">
        <v>1220</v>
      </c>
      <c r="AC71" s="329">
        <v>0</v>
      </c>
      <c r="AD71" s="329">
        <v>0</v>
      </c>
    </row>
    <row r="72" spans="1:30" ht="25.5" x14ac:dyDescent="0.25">
      <c r="A72" s="221" t="s">
        <v>1317</v>
      </c>
      <c r="B72" s="72" t="s">
        <v>270</v>
      </c>
      <c r="C72" s="300" t="s">
        <v>265</v>
      </c>
      <c r="D72" s="300" t="s">
        <v>314</v>
      </c>
      <c r="E72" s="301" t="s">
        <v>267</v>
      </c>
      <c r="F72" s="301" t="s">
        <v>271</v>
      </c>
      <c r="G72" s="83">
        <v>24</v>
      </c>
      <c r="H72" s="215">
        <v>43312</v>
      </c>
      <c r="I72" s="215">
        <v>44043</v>
      </c>
      <c r="J72" s="326" t="s">
        <v>1211</v>
      </c>
      <c r="K72" s="271" t="s">
        <v>317</v>
      </c>
      <c r="L72" s="328"/>
      <c r="M72" s="329"/>
      <c r="N72" s="329"/>
      <c r="O72" s="253" t="s">
        <v>1505</v>
      </c>
      <c r="P72" s="72"/>
      <c r="Q72" s="30"/>
      <c r="R72" s="72"/>
      <c r="S72" s="30"/>
      <c r="T72" s="215"/>
      <c r="U72" s="215"/>
      <c r="V72" s="221"/>
      <c r="W72" s="328"/>
      <c r="X72" s="329"/>
      <c r="Y72" s="329"/>
      <c r="Z72" s="221" t="s">
        <v>333</v>
      </c>
      <c r="AA72" s="221" t="s">
        <v>333</v>
      </c>
      <c r="AB72" s="328" t="s">
        <v>1220</v>
      </c>
      <c r="AC72" s="329">
        <v>0</v>
      </c>
      <c r="AD72" s="329">
        <v>0</v>
      </c>
    </row>
    <row r="73" spans="1:30" ht="25.5" x14ac:dyDescent="0.25">
      <c r="A73" s="221" t="s">
        <v>1318</v>
      </c>
      <c r="B73" s="72" t="s">
        <v>197</v>
      </c>
      <c r="C73" s="300" t="s">
        <v>274</v>
      </c>
      <c r="D73" s="300" t="s">
        <v>28</v>
      </c>
      <c r="E73" s="301" t="s">
        <v>275</v>
      </c>
      <c r="F73" s="301" t="s">
        <v>276</v>
      </c>
      <c r="G73" s="83">
        <v>12</v>
      </c>
      <c r="H73" s="215">
        <v>43399</v>
      </c>
      <c r="I73" s="215">
        <f>EDATE(H73,12)</f>
        <v>43764</v>
      </c>
      <c r="J73" s="326" t="s">
        <v>1216</v>
      </c>
      <c r="K73" s="27" t="s">
        <v>1745</v>
      </c>
      <c r="L73" s="328"/>
      <c r="M73" s="329"/>
      <c r="N73" s="329"/>
      <c r="O73" s="253" t="s">
        <v>1505</v>
      </c>
      <c r="P73" s="72"/>
      <c r="Q73" s="30"/>
      <c r="R73" s="72"/>
      <c r="S73" s="30"/>
      <c r="T73" s="215"/>
      <c r="U73" s="215"/>
      <c r="V73" s="221"/>
      <c r="W73" s="328"/>
      <c r="X73" s="329"/>
      <c r="Y73" s="329"/>
      <c r="Z73" s="221" t="s">
        <v>333</v>
      </c>
      <c r="AA73" s="221" t="s">
        <v>333</v>
      </c>
      <c r="AB73" s="328" t="s">
        <v>1220</v>
      </c>
      <c r="AC73" s="329">
        <v>0</v>
      </c>
      <c r="AD73" s="329">
        <v>0</v>
      </c>
    </row>
    <row r="74" spans="1:30" ht="25.5" x14ac:dyDescent="0.25">
      <c r="A74" s="221" t="s">
        <v>1319</v>
      </c>
      <c r="B74" s="72" t="s">
        <v>197</v>
      </c>
      <c r="C74" s="300" t="s">
        <v>278</v>
      </c>
      <c r="D74" s="300" t="s">
        <v>28</v>
      </c>
      <c r="E74" s="301" t="s">
        <v>279</v>
      </c>
      <c r="F74" s="301" t="s">
        <v>280</v>
      </c>
      <c r="G74" s="83">
        <v>12</v>
      </c>
      <c r="H74" s="215">
        <v>43399</v>
      </c>
      <c r="I74" s="215">
        <f>EDATE(H74,12)</f>
        <v>43764</v>
      </c>
      <c r="J74" s="326" t="s">
        <v>1216</v>
      </c>
      <c r="K74" s="27" t="s">
        <v>1745</v>
      </c>
      <c r="L74" s="328"/>
      <c r="M74" s="329"/>
      <c r="N74" s="329"/>
      <c r="O74" s="253" t="s">
        <v>1505</v>
      </c>
      <c r="P74" s="72"/>
      <c r="Q74" s="30"/>
      <c r="R74" s="72"/>
      <c r="S74" s="30"/>
      <c r="T74" s="215"/>
      <c r="U74" s="215"/>
      <c r="V74" s="221"/>
      <c r="W74" s="328"/>
      <c r="X74" s="329"/>
      <c r="Y74" s="329"/>
      <c r="Z74" s="221" t="s">
        <v>333</v>
      </c>
      <c r="AA74" s="221" t="s">
        <v>333</v>
      </c>
      <c r="AB74" s="328" t="s">
        <v>1220</v>
      </c>
      <c r="AC74" s="329">
        <v>0</v>
      </c>
      <c r="AD74" s="329">
        <v>0</v>
      </c>
    </row>
    <row r="75" spans="1:30" x14ac:dyDescent="0.25">
      <c r="A75" s="221" t="s">
        <v>1323</v>
      </c>
      <c r="B75" s="385" t="s">
        <v>1506</v>
      </c>
      <c r="C75" s="300" t="s">
        <v>936</v>
      </c>
      <c r="D75" s="300" t="s">
        <v>253</v>
      </c>
      <c r="E75" s="301" t="s">
        <v>937</v>
      </c>
      <c r="F75" s="301">
        <v>89280141</v>
      </c>
      <c r="G75" s="83">
        <v>12</v>
      </c>
      <c r="H75" s="215">
        <v>43676</v>
      </c>
      <c r="I75" s="215">
        <v>44042</v>
      </c>
      <c r="J75" s="326" t="s">
        <v>1211</v>
      </c>
      <c r="K75" s="27" t="s">
        <v>1462</v>
      </c>
      <c r="L75" s="328" t="s">
        <v>1220</v>
      </c>
      <c r="M75" s="329">
        <v>81</v>
      </c>
      <c r="N75" s="329">
        <v>59.34</v>
      </c>
      <c r="O75" s="253" t="s">
        <v>1415</v>
      </c>
      <c r="P75" s="72"/>
      <c r="Q75" s="30" t="str">
        <f t="shared" ref="Q75:Q133" si="1">T75</f>
        <v>Flex</v>
      </c>
      <c r="R75" s="72"/>
      <c r="S75" s="30"/>
      <c r="T75" s="253" t="s">
        <v>1415</v>
      </c>
      <c r="U75" s="215">
        <v>43735</v>
      </c>
      <c r="V75" s="221" t="s">
        <v>1955</v>
      </c>
      <c r="W75" s="328" t="s">
        <v>1220</v>
      </c>
      <c r="X75" s="329">
        <v>81</v>
      </c>
      <c r="Y75" s="329">
        <v>59.34</v>
      </c>
      <c r="Z75" s="221" t="s">
        <v>1235</v>
      </c>
      <c r="AA75" s="221" t="s">
        <v>1459</v>
      </c>
      <c r="AB75" s="328" t="s">
        <v>1220</v>
      </c>
      <c r="AC75" s="329">
        <v>81</v>
      </c>
      <c r="AD75" s="329">
        <v>59.34</v>
      </c>
    </row>
    <row r="76" spans="1:30" s="380" customFormat="1" x14ac:dyDescent="0.25">
      <c r="A76" s="333" t="s">
        <v>1416</v>
      </c>
      <c r="B76" s="386" t="s">
        <v>1507</v>
      </c>
      <c r="C76" s="371" t="s">
        <v>915</v>
      </c>
      <c r="D76" s="371" t="s">
        <v>916</v>
      </c>
      <c r="E76" s="372" t="s">
        <v>917</v>
      </c>
      <c r="F76" s="372">
        <v>12305757</v>
      </c>
      <c r="G76" s="337">
        <v>6</v>
      </c>
      <c r="H76" s="330">
        <v>43524</v>
      </c>
      <c r="I76" s="330">
        <v>43705</v>
      </c>
      <c r="J76" s="345" t="s">
        <v>1219</v>
      </c>
      <c r="K76" s="336" t="s">
        <v>1460</v>
      </c>
      <c r="L76" s="339" t="s">
        <v>1220</v>
      </c>
      <c r="M76" s="340">
        <v>80</v>
      </c>
      <c r="N76" s="340">
        <v>59.29</v>
      </c>
      <c r="O76" s="341" t="s">
        <v>1415</v>
      </c>
      <c r="P76" s="342"/>
      <c r="Q76" s="752" t="str">
        <f t="shared" si="1"/>
        <v>Flex</v>
      </c>
      <c r="R76" s="342"/>
      <c r="S76" s="758"/>
      <c r="T76" s="341" t="s">
        <v>1415</v>
      </c>
      <c r="U76" s="396">
        <v>43551</v>
      </c>
      <c r="V76" s="333" t="s">
        <v>1759</v>
      </c>
      <c r="W76" s="339" t="s">
        <v>1220</v>
      </c>
      <c r="X76" s="340">
        <v>80</v>
      </c>
      <c r="Y76" s="340">
        <v>59.29</v>
      </c>
      <c r="Z76" s="333" t="s">
        <v>1463</v>
      </c>
      <c r="AA76" s="333" t="s">
        <v>1464</v>
      </c>
      <c r="AB76" s="339" t="s">
        <v>1220</v>
      </c>
      <c r="AC76" s="340">
        <v>72</v>
      </c>
      <c r="AD76" s="340">
        <v>53.7</v>
      </c>
    </row>
    <row r="77" spans="1:30" s="380" customFormat="1" x14ac:dyDescent="0.25">
      <c r="A77" s="333" t="s">
        <v>1417</v>
      </c>
      <c r="B77" s="386" t="s">
        <v>1507</v>
      </c>
      <c r="C77" s="371" t="s">
        <v>915</v>
      </c>
      <c r="D77" s="371" t="s">
        <v>916</v>
      </c>
      <c r="E77" s="372" t="s">
        <v>917</v>
      </c>
      <c r="F77" s="372">
        <v>12305757</v>
      </c>
      <c r="G77" s="337">
        <v>6</v>
      </c>
      <c r="H77" s="330">
        <v>43677</v>
      </c>
      <c r="I77" s="330">
        <v>43858</v>
      </c>
      <c r="J77" s="345" t="s">
        <v>1218</v>
      </c>
      <c r="K77" s="336" t="s">
        <v>1460</v>
      </c>
      <c r="L77" s="339" t="s">
        <v>1220</v>
      </c>
      <c r="M77" s="340">
        <v>72</v>
      </c>
      <c r="N77" s="340">
        <v>52.75</v>
      </c>
      <c r="O77" s="341" t="s">
        <v>1415</v>
      </c>
      <c r="P77" s="342"/>
      <c r="Q77" s="752" t="str">
        <f t="shared" si="1"/>
        <v>Flex</v>
      </c>
      <c r="R77" s="342"/>
      <c r="S77" s="758"/>
      <c r="T77" s="341" t="s">
        <v>1415</v>
      </c>
      <c r="U77" s="465">
        <v>43735</v>
      </c>
      <c r="V77" s="333" t="s">
        <v>1955</v>
      </c>
      <c r="W77" s="339" t="s">
        <v>1220</v>
      </c>
      <c r="X77" s="340">
        <v>72</v>
      </c>
      <c r="Y77" s="340">
        <v>52.75</v>
      </c>
      <c r="Z77" s="333" t="s">
        <v>1235</v>
      </c>
      <c r="AA77" s="333" t="s">
        <v>1459</v>
      </c>
      <c r="AB77" s="339" t="s">
        <v>1220</v>
      </c>
      <c r="AC77" s="340">
        <v>72</v>
      </c>
      <c r="AD77" s="340">
        <v>52.75</v>
      </c>
    </row>
    <row r="78" spans="1:30" x14ac:dyDescent="0.25">
      <c r="A78" s="221" t="s">
        <v>1324</v>
      </c>
      <c r="B78" s="385" t="s">
        <v>1508</v>
      </c>
      <c r="C78" s="300" t="s">
        <v>924</v>
      </c>
      <c r="D78" s="300" t="s">
        <v>904</v>
      </c>
      <c r="E78" s="301" t="s">
        <v>925</v>
      </c>
      <c r="F78" s="301" t="s">
        <v>981</v>
      </c>
      <c r="G78" s="83">
        <v>12</v>
      </c>
      <c r="H78" s="215">
        <v>43558</v>
      </c>
      <c r="I78" s="215">
        <v>43924</v>
      </c>
      <c r="J78" s="326" t="s">
        <v>1212</v>
      </c>
      <c r="K78" s="27" t="s">
        <v>1458</v>
      </c>
      <c r="L78" s="328" t="s">
        <v>1221</v>
      </c>
      <c r="M78" s="329">
        <v>33.340000000000003</v>
      </c>
      <c r="N78" s="329">
        <v>33.340000000000003</v>
      </c>
      <c r="O78" s="253" t="s">
        <v>1415</v>
      </c>
      <c r="P78" s="72"/>
      <c r="Q78" s="30" t="str">
        <f t="shared" si="1"/>
        <v>Flex</v>
      </c>
      <c r="R78" s="72"/>
      <c r="S78" s="30"/>
      <c r="T78" s="253" t="s">
        <v>1415</v>
      </c>
      <c r="U78" s="465">
        <v>43634</v>
      </c>
      <c r="V78" s="221" t="s">
        <v>1872</v>
      </c>
      <c r="W78" s="328" t="s">
        <v>1221</v>
      </c>
      <c r="X78" s="329">
        <v>33.340000000000003</v>
      </c>
      <c r="Y78" s="329">
        <v>33.340000000000003</v>
      </c>
      <c r="Z78" s="221" t="s">
        <v>1463</v>
      </c>
      <c r="AA78" s="221" t="s">
        <v>1464</v>
      </c>
      <c r="AB78" s="328" t="s">
        <v>1221</v>
      </c>
      <c r="AC78" s="329">
        <v>33.340000000000003</v>
      </c>
      <c r="AD78" s="329">
        <v>33.340000000000003</v>
      </c>
    </row>
    <row r="79" spans="1:30" x14ac:dyDescent="0.25">
      <c r="A79" s="221" t="s">
        <v>1325</v>
      </c>
      <c r="B79" s="385" t="s">
        <v>1509</v>
      </c>
      <c r="C79" s="300" t="s">
        <v>924</v>
      </c>
      <c r="D79" s="300" t="s">
        <v>904</v>
      </c>
      <c r="E79" s="301" t="s">
        <v>925</v>
      </c>
      <c r="F79" s="301" t="s">
        <v>982</v>
      </c>
      <c r="G79" s="83">
        <v>12</v>
      </c>
      <c r="H79" s="215">
        <v>43558</v>
      </c>
      <c r="I79" s="215">
        <v>43924</v>
      </c>
      <c r="J79" s="326" t="s">
        <v>1212</v>
      </c>
      <c r="K79" s="27" t="s">
        <v>1458</v>
      </c>
      <c r="L79" s="328" t="s">
        <v>1221</v>
      </c>
      <c r="M79" s="329">
        <v>33.340000000000003</v>
      </c>
      <c r="N79" s="329">
        <v>33.340000000000003</v>
      </c>
      <c r="O79" s="253" t="s">
        <v>1415</v>
      </c>
      <c r="P79" s="72"/>
      <c r="Q79" s="30" t="str">
        <f t="shared" si="1"/>
        <v>Flex</v>
      </c>
      <c r="R79" s="72"/>
      <c r="S79" s="30"/>
      <c r="T79" s="253" t="s">
        <v>1415</v>
      </c>
      <c r="U79" s="465">
        <v>43634</v>
      </c>
      <c r="V79" s="221" t="s">
        <v>1872</v>
      </c>
      <c r="W79" s="328" t="s">
        <v>1221</v>
      </c>
      <c r="X79" s="329">
        <v>33.340000000000003</v>
      </c>
      <c r="Y79" s="329">
        <v>33.340000000000003</v>
      </c>
      <c r="Z79" s="221" t="s">
        <v>1463</v>
      </c>
      <c r="AA79" s="221" t="s">
        <v>1464</v>
      </c>
      <c r="AB79" s="328" t="s">
        <v>1221</v>
      </c>
      <c r="AC79" s="329">
        <v>33.340000000000003</v>
      </c>
      <c r="AD79" s="329">
        <v>33.340000000000003</v>
      </c>
    </row>
    <row r="80" spans="1:30" x14ac:dyDescent="0.25">
      <c r="A80" s="221" t="s">
        <v>1326</v>
      </c>
      <c r="B80" s="385" t="s">
        <v>1510</v>
      </c>
      <c r="C80" s="300" t="s">
        <v>924</v>
      </c>
      <c r="D80" s="300" t="s">
        <v>904</v>
      </c>
      <c r="E80" s="301" t="s">
        <v>925</v>
      </c>
      <c r="F80" s="301" t="s">
        <v>983</v>
      </c>
      <c r="G80" s="83">
        <v>12</v>
      </c>
      <c r="H80" s="215">
        <v>43510</v>
      </c>
      <c r="I80" s="215">
        <v>43875</v>
      </c>
      <c r="J80" s="326" t="s">
        <v>1219</v>
      </c>
      <c r="K80" s="27" t="s">
        <v>1458</v>
      </c>
      <c r="L80" s="328" t="s">
        <v>1221</v>
      </c>
      <c r="M80" s="329">
        <v>33.340000000000003</v>
      </c>
      <c r="N80" s="329">
        <v>33.340000000000003</v>
      </c>
      <c r="O80" s="253" t="s">
        <v>1415</v>
      </c>
      <c r="P80" s="72"/>
      <c r="Q80" s="30" t="str">
        <f t="shared" si="1"/>
        <v>Flex</v>
      </c>
      <c r="R80" s="72"/>
      <c r="S80" s="30"/>
      <c r="T80" s="253" t="s">
        <v>1415</v>
      </c>
      <c r="U80" s="465">
        <v>43551</v>
      </c>
      <c r="V80" s="221" t="s">
        <v>1759</v>
      </c>
      <c r="W80" s="328" t="s">
        <v>1221</v>
      </c>
      <c r="X80" s="329">
        <v>33.340000000000003</v>
      </c>
      <c r="Y80" s="329">
        <v>33.340000000000003</v>
      </c>
      <c r="Z80" s="221" t="s">
        <v>1463</v>
      </c>
      <c r="AA80" s="221" t="s">
        <v>1464</v>
      </c>
      <c r="AB80" s="328" t="s">
        <v>1221</v>
      </c>
      <c r="AC80" s="329">
        <v>33.340000000000003</v>
      </c>
      <c r="AD80" s="329">
        <v>33.340000000000003</v>
      </c>
    </row>
    <row r="81" spans="1:30" x14ac:dyDescent="0.25">
      <c r="A81" s="221" t="s">
        <v>1327</v>
      </c>
      <c r="B81" s="385" t="s">
        <v>1511</v>
      </c>
      <c r="C81" s="300" t="s">
        <v>924</v>
      </c>
      <c r="D81" s="300" t="s">
        <v>904</v>
      </c>
      <c r="E81" s="301" t="s">
        <v>925</v>
      </c>
      <c r="F81" s="301" t="s">
        <v>984</v>
      </c>
      <c r="G81" s="83">
        <v>12</v>
      </c>
      <c r="H81" s="215">
        <v>43510</v>
      </c>
      <c r="I81" s="215">
        <v>43875</v>
      </c>
      <c r="J81" s="326" t="s">
        <v>1219</v>
      </c>
      <c r="K81" s="27" t="s">
        <v>1458</v>
      </c>
      <c r="L81" s="328" t="s">
        <v>1221</v>
      </c>
      <c r="M81" s="329">
        <v>33.340000000000003</v>
      </c>
      <c r="N81" s="329">
        <v>33.340000000000003</v>
      </c>
      <c r="O81" s="253" t="s">
        <v>1415</v>
      </c>
      <c r="P81" s="72"/>
      <c r="Q81" s="30" t="str">
        <f t="shared" si="1"/>
        <v>Flex</v>
      </c>
      <c r="R81" s="72"/>
      <c r="S81" s="30"/>
      <c r="T81" s="253" t="s">
        <v>1415</v>
      </c>
      <c r="U81" s="465">
        <v>43551</v>
      </c>
      <c r="V81" s="221" t="s">
        <v>1759</v>
      </c>
      <c r="W81" s="328" t="s">
        <v>1221</v>
      </c>
      <c r="X81" s="329">
        <v>33.340000000000003</v>
      </c>
      <c r="Y81" s="329">
        <v>33.340000000000003</v>
      </c>
      <c r="Z81" s="221" t="s">
        <v>1463</v>
      </c>
      <c r="AA81" s="221" t="s">
        <v>1464</v>
      </c>
      <c r="AB81" s="328" t="s">
        <v>1221</v>
      </c>
      <c r="AC81" s="329">
        <v>33.340000000000003</v>
      </c>
      <c r="AD81" s="329">
        <v>33.340000000000003</v>
      </c>
    </row>
    <row r="82" spans="1:30" x14ac:dyDescent="0.25">
      <c r="A82" s="221" t="s">
        <v>1328</v>
      </c>
      <c r="B82" s="385" t="s">
        <v>1512</v>
      </c>
      <c r="C82" s="300" t="s">
        <v>924</v>
      </c>
      <c r="D82" s="300" t="s">
        <v>904</v>
      </c>
      <c r="E82" s="301" t="s">
        <v>925</v>
      </c>
      <c r="F82" s="301" t="s">
        <v>985</v>
      </c>
      <c r="G82" s="83">
        <v>12</v>
      </c>
      <c r="H82" s="215">
        <v>43510</v>
      </c>
      <c r="I82" s="215">
        <v>43875</v>
      </c>
      <c r="J82" s="326" t="s">
        <v>1219</v>
      </c>
      <c r="K82" s="27" t="s">
        <v>1458</v>
      </c>
      <c r="L82" s="328" t="s">
        <v>1221</v>
      </c>
      <c r="M82" s="329">
        <v>33.340000000000003</v>
      </c>
      <c r="N82" s="329">
        <v>33.340000000000003</v>
      </c>
      <c r="O82" s="253" t="s">
        <v>1415</v>
      </c>
      <c r="P82" s="72"/>
      <c r="Q82" s="30" t="str">
        <f t="shared" si="1"/>
        <v>Flex</v>
      </c>
      <c r="R82" s="72"/>
      <c r="S82" s="30"/>
      <c r="T82" s="253" t="s">
        <v>1415</v>
      </c>
      <c r="U82" s="465">
        <v>43551</v>
      </c>
      <c r="V82" s="221" t="s">
        <v>1759</v>
      </c>
      <c r="W82" s="328" t="s">
        <v>1221</v>
      </c>
      <c r="X82" s="329">
        <v>33.340000000000003</v>
      </c>
      <c r="Y82" s="329">
        <v>33.340000000000003</v>
      </c>
      <c r="Z82" s="221" t="s">
        <v>1463</v>
      </c>
      <c r="AA82" s="221" t="s">
        <v>1464</v>
      </c>
      <c r="AB82" s="328" t="s">
        <v>1221</v>
      </c>
      <c r="AC82" s="329">
        <v>33.340000000000003</v>
      </c>
      <c r="AD82" s="329">
        <v>33.340000000000003</v>
      </c>
    </row>
    <row r="83" spans="1:30" x14ac:dyDescent="0.25">
      <c r="A83" s="221" t="s">
        <v>1329</v>
      </c>
      <c r="B83" s="385" t="s">
        <v>1513</v>
      </c>
      <c r="C83" s="300" t="s">
        <v>924</v>
      </c>
      <c r="D83" s="300" t="s">
        <v>904</v>
      </c>
      <c r="E83" s="301" t="s">
        <v>925</v>
      </c>
      <c r="F83" s="301" t="s">
        <v>986</v>
      </c>
      <c r="G83" s="83">
        <v>12</v>
      </c>
      <c r="H83" s="215">
        <v>43510</v>
      </c>
      <c r="I83" s="215">
        <v>43875</v>
      </c>
      <c r="J83" s="326" t="s">
        <v>1219</v>
      </c>
      <c r="K83" s="27" t="s">
        <v>1458</v>
      </c>
      <c r="L83" s="328" t="s">
        <v>1221</v>
      </c>
      <c r="M83" s="329">
        <v>33.340000000000003</v>
      </c>
      <c r="N83" s="329">
        <v>33.340000000000003</v>
      </c>
      <c r="O83" s="253" t="s">
        <v>1415</v>
      </c>
      <c r="P83" s="72"/>
      <c r="Q83" s="30" t="str">
        <f t="shared" si="1"/>
        <v>Flex</v>
      </c>
      <c r="R83" s="72"/>
      <c r="S83" s="30"/>
      <c r="T83" s="253" t="s">
        <v>1415</v>
      </c>
      <c r="U83" s="465">
        <v>43551</v>
      </c>
      <c r="V83" s="221" t="s">
        <v>1759</v>
      </c>
      <c r="W83" s="328" t="s">
        <v>1221</v>
      </c>
      <c r="X83" s="329">
        <v>33.340000000000003</v>
      </c>
      <c r="Y83" s="329">
        <v>33.340000000000003</v>
      </c>
      <c r="Z83" s="221" t="s">
        <v>1463</v>
      </c>
      <c r="AA83" s="221" t="s">
        <v>1464</v>
      </c>
      <c r="AB83" s="328" t="s">
        <v>1221</v>
      </c>
      <c r="AC83" s="329">
        <v>33.340000000000003</v>
      </c>
      <c r="AD83" s="329">
        <v>33.340000000000003</v>
      </c>
    </row>
    <row r="84" spans="1:30" x14ac:dyDescent="0.25">
      <c r="A84" s="221" t="s">
        <v>1330</v>
      </c>
      <c r="B84" s="385" t="s">
        <v>1514</v>
      </c>
      <c r="C84" s="300" t="s">
        <v>924</v>
      </c>
      <c r="D84" s="300" t="s">
        <v>904</v>
      </c>
      <c r="E84" s="301" t="s">
        <v>925</v>
      </c>
      <c r="F84" s="301" t="s">
        <v>987</v>
      </c>
      <c r="G84" s="83">
        <v>12</v>
      </c>
      <c r="H84" s="215">
        <v>43509</v>
      </c>
      <c r="I84" s="215">
        <v>43874</v>
      </c>
      <c r="J84" s="326" t="s">
        <v>1219</v>
      </c>
      <c r="K84" s="27" t="s">
        <v>1458</v>
      </c>
      <c r="L84" s="328" t="s">
        <v>1221</v>
      </c>
      <c r="M84" s="329">
        <v>33.340000000000003</v>
      </c>
      <c r="N84" s="329">
        <v>33.340000000000003</v>
      </c>
      <c r="O84" s="253" t="s">
        <v>1415</v>
      </c>
      <c r="P84" s="72"/>
      <c r="Q84" s="30" t="str">
        <f t="shared" si="1"/>
        <v>Flex</v>
      </c>
      <c r="R84" s="72"/>
      <c r="S84" s="30"/>
      <c r="T84" s="253" t="s">
        <v>1415</v>
      </c>
      <c r="U84" s="465">
        <v>43551</v>
      </c>
      <c r="V84" s="221" t="s">
        <v>1759</v>
      </c>
      <c r="W84" s="328" t="s">
        <v>1221</v>
      </c>
      <c r="X84" s="329">
        <v>33.340000000000003</v>
      </c>
      <c r="Y84" s="329">
        <v>33.340000000000003</v>
      </c>
      <c r="Z84" s="221" t="s">
        <v>1463</v>
      </c>
      <c r="AA84" s="221" t="s">
        <v>1464</v>
      </c>
      <c r="AB84" s="328" t="s">
        <v>1221</v>
      </c>
      <c r="AC84" s="329">
        <v>33.340000000000003</v>
      </c>
      <c r="AD84" s="329">
        <v>33.340000000000003</v>
      </c>
    </row>
    <row r="85" spans="1:30" s="380" customFormat="1" x14ac:dyDescent="0.25">
      <c r="A85" s="333" t="s">
        <v>1418</v>
      </c>
      <c r="B85" s="386" t="s">
        <v>1515</v>
      </c>
      <c r="C85" s="371" t="s">
        <v>915</v>
      </c>
      <c r="D85" s="371" t="s">
        <v>916</v>
      </c>
      <c r="E85" s="372" t="s">
        <v>917</v>
      </c>
      <c r="F85" s="372">
        <v>12200404</v>
      </c>
      <c r="G85" s="337">
        <v>6</v>
      </c>
      <c r="H85" s="330">
        <v>43524</v>
      </c>
      <c r="I85" s="330">
        <v>43705</v>
      </c>
      <c r="J85" s="345" t="s">
        <v>1219</v>
      </c>
      <c r="K85" s="336" t="s">
        <v>1460</v>
      </c>
      <c r="L85" s="339" t="s">
        <v>1220</v>
      </c>
      <c r="M85" s="340">
        <v>80</v>
      </c>
      <c r="N85" s="340">
        <v>59.29</v>
      </c>
      <c r="O85" s="341" t="s">
        <v>1415</v>
      </c>
      <c r="P85" s="342"/>
      <c r="Q85" s="752" t="str">
        <f t="shared" si="1"/>
        <v>Flex</v>
      </c>
      <c r="R85" s="342"/>
      <c r="S85" s="758"/>
      <c r="T85" s="341" t="s">
        <v>1415</v>
      </c>
      <c r="U85" s="465">
        <v>43551</v>
      </c>
      <c r="V85" s="333" t="s">
        <v>1759</v>
      </c>
      <c r="W85" s="339" t="s">
        <v>1220</v>
      </c>
      <c r="X85" s="340">
        <v>80</v>
      </c>
      <c r="Y85" s="340">
        <v>59.29</v>
      </c>
      <c r="Z85" s="333" t="s">
        <v>1463</v>
      </c>
      <c r="AA85" s="333" t="s">
        <v>1464</v>
      </c>
      <c r="AB85" s="339" t="s">
        <v>1220</v>
      </c>
      <c r="AC85" s="340">
        <v>72</v>
      </c>
      <c r="AD85" s="340">
        <v>53.7</v>
      </c>
    </row>
    <row r="86" spans="1:30" s="380" customFormat="1" x14ac:dyDescent="0.25">
      <c r="A86" s="333" t="s">
        <v>1419</v>
      </c>
      <c r="B86" s="386" t="s">
        <v>1515</v>
      </c>
      <c r="C86" s="371" t="s">
        <v>915</v>
      </c>
      <c r="D86" s="371" t="s">
        <v>916</v>
      </c>
      <c r="E86" s="372" t="s">
        <v>917</v>
      </c>
      <c r="F86" s="372">
        <v>12200404</v>
      </c>
      <c r="G86" s="337">
        <v>6</v>
      </c>
      <c r="H86" s="330">
        <v>43677</v>
      </c>
      <c r="I86" s="330">
        <v>43858</v>
      </c>
      <c r="J86" s="345" t="s">
        <v>1218</v>
      </c>
      <c r="K86" s="336" t="s">
        <v>1460</v>
      </c>
      <c r="L86" s="339" t="s">
        <v>1220</v>
      </c>
      <c r="M86" s="340">
        <v>72</v>
      </c>
      <c r="N86" s="340">
        <v>52.75</v>
      </c>
      <c r="O86" s="341" t="s">
        <v>1415</v>
      </c>
      <c r="P86" s="342"/>
      <c r="Q86" s="752" t="str">
        <f t="shared" si="1"/>
        <v>Flex</v>
      </c>
      <c r="R86" s="342"/>
      <c r="S86" s="758"/>
      <c r="T86" s="341" t="s">
        <v>1415</v>
      </c>
      <c r="U86" s="465">
        <v>43735</v>
      </c>
      <c r="V86" s="333" t="s">
        <v>1955</v>
      </c>
      <c r="W86" s="339" t="s">
        <v>1220</v>
      </c>
      <c r="X86" s="340">
        <v>72</v>
      </c>
      <c r="Y86" s="340">
        <v>52.75</v>
      </c>
      <c r="Z86" s="333" t="s">
        <v>1235</v>
      </c>
      <c r="AA86" s="333" t="s">
        <v>1459</v>
      </c>
      <c r="AB86" s="339" t="s">
        <v>1220</v>
      </c>
      <c r="AC86" s="340">
        <v>72</v>
      </c>
      <c r="AD86" s="340">
        <v>52.75</v>
      </c>
    </row>
    <row r="87" spans="1:30" s="380" customFormat="1" x14ac:dyDescent="0.25">
      <c r="A87" s="333" t="s">
        <v>1420</v>
      </c>
      <c r="B87" s="386" t="s">
        <v>1516</v>
      </c>
      <c r="C87" s="371" t="s">
        <v>915</v>
      </c>
      <c r="D87" s="371" t="s">
        <v>916</v>
      </c>
      <c r="E87" s="372" t="s">
        <v>917</v>
      </c>
      <c r="F87" s="372">
        <v>12303279</v>
      </c>
      <c r="G87" s="337">
        <v>6</v>
      </c>
      <c r="H87" s="330">
        <v>43524</v>
      </c>
      <c r="I87" s="330">
        <v>43705</v>
      </c>
      <c r="J87" s="345" t="s">
        <v>1219</v>
      </c>
      <c r="K87" s="336" t="s">
        <v>1460</v>
      </c>
      <c r="L87" s="339" t="s">
        <v>1220</v>
      </c>
      <c r="M87" s="340">
        <v>80</v>
      </c>
      <c r="N87" s="340">
        <v>59.29</v>
      </c>
      <c r="O87" s="341" t="s">
        <v>1415</v>
      </c>
      <c r="P87" s="342"/>
      <c r="Q87" s="752" t="str">
        <f t="shared" si="1"/>
        <v>Flex</v>
      </c>
      <c r="R87" s="342"/>
      <c r="S87" s="758"/>
      <c r="T87" s="341" t="s">
        <v>1415</v>
      </c>
      <c r="U87" s="465">
        <v>43551</v>
      </c>
      <c r="V87" s="333" t="s">
        <v>1759</v>
      </c>
      <c r="W87" s="339" t="s">
        <v>1220</v>
      </c>
      <c r="X87" s="340">
        <v>80</v>
      </c>
      <c r="Y87" s="340">
        <v>59.29</v>
      </c>
      <c r="Z87" s="333" t="s">
        <v>1463</v>
      </c>
      <c r="AA87" s="333" t="s">
        <v>1464</v>
      </c>
      <c r="AB87" s="339" t="s">
        <v>1220</v>
      </c>
      <c r="AC87" s="340">
        <v>72</v>
      </c>
      <c r="AD87" s="340">
        <v>53.7</v>
      </c>
    </row>
    <row r="88" spans="1:30" s="380" customFormat="1" x14ac:dyDescent="0.25">
      <c r="A88" s="333" t="s">
        <v>1421</v>
      </c>
      <c r="B88" s="459" t="s">
        <v>1516</v>
      </c>
      <c r="C88" s="371" t="s">
        <v>915</v>
      </c>
      <c r="D88" s="371" t="s">
        <v>916</v>
      </c>
      <c r="E88" s="372" t="s">
        <v>917</v>
      </c>
      <c r="F88" s="372">
        <v>12303279</v>
      </c>
      <c r="G88" s="337">
        <v>6</v>
      </c>
      <c r="H88" s="330">
        <v>43677</v>
      </c>
      <c r="I88" s="330">
        <v>43858</v>
      </c>
      <c r="J88" s="345" t="s">
        <v>1218</v>
      </c>
      <c r="K88" s="336" t="s">
        <v>1460</v>
      </c>
      <c r="L88" s="339" t="s">
        <v>1220</v>
      </c>
      <c r="M88" s="340">
        <v>72</v>
      </c>
      <c r="N88" s="340">
        <v>52.75</v>
      </c>
      <c r="O88" s="341" t="s">
        <v>1415</v>
      </c>
      <c r="P88" s="342"/>
      <c r="Q88" s="752" t="str">
        <f t="shared" si="1"/>
        <v>Flex</v>
      </c>
      <c r="R88" s="342"/>
      <c r="S88" s="758"/>
      <c r="T88" s="341" t="s">
        <v>1415</v>
      </c>
      <c r="U88" s="465">
        <v>43735</v>
      </c>
      <c r="V88" s="333" t="s">
        <v>1955</v>
      </c>
      <c r="W88" s="339" t="s">
        <v>1220</v>
      </c>
      <c r="X88" s="340">
        <v>72</v>
      </c>
      <c r="Y88" s="340">
        <v>52.75</v>
      </c>
      <c r="Z88" s="333" t="s">
        <v>1235</v>
      </c>
      <c r="AA88" s="333" t="s">
        <v>1459</v>
      </c>
      <c r="AB88" s="339" t="s">
        <v>1220</v>
      </c>
      <c r="AC88" s="340">
        <v>72</v>
      </c>
      <c r="AD88" s="340">
        <v>52.75</v>
      </c>
    </row>
    <row r="89" spans="1:30" x14ac:dyDescent="0.25">
      <c r="A89" s="221" t="s">
        <v>1331</v>
      </c>
      <c r="B89" s="54" t="s">
        <v>1901</v>
      </c>
      <c r="C89" s="300" t="s">
        <v>990</v>
      </c>
      <c r="D89" s="300" t="s">
        <v>904</v>
      </c>
      <c r="E89" s="301" t="s">
        <v>991</v>
      </c>
      <c r="F89" s="301" t="s">
        <v>992</v>
      </c>
      <c r="G89" s="83">
        <v>12</v>
      </c>
      <c r="H89" s="215">
        <v>43557</v>
      </c>
      <c r="I89" s="215">
        <v>43923</v>
      </c>
      <c r="J89" s="326" t="s">
        <v>1212</v>
      </c>
      <c r="K89" s="27" t="s">
        <v>1458</v>
      </c>
      <c r="L89" s="328" t="s">
        <v>1221</v>
      </c>
      <c r="M89" s="329">
        <v>33.4</v>
      </c>
      <c r="N89" s="329">
        <v>33.4</v>
      </c>
      <c r="O89" s="253" t="s">
        <v>1415</v>
      </c>
      <c r="P89" s="458" t="s">
        <v>1884</v>
      </c>
      <c r="Q89" s="30" t="str">
        <f t="shared" si="1"/>
        <v>Flex</v>
      </c>
      <c r="R89" s="458"/>
      <c r="S89" s="385"/>
      <c r="T89" s="253" t="s">
        <v>1415</v>
      </c>
      <c r="U89" s="215">
        <v>43656</v>
      </c>
      <c r="V89" s="221" t="s">
        <v>1877</v>
      </c>
      <c r="W89" s="328" t="s">
        <v>1221</v>
      </c>
      <c r="X89" s="329">
        <v>33.4</v>
      </c>
      <c r="Y89" s="329">
        <v>33.4</v>
      </c>
      <c r="Z89" s="221" t="s">
        <v>1463</v>
      </c>
      <c r="AA89" s="221" t="s">
        <v>1464</v>
      </c>
      <c r="AB89" s="328" t="s">
        <v>1221</v>
      </c>
      <c r="AC89" s="329">
        <v>33.4</v>
      </c>
      <c r="AD89" s="329">
        <v>33.4</v>
      </c>
    </row>
    <row r="90" spans="1:30" x14ac:dyDescent="0.25">
      <c r="A90" s="221" t="s">
        <v>1332</v>
      </c>
      <c r="B90" s="54" t="s">
        <v>1902</v>
      </c>
      <c r="C90" s="300" t="s">
        <v>990</v>
      </c>
      <c r="D90" s="300" t="s">
        <v>904</v>
      </c>
      <c r="E90" s="301" t="s">
        <v>991</v>
      </c>
      <c r="F90" s="301" t="s">
        <v>993</v>
      </c>
      <c r="G90" s="83">
        <v>12</v>
      </c>
      <c r="H90" s="215">
        <v>43557</v>
      </c>
      <c r="I90" s="215">
        <v>43923</v>
      </c>
      <c r="J90" s="326" t="s">
        <v>1212</v>
      </c>
      <c r="K90" s="27" t="s">
        <v>1458</v>
      </c>
      <c r="L90" s="328" t="s">
        <v>1221</v>
      </c>
      <c r="M90" s="329">
        <v>33.4</v>
      </c>
      <c r="N90" s="329">
        <v>33.4</v>
      </c>
      <c r="O90" s="253" t="s">
        <v>1415</v>
      </c>
      <c r="P90" s="458" t="s">
        <v>1885</v>
      </c>
      <c r="Q90" s="30" t="str">
        <f t="shared" si="1"/>
        <v>Flex</v>
      </c>
      <c r="R90" s="458"/>
      <c r="S90" s="385"/>
      <c r="T90" s="253" t="s">
        <v>1415</v>
      </c>
      <c r="U90" s="215">
        <v>43656</v>
      </c>
      <c r="V90" s="221" t="s">
        <v>1877</v>
      </c>
      <c r="W90" s="328" t="s">
        <v>1221</v>
      </c>
      <c r="X90" s="329">
        <v>33.4</v>
      </c>
      <c r="Y90" s="329">
        <v>33.4</v>
      </c>
      <c r="Z90" s="221" t="s">
        <v>1463</v>
      </c>
      <c r="AA90" s="221" t="s">
        <v>1464</v>
      </c>
      <c r="AB90" s="328" t="s">
        <v>1221</v>
      </c>
      <c r="AC90" s="329">
        <v>33.4</v>
      </c>
      <c r="AD90" s="329">
        <v>33.4</v>
      </c>
    </row>
    <row r="91" spans="1:30" x14ac:dyDescent="0.25">
      <c r="A91" s="461" t="s">
        <v>1422</v>
      </c>
      <c r="B91" s="475" t="s">
        <v>1517</v>
      </c>
      <c r="C91" s="462" t="s">
        <v>994</v>
      </c>
      <c r="D91" s="462" t="s">
        <v>904</v>
      </c>
      <c r="E91" s="463" t="s">
        <v>995</v>
      </c>
      <c r="F91" s="463" t="s">
        <v>996</v>
      </c>
      <c r="G91" s="464">
        <v>6</v>
      </c>
      <c r="H91" s="465">
        <v>43607</v>
      </c>
      <c r="I91" s="465">
        <v>43791</v>
      </c>
      <c r="J91" s="473" t="s">
        <v>1210</v>
      </c>
      <c r="K91" s="474" t="s">
        <v>1458</v>
      </c>
      <c r="L91" s="471" t="s">
        <v>1221</v>
      </c>
      <c r="M91" s="472">
        <v>141.94</v>
      </c>
      <c r="N91" s="472">
        <v>141.94</v>
      </c>
      <c r="O91" s="469" t="s">
        <v>1415</v>
      </c>
      <c r="P91" s="475"/>
      <c r="Q91" s="752" t="str">
        <f t="shared" si="1"/>
        <v>Flex</v>
      </c>
      <c r="R91" s="475"/>
      <c r="S91" s="475"/>
      <c r="T91" s="469" t="s">
        <v>1415</v>
      </c>
      <c r="U91" s="465">
        <v>43656</v>
      </c>
      <c r="V91" s="461" t="s">
        <v>1877</v>
      </c>
      <c r="W91" s="471" t="s">
        <v>1221</v>
      </c>
      <c r="X91" s="472">
        <v>141.94</v>
      </c>
      <c r="Y91" s="472">
        <v>141.94</v>
      </c>
      <c r="Z91" s="461" t="s">
        <v>1463</v>
      </c>
      <c r="AA91" s="461" t="s">
        <v>1464</v>
      </c>
      <c r="AB91" s="471" t="s">
        <v>1221</v>
      </c>
      <c r="AC91" s="472">
        <v>141.94</v>
      </c>
      <c r="AD91" s="472">
        <v>141.94</v>
      </c>
    </row>
    <row r="92" spans="1:30" s="380" customFormat="1" x14ac:dyDescent="0.25">
      <c r="A92" s="333" t="s">
        <v>1423</v>
      </c>
      <c r="B92" s="386" t="s">
        <v>1517</v>
      </c>
      <c r="C92" s="371" t="s">
        <v>994</v>
      </c>
      <c r="D92" s="371" t="s">
        <v>904</v>
      </c>
      <c r="E92" s="372" t="s">
        <v>995</v>
      </c>
      <c r="F92" s="372" t="s">
        <v>996</v>
      </c>
      <c r="G92" s="337">
        <v>6</v>
      </c>
      <c r="H92" s="330">
        <v>43795</v>
      </c>
      <c r="I92" s="330">
        <v>43977</v>
      </c>
      <c r="J92" s="345" t="s">
        <v>1215</v>
      </c>
      <c r="K92" s="336" t="s">
        <v>1458</v>
      </c>
      <c r="L92" s="339" t="s">
        <v>1221</v>
      </c>
      <c r="M92" s="340">
        <v>141.94</v>
      </c>
      <c r="N92" s="340">
        <v>141.94</v>
      </c>
      <c r="O92" s="341" t="s">
        <v>1415</v>
      </c>
      <c r="P92" s="386"/>
      <c r="Q92" s="752" t="str">
        <f t="shared" si="1"/>
        <v>Flex</v>
      </c>
      <c r="R92" s="465">
        <v>43838</v>
      </c>
      <c r="S92" s="755" t="s">
        <v>2423</v>
      </c>
      <c r="T92" s="341" t="s">
        <v>1415</v>
      </c>
      <c r="U92" s="465">
        <v>43838</v>
      </c>
      <c r="V92" s="333" t="s">
        <v>2423</v>
      </c>
      <c r="W92" s="339" t="s">
        <v>1221</v>
      </c>
      <c r="X92" s="340">
        <v>141.94</v>
      </c>
      <c r="Y92" s="340">
        <v>141.94</v>
      </c>
      <c r="Z92" s="382" t="s">
        <v>1456</v>
      </c>
      <c r="AA92" s="333" t="s">
        <v>1457</v>
      </c>
      <c r="AB92" s="339" t="s">
        <v>1221</v>
      </c>
      <c r="AC92" s="340">
        <v>141.94</v>
      </c>
      <c r="AD92" s="340">
        <v>141.94</v>
      </c>
    </row>
    <row r="93" spans="1:30" x14ac:dyDescent="0.25">
      <c r="A93" s="461" t="s">
        <v>1424</v>
      </c>
      <c r="B93" s="475" t="s">
        <v>1518</v>
      </c>
      <c r="C93" s="462" t="s">
        <v>997</v>
      </c>
      <c r="D93" s="462" t="s">
        <v>904</v>
      </c>
      <c r="E93" s="463" t="s">
        <v>995</v>
      </c>
      <c r="F93" s="463" t="s">
        <v>998</v>
      </c>
      <c r="G93" s="464">
        <v>6</v>
      </c>
      <c r="H93" s="465">
        <v>43607</v>
      </c>
      <c r="I93" s="465">
        <v>43791</v>
      </c>
      <c r="J93" s="473" t="s">
        <v>1210</v>
      </c>
      <c r="K93" s="474" t="s">
        <v>1458</v>
      </c>
      <c r="L93" s="471" t="s">
        <v>1221</v>
      </c>
      <c r="M93" s="472">
        <v>141.94</v>
      </c>
      <c r="N93" s="472">
        <v>141.94</v>
      </c>
      <c r="O93" s="469" t="s">
        <v>1415</v>
      </c>
      <c r="P93" s="475"/>
      <c r="Q93" s="752" t="str">
        <f t="shared" si="1"/>
        <v>Flex</v>
      </c>
      <c r="R93" s="475"/>
      <c r="S93" s="756"/>
      <c r="T93" s="469" t="s">
        <v>1415</v>
      </c>
      <c r="U93" s="465">
        <v>43656</v>
      </c>
      <c r="V93" s="461" t="s">
        <v>1877</v>
      </c>
      <c r="W93" s="471" t="s">
        <v>1221</v>
      </c>
      <c r="X93" s="472">
        <v>141.94</v>
      </c>
      <c r="Y93" s="472">
        <v>141.94</v>
      </c>
      <c r="Z93" s="461" t="s">
        <v>1463</v>
      </c>
      <c r="AA93" s="461" t="s">
        <v>1464</v>
      </c>
      <c r="AB93" s="471" t="s">
        <v>1221</v>
      </c>
      <c r="AC93" s="472">
        <v>141.94</v>
      </c>
      <c r="AD93" s="472">
        <v>141.94</v>
      </c>
    </row>
    <row r="94" spans="1:30" s="380" customFormat="1" x14ac:dyDescent="0.25">
      <c r="A94" s="333" t="s">
        <v>1425</v>
      </c>
      <c r="B94" s="386" t="s">
        <v>1518</v>
      </c>
      <c r="C94" s="371" t="s">
        <v>997</v>
      </c>
      <c r="D94" s="371" t="s">
        <v>904</v>
      </c>
      <c r="E94" s="372" t="s">
        <v>995</v>
      </c>
      <c r="F94" s="372" t="s">
        <v>998</v>
      </c>
      <c r="G94" s="337">
        <v>6</v>
      </c>
      <c r="H94" s="330">
        <v>43795</v>
      </c>
      <c r="I94" s="330">
        <v>43977</v>
      </c>
      <c r="J94" s="345" t="s">
        <v>1215</v>
      </c>
      <c r="K94" s="336" t="s">
        <v>1458</v>
      </c>
      <c r="L94" s="339" t="s">
        <v>1221</v>
      </c>
      <c r="M94" s="340">
        <v>141.94</v>
      </c>
      <c r="N94" s="340">
        <v>141.94</v>
      </c>
      <c r="O94" s="341" t="s">
        <v>1415</v>
      </c>
      <c r="P94" s="386"/>
      <c r="Q94" s="752" t="str">
        <f t="shared" si="1"/>
        <v>Flex</v>
      </c>
      <c r="R94" s="465">
        <v>43838</v>
      </c>
      <c r="S94" s="755" t="s">
        <v>2423</v>
      </c>
      <c r="T94" s="341" t="s">
        <v>1415</v>
      </c>
      <c r="U94" s="465">
        <v>43838</v>
      </c>
      <c r="V94" s="755" t="s">
        <v>2423</v>
      </c>
      <c r="W94" s="339" t="s">
        <v>1221</v>
      </c>
      <c r="X94" s="340">
        <v>141.94</v>
      </c>
      <c r="Y94" s="340">
        <v>141.94</v>
      </c>
      <c r="Z94" s="382" t="s">
        <v>1456</v>
      </c>
      <c r="AA94" s="333" t="s">
        <v>1457</v>
      </c>
      <c r="AB94" s="339" t="s">
        <v>1221</v>
      </c>
      <c r="AC94" s="340">
        <v>141.94</v>
      </c>
      <c r="AD94" s="340">
        <v>141.94</v>
      </c>
    </row>
    <row r="95" spans="1:30" s="380" customFormat="1" x14ac:dyDescent="0.25">
      <c r="A95" s="333" t="s">
        <v>1426</v>
      </c>
      <c r="B95" s="386" t="s">
        <v>1519</v>
      </c>
      <c r="C95" s="371" t="s">
        <v>919</v>
      </c>
      <c r="D95" s="371" t="s">
        <v>904</v>
      </c>
      <c r="E95" s="372" t="s">
        <v>333</v>
      </c>
      <c r="F95" s="372" t="s">
        <v>920</v>
      </c>
      <c r="G95" s="337">
        <v>6</v>
      </c>
      <c r="H95" s="330">
        <v>43482</v>
      </c>
      <c r="I95" s="330">
        <v>43663</v>
      </c>
      <c r="J95" s="345" t="s">
        <v>1217</v>
      </c>
      <c r="K95" s="336" t="s">
        <v>1458</v>
      </c>
      <c r="L95" s="339" t="s">
        <v>1221</v>
      </c>
      <c r="M95" s="340">
        <v>141.94</v>
      </c>
      <c r="N95" s="340">
        <v>141.94</v>
      </c>
      <c r="O95" s="341" t="s">
        <v>1415</v>
      </c>
      <c r="P95" s="386"/>
      <c r="Q95" s="752" t="str">
        <f t="shared" si="1"/>
        <v>Flex</v>
      </c>
      <c r="R95" s="386"/>
      <c r="S95" s="386"/>
      <c r="T95" s="341" t="s">
        <v>1415</v>
      </c>
      <c r="U95" s="465">
        <v>43550</v>
      </c>
      <c r="V95" s="333" t="s">
        <v>1756</v>
      </c>
      <c r="W95" s="339" t="s">
        <v>1221</v>
      </c>
      <c r="X95" s="340">
        <v>141.94</v>
      </c>
      <c r="Y95" s="340">
        <v>141.94</v>
      </c>
      <c r="Z95" s="333" t="s">
        <v>1463</v>
      </c>
      <c r="AA95" s="333" t="s">
        <v>1464</v>
      </c>
      <c r="AB95" s="339" t="s">
        <v>1221</v>
      </c>
      <c r="AC95" s="340">
        <v>141.94</v>
      </c>
      <c r="AD95" s="340">
        <v>141.94</v>
      </c>
    </row>
    <row r="96" spans="1:30" s="380" customFormat="1" x14ac:dyDescent="0.25">
      <c r="A96" s="333" t="s">
        <v>1427</v>
      </c>
      <c r="B96" s="386" t="s">
        <v>1519</v>
      </c>
      <c r="C96" s="371" t="s">
        <v>919</v>
      </c>
      <c r="D96" s="371" t="s">
        <v>904</v>
      </c>
      <c r="E96" s="372" t="s">
        <v>333</v>
      </c>
      <c r="F96" s="372" t="s">
        <v>920</v>
      </c>
      <c r="G96" s="337">
        <v>6</v>
      </c>
      <c r="H96" s="330">
        <v>43662</v>
      </c>
      <c r="I96" s="330">
        <v>43846</v>
      </c>
      <c r="J96" s="345" t="s">
        <v>1211</v>
      </c>
      <c r="K96" s="336" t="s">
        <v>1458</v>
      </c>
      <c r="L96" s="339" t="s">
        <v>1221</v>
      </c>
      <c r="M96" s="340">
        <v>141.94</v>
      </c>
      <c r="N96" s="340">
        <v>141.94</v>
      </c>
      <c r="O96" s="341" t="s">
        <v>1415</v>
      </c>
      <c r="P96" s="386"/>
      <c r="Q96" s="752" t="str">
        <f t="shared" si="1"/>
        <v>Flex</v>
      </c>
      <c r="R96" s="386"/>
      <c r="S96" s="386"/>
      <c r="T96" s="341" t="s">
        <v>1415</v>
      </c>
      <c r="U96" s="465">
        <v>43704</v>
      </c>
      <c r="V96" s="333" t="s">
        <v>1951</v>
      </c>
      <c r="W96" s="339" t="s">
        <v>1221</v>
      </c>
      <c r="X96" s="340">
        <v>141.94</v>
      </c>
      <c r="Y96" s="340">
        <v>141.94</v>
      </c>
      <c r="Z96" s="333" t="s">
        <v>1235</v>
      </c>
      <c r="AA96" s="333" t="s">
        <v>1459</v>
      </c>
      <c r="AB96" s="339" t="s">
        <v>1221</v>
      </c>
      <c r="AC96" s="340">
        <v>141.94</v>
      </c>
      <c r="AD96" s="340">
        <v>141.94</v>
      </c>
    </row>
    <row r="97" spans="1:30" x14ac:dyDescent="0.25">
      <c r="A97" s="461" t="s">
        <v>1428</v>
      </c>
      <c r="B97" s="475" t="s">
        <v>1520</v>
      </c>
      <c r="C97" s="462" t="s">
        <v>999</v>
      </c>
      <c r="D97" s="462" t="s">
        <v>904</v>
      </c>
      <c r="E97" s="463" t="s">
        <v>333</v>
      </c>
      <c r="F97" s="463" t="s">
        <v>1000</v>
      </c>
      <c r="G97" s="464">
        <v>6</v>
      </c>
      <c r="H97" s="465">
        <v>43614</v>
      </c>
      <c r="I97" s="465">
        <v>43798</v>
      </c>
      <c r="J97" s="466" t="s">
        <v>1210</v>
      </c>
      <c r="K97" s="474" t="s">
        <v>1458</v>
      </c>
      <c r="L97" s="471" t="s">
        <v>1221</v>
      </c>
      <c r="M97" s="472">
        <v>141.94</v>
      </c>
      <c r="N97" s="472">
        <v>141.94</v>
      </c>
      <c r="O97" s="469" t="s">
        <v>1415</v>
      </c>
      <c r="P97" s="475"/>
      <c r="Q97" s="752" t="str">
        <f t="shared" si="1"/>
        <v>Flex</v>
      </c>
      <c r="R97" s="475"/>
      <c r="S97" s="475"/>
      <c r="T97" s="469" t="s">
        <v>1415</v>
      </c>
      <c r="U97" s="465">
        <v>43656</v>
      </c>
      <c r="V97" s="461" t="s">
        <v>1877</v>
      </c>
      <c r="W97" s="471" t="s">
        <v>1221</v>
      </c>
      <c r="X97" s="472">
        <v>141.94</v>
      </c>
      <c r="Y97" s="472">
        <v>141.94</v>
      </c>
      <c r="Z97" s="461" t="s">
        <v>1463</v>
      </c>
      <c r="AA97" s="461" t="s">
        <v>1464</v>
      </c>
      <c r="AB97" s="471" t="s">
        <v>1221</v>
      </c>
      <c r="AC97" s="472">
        <v>141.94</v>
      </c>
      <c r="AD97" s="472">
        <v>141.94</v>
      </c>
    </row>
    <row r="98" spans="1:30" s="380" customFormat="1" x14ac:dyDescent="0.25">
      <c r="A98" s="333" t="s">
        <v>1429</v>
      </c>
      <c r="B98" s="386" t="s">
        <v>1520</v>
      </c>
      <c r="C98" s="371" t="s">
        <v>999</v>
      </c>
      <c r="D98" s="371" t="s">
        <v>904</v>
      </c>
      <c r="E98" s="372" t="s">
        <v>333</v>
      </c>
      <c r="F98" s="372" t="s">
        <v>1000</v>
      </c>
      <c r="G98" s="337">
        <v>6</v>
      </c>
      <c r="H98" s="330">
        <v>43796</v>
      </c>
      <c r="I98" s="330">
        <v>43972</v>
      </c>
      <c r="J98" s="345" t="s">
        <v>1414</v>
      </c>
      <c r="K98" s="336" t="s">
        <v>1458</v>
      </c>
      <c r="L98" s="339" t="s">
        <v>1221</v>
      </c>
      <c r="M98" s="340">
        <v>141.94</v>
      </c>
      <c r="N98" s="340">
        <v>141.94</v>
      </c>
      <c r="O98" s="341" t="s">
        <v>1415</v>
      </c>
      <c r="P98" s="386"/>
      <c r="Q98" s="752" t="str">
        <f t="shared" si="1"/>
        <v>Flex</v>
      </c>
      <c r="R98" s="465">
        <v>43838</v>
      </c>
      <c r="S98" s="755" t="s">
        <v>2423</v>
      </c>
      <c r="T98" s="341" t="s">
        <v>1415</v>
      </c>
      <c r="U98" s="465">
        <v>43838</v>
      </c>
      <c r="V98" s="755" t="s">
        <v>2423</v>
      </c>
      <c r="W98" s="339" t="s">
        <v>1221</v>
      </c>
      <c r="X98" s="340">
        <v>141.94</v>
      </c>
      <c r="Y98" s="340">
        <v>141.94</v>
      </c>
      <c r="Z98" s="382" t="s">
        <v>1465</v>
      </c>
      <c r="AA98" s="333" t="s">
        <v>1754</v>
      </c>
      <c r="AB98" s="339" t="s">
        <v>1221</v>
      </c>
      <c r="AC98" s="340">
        <v>141.94</v>
      </c>
      <c r="AD98" s="340">
        <v>141.94</v>
      </c>
    </row>
    <row r="99" spans="1:30" s="380" customFormat="1" x14ac:dyDescent="0.25">
      <c r="A99" s="333" t="s">
        <v>1430</v>
      </c>
      <c r="B99" s="386" t="s">
        <v>1521</v>
      </c>
      <c r="C99" s="371" t="s">
        <v>921</v>
      </c>
      <c r="D99" s="371" t="s">
        <v>904</v>
      </c>
      <c r="E99" s="372" t="s">
        <v>922</v>
      </c>
      <c r="F99" s="372" t="s">
        <v>922</v>
      </c>
      <c r="G99" s="337">
        <v>6</v>
      </c>
      <c r="H99" s="330">
        <v>43482</v>
      </c>
      <c r="I99" s="330">
        <v>43663</v>
      </c>
      <c r="J99" s="345" t="s">
        <v>1217</v>
      </c>
      <c r="K99" s="336" t="s">
        <v>1458</v>
      </c>
      <c r="L99" s="339" t="s">
        <v>1221</v>
      </c>
      <c r="M99" s="340">
        <v>141.94</v>
      </c>
      <c r="N99" s="340">
        <v>141.94</v>
      </c>
      <c r="O99" s="341" t="s">
        <v>1415</v>
      </c>
      <c r="P99" s="386"/>
      <c r="Q99" s="752" t="str">
        <f t="shared" si="1"/>
        <v>Flex</v>
      </c>
      <c r="R99" s="386"/>
      <c r="S99" s="386"/>
      <c r="T99" s="341" t="s">
        <v>1415</v>
      </c>
      <c r="U99" s="465">
        <v>43550</v>
      </c>
      <c r="V99" s="333" t="s">
        <v>1756</v>
      </c>
      <c r="W99" s="339" t="s">
        <v>1221</v>
      </c>
      <c r="X99" s="340">
        <v>141.94</v>
      </c>
      <c r="Y99" s="340">
        <v>141.94</v>
      </c>
      <c r="Z99" s="333" t="s">
        <v>1463</v>
      </c>
      <c r="AA99" s="333" t="s">
        <v>1464</v>
      </c>
      <c r="AB99" s="339" t="s">
        <v>1221</v>
      </c>
      <c r="AC99" s="340">
        <v>141.94</v>
      </c>
      <c r="AD99" s="340">
        <v>141.94</v>
      </c>
    </row>
    <row r="100" spans="1:30" s="380" customFormat="1" x14ac:dyDescent="0.25">
      <c r="A100" s="333" t="s">
        <v>1431</v>
      </c>
      <c r="B100" s="386" t="s">
        <v>1521</v>
      </c>
      <c r="C100" s="371" t="s">
        <v>921</v>
      </c>
      <c r="D100" s="371" t="s">
        <v>904</v>
      </c>
      <c r="E100" s="372" t="s">
        <v>922</v>
      </c>
      <c r="F100" s="372" t="s">
        <v>922</v>
      </c>
      <c r="G100" s="337">
        <v>6</v>
      </c>
      <c r="H100" s="330">
        <v>43662</v>
      </c>
      <c r="I100" s="330">
        <v>43846</v>
      </c>
      <c r="J100" s="345" t="s">
        <v>1211</v>
      </c>
      <c r="K100" s="336" t="s">
        <v>1458</v>
      </c>
      <c r="L100" s="339" t="s">
        <v>1221</v>
      </c>
      <c r="M100" s="340">
        <v>141.94</v>
      </c>
      <c r="N100" s="340">
        <v>141.94</v>
      </c>
      <c r="O100" s="341" t="s">
        <v>1415</v>
      </c>
      <c r="P100" s="386"/>
      <c r="Q100" s="752" t="str">
        <f t="shared" si="1"/>
        <v>Flex</v>
      </c>
      <c r="R100" s="386"/>
      <c r="S100" s="386"/>
      <c r="T100" s="341" t="s">
        <v>1415</v>
      </c>
      <c r="U100" s="465">
        <v>43704</v>
      </c>
      <c r="V100" s="333" t="s">
        <v>1951</v>
      </c>
      <c r="W100" s="339" t="s">
        <v>1221</v>
      </c>
      <c r="X100" s="340">
        <v>141.94</v>
      </c>
      <c r="Y100" s="340">
        <v>141.94</v>
      </c>
      <c r="Z100" s="333" t="s">
        <v>1235</v>
      </c>
      <c r="AA100" s="333" t="s">
        <v>1459</v>
      </c>
      <c r="AB100" s="339" t="s">
        <v>1221</v>
      </c>
      <c r="AC100" s="340">
        <v>141.94</v>
      </c>
      <c r="AD100" s="340">
        <v>141.94</v>
      </c>
    </row>
    <row r="101" spans="1:30" s="380" customFormat="1" x14ac:dyDescent="0.25">
      <c r="A101" s="333" t="s">
        <v>1432</v>
      </c>
      <c r="B101" s="386" t="s">
        <v>1522</v>
      </c>
      <c r="C101" s="371" t="s">
        <v>915</v>
      </c>
      <c r="D101" s="371" t="s">
        <v>916</v>
      </c>
      <c r="E101" s="372" t="s">
        <v>917</v>
      </c>
      <c r="F101" s="372">
        <v>12315717</v>
      </c>
      <c r="G101" s="337">
        <v>6</v>
      </c>
      <c r="H101" s="330">
        <v>43524</v>
      </c>
      <c r="I101" s="330">
        <v>43705</v>
      </c>
      <c r="J101" s="345" t="s">
        <v>1219</v>
      </c>
      <c r="K101" s="336" t="s">
        <v>1460</v>
      </c>
      <c r="L101" s="339" t="s">
        <v>1220</v>
      </c>
      <c r="M101" s="340">
        <v>80</v>
      </c>
      <c r="N101" s="340">
        <v>59.29</v>
      </c>
      <c r="O101" s="341" t="s">
        <v>1415</v>
      </c>
      <c r="P101" s="386"/>
      <c r="Q101" s="752" t="str">
        <f t="shared" si="1"/>
        <v>Flex</v>
      </c>
      <c r="R101" s="386"/>
      <c r="S101" s="386"/>
      <c r="T101" s="341" t="s">
        <v>1415</v>
      </c>
      <c r="U101" s="465">
        <v>43551</v>
      </c>
      <c r="V101" s="333" t="s">
        <v>1759</v>
      </c>
      <c r="W101" s="339" t="s">
        <v>1220</v>
      </c>
      <c r="X101" s="340">
        <v>80</v>
      </c>
      <c r="Y101" s="340">
        <v>59.29</v>
      </c>
      <c r="Z101" s="333" t="s">
        <v>1463</v>
      </c>
      <c r="AA101" s="333" t="s">
        <v>1464</v>
      </c>
      <c r="AB101" s="339" t="s">
        <v>1220</v>
      </c>
      <c r="AC101" s="340">
        <v>72</v>
      </c>
      <c r="AD101" s="340">
        <v>53.7</v>
      </c>
    </row>
    <row r="102" spans="1:30" s="380" customFormat="1" x14ac:dyDescent="0.25">
      <c r="A102" s="333" t="s">
        <v>1433</v>
      </c>
      <c r="B102" s="386" t="s">
        <v>1522</v>
      </c>
      <c r="C102" s="371" t="s">
        <v>915</v>
      </c>
      <c r="D102" s="371" t="s">
        <v>916</v>
      </c>
      <c r="E102" s="372" t="s">
        <v>917</v>
      </c>
      <c r="F102" s="372">
        <v>12315717</v>
      </c>
      <c r="G102" s="337">
        <v>6</v>
      </c>
      <c r="H102" s="330">
        <v>43677</v>
      </c>
      <c r="I102" s="330">
        <v>43858</v>
      </c>
      <c r="J102" s="345" t="s">
        <v>1218</v>
      </c>
      <c r="K102" s="336" t="s">
        <v>1460</v>
      </c>
      <c r="L102" s="339" t="s">
        <v>1220</v>
      </c>
      <c r="M102" s="340">
        <v>72</v>
      </c>
      <c r="N102" s="340">
        <v>52.75</v>
      </c>
      <c r="O102" s="341" t="s">
        <v>1415</v>
      </c>
      <c r="P102" s="386"/>
      <c r="Q102" s="752" t="str">
        <f t="shared" si="1"/>
        <v>Flex</v>
      </c>
      <c r="R102" s="386"/>
      <c r="S102" s="386"/>
      <c r="T102" s="341" t="s">
        <v>1415</v>
      </c>
      <c r="U102" s="465">
        <v>43735</v>
      </c>
      <c r="V102" s="333" t="s">
        <v>1955</v>
      </c>
      <c r="W102" s="339" t="s">
        <v>1220</v>
      </c>
      <c r="X102" s="340">
        <v>72</v>
      </c>
      <c r="Y102" s="340">
        <v>52.75</v>
      </c>
      <c r="Z102" s="333" t="s">
        <v>1235</v>
      </c>
      <c r="AA102" s="333" t="s">
        <v>1459</v>
      </c>
      <c r="AB102" s="339" t="s">
        <v>1220</v>
      </c>
      <c r="AC102" s="340">
        <v>72</v>
      </c>
      <c r="AD102" s="340">
        <v>52.75</v>
      </c>
    </row>
    <row r="103" spans="1:30" x14ac:dyDescent="0.25">
      <c r="A103" s="221" t="s">
        <v>1333</v>
      </c>
      <c r="B103" s="54" t="s">
        <v>1903</v>
      </c>
      <c r="C103" s="300" t="s">
        <v>990</v>
      </c>
      <c r="D103" s="300" t="s">
        <v>904</v>
      </c>
      <c r="E103" s="301" t="s">
        <v>991</v>
      </c>
      <c r="F103" s="301" t="s">
        <v>1001</v>
      </c>
      <c r="G103" s="83">
        <v>12</v>
      </c>
      <c r="H103" s="215">
        <v>43557</v>
      </c>
      <c r="I103" s="215">
        <v>43923</v>
      </c>
      <c r="J103" s="326" t="s">
        <v>1212</v>
      </c>
      <c r="K103" s="27" t="s">
        <v>1458</v>
      </c>
      <c r="L103" s="328" t="s">
        <v>1221</v>
      </c>
      <c r="M103" s="329">
        <v>33.4</v>
      </c>
      <c r="N103" s="329">
        <v>33.4</v>
      </c>
      <c r="O103" s="253" t="s">
        <v>1415</v>
      </c>
      <c r="P103" s="458" t="s">
        <v>1886</v>
      </c>
      <c r="Q103" s="30" t="str">
        <f t="shared" si="1"/>
        <v>Flex</v>
      </c>
      <c r="R103" s="458"/>
      <c r="S103" s="385"/>
      <c r="T103" s="253" t="s">
        <v>1415</v>
      </c>
      <c r="U103" s="215">
        <v>43656</v>
      </c>
      <c r="V103" s="221" t="s">
        <v>1877</v>
      </c>
      <c r="W103" s="328" t="s">
        <v>1221</v>
      </c>
      <c r="X103" s="329">
        <v>33.4</v>
      </c>
      <c r="Y103" s="329">
        <v>33.4</v>
      </c>
      <c r="Z103" s="221" t="s">
        <v>1463</v>
      </c>
      <c r="AA103" s="221" t="s">
        <v>1464</v>
      </c>
      <c r="AB103" s="328" t="s">
        <v>1221</v>
      </c>
      <c r="AC103" s="329">
        <v>33.4</v>
      </c>
      <c r="AD103" s="329">
        <v>33.4</v>
      </c>
    </row>
    <row r="104" spans="1:30" x14ac:dyDescent="0.25">
      <c r="A104" s="221" t="s">
        <v>1334</v>
      </c>
      <c r="B104" s="54" t="s">
        <v>1904</v>
      </c>
      <c r="C104" s="300" t="s">
        <v>990</v>
      </c>
      <c r="D104" s="300" t="s">
        <v>904</v>
      </c>
      <c r="E104" s="301" t="s">
        <v>991</v>
      </c>
      <c r="F104" s="301" t="s">
        <v>1002</v>
      </c>
      <c r="G104" s="83">
        <v>12</v>
      </c>
      <c r="H104" s="215">
        <v>43557</v>
      </c>
      <c r="I104" s="215">
        <v>43923</v>
      </c>
      <c r="J104" s="326" t="s">
        <v>1212</v>
      </c>
      <c r="K104" s="27" t="s">
        <v>1458</v>
      </c>
      <c r="L104" s="328" t="s">
        <v>1221</v>
      </c>
      <c r="M104" s="329">
        <v>33.4</v>
      </c>
      <c r="N104" s="329">
        <v>33.4</v>
      </c>
      <c r="O104" s="253" t="s">
        <v>1415</v>
      </c>
      <c r="P104" s="458" t="s">
        <v>1887</v>
      </c>
      <c r="Q104" s="30" t="str">
        <f t="shared" si="1"/>
        <v>Flex</v>
      </c>
      <c r="R104" s="458"/>
      <c r="S104" s="385"/>
      <c r="T104" s="253" t="s">
        <v>1415</v>
      </c>
      <c r="U104" s="215">
        <v>43656</v>
      </c>
      <c r="V104" s="221" t="s">
        <v>1877</v>
      </c>
      <c r="W104" s="328" t="s">
        <v>1221</v>
      </c>
      <c r="X104" s="329">
        <v>33.4</v>
      </c>
      <c r="Y104" s="329">
        <v>33.4</v>
      </c>
      <c r="Z104" s="383" t="s">
        <v>1463</v>
      </c>
      <c r="AA104" s="383" t="s">
        <v>1464</v>
      </c>
      <c r="AB104" s="328" t="s">
        <v>1221</v>
      </c>
      <c r="AC104" s="329">
        <v>33.4</v>
      </c>
      <c r="AD104" s="329">
        <v>33.4</v>
      </c>
    </row>
    <row r="105" spans="1:30" x14ac:dyDescent="0.25">
      <c r="A105" s="221" t="s">
        <v>1335</v>
      </c>
      <c r="B105" s="54" t="s">
        <v>1905</v>
      </c>
      <c r="C105" s="300" t="s">
        <v>990</v>
      </c>
      <c r="D105" s="300" t="s">
        <v>904</v>
      </c>
      <c r="E105" s="301" t="s">
        <v>991</v>
      </c>
      <c r="F105" s="301" t="s">
        <v>1003</v>
      </c>
      <c r="G105" s="83">
        <v>12</v>
      </c>
      <c r="H105" s="215">
        <v>43557</v>
      </c>
      <c r="I105" s="215">
        <v>43923</v>
      </c>
      <c r="J105" s="326" t="s">
        <v>1212</v>
      </c>
      <c r="K105" s="27" t="s">
        <v>1458</v>
      </c>
      <c r="L105" s="328" t="s">
        <v>1221</v>
      </c>
      <c r="M105" s="329">
        <v>33.4</v>
      </c>
      <c r="N105" s="329">
        <v>33.4</v>
      </c>
      <c r="O105" s="253" t="s">
        <v>1415</v>
      </c>
      <c r="P105" s="458" t="s">
        <v>1888</v>
      </c>
      <c r="Q105" s="30" t="str">
        <f t="shared" si="1"/>
        <v>Flex</v>
      </c>
      <c r="R105" s="458"/>
      <c r="S105" s="385"/>
      <c r="T105" s="253" t="s">
        <v>1415</v>
      </c>
      <c r="U105" s="215">
        <v>43656</v>
      </c>
      <c r="V105" s="221" t="s">
        <v>1877</v>
      </c>
      <c r="W105" s="328" t="s">
        <v>1221</v>
      </c>
      <c r="X105" s="329">
        <v>33.4</v>
      </c>
      <c r="Y105" s="329">
        <v>33.4</v>
      </c>
      <c r="Z105" s="383" t="s">
        <v>1463</v>
      </c>
      <c r="AA105" s="383" t="s">
        <v>1464</v>
      </c>
      <c r="AB105" s="328" t="s">
        <v>1221</v>
      </c>
      <c r="AC105" s="329">
        <v>33.4</v>
      </c>
      <c r="AD105" s="329">
        <v>33.4</v>
      </c>
    </row>
    <row r="106" spans="1:30" x14ac:dyDescent="0.25">
      <c r="A106" s="221" t="s">
        <v>1336</v>
      </c>
      <c r="B106" s="54" t="s">
        <v>1906</v>
      </c>
      <c r="C106" s="300" t="s">
        <v>990</v>
      </c>
      <c r="D106" s="300" t="s">
        <v>904</v>
      </c>
      <c r="E106" s="301" t="s">
        <v>991</v>
      </c>
      <c r="F106" s="301" t="s">
        <v>1004</v>
      </c>
      <c r="G106" s="83">
        <v>12</v>
      </c>
      <c r="H106" s="215">
        <v>43557</v>
      </c>
      <c r="I106" s="215">
        <v>43923</v>
      </c>
      <c r="J106" s="326" t="s">
        <v>1212</v>
      </c>
      <c r="K106" s="27" t="s">
        <v>1458</v>
      </c>
      <c r="L106" s="328" t="s">
        <v>1221</v>
      </c>
      <c r="M106" s="329">
        <v>33.4</v>
      </c>
      <c r="N106" s="329">
        <v>33.4</v>
      </c>
      <c r="O106" s="253" t="s">
        <v>1415</v>
      </c>
      <c r="P106" s="458" t="s">
        <v>1889</v>
      </c>
      <c r="Q106" s="30" t="str">
        <f t="shared" si="1"/>
        <v>Flex</v>
      </c>
      <c r="R106" s="458"/>
      <c r="S106" s="385"/>
      <c r="T106" s="253" t="s">
        <v>1415</v>
      </c>
      <c r="U106" s="215">
        <v>43656</v>
      </c>
      <c r="V106" s="221" t="s">
        <v>1877</v>
      </c>
      <c r="W106" s="328" t="s">
        <v>1221</v>
      </c>
      <c r="X106" s="329">
        <v>33.4</v>
      </c>
      <c r="Y106" s="329">
        <v>33.4</v>
      </c>
      <c r="Z106" s="383" t="s">
        <v>1463</v>
      </c>
      <c r="AA106" s="383" t="s">
        <v>1464</v>
      </c>
      <c r="AB106" s="328" t="s">
        <v>1221</v>
      </c>
      <c r="AC106" s="329">
        <v>33.4</v>
      </c>
      <c r="AD106" s="329">
        <v>33.4</v>
      </c>
    </row>
    <row r="107" spans="1:30" x14ac:dyDescent="0.25">
      <c r="A107" s="221" t="s">
        <v>1337</v>
      </c>
      <c r="B107" s="385" t="s">
        <v>1523</v>
      </c>
      <c r="C107" s="300" t="s">
        <v>924</v>
      </c>
      <c r="D107" s="300" t="s">
        <v>904</v>
      </c>
      <c r="E107" s="301" t="s">
        <v>1005</v>
      </c>
      <c r="F107" s="301" t="s">
        <v>1006</v>
      </c>
      <c r="G107" s="83">
        <v>12</v>
      </c>
      <c r="H107" s="215">
        <v>43509</v>
      </c>
      <c r="I107" s="215">
        <v>43874</v>
      </c>
      <c r="J107" s="326" t="s">
        <v>1219</v>
      </c>
      <c r="K107" s="27" t="s">
        <v>1458</v>
      </c>
      <c r="L107" s="328" t="s">
        <v>1221</v>
      </c>
      <c r="M107" s="329">
        <v>33.340000000000003</v>
      </c>
      <c r="N107" s="329">
        <v>33.340000000000003</v>
      </c>
      <c r="O107" s="253" t="s">
        <v>1415</v>
      </c>
      <c r="P107" s="385"/>
      <c r="Q107" s="30" t="str">
        <f t="shared" si="1"/>
        <v>Flex</v>
      </c>
      <c r="R107" s="385"/>
      <c r="S107" s="385"/>
      <c r="T107" s="253" t="s">
        <v>1415</v>
      </c>
      <c r="U107" s="215">
        <v>43551</v>
      </c>
      <c r="V107" s="221" t="s">
        <v>1759</v>
      </c>
      <c r="W107" s="328" t="s">
        <v>1221</v>
      </c>
      <c r="X107" s="329">
        <v>33.340000000000003</v>
      </c>
      <c r="Y107" s="329">
        <v>33.340000000000003</v>
      </c>
      <c r="Z107" s="383" t="s">
        <v>1463</v>
      </c>
      <c r="AA107" s="383" t="s">
        <v>1464</v>
      </c>
      <c r="AB107" s="328" t="s">
        <v>1221</v>
      </c>
      <c r="AC107" s="329">
        <v>33.340000000000003</v>
      </c>
      <c r="AD107" s="329">
        <v>33.340000000000003</v>
      </c>
    </row>
    <row r="108" spans="1:30" x14ac:dyDescent="0.25">
      <c r="A108" s="221" t="s">
        <v>1338</v>
      </c>
      <c r="B108" s="385" t="s">
        <v>1524</v>
      </c>
      <c r="C108" s="300" t="s">
        <v>924</v>
      </c>
      <c r="D108" s="300" t="s">
        <v>904</v>
      </c>
      <c r="E108" s="301" t="s">
        <v>1005</v>
      </c>
      <c r="F108" s="301" t="s">
        <v>1007</v>
      </c>
      <c r="G108" s="83">
        <v>12</v>
      </c>
      <c r="H108" s="215">
        <v>43509</v>
      </c>
      <c r="I108" s="215">
        <v>43874</v>
      </c>
      <c r="J108" s="326" t="s">
        <v>1219</v>
      </c>
      <c r="K108" s="27" t="s">
        <v>1458</v>
      </c>
      <c r="L108" s="328" t="s">
        <v>1221</v>
      </c>
      <c r="M108" s="329">
        <v>33.340000000000003</v>
      </c>
      <c r="N108" s="329">
        <v>33.340000000000003</v>
      </c>
      <c r="O108" s="253" t="s">
        <v>1415</v>
      </c>
      <c r="P108" s="385"/>
      <c r="Q108" s="30" t="str">
        <f t="shared" si="1"/>
        <v>Flex</v>
      </c>
      <c r="R108" s="385"/>
      <c r="S108" s="385"/>
      <c r="T108" s="253" t="s">
        <v>1415</v>
      </c>
      <c r="U108" s="215">
        <v>43551</v>
      </c>
      <c r="V108" s="221" t="s">
        <v>1759</v>
      </c>
      <c r="W108" s="328" t="s">
        <v>1221</v>
      </c>
      <c r="X108" s="329">
        <v>33.340000000000003</v>
      </c>
      <c r="Y108" s="329">
        <v>33.340000000000003</v>
      </c>
      <c r="Z108" s="383" t="s">
        <v>1463</v>
      </c>
      <c r="AA108" s="383" t="s">
        <v>1464</v>
      </c>
      <c r="AB108" s="328" t="s">
        <v>1221</v>
      </c>
      <c r="AC108" s="329">
        <v>33.340000000000003</v>
      </c>
      <c r="AD108" s="329">
        <v>33.340000000000003</v>
      </c>
    </row>
    <row r="109" spans="1:30" x14ac:dyDescent="0.25">
      <c r="A109" s="221" t="s">
        <v>1339</v>
      </c>
      <c r="B109" s="385" t="s">
        <v>1525</v>
      </c>
      <c r="C109" s="300" t="s">
        <v>924</v>
      </c>
      <c r="D109" s="300" t="s">
        <v>904</v>
      </c>
      <c r="E109" s="301" t="s">
        <v>1005</v>
      </c>
      <c r="F109" s="301" t="s">
        <v>1008</v>
      </c>
      <c r="G109" s="83">
        <v>12</v>
      </c>
      <c r="H109" s="215">
        <v>43509</v>
      </c>
      <c r="I109" s="215">
        <v>43874</v>
      </c>
      <c r="J109" s="326" t="s">
        <v>1219</v>
      </c>
      <c r="K109" s="27" t="s">
        <v>1458</v>
      </c>
      <c r="L109" s="328" t="s">
        <v>1221</v>
      </c>
      <c r="M109" s="329">
        <v>33.340000000000003</v>
      </c>
      <c r="N109" s="329">
        <v>33.340000000000003</v>
      </c>
      <c r="O109" s="253" t="s">
        <v>1415</v>
      </c>
      <c r="P109" s="385"/>
      <c r="Q109" s="30" t="str">
        <f t="shared" si="1"/>
        <v>Flex</v>
      </c>
      <c r="R109" s="385"/>
      <c r="S109" s="385"/>
      <c r="T109" s="253" t="s">
        <v>1415</v>
      </c>
      <c r="U109" s="215">
        <v>43551</v>
      </c>
      <c r="V109" s="221" t="s">
        <v>1759</v>
      </c>
      <c r="W109" s="328" t="s">
        <v>1221</v>
      </c>
      <c r="X109" s="329">
        <v>33.340000000000003</v>
      </c>
      <c r="Y109" s="329">
        <v>33.340000000000003</v>
      </c>
      <c r="Z109" s="383" t="s">
        <v>1463</v>
      </c>
      <c r="AA109" s="383" t="s">
        <v>1464</v>
      </c>
      <c r="AB109" s="328" t="s">
        <v>1221</v>
      </c>
      <c r="AC109" s="329">
        <v>33.340000000000003</v>
      </c>
      <c r="AD109" s="329">
        <v>33.340000000000003</v>
      </c>
    </row>
    <row r="110" spans="1:30" x14ac:dyDescent="0.25">
      <c r="A110" s="221" t="s">
        <v>1340</v>
      </c>
      <c r="B110" s="385" t="s">
        <v>1526</v>
      </c>
      <c r="C110" s="300" t="s">
        <v>924</v>
      </c>
      <c r="D110" s="300" t="s">
        <v>904</v>
      </c>
      <c r="E110" s="301" t="s">
        <v>1005</v>
      </c>
      <c r="F110" s="301" t="s">
        <v>1009</v>
      </c>
      <c r="G110" s="83">
        <v>12</v>
      </c>
      <c r="H110" s="215">
        <v>43511</v>
      </c>
      <c r="I110" s="215">
        <v>43876</v>
      </c>
      <c r="J110" s="326" t="s">
        <v>1219</v>
      </c>
      <c r="K110" s="27" t="s">
        <v>1458</v>
      </c>
      <c r="L110" s="328" t="s">
        <v>1221</v>
      </c>
      <c r="M110" s="329">
        <v>33.340000000000003</v>
      </c>
      <c r="N110" s="329">
        <v>33.340000000000003</v>
      </c>
      <c r="O110" s="253" t="s">
        <v>1415</v>
      </c>
      <c r="P110" s="385"/>
      <c r="Q110" s="30" t="str">
        <f t="shared" si="1"/>
        <v>Flex</v>
      </c>
      <c r="R110" s="385"/>
      <c r="S110" s="385"/>
      <c r="T110" s="253" t="s">
        <v>1415</v>
      </c>
      <c r="U110" s="215">
        <v>43551</v>
      </c>
      <c r="V110" s="221" t="s">
        <v>1759</v>
      </c>
      <c r="W110" s="328" t="s">
        <v>1221</v>
      </c>
      <c r="X110" s="329">
        <v>33.340000000000003</v>
      </c>
      <c r="Y110" s="329">
        <v>33.340000000000003</v>
      </c>
      <c r="Z110" s="383" t="s">
        <v>1463</v>
      </c>
      <c r="AA110" s="383" t="s">
        <v>1464</v>
      </c>
      <c r="AB110" s="328" t="s">
        <v>1221</v>
      </c>
      <c r="AC110" s="329">
        <v>33.340000000000003</v>
      </c>
      <c r="AD110" s="329">
        <v>33.340000000000003</v>
      </c>
    </row>
    <row r="111" spans="1:30" x14ac:dyDescent="0.25">
      <c r="A111" s="221" t="s">
        <v>1341</v>
      </c>
      <c r="B111" s="385" t="s">
        <v>1527</v>
      </c>
      <c r="C111" s="300" t="s">
        <v>924</v>
      </c>
      <c r="D111" s="300" t="s">
        <v>904</v>
      </c>
      <c r="E111" s="301" t="s">
        <v>1005</v>
      </c>
      <c r="F111" s="301" t="s">
        <v>1010</v>
      </c>
      <c r="G111" s="83">
        <v>12</v>
      </c>
      <c r="H111" s="215">
        <v>43511</v>
      </c>
      <c r="I111" s="215">
        <v>43876</v>
      </c>
      <c r="J111" s="326" t="s">
        <v>1219</v>
      </c>
      <c r="K111" s="27" t="s">
        <v>1458</v>
      </c>
      <c r="L111" s="328" t="s">
        <v>1221</v>
      </c>
      <c r="M111" s="329">
        <v>33.340000000000003</v>
      </c>
      <c r="N111" s="329">
        <v>33.340000000000003</v>
      </c>
      <c r="O111" s="253" t="s">
        <v>1415</v>
      </c>
      <c r="P111" s="385"/>
      <c r="Q111" s="30" t="str">
        <f t="shared" si="1"/>
        <v>Flex</v>
      </c>
      <c r="R111" s="385"/>
      <c r="S111" s="385"/>
      <c r="T111" s="253" t="s">
        <v>1415</v>
      </c>
      <c r="U111" s="215">
        <v>43551</v>
      </c>
      <c r="V111" s="221" t="s">
        <v>1759</v>
      </c>
      <c r="W111" s="328" t="s">
        <v>1221</v>
      </c>
      <c r="X111" s="329">
        <v>33.340000000000003</v>
      </c>
      <c r="Y111" s="329">
        <v>33.340000000000003</v>
      </c>
      <c r="Z111" s="383" t="s">
        <v>1463</v>
      </c>
      <c r="AA111" s="383" t="s">
        <v>1464</v>
      </c>
      <c r="AB111" s="328" t="s">
        <v>1221</v>
      </c>
      <c r="AC111" s="329">
        <v>33.340000000000003</v>
      </c>
      <c r="AD111" s="329">
        <v>33.340000000000003</v>
      </c>
    </row>
    <row r="112" spans="1:30" x14ac:dyDescent="0.25">
      <c r="A112" s="221" t="s">
        <v>1342</v>
      </c>
      <c r="B112" s="385" t="s">
        <v>1528</v>
      </c>
      <c r="C112" s="300" t="s">
        <v>924</v>
      </c>
      <c r="D112" s="300" t="s">
        <v>904</v>
      </c>
      <c r="E112" s="301" t="s">
        <v>1005</v>
      </c>
      <c r="F112" s="301" t="s">
        <v>1011</v>
      </c>
      <c r="G112" s="83">
        <v>12</v>
      </c>
      <c r="H112" s="215">
        <v>43557</v>
      </c>
      <c r="I112" s="215">
        <v>43923</v>
      </c>
      <c r="J112" s="326" t="s">
        <v>1212</v>
      </c>
      <c r="K112" s="27" t="s">
        <v>1458</v>
      </c>
      <c r="L112" s="328" t="s">
        <v>1221</v>
      </c>
      <c r="M112" s="329">
        <v>33.340000000000003</v>
      </c>
      <c r="N112" s="329">
        <v>33.340000000000003</v>
      </c>
      <c r="O112" s="253" t="s">
        <v>1415</v>
      </c>
      <c r="P112" s="385"/>
      <c r="Q112" s="30" t="str">
        <f t="shared" si="1"/>
        <v>Flex</v>
      </c>
      <c r="R112" s="385"/>
      <c r="S112" s="385"/>
      <c r="T112" s="253" t="s">
        <v>1415</v>
      </c>
      <c r="U112" s="215">
        <v>43634</v>
      </c>
      <c r="V112" s="221" t="s">
        <v>1872</v>
      </c>
      <c r="W112" s="328" t="s">
        <v>1221</v>
      </c>
      <c r="X112" s="329">
        <v>33.340000000000003</v>
      </c>
      <c r="Y112" s="329">
        <v>33.340000000000003</v>
      </c>
      <c r="Z112" s="383" t="s">
        <v>1463</v>
      </c>
      <c r="AA112" s="383" t="s">
        <v>1464</v>
      </c>
      <c r="AB112" s="328" t="s">
        <v>1221</v>
      </c>
      <c r="AC112" s="329">
        <v>33.340000000000003</v>
      </c>
      <c r="AD112" s="329">
        <v>33.340000000000003</v>
      </c>
    </row>
    <row r="113" spans="1:30" x14ac:dyDescent="0.25">
      <c r="A113" s="221" t="s">
        <v>1343</v>
      </c>
      <c r="B113" s="385" t="s">
        <v>1529</v>
      </c>
      <c r="C113" s="300" t="s">
        <v>924</v>
      </c>
      <c r="D113" s="300" t="s">
        <v>904</v>
      </c>
      <c r="E113" s="301" t="s">
        <v>1005</v>
      </c>
      <c r="F113" s="301" t="s">
        <v>1012</v>
      </c>
      <c r="G113" s="83">
        <v>12</v>
      </c>
      <c r="H113" s="215">
        <v>43511</v>
      </c>
      <c r="I113" s="215">
        <v>43876</v>
      </c>
      <c r="J113" s="326" t="s">
        <v>1219</v>
      </c>
      <c r="K113" s="27" t="s">
        <v>1458</v>
      </c>
      <c r="L113" s="328" t="s">
        <v>1221</v>
      </c>
      <c r="M113" s="329">
        <v>33.340000000000003</v>
      </c>
      <c r="N113" s="329">
        <v>33.340000000000003</v>
      </c>
      <c r="O113" s="253" t="s">
        <v>1415</v>
      </c>
      <c r="P113" s="385"/>
      <c r="Q113" s="30" t="str">
        <f t="shared" si="1"/>
        <v>Flex</v>
      </c>
      <c r="R113" s="385"/>
      <c r="S113" s="385"/>
      <c r="T113" s="253" t="s">
        <v>1415</v>
      </c>
      <c r="U113" s="215">
        <v>43551</v>
      </c>
      <c r="V113" s="221" t="s">
        <v>1759</v>
      </c>
      <c r="W113" s="328" t="s">
        <v>1221</v>
      </c>
      <c r="X113" s="329">
        <v>33.340000000000003</v>
      </c>
      <c r="Y113" s="329">
        <v>33.340000000000003</v>
      </c>
      <c r="Z113" s="383" t="s">
        <v>1463</v>
      </c>
      <c r="AA113" s="383" t="s">
        <v>1464</v>
      </c>
      <c r="AB113" s="328" t="s">
        <v>1221</v>
      </c>
      <c r="AC113" s="329">
        <v>33.340000000000003</v>
      </c>
      <c r="AD113" s="329">
        <v>33.340000000000003</v>
      </c>
    </row>
    <row r="114" spans="1:30" x14ac:dyDescent="0.25">
      <c r="A114" s="221" t="s">
        <v>1344</v>
      </c>
      <c r="B114" s="38" t="s">
        <v>1530</v>
      </c>
      <c r="C114" s="300" t="s">
        <v>924</v>
      </c>
      <c r="D114" s="300" t="s">
        <v>904</v>
      </c>
      <c r="E114" s="301" t="s">
        <v>1005</v>
      </c>
      <c r="F114" s="301" t="s">
        <v>1017</v>
      </c>
      <c r="G114" s="83">
        <v>12</v>
      </c>
      <c r="H114" s="215">
        <v>43511</v>
      </c>
      <c r="I114" s="215">
        <v>43876</v>
      </c>
      <c r="J114" s="326" t="s">
        <v>1219</v>
      </c>
      <c r="K114" s="27" t="s">
        <v>1458</v>
      </c>
      <c r="L114" s="328" t="s">
        <v>1221</v>
      </c>
      <c r="M114" s="329">
        <v>33.340000000000003</v>
      </c>
      <c r="N114" s="329">
        <v>33.340000000000003</v>
      </c>
      <c r="O114" s="253" t="s">
        <v>1415</v>
      </c>
      <c r="P114" s="38"/>
      <c r="Q114" s="30" t="str">
        <f t="shared" si="1"/>
        <v>Flex</v>
      </c>
      <c r="R114" s="38"/>
      <c r="S114" s="38"/>
      <c r="T114" s="253" t="s">
        <v>1415</v>
      </c>
      <c r="U114" s="215">
        <v>43551</v>
      </c>
      <c r="V114" s="221" t="s">
        <v>1759</v>
      </c>
      <c r="W114" s="328" t="s">
        <v>1221</v>
      </c>
      <c r="X114" s="329">
        <v>33.340000000000003</v>
      </c>
      <c r="Y114" s="329">
        <v>33.340000000000003</v>
      </c>
      <c r="Z114" s="383" t="s">
        <v>1463</v>
      </c>
      <c r="AA114" s="383" t="s">
        <v>1464</v>
      </c>
      <c r="AB114" s="328" t="s">
        <v>1221</v>
      </c>
      <c r="AC114" s="329">
        <v>33.340000000000003</v>
      </c>
      <c r="AD114" s="329">
        <v>33.340000000000003</v>
      </c>
    </row>
    <row r="115" spans="1:30" x14ac:dyDescent="0.25">
      <c r="A115" s="221" t="s">
        <v>1345</v>
      </c>
      <c r="B115" s="385" t="s">
        <v>1531</v>
      </c>
      <c r="C115" s="300" t="s">
        <v>1018</v>
      </c>
      <c r="D115" s="300" t="s">
        <v>253</v>
      </c>
      <c r="E115" s="301">
        <v>110</v>
      </c>
      <c r="F115" s="301">
        <v>85730619</v>
      </c>
      <c r="G115" s="83">
        <v>12</v>
      </c>
      <c r="H115" s="215">
        <v>43815</v>
      </c>
      <c r="I115" s="215">
        <v>44181</v>
      </c>
      <c r="J115" s="326" t="s">
        <v>1414</v>
      </c>
      <c r="K115" s="27" t="s">
        <v>1462</v>
      </c>
      <c r="L115" s="328" t="s">
        <v>1220</v>
      </c>
      <c r="M115" s="329">
        <v>72</v>
      </c>
      <c r="N115" s="329">
        <v>52.73</v>
      </c>
      <c r="O115" s="253" t="s">
        <v>1415</v>
      </c>
      <c r="P115" s="385"/>
      <c r="Q115" s="30" t="str">
        <f t="shared" si="1"/>
        <v>Flex</v>
      </c>
      <c r="R115" s="215">
        <v>43847</v>
      </c>
      <c r="S115" s="221" t="s">
        <v>2448</v>
      </c>
      <c r="T115" s="253" t="s">
        <v>1415</v>
      </c>
      <c r="U115" s="215">
        <v>43550</v>
      </c>
      <c r="V115" s="221" t="s">
        <v>1756</v>
      </c>
      <c r="W115" s="784" t="s">
        <v>1220</v>
      </c>
      <c r="X115" s="785">
        <v>72</v>
      </c>
      <c r="Y115" s="785">
        <v>52.95</v>
      </c>
      <c r="Z115" s="383" t="s">
        <v>1463</v>
      </c>
      <c r="AA115" s="383" t="s">
        <v>1464</v>
      </c>
      <c r="AB115" s="328" t="s">
        <v>1220</v>
      </c>
      <c r="AC115" s="329">
        <v>72</v>
      </c>
      <c r="AD115" s="329">
        <v>53.7</v>
      </c>
    </row>
    <row r="116" spans="1:30" x14ac:dyDescent="0.25">
      <c r="A116" s="221" t="s">
        <v>1346</v>
      </c>
      <c r="B116" s="385" t="s">
        <v>1532</v>
      </c>
      <c r="C116" s="300" t="s">
        <v>1018</v>
      </c>
      <c r="D116" s="300" t="s">
        <v>253</v>
      </c>
      <c r="E116" s="301">
        <v>179</v>
      </c>
      <c r="F116" s="301">
        <v>90240092</v>
      </c>
      <c r="G116" s="83">
        <v>12</v>
      </c>
      <c r="H116" s="215">
        <v>43483</v>
      </c>
      <c r="I116" s="215">
        <v>43848</v>
      </c>
      <c r="J116" s="326" t="s">
        <v>1217</v>
      </c>
      <c r="K116" s="27" t="s">
        <v>1462</v>
      </c>
      <c r="L116" s="328" t="s">
        <v>1220</v>
      </c>
      <c r="M116" s="329">
        <v>72</v>
      </c>
      <c r="N116" s="329">
        <v>52.95</v>
      </c>
      <c r="O116" s="253" t="s">
        <v>1415</v>
      </c>
      <c r="P116" s="385"/>
      <c r="Q116" s="30" t="str">
        <f t="shared" si="1"/>
        <v>Flex</v>
      </c>
      <c r="R116" s="385"/>
      <c r="S116" s="385"/>
      <c r="T116" s="253" t="s">
        <v>1415</v>
      </c>
      <c r="U116" s="215">
        <v>43550</v>
      </c>
      <c r="V116" s="221" t="s">
        <v>1756</v>
      </c>
      <c r="W116" s="328" t="s">
        <v>1220</v>
      </c>
      <c r="X116" s="329">
        <v>72</v>
      </c>
      <c r="Y116" s="329">
        <v>52.95</v>
      </c>
      <c r="Z116" s="383" t="s">
        <v>1463</v>
      </c>
      <c r="AA116" s="383" t="s">
        <v>1464</v>
      </c>
      <c r="AB116" s="328" t="s">
        <v>1220</v>
      </c>
      <c r="AC116" s="329">
        <v>72</v>
      </c>
      <c r="AD116" s="329">
        <v>53.7</v>
      </c>
    </row>
    <row r="117" spans="1:30" x14ac:dyDescent="0.25">
      <c r="A117" s="221" t="s">
        <v>1347</v>
      </c>
      <c r="B117" s="38" t="s">
        <v>1021</v>
      </c>
      <c r="C117" s="300" t="s">
        <v>363</v>
      </c>
      <c r="D117" s="300" t="s">
        <v>964</v>
      </c>
      <c r="E117" s="301" t="s">
        <v>372</v>
      </c>
      <c r="F117" s="301">
        <v>5037655</v>
      </c>
      <c r="G117" s="83">
        <v>12</v>
      </c>
      <c r="H117" s="215">
        <v>43474</v>
      </c>
      <c r="I117" s="215">
        <v>43839</v>
      </c>
      <c r="J117" s="326" t="s">
        <v>1217</v>
      </c>
      <c r="K117" s="259" t="s">
        <v>303</v>
      </c>
      <c r="L117" s="328" t="s">
        <v>1220</v>
      </c>
      <c r="M117" s="329">
        <v>300</v>
      </c>
      <c r="N117" s="329">
        <v>220.64</v>
      </c>
      <c r="O117" s="253" t="s">
        <v>1415</v>
      </c>
      <c r="P117" s="38"/>
      <c r="Q117" s="30" t="str">
        <f t="shared" si="1"/>
        <v>Flex</v>
      </c>
      <c r="R117" s="38"/>
      <c r="S117" s="38"/>
      <c r="T117" s="253" t="s">
        <v>1415</v>
      </c>
      <c r="U117" s="215">
        <v>43550</v>
      </c>
      <c r="V117" s="221" t="s">
        <v>1756</v>
      </c>
      <c r="W117" s="328" t="s">
        <v>1220</v>
      </c>
      <c r="X117" s="329">
        <v>300</v>
      </c>
      <c r="Y117" s="329">
        <v>220.64</v>
      </c>
      <c r="Z117" s="383" t="s">
        <v>1463</v>
      </c>
      <c r="AA117" s="383" t="s">
        <v>1464</v>
      </c>
      <c r="AB117" s="328" t="s">
        <v>1220</v>
      </c>
      <c r="AC117" s="329">
        <v>300</v>
      </c>
      <c r="AD117" s="329">
        <v>223.76</v>
      </c>
    </row>
    <row r="118" spans="1:30" x14ac:dyDescent="0.25">
      <c r="A118" s="221" t="s">
        <v>1348</v>
      </c>
      <c r="B118" s="385" t="s">
        <v>1533</v>
      </c>
      <c r="C118" s="300" t="s">
        <v>944</v>
      </c>
      <c r="D118" s="300" t="s">
        <v>945</v>
      </c>
      <c r="E118" s="301" t="s">
        <v>946</v>
      </c>
      <c r="F118" s="301">
        <v>9093205</v>
      </c>
      <c r="G118" s="83">
        <v>12</v>
      </c>
      <c r="H118" s="215">
        <v>43791</v>
      </c>
      <c r="I118" s="215">
        <v>44156</v>
      </c>
      <c r="J118" s="326" t="s">
        <v>1215</v>
      </c>
      <c r="K118" s="27" t="s">
        <v>2447</v>
      </c>
      <c r="L118" s="328" t="s">
        <v>1220</v>
      </c>
      <c r="M118" s="329">
        <v>320</v>
      </c>
      <c r="N118" s="329">
        <v>234.36355646696938</v>
      </c>
      <c r="O118" s="253" t="s">
        <v>1415</v>
      </c>
      <c r="P118" s="385"/>
      <c r="Q118" s="30" t="str">
        <f t="shared" si="1"/>
        <v>Flex</v>
      </c>
      <c r="R118" s="215">
        <v>43847</v>
      </c>
      <c r="S118" s="221" t="s">
        <v>2448</v>
      </c>
      <c r="T118" s="253" t="s">
        <v>1415</v>
      </c>
      <c r="U118" s="215"/>
      <c r="V118" s="221"/>
      <c r="W118" s="784" t="s">
        <v>1220</v>
      </c>
      <c r="X118" s="785">
        <v>316</v>
      </c>
      <c r="Y118" s="785">
        <v>231.5</v>
      </c>
      <c r="Z118" s="383" t="s">
        <v>1235</v>
      </c>
      <c r="AA118" s="383" t="s">
        <v>1459</v>
      </c>
      <c r="AB118" s="328" t="s">
        <v>1220</v>
      </c>
      <c r="AC118" s="329">
        <v>316</v>
      </c>
      <c r="AD118" s="329">
        <v>231.5</v>
      </c>
    </row>
    <row r="119" spans="1:30" s="380" customFormat="1" x14ac:dyDescent="0.25">
      <c r="A119" s="333" t="s">
        <v>1434</v>
      </c>
      <c r="B119" s="386" t="s">
        <v>1534</v>
      </c>
      <c r="C119" s="371" t="s">
        <v>921</v>
      </c>
      <c r="D119" s="371" t="s">
        <v>904</v>
      </c>
      <c r="E119" s="372" t="s">
        <v>943</v>
      </c>
      <c r="F119" s="372" t="s">
        <v>943</v>
      </c>
      <c r="G119" s="337">
        <v>6</v>
      </c>
      <c r="H119" s="330">
        <v>43525</v>
      </c>
      <c r="I119" s="330">
        <v>43709</v>
      </c>
      <c r="J119" s="345" t="s">
        <v>1213</v>
      </c>
      <c r="K119" s="336" t="s">
        <v>1458</v>
      </c>
      <c r="L119" s="339" t="s">
        <v>1221</v>
      </c>
      <c r="M119" s="340">
        <v>141.94</v>
      </c>
      <c r="N119" s="340">
        <v>141.94</v>
      </c>
      <c r="O119" s="341" t="s">
        <v>1415</v>
      </c>
      <c r="P119" s="386"/>
      <c r="Q119" s="752" t="str">
        <f t="shared" si="1"/>
        <v>Flex</v>
      </c>
      <c r="R119" s="386"/>
      <c r="S119" s="386"/>
      <c r="T119" s="469" t="s">
        <v>1415</v>
      </c>
      <c r="U119" s="465">
        <v>43593</v>
      </c>
      <c r="V119" s="461" t="s">
        <v>1761</v>
      </c>
      <c r="W119" s="339" t="s">
        <v>1221</v>
      </c>
      <c r="X119" s="340">
        <v>141.94</v>
      </c>
      <c r="Y119" s="340">
        <v>141.94</v>
      </c>
      <c r="Z119" s="470" t="s">
        <v>1463</v>
      </c>
      <c r="AA119" s="470" t="s">
        <v>1464</v>
      </c>
      <c r="AB119" s="471" t="s">
        <v>1221</v>
      </c>
      <c r="AC119" s="472">
        <v>141.94</v>
      </c>
      <c r="AD119" s="472">
        <v>141.94</v>
      </c>
    </row>
    <row r="120" spans="1:30" s="380" customFormat="1" x14ac:dyDescent="0.25">
      <c r="A120" s="333" t="s">
        <v>1435</v>
      </c>
      <c r="B120" s="386" t="s">
        <v>1534</v>
      </c>
      <c r="C120" s="371" t="s">
        <v>921</v>
      </c>
      <c r="D120" s="371" t="s">
        <v>904</v>
      </c>
      <c r="E120" s="372" t="s">
        <v>943</v>
      </c>
      <c r="F120" s="372" t="s">
        <v>943</v>
      </c>
      <c r="G120" s="337">
        <v>6</v>
      </c>
      <c r="H120" s="330">
        <v>43707</v>
      </c>
      <c r="I120" s="330">
        <v>43890</v>
      </c>
      <c r="J120" s="345" t="s">
        <v>1954</v>
      </c>
      <c r="K120" s="336" t="s">
        <v>1458</v>
      </c>
      <c r="L120" s="339" t="s">
        <v>1221</v>
      </c>
      <c r="M120" s="340">
        <v>141.94</v>
      </c>
      <c r="N120" s="340">
        <v>141.94</v>
      </c>
      <c r="O120" s="341" t="s">
        <v>1415</v>
      </c>
      <c r="P120" s="386"/>
      <c r="Q120" s="752" t="str">
        <f t="shared" si="1"/>
        <v>Flex</v>
      </c>
      <c r="R120" s="386"/>
      <c r="S120" s="386"/>
      <c r="T120" s="469" t="s">
        <v>1415</v>
      </c>
      <c r="U120" s="465">
        <v>43735</v>
      </c>
      <c r="V120" s="333" t="s">
        <v>1955</v>
      </c>
      <c r="W120" s="339" t="s">
        <v>1221</v>
      </c>
      <c r="X120" s="340">
        <v>141.94</v>
      </c>
      <c r="Y120" s="340">
        <v>141.94</v>
      </c>
      <c r="Z120" s="470" t="s">
        <v>1235</v>
      </c>
      <c r="AA120" s="470" t="s">
        <v>1459</v>
      </c>
      <c r="AB120" s="471" t="s">
        <v>1221</v>
      </c>
      <c r="AC120" s="472">
        <v>141.94</v>
      </c>
      <c r="AD120" s="472">
        <v>141.94</v>
      </c>
    </row>
    <row r="121" spans="1:30" s="380" customFormat="1" x14ac:dyDescent="0.25">
      <c r="A121" s="333" t="s">
        <v>1436</v>
      </c>
      <c r="B121" s="386" t="s">
        <v>1535</v>
      </c>
      <c r="C121" s="371" t="s">
        <v>915</v>
      </c>
      <c r="D121" s="371" t="s">
        <v>916</v>
      </c>
      <c r="E121" s="372" t="s">
        <v>917</v>
      </c>
      <c r="F121" s="372">
        <v>12316922</v>
      </c>
      <c r="G121" s="337">
        <v>6</v>
      </c>
      <c r="H121" s="330">
        <v>43524</v>
      </c>
      <c r="I121" s="330">
        <v>43705</v>
      </c>
      <c r="J121" s="345" t="s">
        <v>1219</v>
      </c>
      <c r="K121" s="336" t="s">
        <v>1460</v>
      </c>
      <c r="L121" s="339" t="s">
        <v>1220</v>
      </c>
      <c r="M121" s="340">
        <v>80</v>
      </c>
      <c r="N121" s="340">
        <v>59.29</v>
      </c>
      <c r="O121" s="341" t="s">
        <v>1415</v>
      </c>
      <c r="P121" s="386"/>
      <c r="Q121" s="752" t="str">
        <f t="shared" si="1"/>
        <v>Flex</v>
      </c>
      <c r="R121" s="386"/>
      <c r="S121" s="386"/>
      <c r="T121" s="469" t="s">
        <v>1415</v>
      </c>
      <c r="U121" s="465">
        <v>43551</v>
      </c>
      <c r="V121" s="461" t="s">
        <v>1759</v>
      </c>
      <c r="W121" s="339" t="s">
        <v>1220</v>
      </c>
      <c r="X121" s="340">
        <v>80</v>
      </c>
      <c r="Y121" s="340">
        <v>59.29</v>
      </c>
      <c r="Z121" s="470" t="s">
        <v>1463</v>
      </c>
      <c r="AA121" s="470" t="s">
        <v>1464</v>
      </c>
      <c r="AB121" s="471" t="s">
        <v>1220</v>
      </c>
      <c r="AC121" s="472">
        <v>72</v>
      </c>
      <c r="AD121" s="472">
        <v>53.7</v>
      </c>
    </row>
    <row r="122" spans="1:30" s="380" customFormat="1" x14ac:dyDescent="0.25">
      <c r="A122" s="333" t="s">
        <v>1437</v>
      </c>
      <c r="B122" s="386" t="s">
        <v>1535</v>
      </c>
      <c r="C122" s="371" t="s">
        <v>915</v>
      </c>
      <c r="D122" s="371" t="s">
        <v>916</v>
      </c>
      <c r="E122" s="372" t="s">
        <v>917</v>
      </c>
      <c r="F122" s="372">
        <v>12316922</v>
      </c>
      <c r="G122" s="337">
        <v>6</v>
      </c>
      <c r="H122" s="330">
        <v>43707</v>
      </c>
      <c r="I122" s="330">
        <v>43890</v>
      </c>
      <c r="J122" s="345" t="s">
        <v>1218</v>
      </c>
      <c r="K122" s="336" t="s">
        <v>1460</v>
      </c>
      <c r="L122" s="339" t="s">
        <v>1220</v>
      </c>
      <c r="M122" s="340">
        <v>72</v>
      </c>
      <c r="N122" s="340">
        <v>52.75</v>
      </c>
      <c r="O122" s="341" t="s">
        <v>1415</v>
      </c>
      <c r="P122" s="386"/>
      <c r="Q122" s="752" t="str">
        <f t="shared" si="1"/>
        <v>Flex</v>
      </c>
      <c r="R122" s="386"/>
      <c r="S122" s="386"/>
      <c r="T122" s="469" t="s">
        <v>1415</v>
      </c>
      <c r="U122" s="465">
        <v>43735</v>
      </c>
      <c r="V122" s="333" t="s">
        <v>1955</v>
      </c>
      <c r="W122" s="339" t="s">
        <v>1220</v>
      </c>
      <c r="X122" s="340">
        <v>72</v>
      </c>
      <c r="Y122" s="340">
        <v>52.75</v>
      </c>
      <c r="Z122" s="470" t="s">
        <v>1235</v>
      </c>
      <c r="AA122" s="470" t="s">
        <v>1459</v>
      </c>
      <c r="AB122" s="471" t="s">
        <v>1220</v>
      </c>
      <c r="AC122" s="472">
        <v>72</v>
      </c>
      <c r="AD122" s="472">
        <v>52.75</v>
      </c>
    </row>
    <row r="123" spans="1:30" x14ac:dyDescent="0.25">
      <c r="A123" s="221" t="s">
        <v>1349</v>
      </c>
      <c r="B123" s="385" t="s">
        <v>1536</v>
      </c>
      <c r="C123" s="300" t="s">
        <v>947</v>
      </c>
      <c r="D123" s="300" t="s">
        <v>253</v>
      </c>
      <c r="E123" s="301" t="s">
        <v>948</v>
      </c>
      <c r="F123" s="301">
        <v>89200011</v>
      </c>
      <c r="G123" s="83">
        <v>12</v>
      </c>
      <c r="H123" s="215">
        <v>43732</v>
      </c>
      <c r="I123" s="215">
        <v>44097</v>
      </c>
      <c r="J123" s="326" t="s">
        <v>1209</v>
      </c>
      <c r="K123" s="27" t="s">
        <v>814</v>
      </c>
      <c r="L123" s="328" t="s">
        <v>1220</v>
      </c>
      <c r="M123" s="329">
        <v>218</v>
      </c>
      <c r="N123" s="329">
        <v>159.71</v>
      </c>
      <c r="O123" s="253" t="s">
        <v>1415</v>
      </c>
      <c r="P123" s="385"/>
      <c r="Q123" s="30" t="str">
        <f t="shared" si="1"/>
        <v>Flex</v>
      </c>
      <c r="R123" s="385"/>
      <c r="S123" s="385"/>
      <c r="T123" s="253" t="s">
        <v>1415</v>
      </c>
      <c r="U123" s="215">
        <v>43773</v>
      </c>
      <c r="V123" s="221" t="s">
        <v>2385</v>
      </c>
      <c r="W123" s="328" t="s">
        <v>1220</v>
      </c>
      <c r="X123" s="329">
        <v>218</v>
      </c>
      <c r="Y123" s="329">
        <v>159.71</v>
      </c>
      <c r="Z123" s="383" t="s">
        <v>1235</v>
      </c>
      <c r="AA123" s="383" t="s">
        <v>1459</v>
      </c>
      <c r="AB123" s="328" t="s">
        <v>1220</v>
      </c>
      <c r="AC123" s="329">
        <v>218</v>
      </c>
      <c r="AD123" s="329">
        <v>159.71</v>
      </c>
    </row>
    <row r="124" spans="1:30" x14ac:dyDescent="0.25">
      <c r="A124" s="221" t="s">
        <v>1350</v>
      </c>
      <c r="B124" s="385" t="s">
        <v>1537</v>
      </c>
      <c r="C124" s="300" t="s">
        <v>938</v>
      </c>
      <c r="D124" s="300" t="s">
        <v>939</v>
      </c>
      <c r="E124" s="301">
        <v>2033</v>
      </c>
      <c r="F124" s="301">
        <v>66386</v>
      </c>
      <c r="G124" s="83">
        <v>12</v>
      </c>
      <c r="H124" s="215">
        <v>43676</v>
      </c>
      <c r="I124" s="215">
        <v>44042</v>
      </c>
      <c r="J124" s="326" t="s">
        <v>1211</v>
      </c>
      <c r="K124" s="27" t="s">
        <v>1462</v>
      </c>
      <c r="L124" s="328" t="s">
        <v>1220</v>
      </c>
      <c r="M124" s="329">
        <v>108</v>
      </c>
      <c r="N124" s="329">
        <v>79.12</v>
      </c>
      <c r="O124" s="253" t="s">
        <v>1415</v>
      </c>
      <c r="P124" s="72"/>
      <c r="Q124" s="30" t="str">
        <f t="shared" si="1"/>
        <v>Flex</v>
      </c>
      <c r="R124" s="72"/>
      <c r="S124" s="30"/>
      <c r="T124" s="253" t="s">
        <v>1415</v>
      </c>
      <c r="U124" s="215">
        <v>43735</v>
      </c>
      <c r="V124" s="221" t="s">
        <v>1955</v>
      </c>
      <c r="W124" s="328" t="s">
        <v>1220</v>
      </c>
      <c r="X124" s="329">
        <v>108</v>
      </c>
      <c r="Y124" s="329">
        <v>79.12</v>
      </c>
      <c r="Z124" s="383" t="s">
        <v>1235</v>
      </c>
      <c r="AA124" s="383" t="s">
        <v>1459</v>
      </c>
      <c r="AB124" s="328" t="s">
        <v>1220</v>
      </c>
      <c r="AC124" s="329">
        <v>108</v>
      </c>
      <c r="AD124" s="329">
        <v>79.12</v>
      </c>
    </row>
    <row r="125" spans="1:30" x14ac:dyDescent="0.25">
      <c r="A125" s="221" t="s">
        <v>1351</v>
      </c>
      <c r="B125" s="385" t="s">
        <v>1890</v>
      </c>
      <c r="C125" s="300" t="s">
        <v>990</v>
      </c>
      <c r="D125" s="300" t="s">
        <v>904</v>
      </c>
      <c r="E125" s="301" t="s">
        <v>991</v>
      </c>
      <c r="F125" s="301" t="s">
        <v>1028</v>
      </c>
      <c r="G125" s="83">
        <v>12</v>
      </c>
      <c r="H125" s="215">
        <v>43557</v>
      </c>
      <c r="I125" s="215">
        <v>43923</v>
      </c>
      <c r="J125" s="326" t="s">
        <v>1212</v>
      </c>
      <c r="K125" s="27" t="s">
        <v>1458</v>
      </c>
      <c r="L125" s="328" t="s">
        <v>1221</v>
      </c>
      <c r="M125" s="329">
        <v>33.4</v>
      </c>
      <c r="N125" s="329">
        <v>33.4</v>
      </c>
      <c r="O125" s="253" t="s">
        <v>1415</v>
      </c>
      <c r="P125" s="458"/>
      <c r="Q125" s="30" t="str">
        <f t="shared" si="1"/>
        <v>Flex</v>
      </c>
      <c r="R125" s="458"/>
      <c r="S125" s="385"/>
      <c r="T125" s="253" t="s">
        <v>1415</v>
      </c>
      <c r="U125" s="215">
        <v>43656</v>
      </c>
      <c r="V125" s="221" t="s">
        <v>1877</v>
      </c>
      <c r="W125" s="328" t="s">
        <v>1221</v>
      </c>
      <c r="X125" s="329">
        <v>33.4</v>
      </c>
      <c r="Y125" s="329">
        <v>33.4</v>
      </c>
      <c r="Z125" s="383" t="s">
        <v>1463</v>
      </c>
      <c r="AA125" s="383" t="s">
        <v>1464</v>
      </c>
      <c r="AB125" s="328" t="s">
        <v>1221</v>
      </c>
      <c r="AC125" s="329">
        <v>33.4</v>
      </c>
      <c r="AD125" s="329">
        <v>33.4</v>
      </c>
    </row>
    <row r="126" spans="1:30" x14ac:dyDescent="0.25">
      <c r="A126" s="221" t="s">
        <v>1352</v>
      </c>
      <c r="B126" s="38" t="s">
        <v>1029</v>
      </c>
      <c r="C126" s="300" t="s">
        <v>363</v>
      </c>
      <c r="D126" s="300" t="s">
        <v>964</v>
      </c>
      <c r="E126" s="301" t="s">
        <v>372</v>
      </c>
      <c r="F126" s="301">
        <v>6069766</v>
      </c>
      <c r="G126" s="83">
        <v>12</v>
      </c>
      <c r="H126" s="215">
        <v>43438</v>
      </c>
      <c r="I126" s="215">
        <v>43803</v>
      </c>
      <c r="J126" s="326" t="s">
        <v>1414</v>
      </c>
      <c r="K126" s="259" t="s">
        <v>303</v>
      </c>
      <c r="L126" s="328" t="s">
        <v>1220</v>
      </c>
      <c r="M126" s="329">
        <v>300</v>
      </c>
      <c r="N126" s="329">
        <v>217.74</v>
      </c>
      <c r="O126" s="253" t="s">
        <v>1415</v>
      </c>
      <c r="P126" s="38"/>
      <c r="Q126" s="30" t="str">
        <f t="shared" si="1"/>
        <v>Flex</v>
      </c>
      <c r="R126" s="38"/>
      <c r="S126" s="38"/>
      <c r="T126" s="253" t="s">
        <v>1415</v>
      </c>
      <c r="U126" s="215"/>
      <c r="V126" s="221"/>
      <c r="W126" s="328" t="s">
        <v>1220</v>
      </c>
      <c r="X126" s="329">
        <v>300</v>
      </c>
      <c r="Y126" s="329">
        <v>217.74</v>
      </c>
      <c r="Z126" s="383" t="s">
        <v>1456</v>
      </c>
      <c r="AA126" s="383" t="s">
        <v>1457</v>
      </c>
      <c r="AB126" s="328" t="s">
        <v>1220</v>
      </c>
      <c r="AC126" s="329">
        <v>300</v>
      </c>
      <c r="AD126" s="329">
        <v>217.74</v>
      </c>
    </row>
    <row r="127" spans="1:30" x14ac:dyDescent="0.25">
      <c r="A127" s="387" t="s">
        <v>1353</v>
      </c>
      <c r="B127" s="385" t="s">
        <v>1566</v>
      </c>
      <c r="C127" s="300" t="s">
        <v>1030</v>
      </c>
      <c r="D127" s="300" t="s">
        <v>21</v>
      </c>
      <c r="E127" s="301">
        <v>485</v>
      </c>
      <c r="F127" s="301">
        <v>310788</v>
      </c>
      <c r="G127" s="83">
        <v>12</v>
      </c>
      <c r="H127" s="215">
        <v>43535</v>
      </c>
      <c r="I127" s="215">
        <v>43901</v>
      </c>
      <c r="J127" s="326" t="s">
        <v>1213</v>
      </c>
      <c r="K127" s="27" t="s">
        <v>692</v>
      </c>
      <c r="L127" s="328" t="s">
        <v>1220</v>
      </c>
      <c r="M127" s="329">
        <v>283</v>
      </c>
      <c r="N127" s="329">
        <v>209.74</v>
      </c>
      <c r="O127" s="253" t="s">
        <v>1415</v>
      </c>
      <c r="P127" s="385"/>
      <c r="Q127" s="30" t="str">
        <f t="shared" si="1"/>
        <v>Flex</v>
      </c>
      <c r="R127" s="385"/>
      <c r="S127" s="385"/>
      <c r="T127" s="253" t="s">
        <v>1415</v>
      </c>
      <c r="U127" s="215">
        <v>43593</v>
      </c>
      <c r="V127" s="221" t="s">
        <v>1761</v>
      </c>
      <c r="W127" s="328" t="s">
        <v>1220</v>
      </c>
      <c r="X127" s="329">
        <v>283</v>
      </c>
      <c r="Y127" s="329">
        <v>209.74</v>
      </c>
      <c r="Z127" s="383" t="s">
        <v>1463</v>
      </c>
      <c r="AA127" s="383" t="s">
        <v>1464</v>
      </c>
      <c r="AB127" s="328" t="s">
        <v>1220</v>
      </c>
      <c r="AC127" s="329">
        <v>270</v>
      </c>
      <c r="AD127" s="329">
        <v>201.39</v>
      </c>
    </row>
    <row r="128" spans="1:30" ht="25.5" x14ac:dyDescent="0.25">
      <c r="A128" s="221" t="s">
        <v>1354</v>
      </c>
      <c r="B128" s="38" t="s">
        <v>963</v>
      </c>
      <c r="C128" s="300" t="s">
        <v>363</v>
      </c>
      <c r="D128" s="300" t="s">
        <v>964</v>
      </c>
      <c r="E128" s="301" t="s">
        <v>965</v>
      </c>
      <c r="F128" s="301">
        <v>8280865</v>
      </c>
      <c r="G128" s="83">
        <v>12</v>
      </c>
      <c r="H128" s="215">
        <v>43741</v>
      </c>
      <c r="I128" s="215">
        <v>44107</v>
      </c>
      <c r="J128" s="326" t="s">
        <v>1216</v>
      </c>
      <c r="K128" s="259" t="s">
        <v>303</v>
      </c>
      <c r="L128" s="328" t="s">
        <v>1220</v>
      </c>
      <c r="M128" s="329">
        <v>300</v>
      </c>
      <c r="N128" s="329">
        <v>217.06</v>
      </c>
      <c r="O128" s="253" t="s">
        <v>1415</v>
      </c>
      <c r="P128" s="38"/>
      <c r="Q128" s="30" t="str">
        <f t="shared" si="1"/>
        <v>Flex</v>
      </c>
      <c r="R128" s="38"/>
      <c r="S128" s="38"/>
      <c r="T128" s="253" t="s">
        <v>1415</v>
      </c>
      <c r="U128" s="215">
        <v>43815</v>
      </c>
      <c r="V128" s="221" t="s">
        <v>2386</v>
      </c>
      <c r="W128" s="328" t="s">
        <v>1220</v>
      </c>
      <c r="X128" s="329">
        <v>300</v>
      </c>
      <c r="Y128" s="329">
        <v>217.06</v>
      </c>
      <c r="Z128" s="383" t="s">
        <v>1235</v>
      </c>
      <c r="AA128" s="383" t="s">
        <v>1459</v>
      </c>
      <c r="AB128" s="328" t="s">
        <v>1220</v>
      </c>
      <c r="AC128" s="329">
        <v>300</v>
      </c>
      <c r="AD128" s="329">
        <v>219.78</v>
      </c>
    </row>
    <row r="129" spans="1:30" x14ac:dyDescent="0.25">
      <c r="A129" s="221" t="s">
        <v>1355</v>
      </c>
      <c r="B129" s="385" t="s">
        <v>1538</v>
      </c>
      <c r="C129" s="300" t="s">
        <v>1032</v>
      </c>
      <c r="D129" s="300" t="s">
        <v>904</v>
      </c>
      <c r="E129" s="301" t="s">
        <v>333</v>
      </c>
      <c r="F129" s="301" t="s">
        <v>1033</v>
      </c>
      <c r="G129" s="83">
        <v>12</v>
      </c>
      <c r="H129" s="215">
        <v>43566</v>
      </c>
      <c r="I129" s="215">
        <v>43932</v>
      </c>
      <c r="J129" s="326" t="s">
        <v>1212</v>
      </c>
      <c r="K129" s="27" t="s">
        <v>1458</v>
      </c>
      <c r="L129" s="328" t="s">
        <v>1221</v>
      </c>
      <c r="M129" s="329">
        <v>141.94</v>
      </c>
      <c r="N129" s="329">
        <v>141.94</v>
      </c>
      <c r="O129" s="253" t="s">
        <v>1415</v>
      </c>
      <c r="P129" s="385"/>
      <c r="Q129" s="30" t="str">
        <f t="shared" si="1"/>
        <v>Flex</v>
      </c>
      <c r="R129" s="385"/>
      <c r="S129" s="385"/>
      <c r="T129" s="253" t="s">
        <v>1415</v>
      </c>
      <c r="U129" s="215">
        <v>43634</v>
      </c>
      <c r="V129" s="221" t="s">
        <v>1872</v>
      </c>
      <c r="W129" s="328" t="s">
        <v>1221</v>
      </c>
      <c r="X129" s="329">
        <v>141.94</v>
      </c>
      <c r="Y129" s="329">
        <v>141.94</v>
      </c>
      <c r="Z129" s="383" t="s">
        <v>1463</v>
      </c>
      <c r="AA129" s="383" t="s">
        <v>1464</v>
      </c>
      <c r="AB129" s="328" t="s">
        <v>1221</v>
      </c>
      <c r="AC129" s="329">
        <v>141.94</v>
      </c>
      <c r="AD129" s="329">
        <v>141.94</v>
      </c>
    </row>
    <row r="130" spans="1:30" x14ac:dyDescent="0.25">
      <c r="A130" s="221" t="s">
        <v>1543</v>
      </c>
      <c r="B130" s="385" t="s">
        <v>1539</v>
      </c>
      <c r="C130" s="300" t="s">
        <v>940</v>
      </c>
      <c r="D130" s="300" t="s">
        <v>941</v>
      </c>
      <c r="E130" s="301" t="s">
        <v>942</v>
      </c>
      <c r="F130" s="301">
        <v>51053</v>
      </c>
      <c r="G130" s="83">
        <v>12</v>
      </c>
      <c r="H130" s="215">
        <v>43698</v>
      </c>
      <c r="I130" s="215">
        <v>43698</v>
      </c>
      <c r="J130" s="326" t="s">
        <v>1218</v>
      </c>
      <c r="K130" s="27" t="s">
        <v>941</v>
      </c>
      <c r="L130" s="328" t="s">
        <v>1220</v>
      </c>
      <c r="M130" s="329">
        <v>1848</v>
      </c>
      <c r="N130" s="329">
        <v>1353.85</v>
      </c>
      <c r="O130" s="253" t="s">
        <v>1415</v>
      </c>
      <c r="P130" s="385"/>
      <c r="Q130" s="30" t="str">
        <f t="shared" si="1"/>
        <v>Flex</v>
      </c>
      <c r="R130" s="385"/>
      <c r="S130" s="385"/>
      <c r="T130" s="253" t="s">
        <v>1415</v>
      </c>
      <c r="U130" s="215">
        <v>43735</v>
      </c>
      <c r="V130" s="221" t="s">
        <v>1955</v>
      </c>
      <c r="W130" s="328" t="s">
        <v>1220</v>
      </c>
      <c r="X130" s="329">
        <v>1848</v>
      </c>
      <c r="Y130" s="329">
        <v>1353.85</v>
      </c>
      <c r="Z130" s="383" t="s">
        <v>1235</v>
      </c>
      <c r="AA130" s="383" t="s">
        <v>1459</v>
      </c>
      <c r="AB130" s="328" t="s">
        <v>1220</v>
      </c>
      <c r="AC130" s="329">
        <v>1848</v>
      </c>
      <c r="AD130" s="329">
        <v>1353.85</v>
      </c>
    </row>
    <row r="131" spans="1:30" s="380" customFormat="1" x14ac:dyDescent="0.25">
      <c r="A131" s="333" t="s">
        <v>1438</v>
      </c>
      <c r="B131" s="386" t="s">
        <v>1540</v>
      </c>
      <c r="C131" s="371" t="s">
        <v>915</v>
      </c>
      <c r="D131" s="371" t="s">
        <v>916</v>
      </c>
      <c r="E131" s="372" t="s">
        <v>917</v>
      </c>
      <c r="F131" s="372">
        <v>12326186</v>
      </c>
      <c r="G131" s="337">
        <v>6</v>
      </c>
      <c r="H131" s="330">
        <v>43713</v>
      </c>
      <c r="I131" s="330">
        <v>44078</v>
      </c>
      <c r="J131" s="345" t="s">
        <v>1209</v>
      </c>
      <c r="K131" s="336" t="s">
        <v>1460</v>
      </c>
      <c r="L131" s="339" t="s">
        <v>1220</v>
      </c>
      <c r="M131" s="340">
        <v>72</v>
      </c>
      <c r="N131" s="340">
        <v>52.95</v>
      </c>
      <c r="O131" s="341" t="s">
        <v>1415</v>
      </c>
      <c r="P131" s="477"/>
      <c r="Q131" s="752" t="str">
        <f t="shared" si="1"/>
        <v>Flex</v>
      </c>
      <c r="R131" s="477"/>
      <c r="S131" s="386"/>
      <c r="T131" s="469" t="s">
        <v>1415</v>
      </c>
      <c r="U131" s="465">
        <v>43773</v>
      </c>
      <c r="V131" s="461" t="s">
        <v>2385</v>
      </c>
      <c r="W131" s="339" t="s">
        <v>1220</v>
      </c>
      <c r="X131" s="340">
        <v>72</v>
      </c>
      <c r="Y131" s="340">
        <v>52.95</v>
      </c>
      <c r="Z131" s="470" t="s">
        <v>1463</v>
      </c>
      <c r="AA131" s="470" t="s">
        <v>1464</v>
      </c>
      <c r="AB131" s="471" t="s">
        <v>1220</v>
      </c>
      <c r="AC131" s="472">
        <v>72</v>
      </c>
      <c r="AD131" s="472">
        <v>53.7</v>
      </c>
    </row>
    <row r="132" spans="1:30" s="380" customFormat="1" x14ac:dyDescent="0.25">
      <c r="A132" s="333" t="s">
        <v>1439</v>
      </c>
      <c r="B132" s="386" t="s">
        <v>1540</v>
      </c>
      <c r="C132" s="371" t="s">
        <v>915</v>
      </c>
      <c r="D132" s="371" t="s">
        <v>916</v>
      </c>
      <c r="E132" s="372" t="s">
        <v>917</v>
      </c>
      <c r="F132" s="372">
        <v>12326186</v>
      </c>
      <c r="G132" s="337">
        <v>6</v>
      </c>
      <c r="H132" s="330"/>
      <c r="I132" s="330"/>
      <c r="J132" s="345"/>
      <c r="K132" s="336" t="s">
        <v>1460</v>
      </c>
      <c r="L132" s="339" t="s">
        <v>1220</v>
      </c>
      <c r="M132" s="340">
        <v>72</v>
      </c>
      <c r="N132" s="340">
        <v>52.75</v>
      </c>
      <c r="O132" s="341" t="s">
        <v>1415</v>
      </c>
      <c r="P132" s="477" t="s">
        <v>1950</v>
      </c>
      <c r="Q132" s="752" t="str">
        <f t="shared" si="1"/>
        <v>Flex</v>
      </c>
      <c r="R132" s="477"/>
      <c r="S132" s="386"/>
      <c r="T132" s="469" t="s">
        <v>1415</v>
      </c>
      <c r="U132" s="465"/>
      <c r="V132" s="461"/>
      <c r="W132" s="339" t="s">
        <v>1220</v>
      </c>
      <c r="X132" s="340">
        <v>72</v>
      </c>
      <c r="Y132" s="340">
        <v>52.75</v>
      </c>
      <c r="Z132" s="470" t="s">
        <v>1235</v>
      </c>
      <c r="AA132" s="470" t="s">
        <v>1459</v>
      </c>
      <c r="AB132" s="471" t="s">
        <v>1220</v>
      </c>
      <c r="AC132" s="472">
        <v>72</v>
      </c>
      <c r="AD132" s="472">
        <v>52.75</v>
      </c>
    </row>
    <row r="133" spans="1:30" s="380" customFormat="1" x14ac:dyDescent="0.25">
      <c r="A133" s="333" t="s">
        <v>1440</v>
      </c>
      <c r="B133" s="386" t="s">
        <v>1541</v>
      </c>
      <c r="C133" s="371" t="s">
        <v>915</v>
      </c>
      <c r="D133" s="371" t="s">
        <v>916</v>
      </c>
      <c r="E133" s="372" t="s">
        <v>917</v>
      </c>
      <c r="F133" s="372">
        <v>12326300</v>
      </c>
      <c r="G133" s="337">
        <v>6</v>
      </c>
      <c r="H133" s="330">
        <v>43502</v>
      </c>
      <c r="I133" s="330">
        <v>43683</v>
      </c>
      <c r="J133" s="345" t="s">
        <v>1219</v>
      </c>
      <c r="K133" s="336" t="s">
        <v>1460</v>
      </c>
      <c r="L133" s="339" t="s">
        <v>1220</v>
      </c>
      <c r="M133" s="340">
        <v>72</v>
      </c>
      <c r="N133" s="340">
        <v>53.36</v>
      </c>
      <c r="O133" s="341" t="s">
        <v>1415</v>
      </c>
      <c r="P133" s="386"/>
      <c r="Q133" s="752" t="str">
        <f t="shared" si="1"/>
        <v>Flex</v>
      </c>
      <c r="R133" s="386"/>
      <c r="S133" s="386"/>
      <c r="T133" s="469" t="s">
        <v>1415</v>
      </c>
      <c r="U133" s="465">
        <v>43551</v>
      </c>
      <c r="V133" s="461" t="s">
        <v>1759</v>
      </c>
      <c r="W133" s="339" t="s">
        <v>1220</v>
      </c>
      <c r="X133" s="340">
        <v>72</v>
      </c>
      <c r="Y133" s="340">
        <v>53.36</v>
      </c>
      <c r="Z133" s="470" t="s">
        <v>1463</v>
      </c>
      <c r="AA133" s="470" t="s">
        <v>1464</v>
      </c>
      <c r="AB133" s="471" t="s">
        <v>1220</v>
      </c>
      <c r="AC133" s="472">
        <v>72</v>
      </c>
      <c r="AD133" s="472">
        <v>53.7</v>
      </c>
    </row>
    <row r="134" spans="1:30" s="380" customFormat="1" x14ac:dyDescent="0.25">
      <c r="A134" s="333" t="s">
        <v>1441</v>
      </c>
      <c r="B134" s="386" t="s">
        <v>1541</v>
      </c>
      <c r="C134" s="371" t="s">
        <v>915</v>
      </c>
      <c r="D134" s="371" t="s">
        <v>916</v>
      </c>
      <c r="E134" s="372" t="s">
        <v>917</v>
      </c>
      <c r="F134" s="372">
        <v>12326300</v>
      </c>
      <c r="G134" s="337">
        <v>6</v>
      </c>
      <c r="H134" s="330">
        <v>43318</v>
      </c>
      <c r="I134" s="330">
        <v>43502</v>
      </c>
      <c r="J134" s="345" t="s">
        <v>1218</v>
      </c>
      <c r="K134" s="336" t="s">
        <v>1460</v>
      </c>
      <c r="L134" s="339" t="s">
        <v>1220</v>
      </c>
      <c r="M134" s="340">
        <v>72</v>
      </c>
      <c r="N134" s="340">
        <v>52.75</v>
      </c>
      <c r="O134" s="341" t="s">
        <v>1415</v>
      </c>
      <c r="P134" s="386"/>
      <c r="Q134" s="752" t="str">
        <f t="shared" ref="Q134:Q197" si="2">T134</f>
        <v>Flex</v>
      </c>
      <c r="R134" s="386"/>
      <c r="S134" s="386"/>
      <c r="T134" s="469" t="s">
        <v>1415</v>
      </c>
      <c r="U134" s="465"/>
      <c r="V134" s="461"/>
      <c r="W134" s="339" t="s">
        <v>1220</v>
      </c>
      <c r="X134" s="340">
        <v>72</v>
      </c>
      <c r="Y134" s="340">
        <v>52.75</v>
      </c>
      <c r="Z134" s="470" t="s">
        <v>1235</v>
      </c>
      <c r="AA134" s="470" t="s">
        <v>1459</v>
      </c>
      <c r="AB134" s="471" t="s">
        <v>1220</v>
      </c>
      <c r="AC134" s="472">
        <v>72</v>
      </c>
      <c r="AD134" s="472">
        <v>52.75</v>
      </c>
    </row>
    <row r="135" spans="1:30" s="380" customFormat="1" x14ac:dyDescent="0.25">
      <c r="A135" s="333" t="s">
        <v>1442</v>
      </c>
      <c r="B135" s="386" t="s">
        <v>1542</v>
      </c>
      <c r="C135" s="371" t="s">
        <v>915</v>
      </c>
      <c r="D135" s="371" t="s">
        <v>916</v>
      </c>
      <c r="E135" s="372" t="s">
        <v>917</v>
      </c>
      <c r="F135" s="372">
        <v>12324733</v>
      </c>
      <c r="G135" s="337">
        <v>6</v>
      </c>
      <c r="H135" s="330">
        <v>43815</v>
      </c>
      <c r="I135" s="330">
        <v>43998</v>
      </c>
      <c r="J135" s="345" t="s">
        <v>1414</v>
      </c>
      <c r="K135" s="336" t="s">
        <v>1460</v>
      </c>
      <c r="L135" s="339" t="s">
        <v>1220</v>
      </c>
      <c r="M135" s="340">
        <v>80</v>
      </c>
      <c r="N135" s="340">
        <v>58.590889116742346</v>
      </c>
      <c r="O135" s="341" t="s">
        <v>1415</v>
      </c>
      <c r="P135" s="386"/>
      <c r="Q135" s="752" t="str">
        <f t="shared" si="2"/>
        <v>Flex</v>
      </c>
      <c r="R135" s="330">
        <v>43847</v>
      </c>
      <c r="S135" s="221" t="s">
        <v>2448</v>
      </c>
      <c r="T135" s="469" t="s">
        <v>1415</v>
      </c>
      <c r="U135" s="465">
        <v>43550</v>
      </c>
      <c r="V135" s="461" t="s">
        <v>1756</v>
      </c>
      <c r="W135" s="339" t="s">
        <v>1220</v>
      </c>
      <c r="X135" s="340">
        <v>72</v>
      </c>
      <c r="Y135" s="340">
        <v>52.95</v>
      </c>
      <c r="Z135" s="470" t="s">
        <v>1463</v>
      </c>
      <c r="AA135" s="470" t="s">
        <v>1464</v>
      </c>
      <c r="AB135" s="471" t="s">
        <v>1220</v>
      </c>
      <c r="AC135" s="472">
        <v>72</v>
      </c>
      <c r="AD135" s="472">
        <v>53.7</v>
      </c>
    </row>
    <row r="136" spans="1:30" s="380" customFormat="1" x14ac:dyDescent="0.25">
      <c r="A136" s="333" t="s">
        <v>1443</v>
      </c>
      <c r="B136" s="386" t="s">
        <v>1542</v>
      </c>
      <c r="C136" s="371" t="s">
        <v>915</v>
      </c>
      <c r="D136" s="371" t="s">
        <v>916</v>
      </c>
      <c r="E136" s="372" t="s">
        <v>917</v>
      </c>
      <c r="F136" s="372">
        <v>12324733</v>
      </c>
      <c r="G136" s="337">
        <v>6</v>
      </c>
      <c r="H136" s="330">
        <v>43640</v>
      </c>
      <c r="I136" s="330">
        <v>43793</v>
      </c>
      <c r="J136" s="345" t="s">
        <v>1214</v>
      </c>
      <c r="K136" s="336" t="s">
        <v>1460</v>
      </c>
      <c r="L136" s="339" t="s">
        <v>1220</v>
      </c>
      <c r="M136" s="340">
        <v>72</v>
      </c>
      <c r="N136" s="340">
        <v>52.75</v>
      </c>
      <c r="O136" s="341" t="s">
        <v>1415</v>
      </c>
      <c r="P136" s="386"/>
      <c r="Q136" s="752" t="str">
        <f t="shared" si="2"/>
        <v>Flex</v>
      </c>
      <c r="R136" s="386"/>
      <c r="S136" s="386"/>
      <c r="T136" s="469" t="s">
        <v>1415</v>
      </c>
      <c r="U136" s="465">
        <v>43668</v>
      </c>
      <c r="V136" s="461" t="s">
        <v>1940</v>
      </c>
      <c r="W136" s="339" t="s">
        <v>1220</v>
      </c>
      <c r="X136" s="340">
        <v>72</v>
      </c>
      <c r="Y136" s="340">
        <v>52.75</v>
      </c>
      <c r="Z136" s="470" t="s">
        <v>1235</v>
      </c>
      <c r="AA136" s="470" t="s">
        <v>1459</v>
      </c>
      <c r="AB136" s="471" t="s">
        <v>1220</v>
      </c>
      <c r="AC136" s="472">
        <v>72</v>
      </c>
      <c r="AD136" s="472">
        <v>52.75</v>
      </c>
    </row>
    <row r="137" spans="1:30" x14ac:dyDescent="0.25">
      <c r="A137" s="461" t="s">
        <v>1444</v>
      </c>
      <c r="B137" s="475" t="s">
        <v>1565</v>
      </c>
      <c r="C137" s="462" t="s">
        <v>915</v>
      </c>
      <c r="D137" s="462" t="s">
        <v>916</v>
      </c>
      <c r="E137" s="463" t="s">
        <v>917</v>
      </c>
      <c r="F137" s="463">
        <v>12326184</v>
      </c>
      <c r="G137" s="464">
        <v>6</v>
      </c>
      <c r="H137" s="476">
        <v>43587</v>
      </c>
      <c r="I137" s="476">
        <v>43771</v>
      </c>
      <c r="J137" s="466" t="s">
        <v>1210</v>
      </c>
      <c r="K137" s="474" t="s">
        <v>1460</v>
      </c>
      <c r="L137" s="471" t="s">
        <v>1220</v>
      </c>
      <c r="M137" s="472">
        <v>80</v>
      </c>
      <c r="N137" s="472">
        <v>58.87</v>
      </c>
      <c r="O137" s="469" t="s">
        <v>1415</v>
      </c>
      <c r="P137" s="475"/>
      <c r="Q137" s="752" t="str">
        <f t="shared" si="2"/>
        <v>Flex</v>
      </c>
      <c r="R137" s="475"/>
      <c r="S137" s="475"/>
      <c r="T137" s="469" t="s">
        <v>1415</v>
      </c>
      <c r="U137" s="465">
        <v>43656</v>
      </c>
      <c r="V137" s="461" t="s">
        <v>1877</v>
      </c>
      <c r="W137" s="471" t="s">
        <v>1220</v>
      </c>
      <c r="X137" s="472">
        <v>80</v>
      </c>
      <c r="Y137" s="472">
        <v>58.87</v>
      </c>
      <c r="Z137" s="470" t="s">
        <v>1463</v>
      </c>
      <c r="AA137" s="470" t="s">
        <v>1464</v>
      </c>
      <c r="AB137" s="471" t="s">
        <v>1220</v>
      </c>
      <c r="AC137" s="472">
        <v>72</v>
      </c>
      <c r="AD137" s="472">
        <v>53.7</v>
      </c>
    </row>
    <row r="138" spans="1:30" s="380" customFormat="1" x14ac:dyDescent="0.25">
      <c r="A138" s="333" t="s">
        <v>1445</v>
      </c>
      <c r="B138" s="386" t="s">
        <v>1565</v>
      </c>
      <c r="C138" s="371" t="s">
        <v>915</v>
      </c>
      <c r="D138" s="371" t="s">
        <v>916</v>
      </c>
      <c r="E138" s="372" t="s">
        <v>917</v>
      </c>
      <c r="F138" s="372">
        <v>12326184</v>
      </c>
      <c r="G138" s="337">
        <v>6</v>
      </c>
      <c r="H138" s="388">
        <v>43761</v>
      </c>
      <c r="I138" s="388">
        <v>43944</v>
      </c>
      <c r="J138" s="345" t="s">
        <v>1216</v>
      </c>
      <c r="K138" s="336" t="s">
        <v>1460</v>
      </c>
      <c r="L138" s="339" t="s">
        <v>1220</v>
      </c>
      <c r="M138" s="340">
        <v>80</v>
      </c>
      <c r="N138" s="340">
        <v>57.88</v>
      </c>
      <c r="O138" s="341" t="s">
        <v>1415</v>
      </c>
      <c r="P138" s="386"/>
      <c r="Q138" s="752" t="str">
        <f t="shared" si="2"/>
        <v>Flex</v>
      </c>
      <c r="R138" s="386"/>
      <c r="S138" s="386"/>
      <c r="T138" s="469" t="s">
        <v>1415</v>
      </c>
      <c r="U138" s="465">
        <v>43815</v>
      </c>
      <c r="V138" s="461" t="s">
        <v>2386</v>
      </c>
      <c r="W138" s="339" t="s">
        <v>1220</v>
      </c>
      <c r="X138" s="340">
        <v>80</v>
      </c>
      <c r="Y138" s="340">
        <v>57.88</v>
      </c>
      <c r="Z138" s="470" t="s">
        <v>1465</v>
      </c>
      <c r="AA138" s="470" t="s">
        <v>1754</v>
      </c>
      <c r="AB138" s="471" t="s">
        <v>1220</v>
      </c>
      <c r="AC138" s="472">
        <v>72</v>
      </c>
      <c r="AD138" s="472">
        <v>52.26</v>
      </c>
    </row>
    <row r="139" spans="1:30" s="380" customFormat="1" x14ac:dyDescent="0.25">
      <c r="A139" s="333" t="s">
        <v>1446</v>
      </c>
      <c r="B139" s="386" t="s">
        <v>1556</v>
      </c>
      <c r="C139" s="371" t="s">
        <v>915</v>
      </c>
      <c r="D139" s="371" t="s">
        <v>916</v>
      </c>
      <c r="E139" s="372" t="s">
        <v>917</v>
      </c>
      <c r="F139" s="372">
        <v>12326187</v>
      </c>
      <c r="G139" s="337">
        <v>6</v>
      </c>
      <c r="H139" s="330">
        <v>43815</v>
      </c>
      <c r="I139" s="330">
        <v>43998</v>
      </c>
      <c r="J139" s="345" t="s">
        <v>1414</v>
      </c>
      <c r="K139" s="336" t="s">
        <v>1460</v>
      </c>
      <c r="L139" s="339" t="s">
        <v>1220</v>
      </c>
      <c r="M139" s="340">
        <v>80</v>
      </c>
      <c r="N139" s="340">
        <v>58.590889116742346</v>
      </c>
      <c r="O139" s="341" t="s">
        <v>1415</v>
      </c>
      <c r="P139" s="386"/>
      <c r="Q139" s="752" t="str">
        <f t="shared" si="2"/>
        <v>Flex</v>
      </c>
      <c r="R139" s="330">
        <v>43847</v>
      </c>
      <c r="S139" s="221" t="s">
        <v>2448</v>
      </c>
      <c r="T139" s="469" t="s">
        <v>1415</v>
      </c>
      <c r="U139" s="465">
        <v>43550</v>
      </c>
      <c r="V139" s="461" t="s">
        <v>1756</v>
      </c>
      <c r="W139" s="339" t="s">
        <v>1220</v>
      </c>
      <c r="X139" s="340">
        <v>72</v>
      </c>
      <c r="Y139" s="340">
        <v>52.95</v>
      </c>
      <c r="Z139" s="470" t="s">
        <v>1463</v>
      </c>
      <c r="AA139" s="470" t="s">
        <v>1464</v>
      </c>
      <c r="AB139" s="471" t="s">
        <v>1220</v>
      </c>
      <c r="AC139" s="472">
        <v>72</v>
      </c>
      <c r="AD139" s="472">
        <v>53.7</v>
      </c>
    </row>
    <row r="140" spans="1:30" s="380" customFormat="1" x14ac:dyDescent="0.25">
      <c r="A140" s="333" t="s">
        <v>1447</v>
      </c>
      <c r="B140" s="386" t="s">
        <v>1556</v>
      </c>
      <c r="C140" s="371" t="s">
        <v>915</v>
      </c>
      <c r="D140" s="371" t="s">
        <v>916</v>
      </c>
      <c r="E140" s="372" t="s">
        <v>917</v>
      </c>
      <c r="F140" s="372">
        <v>12326187</v>
      </c>
      <c r="G140" s="337">
        <v>6</v>
      </c>
      <c r="H140" s="330">
        <v>43640</v>
      </c>
      <c r="I140" s="330">
        <v>43783</v>
      </c>
      <c r="J140" s="345" t="s">
        <v>1214</v>
      </c>
      <c r="K140" s="336" t="s">
        <v>1460</v>
      </c>
      <c r="L140" s="339" t="s">
        <v>1220</v>
      </c>
      <c r="M140" s="340">
        <v>72</v>
      </c>
      <c r="N140" s="340">
        <v>52.75</v>
      </c>
      <c r="O140" s="341" t="s">
        <v>1415</v>
      </c>
      <c r="P140" s="386"/>
      <c r="Q140" s="752" t="str">
        <f t="shared" si="2"/>
        <v>Flex</v>
      </c>
      <c r="R140" s="386"/>
      <c r="S140" s="386"/>
      <c r="T140" s="469" t="s">
        <v>1415</v>
      </c>
      <c r="U140" s="465">
        <v>43668</v>
      </c>
      <c r="V140" s="461" t="s">
        <v>1940</v>
      </c>
      <c r="W140" s="339" t="s">
        <v>1220</v>
      </c>
      <c r="X140" s="340">
        <v>72</v>
      </c>
      <c r="Y140" s="340">
        <v>52.75</v>
      </c>
      <c r="Z140" s="470" t="s">
        <v>1235</v>
      </c>
      <c r="AA140" s="470" t="s">
        <v>1459</v>
      </c>
      <c r="AB140" s="471" t="s">
        <v>1220</v>
      </c>
      <c r="AC140" s="472">
        <v>72</v>
      </c>
      <c r="AD140" s="472">
        <v>52.75</v>
      </c>
    </row>
    <row r="141" spans="1:30" s="380" customFormat="1" x14ac:dyDescent="0.25">
      <c r="A141" s="333" t="s">
        <v>1448</v>
      </c>
      <c r="B141" s="386" t="s">
        <v>1557</v>
      </c>
      <c r="C141" s="371" t="s">
        <v>915</v>
      </c>
      <c r="D141" s="371" t="s">
        <v>916</v>
      </c>
      <c r="E141" s="372" t="s">
        <v>917</v>
      </c>
      <c r="F141" s="372">
        <v>12326180</v>
      </c>
      <c r="G141" s="337">
        <v>6</v>
      </c>
      <c r="H141" s="330">
        <v>43815</v>
      </c>
      <c r="I141" s="330">
        <v>43998</v>
      </c>
      <c r="J141" s="345" t="s">
        <v>1414</v>
      </c>
      <c r="K141" s="336" t="s">
        <v>1460</v>
      </c>
      <c r="L141" s="339" t="s">
        <v>1220</v>
      </c>
      <c r="M141" s="340">
        <v>80</v>
      </c>
      <c r="N141" s="340">
        <v>58.590889116742346</v>
      </c>
      <c r="O141" s="341" t="s">
        <v>1415</v>
      </c>
      <c r="P141" s="386"/>
      <c r="Q141" s="752" t="str">
        <f t="shared" ref="Q141" si="3">T141</f>
        <v>Flex</v>
      </c>
      <c r="R141" s="330">
        <v>43847</v>
      </c>
      <c r="S141" s="221" t="s">
        <v>2448</v>
      </c>
      <c r="T141" s="469" t="s">
        <v>1415</v>
      </c>
      <c r="U141" s="465">
        <v>43550</v>
      </c>
      <c r="V141" s="461" t="s">
        <v>1756</v>
      </c>
      <c r="W141" s="339" t="s">
        <v>1220</v>
      </c>
      <c r="X141" s="340">
        <v>72</v>
      </c>
      <c r="Y141" s="340">
        <v>52.95</v>
      </c>
      <c r="Z141" s="470" t="s">
        <v>1463</v>
      </c>
      <c r="AA141" s="470" t="s">
        <v>1464</v>
      </c>
      <c r="AB141" s="471" t="s">
        <v>1220</v>
      </c>
      <c r="AC141" s="472">
        <v>72</v>
      </c>
      <c r="AD141" s="472">
        <v>53.7</v>
      </c>
    </row>
    <row r="142" spans="1:30" s="380" customFormat="1" x14ac:dyDescent="0.25">
      <c r="A142" s="333" t="s">
        <v>1449</v>
      </c>
      <c r="B142" s="386" t="s">
        <v>1557</v>
      </c>
      <c r="C142" s="371" t="s">
        <v>915</v>
      </c>
      <c r="D142" s="371" t="s">
        <v>916</v>
      </c>
      <c r="E142" s="372" t="s">
        <v>917</v>
      </c>
      <c r="F142" s="372">
        <v>12326180</v>
      </c>
      <c r="G142" s="337">
        <v>6</v>
      </c>
      <c r="H142" s="330">
        <v>43640</v>
      </c>
      <c r="I142" s="330">
        <v>43793</v>
      </c>
      <c r="J142" s="345" t="s">
        <v>1214</v>
      </c>
      <c r="K142" s="336" t="s">
        <v>1460</v>
      </c>
      <c r="L142" s="339" t="s">
        <v>1220</v>
      </c>
      <c r="M142" s="340">
        <v>72</v>
      </c>
      <c r="N142" s="340">
        <v>52.75</v>
      </c>
      <c r="O142" s="341" t="s">
        <v>1415</v>
      </c>
      <c r="P142" s="386"/>
      <c r="Q142" s="752" t="str">
        <f t="shared" si="2"/>
        <v>Flex</v>
      </c>
      <c r="R142" s="386"/>
      <c r="S142" s="386"/>
      <c r="T142" s="469" t="s">
        <v>1415</v>
      </c>
      <c r="U142" s="465">
        <v>43668</v>
      </c>
      <c r="V142" s="461" t="s">
        <v>1940</v>
      </c>
      <c r="W142" s="339" t="s">
        <v>1220</v>
      </c>
      <c r="X142" s="340">
        <v>72</v>
      </c>
      <c r="Y142" s="340">
        <v>52.75</v>
      </c>
      <c r="Z142" s="470" t="s">
        <v>1235</v>
      </c>
      <c r="AA142" s="470" t="s">
        <v>1459</v>
      </c>
      <c r="AB142" s="471" t="s">
        <v>1220</v>
      </c>
      <c r="AC142" s="472">
        <v>72</v>
      </c>
      <c r="AD142" s="472">
        <v>52.75</v>
      </c>
    </row>
    <row r="143" spans="1:30" s="380" customFormat="1" x14ac:dyDescent="0.25">
      <c r="A143" s="333" t="s">
        <v>1450</v>
      </c>
      <c r="B143" s="386" t="s">
        <v>1558</v>
      </c>
      <c r="C143" s="371" t="s">
        <v>915</v>
      </c>
      <c r="D143" s="371" t="s">
        <v>916</v>
      </c>
      <c r="E143" s="372" t="s">
        <v>917</v>
      </c>
      <c r="F143" s="372">
        <v>12326190</v>
      </c>
      <c r="G143" s="337">
        <v>6</v>
      </c>
      <c r="H143" s="330">
        <v>43815</v>
      </c>
      <c r="I143" s="330">
        <v>43998</v>
      </c>
      <c r="J143" s="345" t="s">
        <v>1414</v>
      </c>
      <c r="K143" s="336" t="s">
        <v>1460</v>
      </c>
      <c r="L143" s="339" t="s">
        <v>1220</v>
      </c>
      <c r="M143" s="340">
        <v>80</v>
      </c>
      <c r="N143" s="340">
        <v>58.590889116742346</v>
      </c>
      <c r="O143" s="341" t="s">
        <v>1415</v>
      </c>
      <c r="P143" s="386"/>
      <c r="Q143" s="752" t="str">
        <f t="shared" si="2"/>
        <v>Flex</v>
      </c>
      <c r="R143" s="330">
        <v>43847</v>
      </c>
      <c r="S143" s="221" t="s">
        <v>2448</v>
      </c>
      <c r="T143" s="469" t="s">
        <v>1415</v>
      </c>
      <c r="U143" s="465">
        <v>43550</v>
      </c>
      <c r="V143" s="461" t="s">
        <v>1756</v>
      </c>
      <c r="W143" s="339" t="s">
        <v>1220</v>
      </c>
      <c r="X143" s="340">
        <v>72</v>
      </c>
      <c r="Y143" s="340">
        <v>52.95</v>
      </c>
      <c r="Z143" s="470" t="s">
        <v>1463</v>
      </c>
      <c r="AA143" s="470" t="s">
        <v>1464</v>
      </c>
      <c r="AB143" s="471" t="s">
        <v>1220</v>
      </c>
      <c r="AC143" s="472">
        <v>72</v>
      </c>
      <c r="AD143" s="472">
        <v>53.7</v>
      </c>
    </row>
    <row r="144" spans="1:30" s="380" customFormat="1" x14ac:dyDescent="0.25">
      <c r="A144" s="333" t="s">
        <v>1451</v>
      </c>
      <c r="B144" s="386" t="s">
        <v>1558</v>
      </c>
      <c r="C144" s="371" t="s">
        <v>915</v>
      </c>
      <c r="D144" s="371" t="s">
        <v>916</v>
      </c>
      <c r="E144" s="372" t="s">
        <v>917</v>
      </c>
      <c r="F144" s="372">
        <v>12326190</v>
      </c>
      <c r="G144" s="337">
        <v>6</v>
      </c>
      <c r="H144" s="330">
        <v>43640</v>
      </c>
      <c r="I144" s="330">
        <v>43793</v>
      </c>
      <c r="J144" s="345" t="s">
        <v>1214</v>
      </c>
      <c r="K144" s="336" t="s">
        <v>1460</v>
      </c>
      <c r="L144" s="339" t="s">
        <v>1220</v>
      </c>
      <c r="M144" s="340">
        <v>72</v>
      </c>
      <c r="N144" s="340">
        <v>52.75</v>
      </c>
      <c r="O144" s="341" t="s">
        <v>1415</v>
      </c>
      <c r="P144" s="386"/>
      <c r="Q144" s="752" t="str">
        <f t="shared" si="2"/>
        <v>Flex</v>
      </c>
      <c r="R144" s="386"/>
      <c r="S144" s="386"/>
      <c r="T144" s="469" t="s">
        <v>1415</v>
      </c>
      <c r="U144" s="465">
        <v>43668</v>
      </c>
      <c r="V144" s="461" t="s">
        <v>1940</v>
      </c>
      <c r="W144" s="339" t="s">
        <v>1220</v>
      </c>
      <c r="X144" s="340">
        <v>72</v>
      </c>
      <c r="Y144" s="340">
        <v>52.75</v>
      </c>
      <c r="Z144" s="470" t="s">
        <v>1235</v>
      </c>
      <c r="AA144" s="470" t="s">
        <v>1459</v>
      </c>
      <c r="AB144" s="471" t="s">
        <v>1220</v>
      </c>
      <c r="AC144" s="472">
        <v>72</v>
      </c>
      <c r="AD144" s="472">
        <v>52.75</v>
      </c>
    </row>
    <row r="145" spans="1:30" s="380" customFormat="1" x14ac:dyDescent="0.25">
      <c r="A145" s="333" t="s">
        <v>1452</v>
      </c>
      <c r="B145" s="386" t="s">
        <v>1559</v>
      </c>
      <c r="C145" s="371" t="s">
        <v>915</v>
      </c>
      <c r="D145" s="371" t="s">
        <v>916</v>
      </c>
      <c r="E145" s="372" t="s">
        <v>917</v>
      </c>
      <c r="F145" s="372">
        <v>12326279</v>
      </c>
      <c r="G145" s="337">
        <v>6</v>
      </c>
      <c r="H145" s="330">
        <v>43815</v>
      </c>
      <c r="I145" s="330">
        <v>43998</v>
      </c>
      <c r="J145" s="345" t="s">
        <v>1414</v>
      </c>
      <c r="K145" s="336" t="s">
        <v>1460</v>
      </c>
      <c r="L145" s="339" t="s">
        <v>1220</v>
      </c>
      <c r="M145" s="340">
        <v>80</v>
      </c>
      <c r="N145" s="340">
        <v>58.590889116742346</v>
      </c>
      <c r="O145" s="341" t="s">
        <v>1415</v>
      </c>
      <c r="P145" s="386"/>
      <c r="Q145" s="752" t="str">
        <f t="shared" si="2"/>
        <v>Flex</v>
      </c>
      <c r="R145" s="330">
        <v>43847</v>
      </c>
      <c r="S145" s="221" t="s">
        <v>2448</v>
      </c>
      <c r="T145" s="469" t="s">
        <v>1415</v>
      </c>
      <c r="U145" s="465">
        <v>43551</v>
      </c>
      <c r="V145" s="461" t="s">
        <v>1759</v>
      </c>
      <c r="W145" s="339" t="s">
        <v>1220</v>
      </c>
      <c r="X145" s="340">
        <v>72</v>
      </c>
      <c r="Y145" s="340">
        <v>52.95</v>
      </c>
      <c r="Z145" s="470" t="s">
        <v>1463</v>
      </c>
      <c r="AA145" s="470" t="s">
        <v>1464</v>
      </c>
      <c r="AB145" s="471" t="s">
        <v>1220</v>
      </c>
      <c r="AC145" s="472">
        <v>72</v>
      </c>
      <c r="AD145" s="472">
        <v>53.7</v>
      </c>
    </row>
    <row r="146" spans="1:30" s="380" customFormat="1" x14ac:dyDescent="0.25">
      <c r="A146" s="333" t="s">
        <v>1453</v>
      </c>
      <c r="B146" s="386" t="s">
        <v>1559</v>
      </c>
      <c r="C146" s="371" t="s">
        <v>915</v>
      </c>
      <c r="D146" s="371" t="s">
        <v>916</v>
      </c>
      <c r="E146" s="372" t="s">
        <v>917</v>
      </c>
      <c r="F146" s="372">
        <v>12326279</v>
      </c>
      <c r="G146" s="337">
        <v>6</v>
      </c>
      <c r="H146" s="330">
        <v>43640</v>
      </c>
      <c r="I146" s="330">
        <v>43793</v>
      </c>
      <c r="J146" s="345" t="s">
        <v>1214</v>
      </c>
      <c r="K146" s="336" t="s">
        <v>1460</v>
      </c>
      <c r="L146" s="339" t="s">
        <v>1220</v>
      </c>
      <c r="M146" s="340">
        <v>72</v>
      </c>
      <c r="N146" s="340">
        <v>52.75</v>
      </c>
      <c r="O146" s="341" t="s">
        <v>1415</v>
      </c>
      <c r="P146" s="386"/>
      <c r="Q146" s="752" t="str">
        <f t="shared" si="2"/>
        <v>Flex</v>
      </c>
      <c r="R146" s="386"/>
      <c r="S146" s="386"/>
      <c r="T146" s="469" t="s">
        <v>1415</v>
      </c>
      <c r="U146" s="465">
        <v>43668</v>
      </c>
      <c r="V146" s="461" t="s">
        <v>1940</v>
      </c>
      <c r="W146" s="339" t="s">
        <v>1220</v>
      </c>
      <c r="X146" s="340">
        <v>72</v>
      </c>
      <c r="Y146" s="340">
        <v>52.75</v>
      </c>
      <c r="Z146" s="470" t="s">
        <v>1235</v>
      </c>
      <c r="AA146" s="470" t="s">
        <v>1459</v>
      </c>
      <c r="AB146" s="471" t="s">
        <v>1220</v>
      </c>
      <c r="AC146" s="472">
        <v>72</v>
      </c>
      <c r="AD146" s="472">
        <v>52.75</v>
      </c>
    </row>
    <row r="147" spans="1:30" s="380" customFormat="1" x14ac:dyDescent="0.25">
      <c r="A147" s="333" t="s">
        <v>1454</v>
      </c>
      <c r="B147" s="386" t="s">
        <v>1560</v>
      </c>
      <c r="C147" s="371" t="s">
        <v>956</v>
      </c>
      <c r="D147" s="371" t="s">
        <v>957</v>
      </c>
      <c r="E147" s="372" t="s">
        <v>958</v>
      </c>
      <c r="F147" s="372">
        <v>1009032663</v>
      </c>
      <c r="G147" s="337">
        <v>6</v>
      </c>
      <c r="H147" s="330">
        <v>43518</v>
      </c>
      <c r="I147" s="330">
        <v>43699</v>
      </c>
      <c r="J147" s="345" t="s">
        <v>1219</v>
      </c>
      <c r="K147" s="336" t="s">
        <v>1460</v>
      </c>
      <c r="L147" s="339" t="s">
        <v>1220</v>
      </c>
      <c r="M147" s="340">
        <v>80</v>
      </c>
      <c r="N147" s="340">
        <v>59.29</v>
      </c>
      <c r="O147" s="341" t="s">
        <v>1415</v>
      </c>
      <c r="P147" s="386"/>
      <c r="Q147" s="752" t="str">
        <f t="shared" si="2"/>
        <v>Flex</v>
      </c>
      <c r="R147" s="386"/>
      <c r="S147" s="386"/>
      <c r="T147" s="469" t="s">
        <v>1415</v>
      </c>
      <c r="U147" s="465">
        <v>43551</v>
      </c>
      <c r="V147" s="461" t="s">
        <v>1759</v>
      </c>
      <c r="W147" s="339" t="s">
        <v>1220</v>
      </c>
      <c r="X147" s="340">
        <v>80</v>
      </c>
      <c r="Y147" s="340">
        <v>59.29</v>
      </c>
      <c r="Z147" s="470" t="s">
        <v>1463</v>
      </c>
      <c r="AA147" s="470" t="s">
        <v>1464</v>
      </c>
      <c r="AB147" s="471" t="s">
        <v>1220</v>
      </c>
      <c r="AC147" s="472">
        <v>64</v>
      </c>
      <c r="AD147" s="472">
        <v>47.74</v>
      </c>
    </row>
    <row r="148" spans="1:30" s="380" customFormat="1" x14ac:dyDescent="0.25">
      <c r="A148" s="333" t="s">
        <v>1455</v>
      </c>
      <c r="B148" s="386" t="s">
        <v>1560</v>
      </c>
      <c r="C148" s="371" t="s">
        <v>956</v>
      </c>
      <c r="D148" s="371" t="s">
        <v>957</v>
      </c>
      <c r="E148" s="372" t="s">
        <v>958</v>
      </c>
      <c r="F148" s="372">
        <v>1009032663</v>
      </c>
      <c r="G148" s="337">
        <v>6</v>
      </c>
      <c r="H148" s="330">
        <v>43711</v>
      </c>
      <c r="I148" s="330">
        <v>43893</v>
      </c>
      <c r="J148" s="345" t="s">
        <v>1209</v>
      </c>
      <c r="K148" s="336" t="s">
        <v>1460</v>
      </c>
      <c r="L148" s="339" t="s">
        <v>1220</v>
      </c>
      <c r="M148" s="340">
        <v>64</v>
      </c>
      <c r="N148" s="340">
        <v>46.89</v>
      </c>
      <c r="O148" s="341" t="s">
        <v>1415</v>
      </c>
      <c r="P148" s="386"/>
      <c r="Q148" s="752" t="str">
        <f t="shared" si="2"/>
        <v>Flex</v>
      </c>
      <c r="R148" s="386"/>
      <c r="S148" s="386"/>
      <c r="T148" s="469" t="s">
        <v>1415</v>
      </c>
      <c r="U148" s="465">
        <v>43735</v>
      </c>
      <c r="V148" s="333" t="s">
        <v>1955</v>
      </c>
      <c r="W148" s="339" t="s">
        <v>1220</v>
      </c>
      <c r="X148" s="340">
        <v>64</v>
      </c>
      <c r="Y148" s="340">
        <v>46.89</v>
      </c>
      <c r="Z148" s="470" t="s">
        <v>1235</v>
      </c>
      <c r="AA148" s="470" t="s">
        <v>1459</v>
      </c>
      <c r="AB148" s="471" t="s">
        <v>1220</v>
      </c>
      <c r="AC148" s="472">
        <v>64</v>
      </c>
      <c r="AD148" s="472">
        <v>46.89</v>
      </c>
    </row>
    <row r="149" spans="1:30" s="380" customFormat="1" x14ac:dyDescent="0.25">
      <c r="A149" s="333" t="s">
        <v>1544</v>
      </c>
      <c r="B149" s="386" t="s">
        <v>1561</v>
      </c>
      <c r="C149" s="371" t="s">
        <v>953</v>
      </c>
      <c r="D149" s="371" t="s">
        <v>950</v>
      </c>
      <c r="E149" s="372" t="s">
        <v>954</v>
      </c>
      <c r="F149" s="372" t="s">
        <v>955</v>
      </c>
      <c r="G149" s="337">
        <v>6</v>
      </c>
      <c r="H149" s="330">
        <v>43524</v>
      </c>
      <c r="I149" s="330">
        <v>43705</v>
      </c>
      <c r="J149" s="345" t="s">
        <v>1219</v>
      </c>
      <c r="K149" s="336" t="s">
        <v>1460</v>
      </c>
      <c r="L149" s="339" t="s">
        <v>1220</v>
      </c>
      <c r="M149" s="340">
        <v>32</v>
      </c>
      <c r="N149" s="340">
        <v>23.72</v>
      </c>
      <c r="O149" s="341" t="s">
        <v>1415</v>
      </c>
      <c r="P149" s="386"/>
      <c r="Q149" s="752" t="str">
        <f t="shared" si="2"/>
        <v>Flex</v>
      </c>
      <c r="R149" s="386"/>
      <c r="S149" s="386"/>
      <c r="T149" s="469" t="s">
        <v>1415</v>
      </c>
      <c r="U149" s="465">
        <v>43551</v>
      </c>
      <c r="V149" s="461" t="s">
        <v>1759</v>
      </c>
      <c r="W149" s="339" t="s">
        <v>1220</v>
      </c>
      <c r="X149" s="340">
        <v>32</v>
      </c>
      <c r="Y149" s="340">
        <v>23.72</v>
      </c>
      <c r="Z149" s="470" t="s">
        <v>1463</v>
      </c>
      <c r="AA149" s="470" t="s">
        <v>1464</v>
      </c>
      <c r="AB149" s="471" t="s">
        <v>1220</v>
      </c>
      <c r="AC149" s="472">
        <v>32</v>
      </c>
      <c r="AD149" s="472">
        <v>23.87</v>
      </c>
    </row>
    <row r="150" spans="1:30" s="380" customFormat="1" x14ac:dyDescent="0.25">
      <c r="A150" s="333" t="s">
        <v>1545</v>
      </c>
      <c r="B150" s="386" t="s">
        <v>1561</v>
      </c>
      <c r="C150" s="371" t="s">
        <v>953</v>
      </c>
      <c r="D150" s="371" t="s">
        <v>950</v>
      </c>
      <c r="E150" s="372" t="s">
        <v>954</v>
      </c>
      <c r="F150" s="372" t="s">
        <v>955</v>
      </c>
      <c r="G150" s="337">
        <v>6</v>
      </c>
      <c r="H150" s="330">
        <v>43704</v>
      </c>
      <c r="I150" s="330">
        <v>43888</v>
      </c>
      <c r="J150" s="345" t="s">
        <v>1218</v>
      </c>
      <c r="K150" s="336" t="s">
        <v>1460</v>
      </c>
      <c r="L150" s="339" t="s">
        <v>1220</v>
      </c>
      <c r="M150" s="340">
        <v>32</v>
      </c>
      <c r="N150" s="340">
        <v>23.44</v>
      </c>
      <c r="O150" s="341" t="s">
        <v>1415</v>
      </c>
      <c r="P150" s="386"/>
      <c r="Q150" s="752" t="str">
        <f t="shared" si="2"/>
        <v>Flex</v>
      </c>
      <c r="R150" s="386"/>
      <c r="S150" s="386"/>
      <c r="T150" s="469" t="s">
        <v>1415</v>
      </c>
      <c r="U150" s="465">
        <v>43735</v>
      </c>
      <c r="V150" s="333" t="s">
        <v>1955</v>
      </c>
      <c r="W150" s="339" t="s">
        <v>1220</v>
      </c>
      <c r="X150" s="340">
        <v>32</v>
      </c>
      <c r="Y150" s="340">
        <v>23.44</v>
      </c>
      <c r="Z150" s="470" t="s">
        <v>1235</v>
      </c>
      <c r="AA150" s="470" t="s">
        <v>1459</v>
      </c>
      <c r="AB150" s="471" t="s">
        <v>1220</v>
      </c>
      <c r="AC150" s="472">
        <v>32</v>
      </c>
      <c r="AD150" s="472">
        <v>23.44</v>
      </c>
    </row>
    <row r="151" spans="1:30" s="380" customFormat="1" x14ac:dyDescent="0.25">
      <c r="A151" s="333" t="s">
        <v>1549</v>
      </c>
      <c r="B151" s="386" t="s">
        <v>1562</v>
      </c>
      <c r="C151" s="371" t="s">
        <v>949</v>
      </c>
      <c r="D151" s="371" t="s">
        <v>950</v>
      </c>
      <c r="E151" s="372" t="s">
        <v>951</v>
      </c>
      <c r="F151" s="372" t="s">
        <v>952</v>
      </c>
      <c r="G151" s="337">
        <v>6</v>
      </c>
      <c r="H151" s="330">
        <v>43517</v>
      </c>
      <c r="I151" s="330">
        <v>43698</v>
      </c>
      <c r="J151" s="345" t="s">
        <v>1219</v>
      </c>
      <c r="K151" s="336" t="s">
        <v>1460</v>
      </c>
      <c r="L151" s="339" t="s">
        <v>1220</v>
      </c>
      <c r="M151" s="340">
        <v>27</v>
      </c>
      <c r="N151" s="340">
        <v>20.010000000000002</v>
      </c>
      <c r="O151" s="341" t="s">
        <v>1415</v>
      </c>
      <c r="P151" s="386"/>
      <c r="Q151" s="752" t="str">
        <f t="shared" si="2"/>
        <v>Flex</v>
      </c>
      <c r="R151" s="386"/>
      <c r="S151" s="386"/>
      <c r="T151" s="469" t="s">
        <v>1415</v>
      </c>
      <c r="U151" s="465">
        <v>43551</v>
      </c>
      <c r="V151" s="461" t="s">
        <v>1759</v>
      </c>
      <c r="W151" s="339" t="s">
        <v>1220</v>
      </c>
      <c r="X151" s="340">
        <v>27</v>
      </c>
      <c r="Y151" s="340">
        <v>20.010000000000002</v>
      </c>
      <c r="Z151" s="470" t="s">
        <v>1463</v>
      </c>
      <c r="AA151" s="470" t="s">
        <v>1464</v>
      </c>
      <c r="AB151" s="471" t="s">
        <v>1220</v>
      </c>
      <c r="AC151" s="472">
        <v>24</v>
      </c>
      <c r="AD151" s="472">
        <v>17.899999999999999</v>
      </c>
    </row>
    <row r="152" spans="1:30" s="380" customFormat="1" x14ac:dyDescent="0.25">
      <c r="A152" s="333" t="s">
        <v>1550</v>
      </c>
      <c r="B152" s="386" t="s">
        <v>1562</v>
      </c>
      <c r="C152" s="371" t="s">
        <v>949</v>
      </c>
      <c r="D152" s="371" t="s">
        <v>950</v>
      </c>
      <c r="E152" s="372" t="s">
        <v>951</v>
      </c>
      <c r="F152" s="372" t="s">
        <v>952</v>
      </c>
      <c r="G152" s="337">
        <v>6</v>
      </c>
      <c r="H152" s="330">
        <v>43704</v>
      </c>
      <c r="I152" s="330">
        <v>43888</v>
      </c>
      <c r="J152" s="345" t="s">
        <v>1218</v>
      </c>
      <c r="K152" s="336" t="s">
        <v>1460</v>
      </c>
      <c r="L152" s="339" t="s">
        <v>1220</v>
      </c>
      <c r="M152" s="340">
        <v>32</v>
      </c>
      <c r="N152" s="340">
        <v>23.44</v>
      </c>
      <c r="O152" s="341" t="s">
        <v>1415</v>
      </c>
      <c r="P152" s="386"/>
      <c r="Q152" s="752" t="str">
        <f t="shared" si="2"/>
        <v>Flex</v>
      </c>
      <c r="R152" s="386"/>
      <c r="S152" s="386"/>
      <c r="T152" s="469" t="s">
        <v>1415</v>
      </c>
      <c r="U152" s="465">
        <v>43735</v>
      </c>
      <c r="V152" s="333" t="s">
        <v>1955</v>
      </c>
      <c r="W152" s="339" t="s">
        <v>1220</v>
      </c>
      <c r="X152" s="340">
        <v>32</v>
      </c>
      <c r="Y152" s="340">
        <v>23.44</v>
      </c>
      <c r="Z152" s="470" t="s">
        <v>1235</v>
      </c>
      <c r="AA152" s="470" t="s">
        <v>1459</v>
      </c>
      <c r="AB152" s="471" t="s">
        <v>1220</v>
      </c>
      <c r="AC152" s="472">
        <v>32</v>
      </c>
      <c r="AD152" s="472">
        <v>23.44</v>
      </c>
    </row>
    <row r="153" spans="1:30" x14ac:dyDescent="0.25">
      <c r="A153" s="221" t="s">
        <v>1356</v>
      </c>
      <c r="B153" s="385" t="s">
        <v>1563</v>
      </c>
      <c r="C153" s="300" t="s">
        <v>931</v>
      </c>
      <c r="D153" s="300" t="s">
        <v>1743</v>
      </c>
      <c r="E153" s="301" t="s">
        <v>933</v>
      </c>
      <c r="F153" s="301" t="s">
        <v>934</v>
      </c>
      <c r="G153" s="83">
        <v>12</v>
      </c>
      <c r="H153" s="215">
        <v>43661</v>
      </c>
      <c r="I153" s="215">
        <v>44027</v>
      </c>
      <c r="J153" s="326" t="s">
        <v>1211</v>
      </c>
      <c r="K153" s="27" t="s">
        <v>1461</v>
      </c>
      <c r="L153" s="328" t="s">
        <v>1220</v>
      </c>
      <c r="M153" s="329">
        <v>390</v>
      </c>
      <c r="N153" s="329">
        <v>288.20999999999998</v>
      </c>
      <c r="O153" s="253" t="s">
        <v>1415</v>
      </c>
      <c r="P153" s="385"/>
      <c r="Q153" s="30" t="str">
        <f t="shared" si="2"/>
        <v>Flex</v>
      </c>
      <c r="R153" s="385"/>
      <c r="S153" s="385"/>
      <c r="T153" s="253" t="s">
        <v>1415</v>
      </c>
      <c r="U153" s="215">
        <v>43704</v>
      </c>
      <c r="V153" s="221" t="s">
        <v>1951</v>
      </c>
      <c r="W153" s="328" t="s">
        <v>1220</v>
      </c>
      <c r="X153" s="329">
        <v>390</v>
      </c>
      <c r="Y153" s="329">
        <v>288.20999999999998</v>
      </c>
      <c r="Z153" s="383" t="s">
        <v>1235</v>
      </c>
      <c r="AA153" s="383" t="s">
        <v>1459</v>
      </c>
      <c r="AB153" s="328" t="s">
        <v>1220</v>
      </c>
      <c r="AC153" s="329">
        <v>390</v>
      </c>
      <c r="AD153" s="329">
        <v>285.70999999999998</v>
      </c>
    </row>
    <row r="154" spans="1:30" x14ac:dyDescent="0.25">
      <c r="A154" s="221" t="s">
        <v>1357</v>
      </c>
      <c r="B154" s="54" t="s">
        <v>1933</v>
      </c>
      <c r="C154" s="300" t="s">
        <v>1041</v>
      </c>
      <c r="D154" s="300" t="s">
        <v>904</v>
      </c>
      <c r="E154" s="301" t="s">
        <v>1042</v>
      </c>
      <c r="F154" s="301" t="s">
        <v>1043</v>
      </c>
      <c r="G154" s="83">
        <v>12</v>
      </c>
      <c r="H154" s="215">
        <v>43630</v>
      </c>
      <c r="I154" s="215">
        <v>43996</v>
      </c>
      <c r="J154" s="326" t="s">
        <v>1214</v>
      </c>
      <c r="K154" s="27" t="s">
        <v>1458</v>
      </c>
      <c r="L154" s="328" t="s">
        <v>1221</v>
      </c>
      <c r="M154" s="329">
        <v>15.79</v>
      </c>
      <c r="N154" s="329">
        <v>15.79</v>
      </c>
      <c r="O154" s="253" t="s">
        <v>1415</v>
      </c>
      <c r="P154" s="458" t="s">
        <v>1925</v>
      </c>
      <c r="Q154" s="30" t="str">
        <f t="shared" si="2"/>
        <v>Flex</v>
      </c>
      <c r="R154" s="458"/>
      <c r="S154" s="385"/>
      <c r="T154" s="253" t="s">
        <v>1415</v>
      </c>
      <c r="U154" s="215">
        <v>43668</v>
      </c>
      <c r="V154" s="221" t="s">
        <v>1940</v>
      </c>
      <c r="W154" s="328" t="s">
        <v>1221</v>
      </c>
      <c r="X154" s="329">
        <v>15.79</v>
      </c>
      <c r="Y154" s="329">
        <v>15.79</v>
      </c>
      <c r="Z154" s="383" t="s">
        <v>1463</v>
      </c>
      <c r="AA154" s="383" t="s">
        <v>1464</v>
      </c>
      <c r="AB154" s="328" t="s">
        <v>1221</v>
      </c>
      <c r="AC154" s="329">
        <v>15.79</v>
      </c>
      <c r="AD154" s="329">
        <v>15.79</v>
      </c>
    </row>
    <row r="155" spans="1:30" x14ac:dyDescent="0.25">
      <c r="A155" s="221" t="s">
        <v>1358</v>
      </c>
      <c r="B155" s="54" t="s">
        <v>1933</v>
      </c>
      <c r="C155" s="300" t="s">
        <v>1041</v>
      </c>
      <c r="D155" s="300" t="s">
        <v>904</v>
      </c>
      <c r="E155" s="301" t="s">
        <v>1042</v>
      </c>
      <c r="F155" s="301" t="s">
        <v>1044</v>
      </c>
      <c r="G155" s="83">
        <v>12</v>
      </c>
      <c r="H155" s="215">
        <v>43630</v>
      </c>
      <c r="I155" s="215">
        <v>43996</v>
      </c>
      <c r="J155" s="326" t="s">
        <v>1214</v>
      </c>
      <c r="K155" s="27" t="s">
        <v>1458</v>
      </c>
      <c r="L155" s="328" t="s">
        <v>1221</v>
      </c>
      <c r="M155" s="329">
        <v>15.79</v>
      </c>
      <c r="N155" s="329">
        <v>15.79</v>
      </c>
      <c r="O155" s="253" t="s">
        <v>1415</v>
      </c>
      <c r="P155" s="458" t="s">
        <v>1926</v>
      </c>
      <c r="Q155" s="30" t="str">
        <f t="shared" si="2"/>
        <v>Flex</v>
      </c>
      <c r="R155" s="458"/>
      <c r="S155" s="385"/>
      <c r="T155" s="253" t="s">
        <v>1415</v>
      </c>
      <c r="U155" s="215">
        <v>43668</v>
      </c>
      <c r="V155" s="221" t="s">
        <v>1940</v>
      </c>
      <c r="W155" s="328" t="s">
        <v>1221</v>
      </c>
      <c r="X155" s="329">
        <v>15.79</v>
      </c>
      <c r="Y155" s="329">
        <v>15.79</v>
      </c>
      <c r="Z155" s="383" t="s">
        <v>1463</v>
      </c>
      <c r="AA155" s="383" t="s">
        <v>1464</v>
      </c>
      <c r="AB155" s="328" t="s">
        <v>1221</v>
      </c>
      <c r="AC155" s="329">
        <v>15.79</v>
      </c>
      <c r="AD155" s="329">
        <v>15.79</v>
      </c>
    </row>
    <row r="156" spans="1:30" x14ac:dyDescent="0.25">
      <c r="A156" s="221" t="s">
        <v>1359</v>
      </c>
      <c r="B156" s="54" t="s">
        <v>1934</v>
      </c>
      <c r="C156" s="300" t="s">
        <v>1041</v>
      </c>
      <c r="D156" s="300" t="s">
        <v>904</v>
      </c>
      <c r="E156" s="301" t="s">
        <v>1042</v>
      </c>
      <c r="F156" s="301" t="s">
        <v>1045</v>
      </c>
      <c r="G156" s="83">
        <v>12</v>
      </c>
      <c r="H156" s="215">
        <v>43630</v>
      </c>
      <c r="I156" s="215">
        <v>43996</v>
      </c>
      <c r="J156" s="326" t="s">
        <v>1214</v>
      </c>
      <c r="K156" s="27" t="s">
        <v>1458</v>
      </c>
      <c r="L156" s="328" t="s">
        <v>1221</v>
      </c>
      <c r="M156" s="329">
        <v>15.79</v>
      </c>
      <c r="N156" s="329">
        <v>15.79</v>
      </c>
      <c r="O156" s="253" t="s">
        <v>1415</v>
      </c>
      <c r="P156" s="458" t="s">
        <v>1927</v>
      </c>
      <c r="Q156" s="30" t="str">
        <f t="shared" si="2"/>
        <v>Flex</v>
      </c>
      <c r="R156" s="458"/>
      <c r="S156" s="385"/>
      <c r="T156" s="253" t="s">
        <v>1415</v>
      </c>
      <c r="U156" s="215">
        <v>43668</v>
      </c>
      <c r="V156" s="221" t="s">
        <v>1940</v>
      </c>
      <c r="W156" s="328" t="s">
        <v>1221</v>
      </c>
      <c r="X156" s="329">
        <v>15.79</v>
      </c>
      <c r="Y156" s="329">
        <v>15.79</v>
      </c>
      <c r="Z156" s="383" t="s">
        <v>1463</v>
      </c>
      <c r="AA156" s="383" t="s">
        <v>1464</v>
      </c>
      <c r="AB156" s="328" t="s">
        <v>1221</v>
      </c>
      <c r="AC156" s="329">
        <v>15.79</v>
      </c>
      <c r="AD156" s="329">
        <v>15.79</v>
      </c>
    </row>
    <row r="157" spans="1:30" x14ac:dyDescent="0.25">
      <c r="A157" s="221" t="s">
        <v>1360</v>
      </c>
      <c r="B157" s="54" t="s">
        <v>1935</v>
      </c>
      <c r="C157" s="300" t="s">
        <v>1041</v>
      </c>
      <c r="D157" s="300" t="s">
        <v>904</v>
      </c>
      <c r="E157" s="301" t="s">
        <v>1042</v>
      </c>
      <c r="F157" s="301" t="s">
        <v>1046</v>
      </c>
      <c r="G157" s="83">
        <v>12</v>
      </c>
      <c r="H157" s="215">
        <v>43630</v>
      </c>
      <c r="I157" s="215">
        <v>43996</v>
      </c>
      <c r="J157" s="326" t="s">
        <v>1214</v>
      </c>
      <c r="K157" s="27" t="s">
        <v>1458</v>
      </c>
      <c r="L157" s="328" t="s">
        <v>1221</v>
      </c>
      <c r="M157" s="329">
        <v>15.79</v>
      </c>
      <c r="N157" s="329">
        <v>15.79</v>
      </c>
      <c r="O157" s="253" t="s">
        <v>1415</v>
      </c>
      <c r="P157" s="458" t="s">
        <v>1928</v>
      </c>
      <c r="Q157" s="30" t="str">
        <f t="shared" si="2"/>
        <v>Flex</v>
      </c>
      <c r="R157" s="458"/>
      <c r="S157" s="385"/>
      <c r="T157" s="253" t="s">
        <v>1415</v>
      </c>
      <c r="U157" s="215">
        <v>43668</v>
      </c>
      <c r="V157" s="221" t="s">
        <v>1940</v>
      </c>
      <c r="W157" s="328" t="s">
        <v>1221</v>
      </c>
      <c r="X157" s="329">
        <v>15.79</v>
      </c>
      <c r="Y157" s="329">
        <v>15.79</v>
      </c>
      <c r="Z157" s="383" t="s">
        <v>1463</v>
      </c>
      <c r="AA157" s="383" t="s">
        <v>1464</v>
      </c>
      <c r="AB157" s="328" t="s">
        <v>1221</v>
      </c>
      <c r="AC157" s="329">
        <v>15.79</v>
      </c>
      <c r="AD157" s="329">
        <v>15.79</v>
      </c>
    </row>
    <row r="158" spans="1:30" x14ac:dyDescent="0.25">
      <c r="A158" s="221" t="s">
        <v>1361</v>
      </c>
      <c r="B158" s="54" t="s">
        <v>1936</v>
      </c>
      <c r="C158" s="300" t="s">
        <v>1041</v>
      </c>
      <c r="D158" s="300" t="s">
        <v>904</v>
      </c>
      <c r="E158" s="301" t="s">
        <v>1042</v>
      </c>
      <c r="F158" s="301" t="s">
        <v>1047</v>
      </c>
      <c r="G158" s="83">
        <v>12</v>
      </c>
      <c r="H158" s="215">
        <v>43630</v>
      </c>
      <c r="I158" s="215">
        <v>43996</v>
      </c>
      <c r="J158" s="326" t="s">
        <v>1214</v>
      </c>
      <c r="K158" s="27" t="s">
        <v>1458</v>
      </c>
      <c r="L158" s="328" t="s">
        <v>1221</v>
      </c>
      <c r="M158" s="329">
        <v>15.79</v>
      </c>
      <c r="N158" s="329">
        <v>15.79</v>
      </c>
      <c r="O158" s="253" t="s">
        <v>1415</v>
      </c>
      <c r="P158" s="458" t="s">
        <v>1929</v>
      </c>
      <c r="Q158" s="30" t="str">
        <f t="shared" si="2"/>
        <v>Flex</v>
      </c>
      <c r="R158" s="458"/>
      <c r="S158" s="385"/>
      <c r="T158" s="253" t="s">
        <v>1415</v>
      </c>
      <c r="U158" s="215">
        <v>43668</v>
      </c>
      <c r="V158" s="221" t="s">
        <v>1940</v>
      </c>
      <c r="W158" s="328" t="s">
        <v>1221</v>
      </c>
      <c r="X158" s="329">
        <v>15.79</v>
      </c>
      <c r="Y158" s="329">
        <v>15.79</v>
      </c>
      <c r="Z158" s="383" t="s">
        <v>1463</v>
      </c>
      <c r="AA158" s="383" t="s">
        <v>1464</v>
      </c>
      <c r="AB158" s="328" t="s">
        <v>1221</v>
      </c>
      <c r="AC158" s="329">
        <v>15.79</v>
      </c>
      <c r="AD158" s="329">
        <v>15.79</v>
      </c>
    </row>
    <row r="159" spans="1:30" x14ac:dyDescent="0.25">
      <c r="A159" s="221" t="s">
        <v>1362</v>
      </c>
      <c r="B159" s="54" t="s">
        <v>1937</v>
      </c>
      <c r="C159" s="300" t="s">
        <v>1041</v>
      </c>
      <c r="D159" s="300" t="s">
        <v>904</v>
      </c>
      <c r="E159" s="301" t="s">
        <v>1042</v>
      </c>
      <c r="F159" s="301" t="s">
        <v>1048</v>
      </c>
      <c r="G159" s="83">
        <v>12</v>
      </c>
      <c r="H159" s="215">
        <v>43630</v>
      </c>
      <c r="I159" s="215">
        <v>43996</v>
      </c>
      <c r="J159" s="326" t="s">
        <v>1214</v>
      </c>
      <c r="K159" s="27" t="s">
        <v>1458</v>
      </c>
      <c r="L159" s="328" t="s">
        <v>1221</v>
      </c>
      <c r="M159" s="329">
        <v>15.79</v>
      </c>
      <c r="N159" s="329">
        <v>15.79</v>
      </c>
      <c r="O159" s="253" t="s">
        <v>1415</v>
      </c>
      <c r="P159" s="458" t="s">
        <v>1930</v>
      </c>
      <c r="Q159" s="30" t="str">
        <f t="shared" si="2"/>
        <v>Flex</v>
      </c>
      <c r="R159" s="458"/>
      <c r="S159" s="385"/>
      <c r="T159" s="253" t="s">
        <v>1415</v>
      </c>
      <c r="U159" s="215">
        <v>43668</v>
      </c>
      <c r="V159" s="221" t="s">
        <v>1940</v>
      </c>
      <c r="W159" s="328" t="s">
        <v>1221</v>
      </c>
      <c r="X159" s="329">
        <v>15.79</v>
      </c>
      <c r="Y159" s="329">
        <v>15.79</v>
      </c>
      <c r="Z159" s="383" t="s">
        <v>1463</v>
      </c>
      <c r="AA159" s="383" t="s">
        <v>1464</v>
      </c>
      <c r="AB159" s="328" t="s">
        <v>1221</v>
      </c>
      <c r="AC159" s="329">
        <v>15.79</v>
      </c>
      <c r="AD159" s="329">
        <v>15.79</v>
      </c>
    </row>
    <row r="160" spans="1:30" x14ac:dyDescent="0.25">
      <c r="A160" s="221" t="s">
        <v>1363</v>
      </c>
      <c r="B160" s="54" t="s">
        <v>1938</v>
      </c>
      <c r="C160" s="300" t="s">
        <v>1041</v>
      </c>
      <c r="D160" s="300" t="s">
        <v>904</v>
      </c>
      <c r="E160" s="301" t="s">
        <v>1042</v>
      </c>
      <c r="F160" s="301" t="s">
        <v>1049</v>
      </c>
      <c r="G160" s="83">
        <v>12</v>
      </c>
      <c r="H160" s="215">
        <v>43630</v>
      </c>
      <c r="I160" s="215">
        <v>43996</v>
      </c>
      <c r="J160" s="326" t="s">
        <v>1214</v>
      </c>
      <c r="K160" s="27" t="s">
        <v>1458</v>
      </c>
      <c r="L160" s="328" t="s">
        <v>1221</v>
      </c>
      <c r="M160" s="329">
        <v>15.79</v>
      </c>
      <c r="N160" s="329">
        <v>15.79</v>
      </c>
      <c r="O160" s="253" t="s">
        <v>1415</v>
      </c>
      <c r="P160" s="458" t="s">
        <v>1931</v>
      </c>
      <c r="Q160" s="30" t="str">
        <f t="shared" si="2"/>
        <v>Flex</v>
      </c>
      <c r="R160" s="458"/>
      <c r="S160" s="385"/>
      <c r="T160" s="253" t="s">
        <v>1415</v>
      </c>
      <c r="U160" s="215">
        <v>43668</v>
      </c>
      <c r="V160" s="221" t="s">
        <v>1940</v>
      </c>
      <c r="W160" s="328" t="s">
        <v>1221</v>
      </c>
      <c r="X160" s="329">
        <v>15.79</v>
      </c>
      <c r="Y160" s="329">
        <v>15.79</v>
      </c>
      <c r="Z160" s="383" t="s">
        <v>1463</v>
      </c>
      <c r="AA160" s="383" t="s">
        <v>1464</v>
      </c>
      <c r="AB160" s="328" t="s">
        <v>1221</v>
      </c>
      <c r="AC160" s="329">
        <v>15.79</v>
      </c>
      <c r="AD160" s="329">
        <v>15.79</v>
      </c>
    </row>
    <row r="161" spans="1:30" x14ac:dyDescent="0.25">
      <c r="A161" s="221" t="s">
        <v>1364</v>
      </c>
      <c r="B161" s="54" t="s">
        <v>1939</v>
      </c>
      <c r="C161" s="300" t="s">
        <v>1041</v>
      </c>
      <c r="D161" s="300" t="s">
        <v>904</v>
      </c>
      <c r="E161" s="301" t="s">
        <v>1042</v>
      </c>
      <c r="F161" s="301" t="s">
        <v>1050</v>
      </c>
      <c r="G161" s="83">
        <v>12</v>
      </c>
      <c r="H161" s="215">
        <v>43630</v>
      </c>
      <c r="I161" s="215">
        <v>43996</v>
      </c>
      <c r="J161" s="326" t="s">
        <v>1214</v>
      </c>
      <c r="K161" s="27" t="s">
        <v>1458</v>
      </c>
      <c r="L161" s="328" t="s">
        <v>1221</v>
      </c>
      <c r="M161" s="329">
        <v>15.79</v>
      </c>
      <c r="N161" s="329">
        <v>15.79</v>
      </c>
      <c r="O161" s="253" t="s">
        <v>1415</v>
      </c>
      <c r="P161" s="458" t="s">
        <v>1932</v>
      </c>
      <c r="Q161" s="30" t="str">
        <f t="shared" si="2"/>
        <v>Flex</v>
      </c>
      <c r="R161" s="458"/>
      <c r="S161" s="385"/>
      <c r="T161" s="253" t="s">
        <v>1415</v>
      </c>
      <c r="U161" s="215">
        <v>43668</v>
      </c>
      <c r="V161" s="221" t="s">
        <v>1940</v>
      </c>
      <c r="W161" s="328" t="s">
        <v>1221</v>
      </c>
      <c r="X161" s="329">
        <v>15.79</v>
      </c>
      <c r="Y161" s="329">
        <v>15.79</v>
      </c>
      <c r="Z161" s="383" t="s">
        <v>1463</v>
      </c>
      <c r="AA161" s="383" t="s">
        <v>1464</v>
      </c>
      <c r="AB161" s="328" t="s">
        <v>1221</v>
      </c>
      <c r="AC161" s="329">
        <v>15.79</v>
      </c>
      <c r="AD161" s="329">
        <v>15.79</v>
      </c>
    </row>
    <row r="162" spans="1:30" x14ac:dyDescent="0.25">
      <c r="A162" s="221" t="s">
        <v>1365</v>
      </c>
      <c r="B162" s="54" t="s">
        <v>1907</v>
      </c>
      <c r="C162" s="300" t="s">
        <v>972</v>
      </c>
      <c r="D162" s="300" t="s">
        <v>904</v>
      </c>
      <c r="E162" s="301" t="s">
        <v>340</v>
      </c>
      <c r="F162" s="301" t="s">
        <v>1051</v>
      </c>
      <c r="G162" s="83">
        <v>12</v>
      </c>
      <c r="H162" s="215">
        <v>43572</v>
      </c>
      <c r="I162" s="215">
        <v>43938</v>
      </c>
      <c r="J162" s="326" t="s">
        <v>1212</v>
      </c>
      <c r="K162" s="27" t="s">
        <v>1458</v>
      </c>
      <c r="L162" s="328" t="s">
        <v>1221</v>
      </c>
      <c r="M162" s="329">
        <v>105.29</v>
      </c>
      <c r="N162" s="329">
        <v>105.29</v>
      </c>
      <c r="O162" s="253" t="s">
        <v>1415</v>
      </c>
      <c r="P162" s="458" t="s">
        <v>1891</v>
      </c>
      <c r="Q162" s="30" t="str">
        <f t="shared" si="2"/>
        <v>Flex</v>
      </c>
      <c r="R162" s="458"/>
      <c r="S162" s="385"/>
      <c r="T162" s="253" t="s">
        <v>1415</v>
      </c>
      <c r="U162" s="215">
        <v>43656</v>
      </c>
      <c r="V162" s="221" t="s">
        <v>1877</v>
      </c>
      <c r="W162" s="328" t="s">
        <v>1221</v>
      </c>
      <c r="X162" s="329">
        <v>105.29</v>
      </c>
      <c r="Y162" s="329">
        <v>105.29</v>
      </c>
      <c r="Z162" s="383" t="s">
        <v>1463</v>
      </c>
      <c r="AA162" s="383" t="s">
        <v>1464</v>
      </c>
      <c r="AB162" s="328" t="s">
        <v>1221</v>
      </c>
      <c r="AC162" s="329">
        <v>105.29</v>
      </c>
      <c r="AD162" s="329">
        <v>105.29</v>
      </c>
    </row>
    <row r="163" spans="1:30" x14ac:dyDescent="0.25">
      <c r="A163" s="221" t="s">
        <v>1366</v>
      </c>
      <c r="B163" s="54" t="s">
        <v>1908</v>
      </c>
      <c r="C163" s="300" t="s">
        <v>972</v>
      </c>
      <c r="D163" s="300" t="s">
        <v>904</v>
      </c>
      <c r="E163" s="301" t="s">
        <v>340</v>
      </c>
      <c r="F163" s="301" t="s">
        <v>1052</v>
      </c>
      <c r="G163" s="83">
        <v>12</v>
      </c>
      <c r="H163" s="215">
        <v>43572</v>
      </c>
      <c r="I163" s="215">
        <v>43938</v>
      </c>
      <c r="J163" s="326" t="s">
        <v>1212</v>
      </c>
      <c r="K163" s="27" t="s">
        <v>1458</v>
      </c>
      <c r="L163" s="328" t="s">
        <v>1221</v>
      </c>
      <c r="M163" s="329">
        <v>105.29</v>
      </c>
      <c r="N163" s="329">
        <v>105.29</v>
      </c>
      <c r="O163" s="253" t="s">
        <v>1415</v>
      </c>
      <c r="P163" s="458" t="s">
        <v>1892</v>
      </c>
      <c r="Q163" s="30" t="str">
        <f t="shared" si="2"/>
        <v>Flex</v>
      </c>
      <c r="R163" s="458"/>
      <c r="S163" s="385"/>
      <c r="T163" s="253" t="s">
        <v>1415</v>
      </c>
      <c r="U163" s="215">
        <v>43656</v>
      </c>
      <c r="V163" s="221" t="s">
        <v>1877</v>
      </c>
      <c r="W163" s="328" t="s">
        <v>1221</v>
      </c>
      <c r="X163" s="329">
        <v>105.29</v>
      </c>
      <c r="Y163" s="329">
        <v>105.29</v>
      </c>
      <c r="Z163" s="383" t="s">
        <v>1463</v>
      </c>
      <c r="AA163" s="383" t="s">
        <v>1464</v>
      </c>
      <c r="AB163" s="328" t="s">
        <v>1221</v>
      </c>
      <c r="AC163" s="329">
        <v>105.29</v>
      </c>
      <c r="AD163" s="329">
        <v>105.29</v>
      </c>
    </row>
    <row r="164" spans="1:30" x14ac:dyDescent="0.25">
      <c r="A164" s="221" t="s">
        <v>1367</v>
      </c>
      <c r="B164" s="54" t="s">
        <v>1909</v>
      </c>
      <c r="C164" s="300" t="s">
        <v>972</v>
      </c>
      <c r="D164" s="300" t="s">
        <v>904</v>
      </c>
      <c r="E164" s="301" t="s">
        <v>340</v>
      </c>
      <c r="F164" s="301" t="s">
        <v>1053</v>
      </c>
      <c r="G164" s="83">
        <v>12</v>
      </c>
      <c r="H164" s="215">
        <v>43572</v>
      </c>
      <c r="I164" s="215">
        <v>43938</v>
      </c>
      <c r="J164" s="326" t="s">
        <v>1212</v>
      </c>
      <c r="K164" s="27" t="s">
        <v>1458</v>
      </c>
      <c r="L164" s="328" t="s">
        <v>1221</v>
      </c>
      <c r="M164" s="329">
        <v>105.29</v>
      </c>
      <c r="N164" s="329">
        <v>105.29</v>
      </c>
      <c r="O164" s="253" t="s">
        <v>1415</v>
      </c>
      <c r="P164" s="458" t="s">
        <v>1893</v>
      </c>
      <c r="Q164" s="30" t="str">
        <f t="shared" si="2"/>
        <v>Flex</v>
      </c>
      <c r="R164" s="458"/>
      <c r="S164" s="385"/>
      <c r="T164" s="253" t="s">
        <v>1415</v>
      </c>
      <c r="U164" s="215">
        <v>43656</v>
      </c>
      <c r="V164" s="221" t="s">
        <v>1877</v>
      </c>
      <c r="W164" s="328" t="s">
        <v>1221</v>
      </c>
      <c r="X164" s="329">
        <v>105.29</v>
      </c>
      <c r="Y164" s="329">
        <v>105.29</v>
      </c>
      <c r="Z164" s="383" t="s">
        <v>1463</v>
      </c>
      <c r="AA164" s="383" t="s">
        <v>1464</v>
      </c>
      <c r="AB164" s="328" t="s">
        <v>1221</v>
      </c>
      <c r="AC164" s="329">
        <v>105.29</v>
      </c>
      <c r="AD164" s="329">
        <v>105.29</v>
      </c>
    </row>
    <row r="165" spans="1:30" x14ac:dyDescent="0.25">
      <c r="A165" s="221" t="s">
        <v>1368</v>
      </c>
      <c r="B165" s="54" t="s">
        <v>1910</v>
      </c>
      <c r="C165" s="300" t="s">
        <v>972</v>
      </c>
      <c r="D165" s="300" t="s">
        <v>904</v>
      </c>
      <c r="E165" s="301" t="s">
        <v>340</v>
      </c>
      <c r="F165" s="301" t="s">
        <v>1054</v>
      </c>
      <c r="G165" s="83">
        <v>12</v>
      </c>
      <c r="H165" s="215">
        <v>43572</v>
      </c>
      <c r="I165" s="215">
        <v>43938</v>
      </c>
      <c r="J165" s="326" t="s">
        <v>1212</v>
      </c>
      <c r="K165" s="27" t="s">
        <v>1458</v>
      </c>
      <c r="L165" s="328" t="s">
        <v>1221</v>
      </c>
      <c r="M165" s="329">
        <v>105.29</v>
      </c>
      <c r="N165" s="329">
        <v>105.29</v>
      </c>
      <c r="O165" s="253" t="s">
        <v>1415</v>
      </c>
      <c r="P165" s="458" t="s">
        <v>1894</v>
      </c>
      <c r="Q165" s="30" t="str">
        <f t="shared" si="2"/>
        <v>Flex</v>
      </c>
      <c r="R165" s="458"/>
      <c r="S165" s="385"/>
      <c r="T165" s="253" t="s">
        <v>1415</v>
      </c>
      <c r="U165" s="215">
        <v>43656</v>
      </c>
      <c r="V165" s="221" t="s">
        <v>1877</v>
      </c>
      <c r="W165" s="328" t="s">
        <v>1221</v>
      </c>
      <c r="X165" s="329">
        <v>105.29</v>
      </c>
      <c r="Y165" s="329">
        <v>105.29</v>
      </c>
      <c r="Z165" s="383" t="s">
        <v>1463</v>
      </c>
      <c r="AA165" s="383" t="s">
        <v>1464</v>
      </c>
      <c r="AB165" s="328" t="s">
        <v>1221</v>
      </c>
      <c r="AC165" s="329">
        <v>105.29</v>
      </c>
      <c r="AD165" s="329">
        <v>105.29</v>
      </c>
    </row>
    <row r="166" spans="1:30" x14ac:dyDescent="0.25">
      <c r="A166" s="221" t="s">
        <v>1369</v>
      </c>
      <c r="B166" s="54" t="s">
        <v>1911</v>
      </c>
      <c r="C166" s="300" t="s">
        <v>972</v>
      </c>
      <c r="D166" s="300" t="s">
        <v>904</v>
      </c>
      <c r="E166" s="301" t="s">
        <v>340</v>
      </c>
      <c r="F166" s="301" t="s">
        <v>1055</v>
      </c>
      <c r="G166" s="83">
        <v>12</v>
      </c>
      <c r="H166" s="215">
        <v>43573</v>
      </c>
      <c r="I166" s="215">
        <v>43939</v>
      </c>
      <c r="J166" s="326" t="s">
        <v>1212</v>
      </c>
      <c r="K166" s="27" t="s">
        <v>1458</v>
      </c>
      <c r="L166" s="328" t="s">
        <v>1221</v>
      </c>
      <c r="M166" s="329">
        <v>105.29</v>
      </c>
      <c r="N166" s="329">
        <v>105.29</v>
      </c>
      <c r="O166" s="253" t="s">
        <v>1415</v>
      </c>
      <c r="P166" s="458" t="s">
        <v>1895</v>
      </c>
      <c r="Q166" s="30" t="str">
        <f t="shared" si="2"/>
        <v>Flex</v>
      </c>
      <c r="R166" s="458"/>
      <c r="S166" s="385"/>
      <c r="T166" s="253" t="s">
        <v>1415</v>
      </c>
      <c r="U166" s="215">
        <v>43656</v>
      </c>
      <c r="V166" s="221" t="s">
        <v>1877</v>
      </c>
      <c r="W166" s="328" t="s">
        <v>1221</v>
      </c>
      <c r="X166" s="329">
        <v>105.29</v>
      </c>
      <c r="Y166" s="329">
        <v>105.29</v>
      </c>
      <c r="Z166" s="383" t="s">
        <v>1463</v>
      </c>
      <c r="AA166" s="383" t="s">
        <v>1464</v>
      </c>
      <c r="AB166" s="328" t="s">
        <v>1221</v>
      </c>
      <c r="AC166" s="329">
        <v>105.29</v>
      </c>
      <c r="AD166" s="329">
        <v>105.29</v>
      </c>
    </row>
    <row r="167" spans="1:30" x14ac:dyDescent="0.25">
      <c r="A167" s="221" t="s">
        <v>1370</v>
      </c>
      <c r="B167" s="54" t="s">
        <v>1912</v>
      </c>
      <c r="C167" s="300" t="s">
        <v>972</v>
      </c>
      <c r="D167" s="300" t="s">
        <v>904</v>
      </c>
      <c r="E167" s="301" t="s">
        <v>340</v>
      </c>
      <c r="F167" s="301" t="s">
        <v>1056</v>
      </c>
      <c r="G167" s="83">
        <v>12</v>
      </c>
      <c r="H167" s="215">
        <v>43573</v>
      </c>
      <c r="I167" s="215">
        <v>43939</v>
      </c>
      <c r="J167" s="326" t="s">
        <v>1212</v>
      </c>
      <c r="K167" s="27" t="s">
        <v>1458</v>
      </c>
      <c r="L167" s="328" t="s">
        <v>1221</v>
      </c>
      <c r="M167" s="329">
        <v>105.29</v>
      </c>
      <c r="N167" s="329">
        <v>105.29</v>
      </c>
      <c r="O167" s="253" t="s">
        <v>1415</v>
      </c>
      <c r="P167" s="458" t="s">
        <v>1896</v>
      </c>
      <c r="Q167" s="30" t="str">
        <f t="shared" si="2"/>
        <v>Flex</v>
      </c>
      <c r="R167" s="458"/>
      <c r="S167" s="385"/>
      <c r="T167" s="253" t="s">
        <v>1415</v>
      </c>
      <c r="U167" s="215">
        <v>43656</v>
      </c>
      <c r="V167" s="221" t="s">
        <v>1877</v>
      </c>
      <c r="W167" s="328" t="s">
        <v>1221</v>
      </c>
      <c r="X167" s="329">
        <v>105.29</v>
      </c>
      <c r="Y167" s="329">
        <v>105.29</v>
      </c>
      <c r="Z167" s="383" t="s">
        <v>1463</v>
      </c>
      <c r="AA167" s="383" t="s">
        <v>1464</v>
      </c>
      <c r="AB167" s="328" t="s">
        <v>1221</v>
      </c>
      <c r="AC167" s="329">
        <v>105.29</v>
      </c>
      <c r="AD167" s="329">
        <v>105.29</v>
      </c>
    </row>
    <row r="168" spans="1:30" customFormat="1" x14ac:dyDescent="0.25">
      <c r="A168" s="450" t="s">
        <v>1546</v>
      </c>
      <c r="B168" s="54" t="s">
        <v>1913</v>
      </c>
      <c r="C168" s="300" t="s">
        <v>972</v>
      </c>
      <c r="D168" s="300" t="s">
        <v>904</v>
      </c>
      <c r="E168" s="301" t="s">
        <v>340</v>
      </c>
      <c r="F168" s="301" t="s">
        <v>1057</v>
      </c>
      <c r="G168" s="83">
        <v>12</v>
      </c>
      <c r="H168" s="215">
        <v>43573</v>
      </c>
      <c r="I168" s="215">
        <v>43939</v>
      </c>
      <c r="J168" s="326" t="s">
        <v>1212</v>
      </c>
      <c r="K168" s="451" t="s">
        <v>1458</v>
      </c>
      <c r="L168" s="452" t="s">
        <v>1221</v>
      </c>
      <c r="M168" s="329">
        <v>105.29</v>
      </c>
      <c r="N168" s="329">
        <v>105.29</v>
      </c>
      <c r="O168" s="253" t="s">
        <v>1415</v>
      </c>
      <c r="P168" s="458" t="s">
        <v>1897</v>
      </c>
      <c r="Q168" s="30" t="str">
        <f t="shared" si="2"/>
        <v>Flex</v>
      </c>
      <c r="R168" s="458"/>
      <c r="S168" s="385"/>
      <c r="T168" s="253" t="s">
        <v>1415</v>
      </c>
      <c r="U168" s="215">
        <v>43656</v>
      </c>
      <c r="V168" s="221" t="s">
        <v>1877</v>
      </c>
      <c r="W168" s="452" t="s">
        <v>1221</v>
      </c>
      <c r="X168" s="329">
        <v>105.29</v>
      </c>
      <c r="Y168" s="329">
        <v>105.29</v>
      </c>
      <c r="Z168" s="383" t="s">
        <v>1463</v>
      </c>
      <c r="AA168" s="383" t="s">
        <v>1464</v>
      </c>
      <c r="AB168" s="328" t="s">
        <v>1221</v>
      </c>
      <c r="AC168" s="329">
        <v>105.29</v>
      </c>
      <c r="AD168" s="329">
        <v>105.29</v>
      </c>
    </row>
    <row r="169" spans="1:30" customFormat="1" x14ac:dyDescent="0.25">
      <c r="A169" s="450" t="s">
        <v>1371</v>
      </c>
      <c r="B169" s="54" t="s">
        <v>1914</v>
      </c>
      <c r="C169" s="300" t="s">
        <v>972</v>
      </c>
      <c r="D169" s="300" t="s">
        <v>904</v>
      </c>
      <c r="E169" s="301" t="s">
        <v>340</v>
      </c>
      <c r="F169" s="301" t="s">
        <v>1058</v>
      </c>
      <c r="G169" s="83">
        <v>12</v>
      </c>
      <c r="H169" s="215">
        <v>43573</v>
      </c>
      <c r="I169" s="215">
        <v>43939</v>
      </c>
      <c r="J169" s="326" t="s">
        <v>1212</v>
      </c>
      <c r="K169" s="451" t="s">
        <v>1458</v>
      </c>
      <c r="L169" s="452" t="s">
        <v>1221</v>
      </c>
      <c r="M169" s="329">
        <v>105.29</v>
      </c>
      <c r="N169" s="329">
        <v>105.29</v>
      </c>
      <c r="O169" s="253" t="s">
        <v>1415</v>
      </c>
      <c r="P169" s="458" t="s">
        <v>1898</v>
      </c>
      <c r="Q169" s="30" t="str">
        <f t="shared" si="2"/>
        <v>Flex</v>
      </c>
      <c r="R169" s="458"/>
      <c r="S169" s="385"/>
      <c r="T169" s="253" t="s">
        <v>1415</v>
      </c>
      <c r="U169" s="215">
        <v>43656</v>
      </c>
      <c r="V169" s="221" t="s">
        <v>1877</v>
      </c>
      <c r="W169" s="452" t="s">
        <v>1221</v>
      </c>
      <c r="X169" s="329">
        <v>105.29</v>
      </c>
      <c r="Y169" s="329">
        <v>105.29</v>
      </c>
      <c r="Z169" s="383" t="s">
        <v>1463</v>
      </c>
      <c r="AA169" s="383" t="s">
        <v>1464</v>
      </c>
      <c r="AB169" s="328" t="s">
        <v>1221</v>
      </c>
      <c r="AC169" s="329">
        <v>105.29</v>
      </c>
      <c r="AD169" s="329">
        <v>105.29</v>
      </c>
    </row>
    <row r="170" spans="1:30" s="380" customFormat="1" x14ac:dyDescent="0.25">
      <c r="A170" s="333" t="s">
        <v>1551</v>
      </c>
      <c r="B170" s="385" t="s">
        <v>1564</v>
      </c>
      <c r="C170" s="462" t="s">
        <v>956</v>
      </c>
      <c r="D170" s="462" t="s">
        <v>957</v>
      </c>
      <c r="E170" s="463" t="s">
        <v>959</v>
      </c>
      <c r="F170" s="463">
        <v>408302147</v>
      </c>
      <c r="G170" s="464">
        <v>6</v>
      </c>
      <c r="H170" s="465">
        <v>43517</v>
      </c>
      <c r="I170" s="465">
        <v>43698</v>
      </c>
      <c r="J170" s="466" t="s">
        <v>1219</v>
      </c>
      <c r="K170" s="336" t="s">
        <v>1460</v>
      </c>
      <c r="L170" s="339" t="s">
        <v>1220</v>
      </c>
      <c r="M170" s="340">
        <v>80</v>
      </c>
      <c r="N170" s="340">
        <v>59.29</v>
      </c>
      <c r="O170" s="341" t="s">
        <v>1415</v>
      </c>
      <c r="P170" s="468"/>
      <c r="Q170" s="752" t="str">
        <f t="shared" si="2"/>
        <v>Flex</v>
      </c>
      <c r="R170" s="468"/>
      <c r="S170" s="475"/>
      <c r="T170" s="469" t="s">
        <v>1415</v>
      </c>
      <c r="U170" s="465">
        <v>43551</v>
      </c>
      <c r="V170" s="461" t="s">
        <v>1759</v>
      </c>
      <c r="W170" s="339" t="s">
        <v>1220</v>
      </c>
      <c r="X170" s="340">
        <v>80</v>
      </c>
      <c r="Y170" s="340">
        <v>59.29</v>
      </c>
      <c r="Z170" s="470" t="s">
        <v>1463</v>
      </c>
      <c r="AA170" s="470" t="s">
        <v>1464</v>
      </c>
      <c r="AB170" s="471" t="s">
        <v>1220</v>
      </c>
      <c r="AC170" s="472">
        <v>64</v>
      </c>
      <c r="AD170" s="472">
        <v>47.74</v>
      </c>
    </row>
    <row r="171" spans="1:30" s="380" customFormat="1" x14ac:dyDescent="0.25">
      <c r="A171" s="333" t="s">
        <v>1552</v>
      </c>
      <c r="B171" s="385" t="s">
        <v>1564</v>
      </c>
      <c r="C171" s="467" t="s">
        <v>956</v>
      </c>
      <c r="D171" s="462" t="s">
        <v>957</v>
      </c>
      <c r="E171" s="463" t="s">
        <v>959</v>
      </c>
      <c r="F171" s="463">
        <v>408302147</v>
      </c>
      <c r="G171" s="464">
        <v>6</v>
      </c>
      <c r="H171" s="330">
        <v>43711</v>
      </c>
      <c r="I171" s="330">
        <v>43893</v>
      </c>
      <c r="J171" s="345" t="s">
        <v>1209</v>
      </c>
      <c r="K171" s="336" t="s">
        <v>1460</v>
      </c>
      <c r="L171" s="339" t="s">
        <v>1220</v>
      </c>
      <c r="M171" s="340">
        <v>64</v>
      </c>
      <c r="N171" s="340">
        <v>46.89</v>
      </c>
      <c r="O171" s="341" t="s">
        <v>1415</v>
      </c>
      <c r="P171" s="468"/>
      <c r="Q171" s="752" t="str">
        <f t="shared" si="2"/>
        <v>Flex</v>
      </c>
      <c r="R171" s="468"/>
      <c r="S171" s="475"/>
      <c r="T171" s="469" t="s">
        <v>1415</v>
      </c>
      <c r="U171" s="465">
        <v>43735</v>
      </c>
      <c r="V171" s="333" t="s">
        <v>1955</v>
      </c>
      <c r="W171" s="339" t="s">
        <v>1220</v>
      </c>
      <c r="X171" s="340">
        <v>64</v>
      </c>
      <c r="Y171" s="340">
        <v>46.89</v>
      </c>
      <c r="Z171" s="470" t="s">
        <v>1235</v>
      </c>
      <c r="AA171" s="470" t="s">
        <v>1459</v>
      </c>
      <c r="AB171" s="471" t="s">
        <v>1220</v>
      </c>
      <c r="AC171" s="472">
        <v>64</v>
      </c>
      <c r="AD171" s="472">
        <v>46.89</v>
      </c>
    </row>
    <row r="172" spans="1:30" x14ac:dyDescent="0.25">
      <c r="A172" s="221" t="s">
        <v>1372</v>
      </c>
      <c r="B172" s="385">
        <v>1109</v>
      </c>
      <c r="C172" s="300" t="s">
        <v>972</v>
      </c>
      <c r="D172" s="300" t="s">
        <v>904</v>
      </c>
      <c r="E172" s="301" t="s">
        <v>340</v>
      </c>
      <c r="F172" s="301" t="s">
        <v>1059</v>
      </c>
      <c r="G172" s="83">
        <v>12</v>
      </c>
      <c r="H172" s="215">
        <v>43501</v>
      </c>
      <c r="I172" s="215">
        <v>43866</v>
      </c>
      <c r="J172" s="326" t="s">
        <v>1219</v>
      </c>
      <c r="K172" s="27" t="s">
        <v>1458</v>
      </c>
      <c r="L172" s="328" t="s">
        <v>1221</v>
      </c>
      <c r="M172" s="329">
        <v>105.29</v>
      </c>
      <c r="N172" s="329">
        <v>105.29</v>
      </c>
      <c r="O172" s="253" t="s">
        <v>1415</v>
      </c>
      <c r="P172" s="458"/>
      <c r="Q172" s="30" t="str">
        <f t="shared" si="2"/>
        <v>Flex</v>
      </c>
      <c r="R172" s="458"/>
      <c r="S172" s="385"/>
      <c r="T172" s="253" t="s">
        <v>1415</v>
      </c>
      <c r="U172" s="215">
        <v>43551</v>
      </c>
      <c r="V172" s="221" t="s">
        <v>1759</v>
      </c>
      <c r="W172" s="328" t="s">
        <v>1221</v>
      </c>
      <c r="X172" s="329">
        <v>105.29</v>
      </c>
      <c r="Y172" s="329">
        <v>105.29</v>
      </c>
      <c r="Z172" s="383" t="s">
        <v>1463</v>
      </c>
      <c r="AA172" s="383" t="s">
        <v>1464</v>
      </c>
      <c r="AB172" s="328" t="s">
        <v>1221</v>
      </c>
      <c r="AC172" s="329">
        <v>105.29</v>
      </c>
      <c r="AD172" s="329">
        <v>105.29</v>
      </c>
    </row>
    <row r="173" spans="1:30" x14ac:dyDescent="0.25">
      <c r="A173" s="221" t="s">
        <v>1373</v>
      </c>
      <c r="B173" s="385">
        <v>1394</v>
      </c>
      <c r="C173" s="300" t="s">
        <v>903</v>
      </c>
      <c r="D173" s="300" t="s">
        <v>904</v>
      </c>
      <c r="E173" s="301">
        <v>186248900</v>
      </c>
      <c r="F173" s="301" t="s">
        <v>1063</v>
      </c>
      <c r="G173" s="83">
        <v>12</v>
      </c>
      <c r="H173" s="215">
        <v>43628</v>
      </c>
      <c r="I173" s="215">
        <v>43994</v>
      </c>
      <c r="J173" s="326" t="s">
        <v>1214</v>
      </c>
      <c r="K173" s="27" t="s">
        <v>1458</v>
      </c>
      <c r="L173" s="328" t="s">
        <v>1221</v>
      </c>
      <c r="M173" s="329">
        <v>105.29</v>
      </c>
      <c r="N173" s="329">
        <v>105.29</v>
      </c>
      <c r="O173" s="253" t="s">
        <v>1415</v>
      </c>
      <c r="P173" s="458"/>
      <c r="Q173" s="30" t="str">
        <f t="shared" si="2"/>
        <v>Flex</v>
      </c>
      <c r="R173" s="458"/>
      <c r="S173" s="385"/>
      <c r="T173" s="253" t="s">
        <v>1415</v>
      </c>
      <c r="U173" s="215">
        <v>43668</v>
      </c>
      <c r="V173" s="221" t="s">
        <v>1940</v>
      </c>
      <c r="W173" s="328" t="s">
        <v>1221</v>
      </c>
      <c r="X173" s="329">
        <v>105.29</v>
      </c>
      <c r="Y173" s="329">
        <v>105.29</v>
      </c>
      <c r="Z173" s="383" t="s">
        <v>1463</v>
      </c>
      <c r="AA173" s="383" t="s">
        <v>1464</v>
      </c>
      <c r="AB173" s="328" t="s">
        <v>1221</v>
      </c>
      <c r="AC173" s="329">
        <v>105.29</v>
      </c>
      <c r="AD173" s="329">
        <v>105.29</v>
      </c>
    </row>
    <row r="174" spans="1:30" x14ac:dyDescent="0.25">
      <c r="A174" s="221" t="s">
        <v>1374</v>
      </c>
      <c r="B174" s="385">
        <v>1395</v>
      </c>
      <c r="C174" s="300" t="s">
        <v>903</v>
      </c>
      <c r="D174" s="300" t="s">
        <v>904</v>
      </c>
      <c r="E174" s="301">
        <v>186248900</v>
      </c>
      <c r="F174" s="301" t="s">
        <v>905</v>
      </c>
      <c r="G174" s="83">
        <v>12</v>
      </c>
      <c r="H174" s="215">
        <v>43656</v>
      </c>
      <c r="I174" s="215">
        <v>44022</v>
      </c>
      <c r="J174" s="326" t="s">
        <v>1211</v>
      </c>
      <c r="K174" s="27" t="s">
        <v>1458</v>
      </c>
      <c r="L174" s="328" t="s">
        <v>1221</v>
      </c>
      <c r="M174" s="329">
        <v>105.29</v>
      </c>
      <c r="N174" s="329">
        <v>105.29</v>
      </c>
      <c r="O174" s="253" t="s">
        <v>1415</v>
      </c>
      <c r="P174" s="458"/>
      <c r="Q174" s="30" t="str">
        <f t="shared" si="2"/>
        <v>Flex</v>
      </c>
      <c r="R174" s="458"/>
      <c r="S174" s="385"/>
      <c r="T174" s="253" t="s">
        <v>1415</v>
      </c>
      <c r="U174" s="215">
        <v>43704</v>
      </c>
      <c r="V174" s="221" t="s">
        <v>1951</v>
      </c>
      <c r="W174" s="328" t="s">
        <v>1221</v>
      </c>
      <c r="X174" s="329">
        <v>105.29</v>
      </c>
      <c r="Y174" s="329">
        <v>105.29</v>
      </c>
      <c r="Z174" s="383" t="s">
        <v>1235</v>
      </c>
      <c r="AA174" s="383" t="s">
        <v>1459</v>
      </c>
      <c r="AB174" s="328" t="s">
        <v>1221</v>
      </c>
      <c r="AC174" s="329">
        <v>105.29</v>
      </c>
      <c r="AD174" s="329">
        <v>105.29</v>
      </c>
    </row>
    <row r="175" spans="1:30" x14ac:dyDescent="0.25">
      <c r="A175" s="221" t="s">
        <v>1375</v>
      </c>
      <c r="B175" s="385">
        <v>1396</v>
      </c>
      <c r="C175" s="300" t="s">
        <v>903</v>
      </c>
      <c r="D175" s="300" t="s">
        <v>904</v>
      </c>
      <c r="E175" s="301">
        <v>186248900</v>
      </c>
      <c r="F175" s="301" t="s">
        <v>1064</v>
      </c>
      <c r="G175" s="83">
        <v>12</v>
      </c>
      <c r="H175" s="215">
        <v>43644</v>
      </c>
      <c r="I175" s="215">
        <v>44010</v>
      </c>
      <c r="J175" s="326" t="s">
        <v>1214</v>
      </c>
      <c r="K175" s="27" t="s">
        <v>1458</v>
      </c>
      <c r="L175" s="328" t="s">
        <v>1221</v>
      </c>
      <c r="M175" s="329">
        <v>105.29</v>
      </c>
      <c r="N175" s="329">
        <v>105.29</v>
      </c>
      <c r="O175" s="253" t="s">
        <v>1415</v>
      </c>
      <c r="P175" s="458"/>
      <c r="Q175" s="30" t="str">
        <f t="shared" si="2"/>
        <v>Flex</v>
      </c>
      <c r="R175" s="458"/>
      <c r="S175" s="385"/>
      <c r="T175" s="253" t="s">
        <v>1415</v>
      </c>
      <c r="U175" s="215">
        <v>43668</v>
      </c>
      <c r="V175" s="221" t="s">
        <v>1940</v>
      </c>
      <c r="W175" s="328" t="s">
        <v>1221</v>
      </c>
      <c r="X175" s="329">
        <v>105.29</v>
      </c>
      <c r="Y175" s="329">
        <v>105.29</v>
      </c>
      <c r="Z175" s="383" t="s">
        <v>1463</v>
      </c>
      <c r="AA175" s="383" t="s">
        <v>1464</v>
      </c>
      <c r="AB175" s="328" t="s">
        <v>1221</v>
      </c>
      <c r="AC175" s="329">
        <v>105.29</v>
      </c>
      <c r="AD175" s="329">
        <v>105.29</v>
      </c>
    </row>
    <row r="176" spans="1:30" x14ac:dyDescent="0.25">
      <c r="A176" s="221" t="s">
        <v>1376</v>
      </c>
      <c r="B176" s="385">
        <v>1397</v>
      </c>
      <c r="C176" s="300" t="s">
        <v>903</v>
      </c>
      <c r="D176" s="300" t="s">
        <v>904</v>
      </c>
      <c r="E176" s="301">
        <v>186248900</v>
      </c>
      <c r="F176" s="301" t="s">
        <v>935</v>
      </c>
      <c r="G176" s="83">
        <v>12</v>
      </c>
      <c r="H176" s="215">
        <v>43665</v>
      </c>
      <c r="I176" s="215">
        <v>44031</v>
      </c>
      <c r="J176" s="326" t="s">
        <v>1211</v>
      </c>
      <c r="K176" s="27" t="s">
        <v>1458</v>
      </c>
      <c r="L176" s="328" t="s">
        <v>1221</v>
      </c>
      <c r="M176" s="329">
        <v>105.29</v>
      </c>
      <c r="N176" s="329">
        <v>105.29</v>
      </c>
      <c r="O176" s="253" t="s">
        <v>1415</v>
      </c>
      <c r="P176" s="458"/>
      <c r="Q176" s="30" t="str">
        <f t="shared" si="2"/>
        <v>Flex</v>
      </c>
      <c r="R176" s="458"/>
      <c r="S176" s="385"/>
      <c r="T176" s="253" t="s">
        <v>1415</v>
      </c>
      <c r="U176" s="215">
        <v>43704</v>
      </c>
      <c r="V176" s="221" t="s">
        <v>1951</v>
      </c>
      <c r="W176" s="328" t="s">
        <v>1221</v>
      </c>
      <c r="X176" s="329">
        <v>105.29</v>
      </c>
      <c r="Y176" s="329">
        <v>105.29</v>
      </c>
      <c r="Z176" s="383" t="s">
        <v>1235</v>
      </c>
      <c r="AA176" s="383" t="s">
        <v>1459</v>
      </c>
      <c r="AB176" s="328" t="s">
        <v>1221</v>
      </c>
      <c r="AC176" s="329">
        <v>105.29</v>
      </c>
      <c r="AD176" s="329">
        <v>105.29</v>
      </c>
    </row>
    <row r="177" spans="1:30" x14ac:dyDescent="0.25">
      <c r="A177" s="221" t="s">
        <v>1377</v>
      </c>
      <c r="B177" s="385">
        <v>1398</v>
      </c>
      <c r="C177" s="300" t="s">
        <v>903</v>
      </c>
      <c r="D177" s="300" t="s">
        <v>904</v>
      </c>
      <c r="E177" s="301">
        <v>186248900</v>
      </c>
      <c r="F177" s="301" t="s">
        <v>909</v>
      </c>
      <c r="G177" s="83">
        <v>12</v>
      </c>
      <c r="H177" s="215">
        <v>43657</v>
      </c>
      <c r="I177" s="215">
        <v>44023</v>
      </c>
      <c r="J177" s="326" t="s">
        <v>1211</v>
      </c>
      <c r="K177" s="27" t="s">
        <v>1458</v>
      </c>
      <c r="L177" s="328" t="s">
        <v>1221</v>
      </c>
      <c r="M177" s="329">
        <v>105.29</v>
      </c>
      <c r="N177" s="329">
        <v>105.29</v>
      </c>
      <c r="O177" s="253" t="s">
        <v>1415</v>
      </c>
      <c r="P177" s="458"/>
      <c r="Q177" s="30" t="str">
        <f t="shared" si="2"/>
        <v>Flex</v>
      </c>
      <c r="R177" s="458"/>
      <c r="S177" s="385"/>
      <c r="T177" s="253" t="s">
        <v>1415</v>
      </c>
      <c r="U177" s="215">
        <v>43704</v>
      </c>
      <c r="V177" s="221" t="s">
        <v>1951</v>
      </c>
      <c r="W177" s="328" t="s">
        <v>1221</v>
      </c>
      <c r="X177" s="329">
        <v>105.29</v>
      </c>
      <c r="Y177" s="329">
        <v>105.29</v>
      </c>
      <c r="Z177" s="383" t="s">
        <v>1235</v>
      </c>
      <c r="AA177" s="383" t="s">
        <v>1459</v>
      </c>
      <c r="AB177" s="328" t="s">
        <v>1221</v>
      </c>
      <c r="AC177" s="329">
        <v>105.29</v>
      </c>
      <c r="AD177" s="329">
        <v>105.29</v>
      </c>
    </row>
    <row r="178" spans="1:30" x14ac:dyDescent="0.25">
      <c r="A178" s="221" t="s">
        <v>1378</v>
      </c>
      <c r="B178" s="385">
        <v>1399</v>
      </c>
      <c r="C178" s="300" t="s">
        <v>903</v>
      </c>
      <c r="D178" s="300" t="s">
        <v>904</v>
      </c>
      <c r="E178" s="301">
        <v>186248900</v>
      </c>
      <c r="F178" s="301" t="s">
        <v>1065</v>
      </c>
      <c r="G178" s="83">
        <v>12</v>
      </c>
      <c r="H178" s="215">
        <v>43619</v>
      </c>
      <c r="I178" s="215">
        <v>43985</v>
      </c>
      <c r="J178" s="326" t="s">
        <v>1214</v>
      </c>
      <c r="K178" s="27" t="s">
        <v>1458</v>
      </c>
      <c r="L178" s="328" t="s">
        <v>1221</v>
      </c>
      <c r="M178" s="329">
        <v>105.29</v>
      </c>
      <c r="N178" s="329">
        <v>105.29</v>
      </c>
      <c r="O178" s="253" t="s">
        <v>1415</v>
      </c>
      <c r="P178" s="458"/>
      <c r="Q178" s="30" t="str">
        <f t="shared" si="2"/>
        <v>Flex</v>
      </c>
      <c r="R178" s="458"/>
      <c r="S178" s="385"/>
      <c r="T178" s="253" t="s">
        <v>1415</v>
      </c>
      <c r="U178" s="215">
        <v>43668</v>
      </c>
      <c r="V178" s="221" t="s">
        <v>1940</v>
      </c>
      <c r="W178" s="328" t="s">
        <v>1221</v>
      </c>
      <c r="X178" s="329">
        <v>105.29</v>
      </c>
      <c r="Y178" s="329">
        <v>105.29</v>
      </c>
      <c r="Z178" s="383" t="s">
        <v>1463</v>
      </c>
      <c r="AA178" s="383" t="s">
        <v>1464</v>
      </c>
      <c r="AB178" s="328" t="s">
        <v>1221</v>
      </c>
      <c r="AC178" s="329">
        <v>105.29</v>
      </c>
      <c r="AD178" s="329">
        <v>105.29</v>
      </c>
    </row>
    <row r="179" spans="1:30" x14ac:dyDescent="0.25">
      <c r="A179" s="221" t="s">
        <v>1379</v>
      </c>
      <c r="B179" s="385">
        <v>1400</v>
      </c>
      <c r="C179" s="300" t="s">
        <v>903</v>
      </c>
      <c r="D179" s="300" t="s">
        <v>904</v>
      </c>
      <c r="E179" s="301">
        <v>186248900</v>
      </c>
      <c r="F179" s="301" t="s">
        <v>1066</v>
      </c>
      <c r="G179" s="83">
        <v>12</v>
      </c>
      <c r="H179" s="215">
        <v>43627</v>
      </c>
      <c r="I179" s="215">
        <v>43993</v>
      </c>
      <c r="J179" s="326" t="s">
        <v>1214</v>
      </c>
      <c r="K179" s="27" t="s">
        <v>1458</v>
      </c>
      <c r="L179" s="328" t="s">
        <v>1221</v>
      </c>
      <c r="M179" s="329">
        <v>105.29</v>
      </c>
      <c r="N179" s="329">
        <v>105.29</v>
      </c>
      <c r="O179" s="253" t="s">
        <v>1415</v>
      </c>
      <c r="P179" s="458"/>
      <c r="Q179" s="30" t="str">
        <f t="shared" si="2"/>
        <v>Flex</v>
      </c>
      <c r="R179" s="458"/>
      <c r="S179" s="385"/>
      <c r="T179" s="253" t="s">
        <v>1415</v>
      </c>
      <c r="U179" s="215">
        <v>43668</v>
      </c>
      <c r="V179" s="221" t="s">
        <v>1940</v>
      </c>
      <c r="W179" s="328" t="s">
        <v>1221</v>
      </c>
      <c r="X179" s="329">
        <v>105.29</v>
      </c>
      <c r="Y179" s="329">
        <v>105.29</v>
      </c>
      <c r="Z179" s="383" t="s">
        <v>1463</v>
      </c>
      <c r="AA179" s="383" t="s">
        <v>1464</v>
      </c>
      <c r="AB179" s="328" t="s">
        <v>1221</v>
      </c>
      <c r="AC179" s="329">
        <v>105.29</v>
      </c>
      <c r="AD179" s="329">
        <v>105.29</v>
      </c>
    </row>
    <row r="180" spans="1:30" x14ac:dyDescent="0.25">
      <c r="A180" s="221" t="s">
        <v>1380</v>
      </c>
      <c r="B180" s="385">
        <v>1401</v>
      </c>
      <c r="C180" s="300" t="s">
        <v>903</v>
      </c>
      <c r="D180" s="300" t="s">
        <v>904</v>
      </c>
      <c r="E180" s="301">
        <v>186248900</v>
      </c>
      <c r="F180" s="301" t="s">
        <v>1067</v>
      </c>
      <c r="G180" s="83">
        <v>12</v>
      </c>
      <c r="H180" s="215">
        <v>43629</v>
      </c>
      <c r="I180" s="215">
        <v>43995</v>
      </c>
      <c r="J180" s="326" t="s">
        <v>1214</v>
      </c>
      <c r="K180" s="27" t="s">
        <v>1458</v>
      </c>
      <c r="L180" s="328" t="s">
        <v>1221</v>
      </c>
      <c r="M180" s="329">
        <v>105.29</v>
      </c>
      <c r="N180" s="329">
        <v>105.29</v>
      </c>
      <c r="O180" s="253" t="s">
        <v>1415</v>
      </c>
      <c r="P180" s="458"/>
      <c r="Q180" s="30" t="str">
        <f t="shared" si="2"/>
        <v>Flex</v>
      </c>
      <c r="R180" s="458"/>
      <c r="S180" s="385"/>
      <c r="T180" s="253" t="s">
        <v>1415</v>
      </c>
      <c r="U180" s="215">
        <v>43668</v>
      </c>
      <c r="V180" s="221" t="s">
        <v>1940</v>
      </c>
      <c r="W180" s="328" t="s">
        <v>1221</v>
      </c>
      <c r="X180" s="329">
        <v>105.29</v>
      </c>
      <c r="Y180" s="329">
        <v>105.29</v>
      </c>
      <c r="Z180" s="383" t="s">
        <v>1463</v>
      </c>
      <c r="AA180" s="383" t="s">
        <v>1464</v>
      </c>
      <c r="AB180" s="328" t="s">
        <v>1221</v>
      </c>
      <c r="AC180" s="329">
        <v>105.29</v>
      </c>
      <c r="AD180" s="329">
        <v>105.29</v>
      </c>
    </row>
    <row r="181" spans="1:30" x14ac:dyDescent="0.25">
      <c r="A181" s="221" t="s">
        <v>1381</v>
      </c>
      <c r="B181" s="385">
        <v>1402</v>
      </c>
      <c r="C181" s="300" t="s">
        <v>903</v>
      </c>
      <c r="D181" s="300" t="s">
        <v>904</v>
      </c>
      <c r="E181" s="301">
        <v>186248900</v>
      </c>
      <c r="F181" s="301" t="s">
        <v>923</v>
      </c>
      <c r="G181" s="83">
        <v>12</v>
      </c>
      <c r="H181" s="215">
        <v>43665</v>
      </c>
      <c r="I181" s="215">
        <v>44031</v>
      </c>
      <c r="J181" s="326" t="s">
        <v>1211</v>
      </c>
      <c r="K181" s="27" t="s">
        <v>1458</v>
      </c>
      <c r="L181" s="328" t="s">
        <v>1221</v>
      </c>
      <c r="M181" s="329">
        <v>105.29</v>
      </c>
      <c r="N181" s="329">
        <v>105.29</v>
      </c>
      <c r="O181" s="253" t="s">
        <v>1415</v>
      </c>
      <c r="P181" s="458"/>
      <c r="Q181" s="30" t="str">
        <f t="shared" si="2"/>
        <v>Flex</v>
      </c>
      <c r="R181" s="458"/>
      <c r="S181" s="385"/>
      <c r="T181" s="253" t="s">
        <v>1415</v>
      </c>
      <c r="U181" s="215">
        <v>43704</v>
      </c>
      <c r="V181" s="221" t="s">
        <v>1951</v>
      </c>
      <c r="W181" s="328" t="s">
        <v>1221</v>
      </c>
      <c r="X181" s="329">
        <v>105.29</v>
      </c>
      <c r="Y181" s="329">
        <v>105.29</v>
      </c>
      <c r="Z181" s="383" t="s">
        <v>1235</v>
      </c>
      <c r="AA181" s="383" t="s">
        <v>1459</v>
      </c>
      <c r="AB181" s="328" t="s">
        <v>1221</v>
      </c>
      <c r="AC181" s="329">
        <v>105.29</v>
      </c>
      <c r="AD181" s="329">
        <v>105.29</v>
      </c>
    </row>
    <row r="182" spans="1:30" x14ac:dyDescent="0.25">
      <c r="A182" s="221" t="s">
        <v>1382</v>
      </c>
      <c r="B182" s="385">
        <v>1403</v>
      </c>
      <c r="C182" s="300" t="s">
        <v>903</v>
      </c>
      <c r="D182" s="300" t="s">
        <v>904</v>
      </c>
      <c r="E182" s="301">
        <v>186248900</v>
      </c>
      <c r="F182" s="301" t="s">
        <v>907</v>
      </c>
      <c r="G182" s="83">
        <v>12</v>
      </c>
      <c r="H182" s="215">
        <v>43656</v>
      </c>
      <c r="I182" s="215">
        <v>44022</v>
      </c>
      <c r="J182" s="326" t="s">
        <v>1211</v>
      </c>
      <c r="K182" s="27" t="s">
        <v>1458</v>
      </c>
      <c r="L182" s="328" t="s">
        <v>1221</v>
      </c>
      <c r="M182" s="329">
        <v>105.29</v>
      </c>
      <c r="N182" s="329">
        <v>105.29</v>
      </c>
      <c r="O182" s="253" t="s">
        <v>1415</v>
      </c>
      <c r="P182" s="458"/>
      <c r="Q182" s="30" t="str">
        <f t="shared" si="2"/>
        <v>Flex</v>
      </c>
      <c r="R182" s="458"/>
      <c r="S182" s="385"/>
      <c r="T182" s="253" t="s">
        <v>1415</v>
      </c>
      <c r="U182" s="215">
        <v>43704</v>
      </c>
      <c r="V182" s="221" t="s">
        <v>1951</v>
      </c>
      <c r="W182" s="328" t="s">
        <v>1221</v>
      </c>
      <c r="X182" s="329">
        <v>105.29</v>
      </c>
      <c r="Y182" s="329">
        <v>105.29</v>
      </c>
      <c r="Z182" s="383" t="s">
        <v>1235</v>
      </c>
      <c r="AA182" s="383" t="s">
        <v>1459</v>
      </c>
      <c r="AB182" s="328" t="s">
        <v>1221</v>
      </c>
      <c r="AC182" s="329">
        <v>105.29</v>
      </c>
      <c r="AD182" s="329">
        <v>105.29</v>
      </c>
    </row>
    <row r="183" spans="1:30" x14ac:dyDescent="0.25">
      <c r="A183" s="221" t="s">
        <v>1383</v>
      </c>
      <c r="B183" s="385">
        <v>1404</v>
      </c>
      <c r="C183" s="300" t="s">
        <v>903</v>
      </c>
      <c r="D183" s="300" t="s">
        <v>904</v>
      </c>
      <c r="E183" s="301">
        <v>186248900</v>
      </c>
      <c r="F183" s="301" t="s">
        <v>1068</v>
      </c>
      <c r="G183" s="83">
        <v>12</v>
      </c>
      <c r="H183" s="215">
        <v>43637</v>
      </c>
      <c r="I183" s="215">
        <v>44003</v>
      </c>
      <c r="J183" s="326" t="s">
        <v>1214</v>
      </c>
      <c r="K183" s="27" t="s">
        <v>1458</v>
      </c>
      <c r="L183" s="328" t="s">
        <v>1221</v>
      </c>
      <c r="M183" s="329">
        <v>105.29</v>
      </c>
      <c r="N183" s="329">
        <v>105.29</v>
      </c>
      <c r="O183" s="253" t="s">
        <v>1415</v>
      </c>
      <c r="P183" s="458"/>
      <c r="Q183" s="30" t="str">
        <f t="shared" si="2"/>
        <v>Flex</v>
      </c>
      <c r="R183" s="458"/>
      <c r="S183" s="385"/>
      <c r="T183" s="253" t="s">
        <v>1415</v>
      </c>
      <c r="U183" s="215">
        <v>43668</v>
      </c>
      <c r="V183" s="221" t="s">
        <v>1940</v>
      </c>
      <c r="W183" s="328" t="s">
        <v>1221</v>
      </c>
      <c r="X183" s="329">
        <v>105.29</v>
      </c>
      <c r="Y183" s="329">
        <v>105.29</v>
      </c>
      <c r="Z183" s="383" t="s">
        <v>1463</v>
      </c>
      <c r="AA183" s="383" t="s">
        <v>1464</v>
      </c>
      <c r="AB183" s="328" t="s">
        <v>1221</v>
      </c>
      <c r="AC183" s="329">
        <v>105.29</v>
      </c>
      <c r="AD183" s="329">
        <v>105.29</v>
      </c>
    </row>
    <row r="184" spans="1:30" x14ac:dyDescent="0.25">
      <c r="A184" s="221" t="s">
        <v>1384</v>
      </c>
      <c r="B184" s="385">
        <v>1405</v>
      </c>
      <c r="C184" s="300" t="s">
        <v>903</v>
      </c>
      <c r="D184" s="300" t="s">
        <v>904</v>
      </c>
      <c r="E184" s="301">
        <v>186248900</v>
      </c>
      <c r="F184" s="301" t="s">
        <v>910</v>
      </c>
      <c r="G184" s="83">
        <v>12</v>
      </c>
      <c r="H184" s="215">
        <v>43657</v>
      </c>
      <c r="I184" s="215">
        <v>44023</v>
      </c>
      <c r="J184" s="326" t="s">
        <v>1211</v>
      </c>
      <c r="K184" s="27" t="s">
        <v>1458</v>
      </c>
      <c r="L184" s="328" t="s">
        <v>1221</v>
      </c>
      <c r="M184" s="329">
        <v>105.29</v>
      </c>
      <c r="N184" s="329">
        <v>105.29</v>
      </c>
      <c r="O184" s="253" t="s">
        <v>1415</v>
      </c>
      <c r="P184" s="458"/>
      <c r="Q184" s="30" t="str">
        <f t="shared" si="2"/>
        <v>Flex</v>
      </c>
      <c r="R184" s="458"/>
      <c r="S184" s="385"/>
      <c r="T184" s="253" t="s">
        <v>1415</v>
      </c>
      <c r="U184" s="215">
        <v>43704</v>
      </c>
      <c r="V184" s="221" t="s">
        <v>1951</v>
      </c>
      <c r="W184" s="328" t="s">
        <v>1221</v>
      </c>
      <c r="X184" s="329">
        <v>105.29</v>
      </c>
      <c r="Y184" s="329">
        <v>105.29</v>
      </c>
      <c r="Z184" s="383" t="s">
        <v>1235</v>
      </c>
      <c r="AA184" s="383" t="s">
        <v>1459</v>
      </c>
      <c r="AB184" s="328" t="s">
        <v>1221</v>
      </c>
      <c r="AC184" s="329">
        <v>105.29</v>
      </c>
      <c r="AD184" s="329">
        <v>105.29</v>
      </c>
    </row>
    <row r="185" spans="1:30" x14ac:dyDescent="0.25">
      <c r="A185" s="221" t="s">
        <v>1385</v>
      </c>
      <c r="B185" s="385">
        <v>1428</v>
      </c>
      <c r="C185" s="300" t="s">
        <v>903</v>
      </c>
      <c r="D185" s="300" t="s">
        <v>904</v>
      </c>
      <c r="E185" s="301">
        <v>186248900</v>
      </c>
      <c r="F185" s="301" t="s">
        <v>908</v>
      </c>
      <c r="G185" s="83">
        <v>12</v>
      </c>
      <c r="H185" s="215">
        <v>43657</v>
      </c>
      <c r="I185" s="215">
        <v>44023</v>
      </c>
      <c r="J185" s="326" t="s">
        <v>1211</v>
      </c>
      <c r="K185" s="27" t="s">
        <v>1458</v>
      </c>
      <c r="L185" s="328" t="s">
        <v>1221</v>
      </c>
      <c r="M185" s="329">
        <v>105.29</v>
      </c>
      <c r="N185" s="329">
        <v>105.29</v>
      </c>
      <c r="O185" s="253" t="s">
        <v>1415</v>
      </c>
      <c r="P185" s="458"/>
      <c r="Q185" s="30" t="str">
        <f t="shared" si="2"/>
        <v>Flex</v>
      </c>
      <c r="R185" s="458"/>
      <c r="S185" s="385"/>
      <c r="T185" s="253" t="s">
        <v>1415</v>
      </c>
      <c r="U185" s="215">
        <v>43704</v>
      </c>
      <c r="V185" s="221" t="s">
        <v>1951</v>
      </c>
      <c r="W185" s="328" t="s">
        <v>1221</v>
      </c>
      <c r="X185" s="329">
        <v>105.29</v>
      </c>
      <c r="Y185" s="329">
        <v>105.29</v>
      </c>
      <c r="Z185" s="383" t="s">
        <v>1235</v>
      </c>
      <c r="AA185" s="383" t="s">
        <v>1459</v>
      </c>
      <c r="AB185" s="328" t="s">
        <v>1221</v>
      </c>
      <c r="AC185" s="329">
        <v>105.29</v>
      </c>
      <c r="AD185" s="329">
        <v>105.29</v>
      </c>
    </row>
    <row r="186" spans="1:30" x14ac:dyDescent="0.25">
      <c r="A186" s="221" t="s">
        <v>1386</v>
      </c>
      <c r="B186" s="385">
        <v>1429</v>
      </c>
      <c r="C186" s="300" t="s">
        <v>903</v>
      </c>
      <c r="D186" s="300" t="s">
        <v>904</v>
      </c>
      <c r="E186" s="301">
        <v>186248900</v>
      </c>
      <c r="F186" s="301" t="s">
        <v>1069</v>
      </c>
      <c r="G186" s="83">
        <v>12</v>
      </c>
      <c r="H186" s="215">
        <v>43565</v>
      </c>
      <c r="I186" s="215">
        <v>43931</v>
      </c>
      <c r="J186" s="326" t="s">
        <v>1212</v>
      </c>
      <c r="K186" s="27" t="s">
        <v>1458</v>
      </c>
      <c r="L186" s="328" t="s">
        <v>1221</v>
      </c>
      <c r="M186" s="329">
        <v>105.29</v>
      </c>
      <c r="N186" s="329">
        <v>105.29</v>
      </c>
      <c r="O186" s="253" t="s">
        <v>1415</v>
      </c>
      <c r="P186" s="458"/>
      <c r="Q186" s="30" t="str">
        <f t="shared" si="2"/>
        <v>Flex</v>
      </c>
      <c r="R186" s="458"/>
      <c r="S186" s="385"/>
      <c r="T186" s="253" t="s">
        <v>1415</v>
      </c>
      <c r="U186" s="215">
        <v>43634</v>
      </c>
      <c r="V186" s="221" t="s">
        <v>1872</v>
      </c>
      <c r="W186" s="328" t="s">
        <v>1221</v>
      </c>
      <c r="X186" s="329">
        <v>105.29</v>
      </c>
      <c r="Y186" s="329">
        <v>105.29</v>
      </c>
      <c r="Z186" s="383" t="s">
        <v>1463</v>
      </c>
      <c r="AA186" s="383" t="s">
        <v>1464</v>
      </c>
      <c r="AB186" s="328" t="s">
        <v>1221</v>
      </c>
      <c r="AC186" s="329">
        <v>105.29</v>
      </c>
      <c r="AD186" s="329">
        <v>105.29</v>
      </c>
    </row>
    <row r="187" spans="1:30" x14ac:dyDescent="0.25">
      <c r="A187" s="221" t="s">
        <v>1387</v>
      </c>
      <c r="B187" s="385">
        <v>1430</v>
      </c>
      <c r="C187" s="300" t="s">
        <v>903</v>
      </c>
      <c r="D187" s="300" t="s">
        <v>904</v>
      </c>
      <c r="E187" s="301">
        <v>186248900</v>
      </c>
      <c r="F187" s="301" t="s">
        <v>1070</v>
      </c>
      <c r="G187" s="83">
        <v>12</v>
      </c>
      <c r="H187" s="215">
        <v>43566</v>
      </c>
      <c r="I187" s="215">
        <v>43932</v>
      </c>
      <c r="J187" s="326" t="s">
        <v>1212</v>
      </c>
      <c r="K187" s="27" t="s">
        <v>1458</v>
      </c>
      <c r="L187" s="328" t="s">
        <v>1221</v>
      </c>
      <c r="M187" s="329">
        <v>105.29</v>
      </c>
      <c r="N187" s="329">
        <v>105.29</v>
      </c>
      <c r="O187" s="253" t="s">
        <v>1415</v>
      </c>
      <c r="P187" s="458"/>
      <c r="Q187" s="30" t="str">
        <f t="shared" si="2"/>
        <v>Flex</v>
      </c>
      <c r="R187" s="458"/>
      <c r="S187" s="385"/>
      <c r="T187" s="253" t="s">
        <v>1415</v>
      </c>
      <c r="U187" s="215">
        <v>43634</v>
      </c>
      <c r="V187" s="221" t="s">
        <v>1872</v>
      </c>
      <c r="W187" s="328" t="s">
        <v>1221</v>
      </c>
      <c r="X187" s="329">
        <v>105.29</v>
      </c>
      <c r="Y187" s="329">
        <v>105.29</v>
      </c>
      <c r="Z187" s="383" t="s">
        <v>1463</v>
      </c>
      <c r="AA187" s="383" t="s">
        <v>1464</v>
      </c>
      <c r="AB187" s="328" t="s">
        <v>1221</v>
      </c>
      <c r="AC187" s="329">
        <v>105.29</v>
      </c>
      <c r="AD187" s="329">
        <v>105.29</v>
      </c>
    </row>
    <row r="188" spans="1:30" x14ac:dyDescent="0.25">
      <c r="A188" s="221" t="s">
        <v>1388</v>
      </c>
      <c r="B188" s="385">
        <v>1431</v>
      </c>
      <c r="C188" s="300" t="s">
        <v>903</v>
      </c>
      <c r="D188" s="300" t="s">
        <v>904</v>
      </c>
      <c r="E188" s="301">
        <v>186248900</v>
      </c>
      <c r="F188" s="301" t="s">
        <v>1071</v>
      </c>
      <c r="G188" s="83">
        <v>12</v>
      </c>
      <c r="H188" s="215">
        <v>43567</v>
      </c>
      <c r="I188" s="215">
        <v>43933</v>
      </c>
      <c r="J188" s="326" t="s">
        <v>1212</v>
      </c>
      <c r="K188" s="27" t="s">
        <v>1458</v>
      </c>
      <c r="L188" s="328" t="s">
        <v>1221</v>
      </c>
      <c r="M188" s="329">
        <v>105.29</v>
      </c>
      <c r="N188" s="329">
        <v>105.29</v>
      </c>
      <c r="O188" s="253" t="s">
        <v>1415</v>
      </c>
      <c r="P188" s="458"/>
      <c r="Q188" s="30" t="str">
        <f t="shared" si="2"/>
        <v>Flex</v>
      </c>
      <c r="R188" s="458"/>
      <c r="S188" s="385"/>
      <c r="T188" s="253" t="s">
        <v>1415</v>
      </c>
      <c r="U188" s="215">
        <v>43634</v>
      </c>
      <c r="V188" s="221" t="s">
        <v>1872</v>
      </c>
      <c r="W188" s="328" t="s">
        <v>1221</v>
      </c>
      <c r="X188" s="329">
        <v>105.29</v>
      </c>
      <c r="Y188" s="329">
        <v>105.29</v>
      </c>
      <c r="Z188" s="383" t="s">
        <v>1463</v>
      </c>
      <c r="AA188" s="383" t="s">
        <v>1464</v>
      </c>
      <c r="AB188" s="328" t="s">
        <v>1221</v>
      </c>
      <c r="AC188" s="329">
        <v>105.29</v>
      </c>
      <c r="AD188" s="329">
        <v>105.29</v>
      </c>
    </row>
    <row r="189" spans="1:30" x14ac:dyDescent="0.25">
      <c r="A189" s="221" t="s">
        <v>1389</v>
      </c>
      <c r="B189" s="385">
        <v>1432</v>
      </c>
      <c r="C189" s="300" t="s">
        <v>903</v>
      </c>
      <c r="D189" s="300" t="s">
        <v>904</v>
      </c>
      <c r="E189" s="301">
        <v>186248900</v>
      </c>
      <c r="F189" s="301" t="s">
        <v>1072</v>
      </c>
      <c r="G189" s="83">
        <v>12</v>
      </c>
      <c r="H189" s="215">
        <v>43561</v>
      </c>
      <c r="I189" s="215">
        <v>43927</v>
      </c>
      <c r="J189" s="326" t="s">
        <v>1212</v>
      </c>
      <c r="K189" s="27" t="s">
        <v>1458</v>
      </c>
      <c r="L189" s="328" t="s">
        <v>1221</v>
      </c>
      <c r="M189" s="329">
        <v>105.29</v>
      </c>
      <c r="N189" s="329">
        <v>105.29</v>
      </c>
      <c r="O189" s="253" t="s">
        <v>1415</v>
      </c>
      <c r="P189" s="458"/>
      <c r="Q189" s="30" t="str">
        <f t="shared" si="2"/>
        <v>Flex</v>
      </c>
      <c r="R189" s="458"/>
      <c r="S189" s="385"/>
      <c r="T189" s="253" t="s">
        <v>1415</v>
      </c>
      <c r="U189" s="215">
        <v>43634</v>
      </c>
      <c r="V189" s="221" t="s">
        <v>1872</v>
      </c>
      <c r="W189" s="328" t="s">
        <v>1221</v>
      </c>
      <c r="X189" s="329">
        <v>105.29</v>
      </c>
      <c r="Y189" s="329">
        <v>105.29</v>
      </c>
      <c r="Z189" s="383" t="s">
        <v>1463</v>
      </c>
      <c r="AA189" s="383" t="s">
        <v>1464</v>
      </c>
      <c r="AB189" s="328" t="s">
        <v>1221</v>
      </c>
      <c r="AC189" s="329">
        <v>105.29</v>
      </c>
      <c r="AD189" s="329">
        <v>105.29</v>
      </c>
    </row>
    <row r="190" spans="1:30" x14ac:dyDescent="0.25">
      <c r="A190" s="221" t="s">
        <v>1390</v>
      </c>
      <c r="B190" s="385">
        <v>1433</v>
      </c>
      <c r="C190" s="300" t="s">
        <v>903</v>
      </c>
      <c r="D190" s="300" t="s">
        <v>904</v>
      </c>
      <c r="E190" s="301">
        <v>186248900</v>
      </c>
      <c r="F190" s="301" t="s">
        <v>1073</v>
      </c>
      <c r="G190" s="83">
        <v>12</v>
      </c>
      <c r="H190" s="215">
        <v>43567</v>
      </c>
      <c r="I190" s="215">
        <v>43933</v>
      </c>
      <c r="J190" s="326" t="s">
        <v>1212</v>
      </c>
      <c r="K190" s="27" t="s">
        <v>1458</v>
      </c>
      <c r="L190" s="328" t="s">
        <v>1221</v>
      </c>
      <c r="M190" s="329">
        <v>105.29</v>
      </c>
      <c r="N190" s="329">
        <v>105.29</v>
      </c>
      <c r="O190" s="253" t="s">
        <v>1415</v>
      </c>
      <c r="P190" s="458"/>
      <c r="Q190" s="30" t="str">
        <f t="shared" si="2"/>
        <v>Flex</v>
      </c>
      <c r="R190" s="458"/>
      <c r="S190" s="385"/>
      <c r="T190" s="253" t="s">
        <v>1415</v>
      </c>
      <c r="U190" s="215">
        <v>43634</v>
      </c>
      <c r="V190" s="221" t="s">
        <v>1872</v>
      </c>
      <c r="W190" s="328" t="s">
        <v>1221</v>
      </c>
      <c r="X190" s="329">
        <v>105.29</v>
      </c>
      <c r="Y190" s="329">
        <v>105.29</v>
      </c>
      <c r="Z190" s="383" t="s">
        <v>1463</v>
      </c>
      <c r="AA190" s="383" t="s">
        <v>1464</v>
      </c>
      <c r="AB190" s="328" t="s">
        <v>1221</v>
      </c>
      <c r="AC190" s="329">
        <v>105.29</v>
      </c>
      <c r="AD190" s="329">
        <v>105.29</v>
      </c>
    </row>
    <row r="191" spans="1:30" x14ac:dyDescent="0.25">
      <c r="A191" s="221" t="s">
        <v>1391</v>
      </c>
      <c r="B191" s="385" t="s">
        <v>1074</v>
      </c>
      <c r="C191" s="300" t="s">
        <v>363</v>
      </c>
      <c r="D191" s="300" t="s">
        <v>364</v>
      </c>
      <c r="E191" s="301">
        <v>19032</v>
      </c>
      <c r="F191" s="301" t="s">
        <v>1075</v>
      </c>
      <c r="G191" s="83">
        <v>12</v>
      </c>
      <c r="H191" s="215">
        <v>43764</v>
      </c>
      <c r="I191" s="215">
        <v>44130</v>
      </c>
      <c r="J191" s="326" t="s">
        <v>1216</v>
      </c>
      <c r="K191" s="259" t="s">
        <v>303</v>
      </c>
      <c r="L191" s="328" t="s">
        <v>1220</v>
      </c>
      <c r="M191" s="329">
        <v>300</v>
      </c>
      <c r="N191" s="329">
        <v>217.06</v>
      </c>
      <c r="O191" s="253" t="s">
        <v>1415</v>
      </c>
      <c r="P191" s="458"/>
      <c r="Q191" s="30" t="str">
        <f t="shared" si="2"/>
        <v>Flex</v>
      </c>
      <c r="R191" s="458"/>
      <c r="S191" s="385"/>
      <c r="T191" s="253" t="s">
        <v>1415</v>
      </c>
      <c r="U191" s="215">
        <v>43815</v>
      </c>
      <c r="V191" s="221" t="s">
        <v>2386</v>
      </c>
      <c r="W191" s="328" t="s">
        <v>1220</v>
      </c>
      <c r="X191" s="329">
        <v>300</v>
      </c>
      <c r="Y191" s="329">
        <v>217.06</v>
      </c>
      <c r="Z191" s="383" t="s">
        <v>1456</v>
      </c>
      <c r="AA191" s="383" t="s">
        <v>1457</v>
      </c>
      <c r="AB191" s="328" t="s">
        <v>1220</v>
      </c>
      <c r="AC191" s="329">
        <v>300</v>
      </c>
      <c r="AD191" s="329">
        <v>217.74</v>
      </c>
    </row>
    <row r="192" spans="1:30" x14ac:dyDescent="0.25">
      <c r="A192" s="221" t="s">
        <v>1392</v>
      </c>
      <c r="B192" s="385">
        <v>1515</v>
      </c>
      <c r="C192" s="300" t="s">
        <v>903</v>
      </c>
      <c r="D192" s="300" t="s">
        <v>904</v>
      </c>
      <c r="E192" s="301">
        <v>186248900</v>
      </c>
      <c r="F192" s="301" t="s">
        <v>1076</v>
      </c>
      <c r="G192" s="83">
        <v>12</v>
      </c>
      <c r="H192" s="215">
        <v>43825</v>
      </c>
      <c r="I192" s="215">
        <v>44191</v>
      </c>
      <c r="J192" s="326" t="s">
        <v>1414</v>
      </c>
      <c r="K192" s="27" t="s">
        <v>1458</v>
      </c>
      <c r="L192" s="328" t="s">
        <v>1221</v>
      </c>
      <c r="M192" s="329">
        <v>105.29</v>
      </c>
      <c r="N192" s="329">
        <v>105.29</v>
      </c>
      <c r="O192" s="253" t="s">
        <v>1415</v>
      </c>
      <c r="P192" s="458"/>
      <c r="Q192" s="30" t="str">
        <f t="shared" si="2"/>
        <v>Flex</v>
      </c>
      <c r="R192" s="215">
        <v>43847</v>
      </c>
      <c r="S192" s="221" t="s">
        <v>2448</v>
      </c>
      <c r="T192" s="253" t="s">
        <v>1415</v>
      </c>
      <c r="U192" s="215">
        <v>43551</v>
      </c>
      <c r="V192" s="221" t="s">
        <v>1759</v>
      </c>
      <c r="W192" s="784" t="s">
        <v>1221</v>
      </c>
      <c r="X192" s="785">
        <v>33.340000000000003</v>
      </c>
      <c r="Y192" s="785">
        <v>33.340000000000003</v>
      </c>
      <c r="Z192" s="383" t="s">
        <v>1463</v>
      </c>
      <c r="AA192" s="383" t="s">
        <v>1464</v>
      </c>
      <c r="AB192" s="328" t="s">
        <v>1221</v>
      </c>
      <c r="AC192" s="329">
        <v>105.29</v>
      </c>
      <c r="AD192" s="329">
        <v>105.29</v>
      </c>
    </row>
    <row r="193" spans="1:30" x14ac:dyDescent="0.25">
      <c r="A193" s="221" t="s">
        <v>1393</v>
      </c>
      <c r="B193" s="385">
        <v>1516</v>
      </c>
      <c r="C193" s="300" t="s">
        <v>903</v>
      </c>
      <c r="D193" s="300" t="s">
        <v>904</v>
      </c>
      <c r="E193" s="301">
        <v>186248900</v>
      </c>
      <c r="F193" s="301" t="s">
        <v>1077</v>
      </c>
      <c r="G193" s="83">
        <v>12</v>
      </c>
      <c r="H193" s="215">
        <v>43826</v>
      </c>
      <c r="I193" s="215">
        <v>44192</v>
      </c>
      <c r="J193" s="326" t="s">
        <v>1414</v>
      </c>
      <c r="K193" s="27" t="s">
        <v>1458</v>
      </c>
      <c r="L193" s="328" t="s">
        <v>1221</v>
      </c>
      <c r="M193" s="329">
        <v>105.29</v>
      </c>
      <c r="N193" s="329">
        <v>105.29</v>
      </c>
      <c r="O193" s="253" t="s">
        <v>1415</v>
      </c>
      <c r="P193" s="458"/>
      <c r="Q193" s="30" t="str">
        <f t="shared" si="2"/>
        <v>Flex</v>
      </c>
      <c r="R193" s="215">
        <v>43847</v>
      </c>
      <c r="S193" s="221" t="s">
        <v>2448</v>
      </c>
      <c r="T193" s="253" t="s">
        <v>1415</v>
      </c>
      <c r="U193" s="215">
        <v>43551</v>
      </c>
      <c r="V193" s="221" t="s">
        <v>1759</v>
      </c>
      <c r="W193" s="784" t="s">
        <v>1221</v>
      </c>
      <c r="X193" s="785">
        <v>33.340000000000003</v>
      </c>
      <c r="Y193" s="785">
        <v>33.340000000000003</v>
      </c>
      <c r="Z193" s="383" t="s">
        <v>1463</v>
      </c>
      <c r="AA193" s="383" t="s">
        <v>1464</v>
      </c>
      <c r="AB193" s="328" t="s">
        <v>1221</v>
      </c>
      <c r="AC193" s="329">
        <v>105.29</v>
      </c>
      <c r="AD193" s="329">
        <v>105.29</v>
      </c>
    </row>
    <row r="194" spans="1:30" x14ac:dyDescent="0.25">
      <c r="A194" s="221" t="s">
        <v>1394</v>
      </c>
      <c r="B194" s="385">
        <v>1519</v>
      </c>
      <c r="C194" s="300" t="s">
        <v>903</v>
      </c>
      <c r="D194" s="300" t="s">
        <v>904</v>
      </c>
      <c r="E194" s="301">
        <v>186248900</v>
      </c>
      <c r="F194" s="301" t="s">
        <v>1078</v>
      </c>
      <c r="G194" s="83">
        <v>12</v>
      </c>
      <c r="H194" s="215">
        <v>43826</v>
      </c>
      <c r="I194" s="215">
        <v>44192</v>
      </c>
      <c r="J194" s="326" t="s">
        <v>1414</v>
      </c>
      <c r="K194" s="27" t="s">
        <v>1458</v>
      </c>
      <c r="L194" s="328" t="s">
        <v>1221</v>
      </c>
      <c r="M194" s="329">
        <v>105.29</v>
      </c>
      <c r="N194" s="329">
        <v>105.29</v>
      </c>
      <c r="O194" s="253" t="s">
        <v>1415</v>
      </c>
      <c r="P194" s="458"/>
      <c r="Q194" s="30" t="str">
        <f t="shared" si="2"/>
        <v>Flex</v>
      </c>
      <c r="R194" s="215">
        <v>43847</v>
      </c>
      <c r="S194" s="221" t="s">
        <v>2448</v>
      </c>
      <c r="T194" s="253" t="s">
        <v>1415</v>
      </c>
      <c r="U194" s="215">
        <v>43551</v>
      </c>
      <c r="V194" s="221" t="s">
        <v>1759</v>
      </c>
      <c r="W194" s="784" t="s">
        <v>1221</v>
      </c>
      <c r="X194" s="785">
        <v>33.340000000000003</v>
      </c>
      <c r="Y194" s="785">
        <v>33.340000000000003</v>
      </c>
      <c r="Z194" s="383" t="s">
        <v>1463</v>
      </c>
      <c r="AA194" s="383" t="s">
        <v>1464</v>
      </c>
      <c r="AB194" s="328" t="s">
        <v>1221</v>
      </c>
      <c r="AC194" s="329">
        <v>105.29</v>
      </c>
      <c r="AD194" s="329">
        <v>105.29</v>
      </c>
    </row>
    <row r="195" spans="1:30" x14ac:dyDescent="0.25">
      <c r="A195" s="221" t="s">
        <v>1395</v>
      </c>
      <c r="B195" s="385">
        <v>1520</v>
      </c>
      <c r="C195" s="300" t="s">
        <v>903</v>
      </c>
      <c r="D195" s="300" t="s">
        <v>904</v>
      </c>
      <c r="E195" s="301">
        <v>186248900</v>
      </c>
      <c r="F195" s="301" t="s">
        <v>1079</v>
      </c>
      <c r="G195" s="83">
        <v>12</v>
      </c>
      <c r="H195" s="215">
        <v>44191</v>
      </c>
      <c r="I195" s="215">
        <v>44191</v>
      </c>
      <c r="J195" s="326" t="s">
        <v>1414</v>
      </c>
      <c r="K195" s="27" t="s">
        <v>1458</v>
      </c>
      <c r="L195" s="328" t="s">
        <v>1221</v>
      </c>
      <c r="M195" s="329">
        <v>105.29</v>
      </c>
      <c r="N195" s="329">
        <v>105.29</v>
      </c>
      <c r="O195" s="253" t="s">
        <v>1415</v>
      </c>
      <c r="P195" s="458"/>
      <c r="Q195" s="30" t="str">
        <f t="shared" si="2"/>
        <v>Flex</v>
      </c>
      <c r="R195" s="215">
        <v>43847</v>
      </c>
      <c r="S195" s="221" t="s">
        <v>2448</v>
      </c>
      <c r="T195" s="253" t="s">
        <v>1415</v>
      </c>
      <c r="U195" s="215">
        <v>43551</v>
      </c>
      <c r="V195" s="221" t="s">
        <v>1759</v>
      </c>
      <c r="W195" s="784" t="s">
        <v>1221</v>
      </c>
      <c r="X195" s="785">
        <v>33.340000000000003</v>
      </c>
      <c r="Y195" s="785">
        <v>33.340000000000003</v>
      </c>
      <c r="Z195" s="383" t="s">
        <v>1463</v>
      </c>
      <c r="AA195" s="383" t="s">
        <v>1464</v>
      </c>
      <c r="AB195" s="328" t="s">
        <v>1221</v>
      </c>
      <c r="AC195" s="329">
        <v>105.29</v>
      </c>
      <c r="AD195" s="329">
        <v>105.29</v>
      </c>
    </row>
    <row r="196" spans="1:30" x14ac:dyDescent="0.25">
      <c r="A196" s="221" t="s">
        <v>1396</v>
      </c>
      <c r="B196" s="385">
        <v>1577</v>
      </c>
      <c r="C196" s="300" t="s">
        <v>960</v>
      </c>
      <c r="D196" s="300" t="s">
        <v>618</v>
      </c>
      <c r="E196" s="301" t="s">
        <v>961</v>
      </c>
      <c r="F196" s="301" t="s">
        <v>962</v>
      </c>
      <c r="G196" s="83">
        <v>12</v>
      </c>
      <c r="H196" s="215">
        <v>43712</v>
      </c>
      <c r="I196" s="215">
        <v>44077</v>
      </c>
      <c r="J196" s="326" t="s">
        <v>1209</v>
      </c>
      <c r="K196" s="27" t="s">
        <v>618</v>
      </c>
      <c r="L196" s="328" t="s">
        <v>1220</v>
      </c>
      <c r="M196" s="329">
        <v>1100</v>
      </c>
      <c r="N196" s="329">
        <v>805.86</v>
      </c>
      <c r="O196" s="253" t="s">
        <v>1415</v>
      </c>
      <c r="P196" s="458"/>
      <c r="Q196" s="30" t="str">
        <f t="shared" si="2"/>
        <v>Flex</v>
      </c>
      <c r="R196" s="458"/>
      <c r="S196" s="385"/>
      <c r="T196" s="253" t="s">
        <v>1415</v>
      </c>
      <c r="U196" s="215">
        <v>43773</v>
      </c>
      <c r="V196" s="221" t="s">
        <v>2385</v>
      </c>
      <c r="W196" s="328" t="s">
        <v>1220</v>
      </c>
      <c r="X196" s="329">
        <v>1100</v>
      </c>
      <c r="Y196" s="329">
        <v>805.86</v>
      </c>
      <c r="Z196" s="383" t="s">
        <v>1235</v>
      </c>
      <c r="AA196" s="383" t="s">
        <v>1459</v>
      </c>
      <c r="AB196" s="328" t="s">
        <v>1220</v>
      </c>
      <c r="AC196" s="329">
        <v>1100</v>
      </c>
      <c r="AD196" s="329">
        <v>805.86</v>
      </c>
    </row>
    <row r="197" spans="1:30" x14ac:dyDescent="0.25">
      <c r="A197" s="221" t="s">
        <v>1397</v>
      </c>
      <c r="B197" s="385">
        <v>1781</v>
      </c>
      <c r="C197" s="300" t="s">
        <v>924</v>
      </c>
      <c r="D197" s="300" t="s">
        <v>904</v>
      </c>
      <c r="E197" s="301" t="s">
        <v>925</v>
      </c>
      <c r="F197" s="301" t="s">
        <v>926</v>
      </c>
      <c r="G197" s="83">
        <v>12</v>
      </c>
      <c r="H197" s="215">
        <v>43663</v>
      </c>
      <c r="I197" s="215">
        <v>44029</v>
      </c>
      <c r="J197" s="326" t="s">
        <v>1211</v>
      </c>
      <c r="K197" s="27" t="s">
        <v>1458</v>
      </c>
      <c r="L197" s="328" t="s">
        <v>1221</v>
      </c>
      <c r="M197" s="329">
        <v>33.340000000000003</v>
      </c>
      <c r="N197" s="329">
        <v>33.340000000000003</v>
      </c>
      <c r="O197" s="253" t="s">
        <v>1415</v>
      </c>
      <c r="P197" s="458"/>
      <c r="Q197" s="30" t="str">
        <f t="shared" si="2"/>
        <v>Flex</v>
      </c>
      <c r="R197" s="458"/>
      <c r="S197" s="385"/>
      <c r="T197" s="253" t="s">
        <v>1415</v>
      </c>
      <c r="U197" s="215">
        <v>43704</v>
      </c>
      <c r="V197" s="221" t="s">
        <v>1951</v>
      </c>
      <c r="W197" s="328" t="s">
        <v>1221</v>
      </c>
      <c r="X197" s="329">
        <v>33.340000000000003</v>
      </c>
      <c r="Y197" s="329">
        <v>33.340000000000003</v>
      </c>
      <c r="Z197" s="383" t="s">
        <v>1235</v>
      </c>
      <c r="AA197" s="383" t="s">
        <v>1459</v>
      </c>
      <c r="AB197" s="328" t="s">
        <v>1221</v>
      </c>
      <c r="AC197" s="329">
        <v>33.340000000000003</v>
      </c>
      <c r="AD197" s="329">
        <v>33.340000000000003</v>
      </c>
    </row>
    <row r="198" spans="1:30" x14ac:dyDescent="0.25">
      <c r="A198" s="221" t="s">
        <v>1398</v>
      </c>
      <c r="B198" s="385">
        <v>1782</v>
      </c>
      <c r="C198" s="300" t="s">
        <v>924</v>
      </c>
      <c r="D198" s="300" t="s">
        <v>904</v>
      </c>
      <c r="E198" s="301" t="s">
        <v>925</v>
      </c>
      <c r="F198" s="301" t="s">
        <v>927</v>
      </c>
      <c r="G198" s="83">
        <v>12</v>
      </c>
      <c r="H198" s="215">
        <v>43663</v>
      </c>
      <c r="I198" s="215">
        <v>44029</v>
      </c>
      <c r="J198" s="326" t="s">
        <v>1211</v>
      </c>
      <c r="K198" s="27" t="s">
        <v>1458</v>
      </c>
      <c r="L198" s="328" t="s">
        <v>1221</v>
      </c>
      <c r="M198" s="329">
        <v>33.340000000000003</v>
      </c>
      <c r="N198" s="329">
        <v>33.340000000000003</v>
      </c>
      <c r="O198" s="253" t="s">
        <v>1415</v>
      </c>
      <c r="P198" s="458"/>
      <c r="Q198" s="30" t="str">
        <f t="shared" ref="Q198:Q261" si="4">T198</f>
        <v>Flex</v>
      </c>
      <c r="R198" s="458"/>
      <c r="S198" s="385"/>
      <c r="T198" s="253" t="s">
        <v>1415</v>
      </c>
      <c r="U198" s="215">
        <v>43704</v>
      </c>
      <c r="V198" s="221" t="s">
        <v>1951</v>
      </c>
      <c r="W198" s="328" t="s">
        <v>1221</v>
      </c>
      <c r="X198" s="329">
        <v>33.340000000000003</v>
      </c>
      <c r="Y198" s="329">
        <v>33.340000000000003</v>
      </c>
      <c r="Z198" s="383" t="s">
        <v>1235</v>
      </c>
      <c r="AA198" s="383" t="s">
        <v>1459</v>
      </c>
      <c r="AB198" s="253" t="s">
        <v>1415</v>
      </c>
      <c r="AC198" s="329">
        <v>33.340000000000003</v>
      </c>
      <c r="AD198" s="329">
        <v>33.340000000000003</v>
      </c>
    </row>
    <row r="199" spans="1:30" x14ac:dyDescent="0.25">
      <c r="A199" s="221" t="s">
        <v>1399</v>
      </c>
      <c r="B199" s="385">
        <v>1783</v>
      </c>
      <c r="C199" s="300" t="s">
        <v>924</v>
      </c>
      <c r="D199" s="300" t="s">
        <v>904</v>
      </c>
      <c r="E199" s="301" t="s">
        <v>925</v>
      </c>
      <c r="F199" s="301" t="s">
        <v>928</v>
      </c>
      <c r="G199" s="83">
        <v>12</v>
      </c>
      <c r="H199" s="215">
        <v>43664</v>
      </c>
      <c r="I199" s="215">
        <v>44030</v>
      </c>
      <c r="J199" s="326" t="s">
        <v>1211</v>
      </c>
      <c r="K199" s="27" t="s">
        <v>1458</v>
      </c>
      <c r="L199" s="328" t="s">
        <v>1221</v>
      </c>
      <c r="M199" s="329">
        <v>33.340000000000003</v>
      </c>
      <c r="N199" s="329">
        <v>33.340000000000003</v>
      </c>
      <c r="O199" s="253" t="s">
        <v>1415</v>
      </c>
      <c r="P199" s="458"/>
      <c r="Q199" s="30" t="str">
        <f t="shared" si="4"/>
        <v>Flex</v>
      </c>
      <c r="R199" s="458"/>
      <c r="S199" s="385"/>
      <c r="T199" s="253" t="s">
        <v>1415</v>
      </c>
      <c r="U199" s="215">
        <v>43704</v>
      </c>
      <c r="V199" s="221" t="s">
        <v>1951</v>
      </c>
      <c r="W199" s="328" t="s">
        <v>1221</v>
      </c>
      <c r="X199" s="329">
        <v>33.340000000000003</v>
      </c>
      <c r="Y199" s="329">
        <v>33.340000000000003</v>
      </c>
      <c r="Z199" s="383" t="s">
        <v>1235</v>
      </c>
      <c r="AA199" s="383" t="s">
        <v>1459</v>
      </c>
      <c r="AB199" s="328" t="s">
        <v>1221</v>
      </c>
      <c r="AC199" s="329">
        <v>33.340000000000003</v>
      </c>
      <c r="AD199" s="329">
        <v>33.340000000000003</v>
      </c>
    </row>
    <row r="200" spans="1:30" x14ac:dyDescent="0.25">
      <c r="A200" s="221" t="s">
        <v>1547</v>
      </c>
      <c r="B200" s="385">
        <v>1784</v>
      </c>
      <c r="C200" s="300" t="s">
        <v>924</v>
      </c>
      <c r="D200" s="300" t="s">
        <v>904</v>
      </c>
      <c r="E200" s="301" t="s">
        <v>925</v>
      </c>
      <c r="F200" s="301" t="s">
        <v>929</v>
      </c>
      <c r="G200" s="83">
        <v>12</v>
      </c>
      <c r="H200" s="215">
        <v>43665</v>
      </c>
      <c r="I200" s="215">
        <v>44031</v>
      </c>
      <c r="J200" s="326" t="s">
        <v>1211</v>
      </c>
      <c r="K200" s="27" t="s">
        <v>1458</v>
      </c>
      <c r="L200" s="328" t="s">
        <v>1221</v>
      </c>
      <c r="M200" s="329">
        <v>33.340000000000003</v>
      </c>
      <c r="N200" s="329">
        <v>33.340000000000003</v>
      </c>
      <c r="O200" s="253" t="s">
        <v>1415</v>
      </c>
      <c r="P200" s="458"/>
      <c r="Q200" s="30" t="str">
        <f t="shared" si="4"/>
        <v>Flex</v>
      </c>
      <c r="R200" s="458"/>
      <c r="S200" s="385"/>
      <c r="T200" s="253" t="s">
        <v>1415</v>
      </c>
      <c r="U200" s="215">
        <v>43704</v>
      </c>
      <c r="V200" s="221" t="s">
        <v>1951</v>
      </c>
      <c r="W200" s="328" t="s">
        <v>1221</v>
      </c>
      <c r="X200" s="329">
        <v>33.340000000000003</v>
      </c>
      <c r="Y200" s="329">
        <v>33.340000000000003</v>
      </c>
      <c r="Z200" s="383" t="s">
        <v>1235</v>
      </c>
      <c r="AA200" s="383" t="s">
        <v>1459</v>
      </c>
      <c r="AB200" s="328" t="s">
        <v>1221</v>
      </c>
      <c r="AC200" s="329">
        <v>33.340000000000003</v>
      </c>
      <c r="AD200" s="329">
        <v>33.340000000000003</v>
      </c>
    </row>
    <row r="201" spans="1:30" x14ac:dyDescent="0.25">
      <c r="A201" s="221" t="s">
        <v>1400</v>
      </c>
      <c r="B201" s="385">
        <v>1787</v>
      </c>
      <c r="C201" s="300" t="s">
        <v>924</v>
      </c>
      <c r="D201" s="300" t="s">
        <v>904</v>
      </c>
      <c r="E201" s="301" t="s">
        <v>925</v>
      </c>
      <c r="F201" s="301" t="s">
        <v>930</v>
      </c>
      <c r="G201" s="83">
        <v>12</v>
      </c>
      <c r="H201" s="215">
        <v>43665</v>
      </c>
      <c r="I201" s="215">
        <v>44031</v>
      </c>
      <c r="J201" s="326" t="s">
        <v>1211</v>
      </c>
      <c r="K201" s="27" t="s">
        <v>1458</v>
      </c>
      <c r="L201" s="328" t="s">
        <v>1221</v>
      </c>
      <c r="M201" s="329">
        <v>33.340000000000003</v>
      </c>
      <c r="N201" s="329">
        <v>33.340000000000003</v>
      </c>
      <c r="O201" s="253" t="s">
        <v>1415</v>
      </c>
      <c r="P201" s="458"/>
      <c r="Q201" s="30" t="str">
        <f t="shared" si="4"/>
        <v>Flex</v>
      </c>
      <c r="R201" s="458"/>
      <c r="S201" s="385"/>
      <c r="T201" s="253" t="s">
        <v>1415</v>
      </c>
      <c r="U201" s="215">
        <v>43704</v>
      </c>
      <c r="V201" s="221" t="s">
        <v>1951</v>
      </c>
      <c r="W201" s="328" t="s">
        <v>1221</v>
      </c>
      <c r="X201" s="329">
        <v>33.340000000000003</v>
      </c>
      <c r="Y201" s="329">
        <v>33.340000000000003</v>
      </c>
      <c r="Z201" s="383" t="s">
        <v>1235</v>
      </c>
      <c r="AA201" s="383" t="s">
        <v>1459</v>
      </c>
      <c r="AB201" s="328" t="s">
        <v>1221</v>
      </c>
      <c r="AC201" s="329">
        <v>33.340000000000003</v>
      </c>
      <c r="AD201" s="329">
        <v>33.340000000000003</v>
      </c>
    </row>
    <row r="202" spans="1:30" x14ac:dyDescent="0.25">
      <c r="A202" s="461" t="s">
        <v>1553</v>
      </c>
      <c r="B202" s="475">
        <v>2035</v>
      </c>
      <c r="C202" s="462" t="s">
        <v>915</v>
      </c>
      <c r="D202" s="462" t="s">
        <v>916</v>
      </c>
      <c r="E202" s="463" t="s">
        <v>917</v>
      </c>
      <c r="F202" s="463">
        <v>12336741</v>
      </c>
      <c r="G202" s="464">
        <v>6</v>
      </c>
      <c r="H202" s="465">
        <v>43587</v>
      </c>
      <c r="I202" s="465">
        <v>43771</v>
      </c>
      <c r="J202" s="473" t="s">
        <v>1210</v>
      </c>
      <c r="K202" s="474" t="s">
        <v>1460</v>
      </c>
      <c r="L202" s="471" t="s">
        <v>1220</v>
      </c>
      <c r="M202" s="472">
        <v>80</v>
      </c>
      <c r="N202" s="472">
        <v>58.87</v>
      </c>
      <c r="O202" s="469" t="s">
        <v>1415</v>
      </c>
      <c r="P202" s="468"/>
      <c r="Q202" s="752" t="str">
        <f t="shared" si="4"/>
        <v>Flex</v>
      </c>
      <c r="R202" s="468"/>
      <c r="S202" s="475"/>
      <c r="T202" s="469" t="s">
        <v>1415</v>
      </c>
      <c r="U202" s="465">
        <v>43656</v>
      </c>
      <c r="V202" s="461" t="s">
        <v>1877</v>
      </c>
      <c r="W202" s="471" t="s">
        <v>1220</v>
      </c>
      <c r="X202" s="472">
        <v>80</v>
      </c>
      <c r="Y202" s="472">
        <v>58.87</v>
      </c>
      <c r="Z202" s="470" t="s">
        <v>1463</v>
      </c>
      <c r="AA202" s="470" t="s">
        <v>1464</v>
      </c>
      <c r="AB202" s="471" t="s">
        <v>1220</v>
      </c>
      <c r="AC202" s="472">
        <v>72</v>
      </c>
      <c r="AD202" s="472">
        <v>53.7</v>
      </c>
    </row>
    <row r="203" spans="1:30" s="380" customFormat="1" x14ac:dyDescent="0.25">
      <c r="A203" s="333" t="s">
        <v>1554</v>
      </c>
      <c r="B203" s="385">
        <v>2035</v>
      </c>
      <c r="C203" s="462" t="s">
        <v>915</v>
      </c>
      <c r="D203" s="462" t="s">
        <v>916</v>
      </c>
      <c r="E203" s="463" t="s">
        <v>917</v>
      </c>
      <c r="F203" s="463">
        <v>12336741</v>
      </c>
      <c r="G203" s="464">
        <v>6</v>
      </c>
      <c r="H203" s="465">
        <v>43761</v>
      </c>
      <c r="I203" s="465">
        <v>43944</v>
      </c>
      <c r="J203" s="466" t="s">
        <v>1216</v>
      </c>
      <c r="K203" s="474" t="s">
        <v>1460</v>
      </c>
      <c r="L203" s="471" t="s">
        <v>1220</v>
      </c>
      <c r="M203" s="472">
        <v>80</v>
      </c>
      <c r="N203" s="472">
        <v>57.88</v>
      </c>
      <c r="O203" s="469" t="s">
        <v>1415</v>
      </c>
      <c r="P203" s="468"/>
      <c r="Q203" s="752" t="str">
        <f t="shared" si="4"/>
        <v>Flex</v>
      </c>
      <c r="R203" s="468"/>
      <c r="S203" s="475"/>
      <c r="T203" s="469" t="s">
        <v>1415</v>
      </c>
      <c r="U203" s="465">
        <v>43815</v>
      </c>
      <c r="V203" s="461" t="s">
        <v>2386</v>
      </c>
      <c r="W203" s="471" t="s">
        <v>1220</v>
      </c>
      <c r="X203" s="472">
        <v>80</v>
      </c>
      <c r="Y203" s="472">
        <v>57.88</v>
      </c>
      <c r="Z203" s="470" t="s">
        <v>1241</v>
      </c>
      <c r="AA203" s="470" t="s">
        <v>1241</v>
      </c>
      <c r="AB203" s="471" t="s">
        <v>1220</v>
      </c>
      <c r="AC203" s="472">
        <v>72</v>
      </c>
      <c r="AD203" s="472">
        <v>52.75</v>
      </c>
    </row>
    <row r="204" spans="1:30" x14ac:dyDescent="0.25">
      <c r="A204" s="221" t="s">
        <v>1401</v>
      </c>
      <c r="B204" s="385" t="s">
        <v>1466</v>
      </c>
      <c r="C204" s="300" t="s">
        <v>835</v>
      </c>
      <c r="D204" s="300" t="s">
        <v>364</v>
      </c>
      <c r="E204" s="301" t="s">
        <v>836</v>
      </c>
      <c r="F204" s="301">
        <v>14354695</v>
      </c>
      <c r="G204" s="83">
        <v>12</v>
      </c>
      <c r="H204" s="215">
        <v>43811</v>
      </c>
      <c r="I204" s="215">
        <v>44177</v>
      </c>
      <c r="J204" s="326" t="s">
        <v>1414</v>
      </c>
      <c r="K204" s="27" t="s">
        <v>1462</v>
      </c>
      <c r="L204" s="328" t="s">
        <v>1220</v>
      </c>
      <c r="M204" s="329">
        <v>216</v>
      </c>
      <c r="N204" s="329">
        <v>158.19540061520433</v>
      </c>
      <c r="O204" s="253" t="s">
        <v>1415</v>
      </c>
      <c r="P204" s="458"/>
      <c r="Q204" s="30" t="str">
        <f t="shared" si="4"/>
        <v>Flex</v>
      </c>
      <c r="R204" s="215">
        <v>43847</v>
      </c>
      <c r="S204" s="221" t="s">
        <v>2448</v>
      </c>
      <c r="T204" s="253" t="s">
        <v>1415</v>
      </c>
      <c r="U204" s="783">
        <v>43802</v>
      </c>
      <c r="V204" s="783"/>
      <c r="W204" s="784" t="s">
        <v>1220</v>
      </c>
      <c r="X204" s="785">
        <v>120</v>
      </c>
      <c r="Y204" s="785">
        <v>89.51</v>
      </c>
      <c r="Z204" s="383" t="s">
        <v>1463</v>
      </c>
      <c r="AA204" s="383" t="s">
        <v>1464</v>
      </c>
      <c r="AB204" s="328" t="s">
        <v>1220</v>
      </c>
      <c r="AC204" s="329">
        <v>120</v>
      </c>
      <c r="AD204" s="329">
        <v>89.51</v>
      </c>
    </row>
    <row r="205" spans="1:30" x14ac:dyDescent="0.25">
      <c r="A205" s="221" t="s">
        <v>1402</v>
      </c>
      <c r="B205" s="385" t="s">
        <v>1467</v>
      </c>
      <c r="C205" s="300" t="s">
        <v>835</v>
      </c>
      <c r="D205" s="300" t="s">
        <v>364</v>
      </c>
      <c r="E205" s="301" t="s">
        <v>836</v>
      </c>
      <c r="F205" s="301">
        <v>14354681</v>
      </c>
      <c r="G205" s="83">
        <v>12</v>
      </c>
      <c r="H205" s="215">
        <v>43573</v>
      </c>
      <c r="I205" s="215">
        <v>43939</v>
      </c>
      <c r="J205" s="326" t="s">
        <v>1212</v>
      </c>
      <c r="K205" s="27" t="s">
        <v>1251</v>
      </c>
      <c r="L205" s="328" t="s">
        <v>1220</v>
      </c>
      <c r="M205" s="329">
        <v>216</v>
      </c>
      <c r="N205" s="329">
        <v>159.35</v>
      </c>
      <c r="O205" s="253" t="s">
        <v>1415</v>
      </c>
      <c r="P205" s="458"/>
      <c r="Q205" s="30" t="str">
        <f t="shared" si="4"/>
        <v>Flex</v>
      </c>
      <c r="R205" s="458"/>
      <c r="S205" s="385"/>
      <c r="T205" s="253" t="s">
        <v>1415</v>
      </c>
      <c r="U205" s="215">
        <v>43634</v>
      </c>
      <c r="V205" s="221" t="s">
        <v>1872</v>
      </c>
      <c r="W205" s="328" t="s">
        <v>1220</v>
      </c>
      <c r="X205" s="329">
        <v>216</v>
      </c>
      <c r="Y205" s="329">
        <v>159.35</v>
      </c>
      <c r="Z205" s="383" t="s">
        <v>1463</v>
      </c>
      <c r="AA205" s="383" t="s">
        <v>1464</v>
      </c>
      <c r="AB205" s="328" t="s">
        <v>1220</v>
      </c>
      <c r="AC205" s="329">
        <v>120</v>
      </c>
      <c r="AD205" s="329">
        <v>89.51</v>
      </c>
    </row>
    <row r="206" spans="1:30" x14ac:dyDescent="0.25">
      <c r="A206" s="221" t="s">
        <v>1403</v>
      </c>
      <c r="B206" s="385" t="s">
        <v>1468</v>
      </c>
      <c r="C206" s="300" t="s">
        <v>835</v>
      </c>
      <c r="D206" s="300" t="s">
        <v>364</v>
      </c>
      <c r="E206" s="301" t="s">
        <v>836</v>
      </c>
      <c r="F206" s="301">
        <v>14354691</v>
      </c>
      <c r="G206" s="83">
        <v>12</v>
      </c>
      <c r="H206" s="215">
        <v>43581</v>
      </c>
      <c r="I206" s="215">
        <v>43947</v>
      </c>
      <c r="J206" s="326" t="s">
        <v>1212</v>
      </c>
      <c r="K206" s="27" t="s">
        <v>1251</v>
      </c>
      <c r="L206" s="328" t="s">
        <v>1220</v>
      </c>
      <c r="M206" s="329">
        <v>216</v>
      </c>
      <c r="N206" s="329">
        <v>159.35</v>
      </c>
      <c r="O206" s="253" t="s">
        <v>1415</v>
      </c>
      <c r="P206" s="458"/>
      <c r="Q206" s="30" t="str">
        <f t="shared" si="4"/>
        <v>Flex</v>
      </c>
      <c r="R206" s="458"/>
      <c r="S206" s="385"/>
      <c r="T206" s="253" t="s">
        <v>1415</v>
      </c>
      <c r="U206" s="215">
        <v>43634</v>
      </c>
      <c r="V206" s="221" t="s">
        <v>1872</v>
      </c>
      <c r="W206" s="328" t="s">
        <v>1220</v>
      </c>
      <c r="X206" s="329">
        <v>216</v>
      </c>
      <c r="Y206" s="329">
        <v>159.35</v>
      </c>
      <c r="Z206" s="383" t="s">
        <v>1463</v>
      </c>
      <c r="AA206" s="383" t="s">
        <v>1464</v>
      </c>
      <c r="AB206" s="328" t="s">
        <v>1220</v>
      </c>
      <c r="AC206" s="329">
        <v>120</v>
      </c>
      <c r="AD206" s="329">
        <v>89.51</v>
      </c>
    </row>
    <row r="207" spans="1:30" x14ac:dyDescent="0.25">
      <c r="A207" s="221" t="s">
        <v>1404</v>
      </c>
      <c r="B207" s="385" t="s">
        <v>1469</v>
      </c>
      <c r="C207" s="300" t="s">
        <v>835</v>
      </c>
      <c r="D207" s="300" t="s">
        <v>364</v>
      </c>
      <c r="E207" s="301" t="s">
        <v>836</v>
      </c>
      <c r="F207" s="301">
        <v>7322788</v>
      </c>
      <c r="G207" s="83">
        <v>12</v>
      </c>
      <c r="H207" s="215">
        <v>43580</v>
      </c>
      <c r="I207" s="215">
        <v>43946</v>
      </c>
      <c r="J207" s="326" t="s">
        <v>1212</v>
      </c>
      <c r="K207" s="27" t="s">
        <v>1251</v>
      </c>
      <c r="L207" s="328" t="s">
        <v>1220</v>
      </c>
      <c r="M207" s="329">
        <v>216</v>
      </c>
      <c r="N207" s="329">
        <v>159.35</v>
      </c>
      <c r="O207" s="253" t="s">
        <v>1415</v>
      </c>
      <c r="P207" s="458"/>
      <c r="Q207" s="30" t="str">
        <f t="shared" si="4"/>
        <v>Flex</v>
      </c>
      <c r="R207" s="458"/>
      <c r="S207" s="385"/>
      <c r="T207" s="253" t="s">
        <v>1415</v>
      </c>
      <c r="U207" s="215">
        <v>43634</v>
      </c>
      <c r="V207" s="221" t="s">
        <v>1872</v>
      </c>
      <c r="W207" s="328" t="s">
        <v>1220</v>
      </c>
      <c r="X207" s="329">
        <v>216</v>
      </c>
      <c r="Y207" s="329">
        <v>159.35</v>
      </c>
      <c r="Z207" s="383" t="s">
        <v>1463</v>
      </c>
      <c r="AA207" s="383" t="s">
        <v>1464</v>
      </c>
      <c r="AB207" s="328" t="s">
        <v>1220</v>
      </c>
      <c r="AC207" s="329">
        <v>120</v>
      </c>
      <c r="AD207" s="329">
        <v>89.51</v>
      </c>
    </row>
    <row r="208" spans="1:30" x14ac:dyDescent="0.25">
      <c r="A208" s="221" t="s">
        <v>1405</v>
      </c>
      <c r="B208" s="385">
        <v>2217</v>
      </c>
      <c r="C208" s="300" t="s">
        <v>911</v>
      </c>
      <c r="D208" s="300" t="s">
        <v>912</v>
      </c>
      <c r="E208" s="301" t="s">
        <v>913</v>
      </c>
      <c r="F208" s="301" t="s">
        <v>914</v>
      </c>
      <c r="G208" s="83">
        <v>12</v>
      </c>
      <c r="H208" s="215">
        <v>43578</v>
      </c>
      <c r="I208" s="215">
        <v>43943</v>
      </c>
      <c r="J208" s="326" t="s">
        <v>1212</v>
      </c>
      <c r="K208" s="27" t="s">
        <v>1470</v>
      </c>
      <c r="L208" s="328" t="s">
        <v>1220</v>
      </c>
      <c r="M208" s="329">
        <v>1712</v>
      </c>
      <c r="N208" s="329">
        <v>1303.48</v>
      </c>
      <c r="O208" s="253" t="s">
        <v>1415</v>
      </c>
      <c r="P208" s="458"/>
      <c r="Q208" s="30" t="str">
        <f t="shared" si="4"/>
        <v>Optical Gaging</v>
      </c>
      <c r="R208" s="458"/>
      <c r="S208" s="385"/>
      <c r="T208" s="253" t="s">
        <v>1470</v>
      </c>
      <c r="U208" s="215">
        <v>43516</v>
      </c>
      <c r="V208" s="221" t="s">
        <v>1874</v>
      </c>
      <c r="W208" s="328" t="s">
        <v>1220</v>
      </c>
      <c r="X208" s="329">
        <v>1712</v>
      </c>
      <c r="Y208" s="329">
        <v>1303.48</v>
      </c>
      <c r="Z208" s="383" t="s">
        <v>333</v>
      </c>
      <c r="AA208" s="383" t="s">
        <v>1471</v>
      </c>
      <c r="AB208" s="328" t="s">
        <v>1220</v>
      </c>
      <c r="AC208" s="329">
        <v>1712</v>
      </c>
      <c r="AD208" s="329">
        <v>1303.48</v>
      </c>
    </row>
    <row r="209" spans="1:30" x14ac:dyDescent="0.25">
      <c r="A209" s="221" t="s">
        <v>1406</v>
      </c>
      <c r="B209" s="54" t="s">
        <v>1915</v>
      </c>
      <c r="C209" s="300" t="s">
        <v>1082</v>
      </c>
      <c r="D209" s="300" t="s">
        <v>904</v>
      </c>
      <c r="E209" s="301">
        <v>186002441</v>
      </c>
      <c r="F209" s="301" t="s">
        <v>1083</v>
      </c>
      <c r="G209" s="83">
        <v>12</v>
      </c>
      <c r="H209" s="215">
        <v>43557</v>
      </c>
      <c r="I209" s="215">
        <v>43923</v>
      </c>
      <c r="J209" s="326" t="s">
        <v>1212</v>
      </c>
      <c r="K209" s="27" t="s">
        <v>1458</v>
      </c>
      <c r="L209" s="328" t="s">
        <v>1221</v>
      </c>
      <c r="M209" s="329">
        <v>33.4</v>
      </c>
      <c r="N209" s="329">
        <v>33.4</v>
      </c>
      <c r="O209" s="253" t="s">
        <v>1415</v>
      </c>
      <c r="P209" s="458" t="s">
        <v>1899</v>
      </c>
      <c r="Q209" s="30" t="str">
        <f t="shared" si="4"/>
        <v>Flex</v>
      </c>
      <c r="R209" s="458"/>
      <c r="S209" s="385"/>
      <c r="T209" s="253" t="s">
        <v>1415</v>
      </c>
      <c r="U209" s="215">
        <v>43656</v>
      </c>
      <c r="V209" s="221" t="s">
        <v>1877</v>
      </c>
      <c r="W209" s="328" t="s">
        <v>1221</v>
      </c>
      <c r="X209" s="329">
        <v>33.4</v>
      </c>
      <c r="Y209" s="329">
        <v>33.4</v>
      </c>
      <c r="Z209" s="383" t="s">
        <v>333</v>
      </c>
      <c r="AA209" s="383" t="s">
        <v>333</v>
      </c>
      <c r="AB209" s="328" t="s">
        <v>1221</v>
      </c>
      <c r="AC209" s="329">
        <v>33.4</v>
      </c>
      <c r="AD209" s="329">
        <v>33.4</v>
      </c>
    </row>
    <row r="210" spans="1:30" x14ac:dyDescent="0.25">
      <c r="A210" s="221" t="s">
        <v>1407</v>
      </c>
      <c r="B210" s="54" t="s">
        <v>1916</v>
      </c>
      <c r="C210" s="300" t="s">
        <v>1082</v>
      </c>
      <c r="D210" s="300" t="s">
        <v>904</v>
      </c>
      <c r="E210" s="301">
        <v>186002441</v>
      </c>
      <c r="F210" s="301" t="s">
        <v>1085</v>
      </c>
      <c r="G210" s="83">
        <v>12</v>
      </c>
      <c r="H210" s="215">
        <v>43557</v>
      </c>
      <c r="I210" s="215">
        <v>43923</v>
      </c>
      <c r="J210" s="326" t="s">
        <v>1212</v>
      </c>
      <c r="K210" s="27" t="s">
        <v>1458</v>
      </c>
      <c r="L210" s="328" t="s">
        <v>1221</v>
      </c>
      <c r="M210" s="329">
        <v>33.4</v>
      </c>
      <c r="N210" s="329">
        <v>33.4</v>
      </c>
      <c r="O210" s="253" t="s">
        <v>1415</v>
      </c>
      <c r="P210" s="458" t="s">
        <v>1900</v>
      </c>
      <c r="Q210" s="30" t="str">
        <f t="shared" si="4"/>
        <v>Flex</v>
      </c>
      <c r="R210" s="458"/>
      <c r="S210" s="385"/>
      <c r="T210" s="253" t="s">
        <v>1415</v>
      </c>
      <c r="U210" s="215">
        <v>43656</v>
      </c>
      <c r="V210" s="221" t="s">
        <v>1877</v>
      </c>
      <c r="W210" s="328" t="s">
        <v>1221</v>
      </c>
      <c r="X210" s="329">
        <v>33.4</v>
      </c>
      <c r="Y210" s="329">
        <v>33.4</v>
      </c>
      <c r="Z210" s="383" t="s">
        <v>333</v>
      </c>
      <c r="AA210" s="383" t="s">
        <v>333</v>
      </c>
      <c r="AB210" s="328" t="s">
        <v>1221</v>
      </c>
      <c r="AC210" s="329">
        <v>33.4</v>
      </c>
      <c r="AD210" s="329">
        <v>33.4</v>
      </c>
    </row>
    <row r="211" spans="1:30" x14ac:dyDescent="0.25">
      <c r="A211" s="221" t="s">
        <v>1408</v>
      </c>
      <c r="B211" s="460">
        <v>2348</v>
      </c>
      <c r="C211" s="300" t="s">
        <v>903</v>
      </c>
      <c r="D211" s="300" t="s">
        <v>904</v>
      </c>
      <c r="E211" s="301">
        <v>186248900</v>
      </c>
      <c r="F211" s="301" t="s">
        <v>1086</v>
      </c>
      <c r="G211" s="83">
        <v>12</v>
      </c>
      <c r="H211" s="215">
        <v>43545</v>
      </c>
      <c r="I211" s="215">
        <v>43911</v>
      </c>
      <c r="J211" s="326" t="s">
        <v>1213</v>
      </c>
      <c r="K211" s="27" t="s">
        <v>1458</v>
      </c>
      <c r="L211" s="328" t="s">
        <v>1221</v>
      </c>
      <c r="M211" s="329">
        <v>105.29</v>
      </c>
      <c r="N211" s="329">
        <v>105.29</v>
      </c>
      <c r="O211" s="253" t="s">
        <v>1415</v>
      </c>
      <c r="P211" s="72"/>
      <c r="Q211" s="30" t="str">
        <f t="shared" si="4"/>
        <v>Flex</v>
      </c>
      <c r="R211" s="72"/>
      <c r="S211" s="30"/>
      <c r="T211" s="253" t="s">
        <v>1415</v>
      </c>
      <c r="U211" s="215">
        <v>43593</v>
      </c>
      <c r="V211" s="221" t="s">
        <v>1761</v>
      </c>
      <c r="W211" s="328" t="s">
        <v>1221</v>
      </c>
      <c r="X211" s="329">
        <v>105.29</v>
      </c>
      <c r="Y211" s="329">
        <v>105.29</v>
      </c>
      <c r="Z211" s="383" t="s">
        <v>333</v>
      </c>
      <c r="AA211" s="383" t="s">
        <v>333</v>
      </c>
      <c r="AB211" s="328" t="s">
        <v>1221</v>
      </c>
      <c r="AC211" s="329">
        <v>105.29</v>
      </c>
      <c r="AD211" s="329">
        <v>105.29</v>
      </c>
    </row>
    <row r="212" spans="1:30" x14ac:dyDescent="0.25">
      <c r="A212" s="221" t="s">
        <v>1409</v>
      </c>
      <c r="B212" s="38">
        <v>2349</v>
      </c>
      <c r="C212" s="300" t="s">
        <v>903</v>
      </c>
      <c r="D212" s="300" t="s">
        <v>904</v>
      </c>
      <c r="E212" s="301">
        <v>186248900</v>
      </c>
      <c r="F212" s="301" t="s">
        <v>1088</v>
      </c>
      <c r="G212" s="83">
        <v>12</v>
      </c>
      <c r="H212" s="215">
        <v>43545</v>
      </c>
      <c r="I212" s="215">
        <v>43911</v>
      </c>
      <c r="J212" s="326" t="s">
        <v>1213</v>
      </c>
      <c r="K212" s="27" t="s">
        <v>1458</v>
      </c>
      <c r="L212" s="328" t="s">
        <v>1221</v>
      </c>
      <c r="M212" s="329">
        <v>105.29</v>
      </c>
      <c r="N212" s="329">
        <v>105.29</v>
      </c>
      <c r="O212" s="253" t="s">
        <v>1415</v>
      </c>
      <c r="P212" s="72"/>
      <c r="Q212" s="30" t="str">
        <f t="shared" si="4"/>
        <v>Flex</v>
      </c>
      <c r="R212" s="72"/>
      <c r="S212" s="30"/>
      <c r="T212" s="253" t="s">
        <v>1415</v>
      </c>
      <c r="U212" s="215">
        <v>43593</v>
      </c>
      <c r="V212" s="221" t="s">
        <v>1761</v>
      </c>
      <c r="W212" s="328" t="s">
        <v>1221</v>
      </c>
      <c r="X212" s="329">
        <v>105.29</v>
      </c>
      <c r="Y212" s="329">
        <v>105.29</v>
      </c>
      <c r="Z212" s="383" t="s">
        <v>333</v>
      </c>
      <c r="AA212" s="383" t="s">
        <v>333</v>
      </c>
      <c r="AB212" s="328" t="s">
        <v>1221</v>
      </c>
      <c r="AC212" s="329">
        <v>105.29</v>
      </c>
      <c r="AD212" s="329">
        <v>105.29</v>
      </c>
    </row>
    <row r="213" spans="1:30" x14ac:dyDescent="0.25">
      <c r="A213" s="221" t="s">
        <v>1410</v>
      </c>
      <c r="B213" s="38">
        <v>2350</v>
      </c>
      <c r="C213" s="300" t="s">
        <v>903</v>
      </c>
      <c r="D213" s="300" t="s">
        <v>904</v>
      </c>
      <c r="E213" s="301">
        <v>186248900</v>
      </c>
      <c r="F213" s="301" t="s">
        <v>1089</v>
      </c>
      <c r="G213" s="83">
        <v>12</v>
      </c>
      <c r="H213" s="215">
        <v>43537</v>
      </c>
      <c r="I213" s="215">
        <v>43903</v>
      </c>
      <c r="J213" s="326" t="s">
        <v>1213</v>
      </c>
      <c r="K213" s="27" t="s">
        <v>1458</v>
      </c>
      <c r="L213" s="328" t="s">
        <v>1221</v>
      </c>
      <c r="M213" s="329">
        <v>105.29</v>
      </c>
      <c r="N213" s="329">
        <v>105.29</v>
      </c>
      <c r="O213" s="253" t="s">
        <v>1415</v>
      </c>
      <c r="P213" s="72"/>
      <c r="Q213" s="30" t="str">
        <f t="shared" si="4"/>
        <v>Flex</v>
      </c>
      <c r="R213" s="72"/>
      <c r="S213" s="30"/>
      <c r="T213" s="253" t="s">
        <v>1415</v>
      </c>
      <c r="U213" s="215">
        <v>43593</v>
      </c>
      <c r="V213" s="221" t="s">
        <v>1761</v>
      </c>
      <c r="W213" s="328" t="s">
        <v>1221</v>
      </c>
      <c r="X213" s="329">
        <v>105.29</v>
      </c>
      <c r="Y213" s="329">
        <v>105.29</v>
      </c>
      <c r="Z213" s="383" t="s">
        <v>333</v>
      </c>
      <c r="AA213" s="383" t="s">
        <v>333</v>
      </c>
      <c r="AB213" s="328" t="s">
        <v>1221</v>
      </c>
      <c r="AC213" s="329">
        <v>105.29</v>
      </c>
      <c r="AD213" s="329">
        <v>105.29</v>
      </c>
    </row>
    <row r="214" spans="1:30" x14ac:dyDescent="0.25">
      <c r="A214" s="221" t="s">
        <v>1411</v>
      </c>
      <c r="B214" s="38">
        <v>2351</v>
      </c>
      <c r="C214" s="300" t="s">
        <v>903</v>
      </c>
      <c r="D214" s="300" t="s">
        <v>904</v>
      </c>
      <c r="E214" s="301">
        <v>186248900</v>
      </c>
      <c r="F214" s="301" t="s">
        <v>1090</v>
      </c>
      <c r="G214" s="83">
        <v>12</v>
      </c>
      <c r="H214" s="215">
        <v>43564</v>
      </c>
      <c r="I214" s="215">
        <v>43930</v>
      </c>
      <c r="J214" s="326" t="s">
        <v>1212</v>
      </c>
      <c r="K214" s="27" t="s">
        <v>1458</v>
      </c>
      <c r="L214" s="328" t="s">
        <v>1221</v>
      </c>
      <c r="M214" s="329">
        <v>105.29</v>
      </c>
      <c r="N214" s="329">
        <v>105.29</v>
      </c>
      <c r="O214" s="253" t="s">
        <v>1415</v>
      </c>
      <c r="P214" s="72"/>
      <c r="Q214" s="30" t="str">
        <f t="shared" si="4"/>
        <v>Flex</v>
      </c>
      <c r="R214" s="72"/>
      <c r="S214" s="30"/>
      <c r="T214" s="253" t="s">
        <v>1415</v>
      </c>
      <c r="U214" s="397">
        <v>43634</v>
      </c>
      <c r="V214" s="221" t="s">
        <v>1872</v>
      </c>
      <c r="W214" s="328" t="s">
        <v>1221</v>
      </c>
      <c r="X214" s="329">
        <v>105.29</v>
      </c>
      <c r="Y214" s="329">
        <v>105.29</v>
      </c>
      <c r="Z214" s="383" t="s">
        <v>333</v>
      </c>
      <c r="AA214" s="383" t="s">
        <v>333</v>
      </c>
      <c r="AB214" s="328" t="s">
        <v>1221</v>
      </c>
      <c r="AC214" s="329">
        <v>105.29</v>
      </c>
      <c r="AD214" s="329">
        <v>105.29</v>
      </c>
    </row>
    <row r="215" spans="1:30" x14ac:dyDescent="0.25">
      <c r="A215" s="221" t="s">
        <v>1412</v>
      </c>
      <c r="B215" s="38">
        <v>2352</v>
      </c>
      <c r="C215" s="300" t="s">
        <v>1091</v>
      </c>
      <c r="D215" s="300" t="s">
        <v>904</v>
      </c>
      <c r="E215" s="301" t="s">
        <v>1005</v>
      </c>
      <c r="F215" s="301" t="s">
        <v>1092</v>
      </c>
      <c r="G215" s="83">
        <v>12</v>
      </c>
      <c r="H215" s="215">
        <v>43629</v>
      </c>
      <c r="I215" s="215">
        <v>43995</v>
      </c>
      <c r="J215" s="326" t="s">
        <v>1214</v>
      </c>
      <c r="K215" s="27" t="s">
        <v>1458</v>
      </c>
      <c r="L215" s="328" t="s">
        <v>1221</v>
      </c>
      <c r="M215" s="329">
        <v>33.340000000000003</v>
      </c>
      <c r="N215" s="329">
        <v>33.340000000000003</v>
      </c>
      <c r="O215" s="253" t="s">
        <v>1415</v>
      </c>
      <c r="P215" s="72"/>
      <c r="Q215" s="30" t="str">
        <f t="shared" si="4"/>
        <v>Flex</v>
      </c>
      <c r="R215" s="72"/>
      <c r="S215" s="30"/>
      <c r="T215" s="253" t="s">
        <v>1415</v>
      </c>
      <c r="U215" s="397">
        <v>43668</v>
      </c>
      <c r="V215" s="221" t="s">
        <v>1940</v>
      </c>
      <c r="W215" s="328" t="s">
        <v>1221</v>
      </c>
      <c r="X215" s="329">
        <v>33.340000000000003</v>
      </c>
      <c r="Y215" s="329">
        <v>33.340000000000003</v>
      </c>
      <c r="Z215" s="383" t="s">
        <v>333</v>
      </c>
      <c r="AA215" s="383" t="s">
        <v>333</v>
      </c>
      <c r="AB215" s="328" t="s">
        <v>1221</v>
      </c>
      <c r="AC215" s="329">
        <v>33.340000000000003</v>
      </c>
      <c r="AD215" s="329">
        <v>33.340000000000003</v>
      </c>
    </row>
    <row r="216" spans="1:30" x14ac:dyDescent="0.25">
      <c r="A216" s="221" t="s">
        <v>1413</v>
      </c>
      <c r="B216" s="38">
        <v>2353</v>
      </c>
      <c r="C216" s="300" t="s">
        <v>1091</v>
      </c>
      <c r="D216" s="300" t="s">
        <v>904</v>
      </c>
      <c r="E216" s="301" t="s">
        <v>1005</v>
      </c>
      <c r="F216" s="301" t="s">
        <v>1093</v>
      </c>
      <c r="G216" s="83">
        <v>12</v>
      </c>
      <c r="H216" s="215">
        <v>43629</v>
      </c>
      <c r="I216" s="215">
        <v>43995</v>
      </c>
      <c r="J216" s="326" t="s">
        <v>1214</v>
      </c>
      <c r="K216" s="27" t="s">
        <v>1458</v>
      </c>
      <c r="L216" s="328" t="s">
        <v>1221</v>
      </c>
      <c r="M216" s="329">
        <v>33.340000000000003</v>
      </c>
      <c r="N216" s="329">
        <v>33.340000000000003</v>
      </c>
      <c r="O216" s="253" t="s">
        <v>1415</v>
      </c>
      <c r="P216" s="72"/>
      <c r="Q216" s="30" t="str">
        <f t="shared" si="4"/>
        <v>Flex</v>
      </c>
      <c r="R216" s="72"/>
      <c r="S216" s="30"/>
      <c r="T216" s="253" t="s">
        <v>1415</v>
      </c>
      <c r="U216" s="397">
        <v>43668</v>
      </c>
      <c r="V216" s="221" t="s">
        <v>1940</v>
      </c>
      <c r="W216" s="328" t="s">
        <v>1221</v>
      </c>
      <c r="X216" s="329">
        <v>33.340000000000003</v>
      </c>
      <c r="Y216" s="329">
        <v>33.340000000000003</v>
      </c>
      <c r="Z216" s="383" t="s">
        <v>333</v>
      </c>
      <c r="AA216" s="383" t="s">
        <v>333</v>
      </c>
      <c r="AB216" s="328" t="s">
        <v>1221</v>
      </c>
      <c r="AC216" s="329">
        <v>33.340000000000003</v>
      </c>
      <c r="AD216" s="329">
        <v>33.340000000000003</v>
      </c>
    </row>
    <row r="217" spans="1:30" x14ac:dyDescent="0.25">
      <c r="A217" s="221" t="s">
        <v>1472</v>
      </c>
      <c r="B217" s="38">
        <v>2354</v>
      </c>
      <c r="C217" s="300" t="s">
        <v>1091</v>
      </c>
      <c r="D217" s="300" t="s">
        <v>904</v>
      </c>
      <c r="E217" s="301" t="s">
        <v>1005</v>
      </c>
      <c r="F217" s="301" t="s">
        <v>1094</v>
      </c>
      <c r="G217" s="83">
        <v>12</v>
      </c>
      <c r="H217" s="215">
        <v>43629</v>
      </c>
      <c r="I217" s="215">
        <v>43995</v>
      </c>
      <c r="J217" s="326" t="s">
        <v>1214</v>
      </c>
      <c r="K217" s="27" t="s">
        <v>1458</v>
      </c>
      <c r="L217" s="328" t="s">
        <v>1221</v>
      </c>
      <c r="M217" s="329">
        <v>33.340000000000003</v>
      </c>
      <c r="N217" s="329">
        <v>33.340000000000003</v>
      </c>
      <c r="O217" s="253" t="s">
        <v>1415</v>
      </c>
      <c r="P217" s="72"/>
      <c r="Q217" s="30" t="str">
        <f t="shared" si="4"/>
        <v>Flex</v>
      </c>
      <c r="R217" s="72"/>
      <c r="S217" s="30"/>
      <c r="T217" s="253" t="s">
        <v>1415</v>
      </c>
      <c r="U217" s="397">
        <v>43668</v>
      </c>
      <c r="V217" s="221" t="s">
        <v>1940</v>
      </c>
      <c r="W217" s="328" t="s">
        <v>1221</v>
      </c>
      <c r="X217" s="329">
        <v>33.340000000000003</v>
      </c>
      <c r="Y217" s="329">
        <v>33.340000000000003</v>
      </c>
      <c r="Z217" s="383" t="s">
        <v>333</v>
      </c>
      <c r="AA217" s="383" t="s">
        <v>333</v>
      </c>
      <c r="AB217" s="328" t="s">
        <v>1221</v>
      </c>
      <c r="AC217" s="329">
        <v>33.340000000000003</v>
      </c>
      <c r="AD217" s="329">
        <v>33.340000000000003</v>
      </c>
    </row>
    <row r="218" spans="1:30" x14ac:dyDescent="0.25">
      <c r="A218" s="221" t="s">
        <v>1473</v>
      </c>
      <c r="B218" s="38">
        <v>2355</v>
      </c>
      <c r="C218" s="300" t="s">
        <v>1091</v>
      </c>
      <c r="D218" s="300" t="s">
        <v>904</v>
      </c>
      <c r="E218" s="301" t="s">
        <v>1005</v>
      </c>
      <c r="F218" s="301" t="s">
        <v>1095</v>
      </c>
      <c r="G218" s="83">
        <v>12</v>
      </c>
      <c r="H218" s="215">
        <v>43629</v>
      </c>
      <c r="I218" s="215">
        <v>43995</v>
      </c>
      <c r="J218" s="326" t="s">
        <v>1214</v>
      </c>
      <c r="K218" s="27" t="s">
        <v>1458</v>
      </c>
      <c r="L218" s="328" t="s">
        <v>1221</v>
      </c>
      <c r="M218" s="329">
        <v>33.340000000000003</v>
      </c>
      <c r="N218" s="329">
        <v>33.340000000000003</v>
      </c>
      <c r="O218" s="253" t="s">
        <v>1415</v>
      </c>
      <c r="P218" s="72"/>
      <c r="Q218" s="30" t="str">
        <f t="shared" si="4"/>
        <v>Flex</v>
      </c>
      <c r="R218" s="72"/>
      <c r="S218" s="30"/>
      <c r="T218" s="253" t="s">
        <v>1415</v>
      </c>
      <c r="U218" s="397">
        <v>43668</v>
      </c>
      <c r="V218" s="221" t="s">
        <v>1940</v>
      </c>
      <c r="W218" s="328" t="s">
        <v>1221</v>
      </c>
      <c r="X218" s="329">
        <v>33.340000000000003</v>
      </c>
      <c r="Y218" s="329">
        <v>33.340000000000003</v>
      </c>
      <c r="Z218" s="383" t="s">
        <v>333</v>
      </c>
      <c r="AA218" s="383" t="s">
        <v>333</v>
      </c>
      <c r="AB218" s="328" t="s">
        <v>1221</v>
      </c>
      <c r="AC218" s="329">
        <v>33.340000000000003</v>
      </c>
      <c r="AD218" s="329">
        <v>33.340000000000003</v>
      </c>
    </row>
    <row r="219" spans="1:30" x14ac:dyDescent="0.25">
      <c r="A219" s="461" t="s">
        <v>2387</v>
      </c>
      <c r="B219" s="475">
        <v>2092</v>
      </c>
      <c r="C219" s="621" t="s">
        <v>915</v>
      </c>
      <c r="D219" s="621" t="s">
        <v>916</v>
      </c>
      <c r="E219" s="461" t="s">
        <v>917</v>
      </c>
      <c r="F219" s="461">
        <v>12337042</v>
      </c>
      <c r="G219" s="461">
        <v>6</v>
      </c>
      <c r="H219" s="330">
        <v>43587</v>
      </c>
      <c r="I219" s="330">
        <v>43771</v>
      </c>
      <c r="J219" s="461" t="s">
        <v>1210</v>
      </c>
      <c r="K219" s="461" t="s">
        <v>1460</v>
      </c>
      <c r="L219" s="461" t="s">
        <v>1220</v>
      </c>
      <c r="M219" s="340">
        <v>80</v>
      </c>
      <c r="N219" s="340">
        <v>58.87</v>
      </c>
      <c r="O219" s="461" t="s">
        <v>1415</v>
      </c>
      <c r="P219" s="461" t="s">
        <v>1878</v>
      </c>
      <c r="Q219" s="752" t="str">
        <f t="shared" si="4"/>
        <v>Flex</v>
      </c>
      <c r="R219" s="461"/>
      <c r="S219" s="461"/>
      <c r="T219" s="461" t="s">
        <v>1415</v>
      </c>
      <c r="U219" s="622">
        <v>43656</v>
      </c>
      <c r="V219" s="461" t="s">
        <v>1877</v>
      </c>
      <c r="W219" s="461" t="s">
        <v>1220</v>
      </c>
      <c r="X219" s="340">
        <v>80</v>
      </c>
      <c r="Y219" s="340">
        <v>58.87</v>
      </c>
      <c r="Z219" s="461" t="s">
        <v>333</v>
      </c>
      <c r="AA219" s="461" t="s">
        <v>333</v>
      </c>
      <c r="AB219" s="461" t="s">
        <v>333</v>
      </c>
      <c r="AC219" s="461" t="s">
        <v>333</v>
      </c>
      <c r="AD219" s="461" t="s">
        <v>333</v>
      </c>
    </row>
    <row r="220" spans="1:30" x14ac:dyDescent="0.25">
      <c r="A220" s="461" t="s">
        <v>2388</v>
      </c>
      <c r="B220" s="475">
        <v>2092</v>
      </c>
      <c r="C220" s="621" t="s">
        <v>915</v>
      </c>
      <c r="D220" s="621" t="s">
        <v>916</v>
      </c>
      <c r="E220" s="461" t="s">
        <v>917</v>
      </c>
      <c r="F220" s="461">
        <v>12337042</v>
      </c>
      <c r="G220" s="461">
        <v>6</v>
      </c>
      <c r="H220" s="330">
        <v>43761</v>
      </c>
      <c r="I220" s="330">
        <v>43944</v>
      </c>
      <c r="J220" s="461" t="s">
        <v>1216</v>
      </c>
      <c r="K220" s="461" t="s">
        <v>1460</v>
      </c>
      <c r="L220" s="461" t="s">
        <v>1220</v>
      </c>
      <c r="M220" s="340">
        <v>80</v>
      </c>
      <c r="N220" s="340">
        <v>57.88</v>
      </c>
      <c r="O220" s="461" t="s">
        <v>1415</v>
      </c>
      <c r="P220" s="461" t="s">
        <v>1878</v>
      </c>
      <c r="Q220" s="752" t="str">
        <f t="shared" si="4"/>
        <v>Flex</v>
      </c>
      <c r="R220" s="461"/>
      <c r="S220" s="461"/>
      <c r="T220" s="461" t="s">
        <v>1415</v>
      </c>
      <c r="U220" s="479">
        <v>43815</v>
      </c>
      <c r="V220" s="461" t="s">
        <v>2386</v>
      </c>
      <c r="W220" s="461" t="s">
        <v>1220</v>
      </c>
      <c r="X220" s="340">
        <v>80</v>
      </c>
      <c r="Y220" s="340">
        <v>57.88</v>
      </c>
      <c r="Z220" s="461" t="s">
        <v>333</v>
      </c>
      <c r="AA220" s="461" t="s">
        <v>333</v>
      </c>
      <c r="AB220" s="461" t="s">
        <v>333</v>
      </c>
      <c r="AC220" s="461" t="s">
        <v>333</v>
      </c>
      <c r="AD220" s="461" t="s">
        <v>333</v>
      </c>
    </row>
    <row r="221" spans="1:30" x14ac:dyDescent="0.25">
      <c r="A221" s="221" t="s">
        <v>1474</v>
      </c>
      <c r="B221" s="457" t="s">
        <v>1879</v>
      </c>
      <c r="C221" s="300" t="s">
        <v>1082</v>
      </c>
      <c r="D221" s="300" t="s">
        <v>330</v>
      </c>
      <c r="E221" s="301">
        <v>186002441</v>
      </c>
      <c r="F221" s="301" t="s">
        <v>1881</v>
      </c>
      <c r="G221" s="83">
        <v>12</v>
      </c>
      <c r="H221" s="215">
        <v>43557</v>
      </c>
      <c r="I221" s="215">
        <v>43923</v>
      </c>
      <c r="J221" s="326" t="s">
        <v>1212</v>
      </c>
      <c r="K221" s="27" t="s">
        <v>1458</v>
      </c>
      <c r="L221" s="328" t="s">
        <v>1221</v>
      </c>
      <c r="M221" s="329">
        <v>33.4</v>
      </c>
      <c r="N221" s="329">
        <v>33.4</v>
      </c>
      <c r="O221" s="253" t="s">
        <v>1415</v>
      </c>
      <c r="P221" s="72" t="s">
        <v>1883</v>
      </c>
      <c r="Q221" s="30" t="str">
        <f t="shared" si="4"/>
        <v>Flex</v>
      </c>
      <c r="R221" s="72"/>
      <c r="S221" s="30"/>
      <c r="T221" s="253" t="s">
        <v>1415</v>
      </c>
      <c r="U221" s="215">
        <v>43656</v>
      </c>
      <c r="V221" s="383" t="s">
        <v>1877</v>
      </c>
      <c r="W221" s="328" t="s">
        <v>1221</v>
      </c>
      <c r="X221" s="329">
        <v>33.4</v>
      </c>
      <c r="Y221" s="329">
        <v>33.4</v>
      </c>
      <c r="Z221" s="383" t="s">
        <v>333</v>
      </c>
      <c r="AA221" s="383" t="s">
        <v>333</v>
      </c>
      <c r="AB221" s="383" t="s">
        <v>333</v>
      </c>
      <c r="AC221" s="383" t="s">
        <v>333</v>
      </c>
      <c r="AD221" s="383" t="s">
        <v>333</v>
      </c>
    </row>
    <row r="222" spans="1:30" x14ac:dyDescent="0.25">
      <c r="A222" s="221" t="s">
        <v>1475</v>
      </c>
      <c r="B222" s="457" t="s">
        <v>1880</v>
      </c>
      <c r="C222" s="300" t="s">
        <v>1082</v>
      </c>
      <c r="D222" s="300" t="s">
        <v>330</v>
      </c>
      <c r="E222" s="301">
        <v>186002441</v>
      </c>
      <c r="F222" s="301" t="s">
        <v>1882</v>
      </c>
      <c r="G222" s="83">
        <v>12</v>
      </c>
      <c r="H222" s="215">
        <v>43557</v>
      </c>
      <c r="I222" s="215">
        <v>43923</v>
      </c>
      <c r="J222" s="326" t="s">
        <v>1212</v>
      </c>
      <c r="K222" s="27" t="s">
        <v>1458</v>
      </c>
      <c r="L222" s="328" t="s">
        <v>1221</v>
      </c>
      <c r="M222" s="329">
        <v>33.4</v>
      </c>
      <c r="N222" s="329">
        <v>33.4</v>
      </c>
      <c r="O222" s="253" t="s">
        <v>1415</v>
      </c>
      <c r="P222" s="72" t="s">
        <v>1883</v>
      </c>
      <c r="Q222" s="30" t="str">
        <f t="shared" si="4"/>
        <v>Flex</v>
      </c>
      <c r="R222" s="72"/>
      <c r="S222" s="30"/>
      <c r="T222" s="253" t="s">
        <v>1415</v>
      </c>
      <c r="U222" s="215">
        <v>43656</v>
      </c>
      <c r="V222" s="383" t="s">
        <v>1877</v>
      </c>
      <c r="W222" s="328" t="s">
        <v>1221</v>
      </c>
      <c r="X222" s="329">
        <v>33.4</v>
      </c>
      <c r="Y222" s="329">
        <v>33.4</v>
      </c>
      <c r="Z222" s="383" t="s">
        <v>333</v>
      </c>
      <c r="AA222" s="383" t="s">
        <v>333</v>
      </c>
      <c r="AB222" s="383" t="s">
        <v>333</v>
      </c>
      <c r="AC222" s="383" t="s">
        <v>333</v>
      </c>
      <c r="AD222" s="383" t="s">
        <v>333</v>
      </c>
    </row>
    <row r="223" spans="1:30" x14ac:dyDescent="0.25">
      <c r="A223" s="221" t="s">
        <v>1476</v>
      </c>
      <c r="B223" s="38" t="s">
        <v>1100</v>
      </c>
      <c r="C223" s="300" t="s">
        <v>1101</v>
      </c>
      <c r="D223" s="300" t="s">
        <v>21</v>
      </c>
      <c r="E223" s="301">
        <v>236</v>
      </c>
      <c r="F223" s="301">
        <v>704826</v>
      </c>
      <c r="G223" s="83">
        <v>12</v>
      </c>
      <c r="H223" s="215">
        <v>43710</v>
      </c>
      <c r="I223" s="215">
        <v>44076</v>
      </c>
      <c r="J223" s="326" t="s">
        <v>1209</v>
      </c>
      <c r="K223" s="27" t="s">
        <v>692</v>
      </c>
      <c r="L223" s="328" t="s">
        <v>1494</v>
      </c>
      <c r="M223" s="329">
        <v>1279.33</v>
      </c>
      <c r="N223" s="329">
        <v>306.83</v>
      </c>
      <c r="O223" s="253" t="s">
        <v>1489</v>
      </c>
      <c r="P223" s="72"/>
      <c r="Q223" s="30" t="str">
        <f t="shared" si="4"/>
        <v>Flex</v>
      </c>
      <c r="R223" s="72"/>
      <c r="S223" s="30"/>
      <c r="T223" s="383" t="s">
        <v>1415</v>
      </c>
      <c r="U223" s="215">
        <v>43773</v>
      </c>
      <c r="V223" s="221" t="s">
        <v>2385</v>
      </c>
      <c r="W223" s="328" t="s">
        <v>1494</v>
      </c>
      <c r="X223" s="329">
        <v>1279.33</v>
      </c>
      <c r="Y223" s="329">
        <v>306.83</v>
      </c>
      <c r="Z223" s="383" t="s">
        <v>1235</v>
      </c>
      <c r="AA223" s="383" t="s">
        <v>1459</v>
      </c>
      <c r="AB223" s="328" t="s">
        <v>1494</v>
      </c>
      <c r="AC223" s="329">
        <v>1279.33</v>
      </c>
      <c r="AD223" s="329">
        <v>306.83</v>
      </c>
    </row>
    <row r="224" spans="1:30" ht="25.5" x14ac:dyDescent="0.25">
      <c r="A224" s="221" t="s">
        <v>1477</v>
      </c>
      <c r="B224" s="38" t="s">
        <v>1102</v>
      </c>
      <c r="C224" s="300" t="s">
        <v>1101</v>
      </c>
      <c r="D224" s="300" t="s">
        <v>21</v>
      </c>
      <c r="E224" s="301">
        <v>236</v>
      </c>
      <c r="F224" s="301">
        <v>796741</v>
      </c>
      <c r="G224" s="83">
        <v>12</v>
      </c>
      <c r="H224" s="215">
        <v>43242</v>
      </c>
      <c r="I224" s="215">
        <v>43607</v>
      </c>
      <c r="J224" s="326" t="s">
        <v>1210</v>
      </c>
      <c r="K224" s="27" t="s">
        <v>676</v>
      </c>
      <c r="L224" s="328" t="s">
        <v>1220</v>
      </c>
      <c r="M224" s="329">
        <v>4500</v>
      </c>
      <c r="N224" s="329">
        <v>3470</v>
      </c>
      <c r="O224" s="253" t="s">
        <v>1489</v>
      </c>
      <c r="P224" s="72" t="s">
        <v>1917</v>
      </c>
      <c r="Q224" s="30" t="str">
        <f t="shared" si="4"/>
        <v>Flex</v>
      </c>
      <c r="R224" s="72"/>
      <c r="S224" s="30"/>
      <c r="T224" s="383" t="s">
        <v>1415</v>
      </c>
      <c r="U224" s="383"/>
      <c r="V224" s="383"/>
      <c r="W224" s="328" t="s">
        <v>1220</v>
      </c>
      <c r="X224" s="329">
        <v>4500</v>
      </c>
      <c r="Y224" s="329">
        <v>3470</v>
      </c>
      <c r="Z224" s="383" t="s">
        <v>333</v>
      </c>
      <c r="AA224" s="383" t="s">
        <v>1495</v>
      </c>
      <c r="AB224" s="328" t="s">
        <v>1220</v>
      </c>
      <c r="AC224" s="329">
        <v>4500</v>
      </c>
      <c r="AD224" s="329">
        <v>3470</v>
      </c>
    </row>
    <row r="225" spans="1:30" x14ac:dyDescent="0.25">
      <c r="A225" s="221" t="s">
        <v>1478</v>
      </c>
      <c r="B225" s="38" t="s">
        <v>1103</v>
      </c>
      <c r="C225" s="300" t="s">
        <v>1101</v>
      </c>
      <c r="D225" s="300" t="s">
        <v>87</v>
      </c>
      <c r="E225" s="301" t="s">
        <v>1490</v>
      </c>
      <c r="F225" s="301" t="s">
        <v>1104</v>
      </c>
      <c r="G225" s="83">
        <v>12</v>
      </c>
      <c r="H225" s="215">
        <v>43538</v>
      </c>
      <c r="I225" s="215">
        <v>43904</v>
      </c>
      <c r="J225" s="326" t="s">
        <v>1213</v>
      </c>
      <c r="K225" s="27" t="s">
        <v>1493</v>
      </c>
      <c r="L225" s="328" t="s">
        <v>1220</v>
      </c>
      <c r="M225" s="329">
        <v>650</v>
      </c>
      <c r="N225" s="329">
        <v>481.48</v>
      </c>
      <c r="O225" s="253" t="s">
        <v>1489</v>
      </c>
      <c r="P225" s="72"/>
      <c r="Q225" s="30" t="str">
        <f t="shared" si="4"/>
        <v>Flex</v>
      </c>
      <c r="R225" s="72"/>
      <c r="S225" s="30"/>
      <c r="T225" s="383" t="s">
        <v>1415</v>
      </c>
      <c r="U225" s="215">
        <v>43593</v>
      </c>
      <c r="V225" s="221" t="s">
        <v>1761</v>
      </c>
      <c r="W225" s="328" t="s">
        <v>1220</v>
      </c>
      <c r="X225" s="329">
        <v>650</v>
      </c>
      <c r="Y225" s="329">
        <v>481.48</v>
      </c>
      <c r="Z225" s="383" t="s">
        <v>1463</v>
      </c>
      <c r="AA225" s="383" t="s">
        <v>1464</v>
      </c>
      <c r="AB225" s="328" t="s">
        <v>1220</v>
      </c>
      <c r="AC225" s="329">
        <v>650</v>
      </c>
      <c r="AD225" s="329">
        <v>485.07</v>
      </c>
    </row>
    <row r="226" spans="1:30" x14ac:dyDescent="0.25">
      <c r="A226" s="221" t="s">
        <v>1479</v>
      </c>
      <c r="B226" s="38" t="s">
        <v>1105</v>
      </c>
      <c r="C226" s="300" t="s">
        <v>1106</v>
      </c>
      <c r="D226" s="300" t="s">
        <v>87</v>
      </c>
      <c r="E226" s="301" t="s">
        <v>1491</v>
      </c>
      <c r="F226" s="301" t="s">
        <v>1107</v>
      </c>
      <c r="G226" s="83">
        <v>12</v>
      </c>
      <c r="H226" s="215">
        <v>43525</v>
      </c>
      <c r="I226" s="215">
        <v>43891</v>
      </c>
      <c r="J226" s="326" t="s">
        <v>1213</v>
      </c>
      <c r="K226" s="27" t="s">
        <v>1458</v>
      </c>
      <c r="L226" s="328" t="s">
        <v>1221</v>
      </c>
      <c r="M226" s="329">
        <v>0</v>
      </c>
      <c r="N226" s="329">
        <v>0</v>
      </c>
      <c r="O226" s="253" t="s">
        <v>1489</v>
      </c>
      <c r="P226" s="72"/>
      <c r="Q226" s="30" t="str">
        <f t="shared" si="4"/>
        <v>Flex</v>
      </c>
      <c r="R226" s="72"/>
      <c r="S226" s="30"/>
      <c r="T226" s="383" t="s">
        <v>1415</v>
      </c>
      <c r="U226" s="383"/>
      <c r="V226" s="383"/>
      <c r="W226" s="328" t="s">
        <v>1221</v>
      </c>
      <c r="X226" s="329">
        <v>0</v>
      </c>
      <c r="Y226" s="329">
        <v>0</v>
      </c>
      <c r="Z226" s="383" t="s">
        <v>333</v>
      </c>
      <c r="AA226" s="383" t="s">
        <v>333</v>
      </c>
      <c r="AB226" s="328" t="s">
        <v>1221</v>
      </c>
      <c r="AC226" s="329">
        <v>0</v>
      </c>
      <c r="AD226" s="329">
        <v>0</v>
      </c>
    </row>
    <row r="227" spans="1:30" x14ac:dyDescent="0.25">
      <c r="A227" s="221" t="s">
        <v>1480</v>
      </c>
      <c r="B227" s="38" t="s">
        <v>1108</v>
      </c>
      <c r="C227" s="300" t="s">
        <v>896</v>
      </c>
      <c r="D227" s="300" t="s">
        <v>87</v>
      </c>
      <c r="E227" s="301" t="s">
        <v>743</v>
      </c>
      <c r="F227" s="301">
        <v>1459564</v>
      </c>
      <c r="G227" s="83">
        <v>12</v>
      </c>
      <c r="H227" s="215">
        <v>43661</v>
      </c>
      <c r="I227" s="215">
        <v>44027</v>
      </c>
      <c r="J227" s="326" t="s">
        <v>1211</v>
      </c>
      <c r="K227" s="27" t="s">
        <v>303</v>
      </c>
      <c r="L227" s="328" t="s">
        <v>1221</v>
      </c>
      <c r="M227" s="329">
        <v>270</v>
      </c>
      <c r="N227" s="329">
        <v>270</v>
      </c>
      <c r="O227" s="253" t="s">
        <v>1489</v>
      </c>
      <c r="P227" s="72"/>
      <c r="Q227" s="30" t="str">
        <f t="shared" si="4"/>
        <v>Micro Precision</v>
      </c>
      <c r="R227" s="72"/>
      <c r="S227" s="30"/>
      <c r="T227" s="383" t="s">
        <v>303</v>
      </c>
      <c r="U227" s="215">
        <v>43685</v>
      </c>
      <c r="V227" s="383" t="s">
        <v>1942</v>
      </c>
      <c r="W227" s="328" t="s">
        <v>1221</v>
      </c>
      <c r="X227" s="329">
        <v>270</v>
      </c>
      <c r="Y227" s="329">
        <v>270</v>
      </c>
      <c r="Z227" s="384" t="s">
        <v>1465</v>
      </c>
      <c r="AA227" s="383" t="s">
        <v>1754</v>
      </c>
      <c r="AB227" s="328" t="s">
        <v>1220</v>
      </c>
      <c r="AC227" s="329">
        <v>840</v>
      </c>
      <c r="AD227" s="329">
        <v>609.66999999999996</v>
      </c>
    </row>
    <row r="228" spans="1:30" x14ac:dyDescent="0.25">
      <c r="A228" s="221" t="s">
        <v>1481</v>
      </c>
      <c r="B228" s="38" t="s">
        <v>1110</v>
      </c>
      <c r="C228" s="300" t="s">
        <v>719</v>
      </c>
      <c r="D228" s="300" t="s">
        <v>87</v>
      </c>
      <c r="E228" s="301" t="s">
        <v>720</v>
      </c>
      <c r="F228" s="301" t="s">
        <v>1111</v>
      </c>
      <c r="G228" s="83">
        <v>12</v>
      </c>
      <c r="H228" s="215">
        <v>43661</v>
      </c>
      <c r="I228" s="215">
        <v>44027</v>
      </c>
      <c r="J228" s="326" t="s">
        <v>1211</v>
      </c>
      <c r="K228" s="27" t="s">
        <v>303</v>
      </c>
      <c r="L228" s="328" t="s">
        <v>1221</v>
      </c>
      <c r="M228" s="329">
        <v>270</v>
      </c>
      <c r="N228" s="329">
        <v>270</v>
      </c>
      <c r="O228" s="253" t="s">
        <v>1489</v>
      </c>
      <c r="P228" s="72"/>
      <c r="Q228" s="30" t="str">
        <f t="shared" si="4"/>
        <v>Micro Precision</v>
      </c>
      <c r="R228" s="72"/>
      <c r="S228" s="30"/>
      <c r="T228" s="383" t="s">
        <v>303</v>
      </c>
      <c r="U228" s="215">
        <v>43685</v>
      </c>
      <c r="V228" s="383" t="s">
        <v>1942</v>
      </c>
      <c r="W228" s="328" t="s">
        <v>1221</v>
      </c>
      <c r="X228" s="329">
        <v>270</v>
      </c>
      <c r="Y228" s="329">
        <v>270</v>
      </c>
      <c r="Z228" s="384" t="s">
        <v>1465</v>
      </c>
      <c r="AA228" s="383" t="s">
        <v>1754</v>
      </c>
      <c r="AB228" s="328" t="s">
        <v>1220</v>
      </c>
      <c r="AC228" s="329">
        <v>650</v>
      </c>
      <c r="AD228" s="329">
        <v>471.77</v>
      </c>
    </row>
    <row r="229" spans="1:30" ht="25.5" x14ac:dyDescent="0.25">
      <c r="A229" s="221" t="s">
        <v>1482</v>
      </c>
      <c r="B229" s="38" t="s">
        <v>1112</v>
      </c>
      <c r="C229" s="300" t="s">
        <v>719</v>
      </c>
      <c r="D229" s="300" t="s">
        <v>87</v>
      </c>
      <c r="E229" s="301" t="s">
        <v>720</v>
      </c>
      <c r="F229" s="301" t="s">
        <v>1113</v>
      </c>
      <c r="G229" s="83">
        <v>12</v>
      </c>
      <c r="H229" s="215">
        <v>43661</v>
      </c>
      <c r="I229" s="215">
        <v>44027</v>
      </c>
      <c r="J229" s="326" t="s">
        <v>1211</v>
      </c>
      <c r="K229" s="27" t="s">
        <v>303</v>
      </c>
      <c r="L229" s="328" t="s">
        <v>1221</v>
      </c>
      <c r="M229" s="329">
        <v>270</v>
      </c>
      <c r="N229" s="329">
        <v>270</v>
      </c>
      <c r="O229" s="253" t="s">
        <v>1489</v>
      </c>
      <c r="P229" s="72"/>
      <c r="Q229" s="30" t="str">
        <f t="shared" si="4"/>
        <v>Micro Precision</v>
      </c>
      <c r="R229" s="72"/>
      <c r="S229" s="30"/>
      <c r="T229" s="383" t="s">
        <v>303</v>
      </c>
      <c r="U229" s="215">
        <v>43685</v>
      </c>
      <c r="V229" s="383" t="s">
        <v>1942</v>
      </c>
      <c r="W229" s="328" t="s">
        <v>1221</v>
      </c>
      <c r="X229" s="329">
        <v>270</v>
      </c>
      <c r="Y229" s="329">
        <v>270</v>
      </c>
      <c r="Z229" s="384" t="s">
        <v>1465</v>
      </c>
      <c r="AA229" s="383" t="s">
        <v>1754</v>
      </c>
      <c r="AB229" s="328" t="s">
        <v>1220</v>
      </c>
      <c r="AC229" s="329">
        <v>650</v>
      </c>
      <c r="AD229" s="329">
        <v>471.77</v>
      </c>
    </row>
    <row r="230" spans="1:30" x14ac:dyDescent="0.25">
      <c r="A230" s="221" t="s">
        <v>1483</v>
      </c>
      <c r="B230" s="38" t="s">
        <v>1114</v>
      </c>
      <c r="C230" s="300" t="s">
        <v>675</v>
      </c>
      <c r="D230" s="300" t="s">
        <v>52</v>
      </c>
      <c r="E230" s="301" t="s">
        <v>110</v>
      </c>
      <c r="F230" s="301" t="s">
        <v>1115</v>
      </c>
      <c r="G230" s="83">
        <v>12</v>
      </c>
      <c r="H230" s="215">
        <v>43427</v>
      </c>
      <c r="I230" s="215">
        <v>43661</v>
      </c>
      <c r="J230" s="326" t="s">
        <v>1211</v>
      </c>
      <c r="K230" s="27" t="s">
        <v>303</v>
      </c>
      <c r="L230" s="328" t="s">
        <v>1221</v>
      </c>
      <c r="M230" s="329">
        <v>200</v>
      </c>
      <c r="N230" s="329">
        <v>200</v>
      </c>
      <c r="O230" s="253" t="s">
        <v>1489</v>
      </c>
      <c r="P230" s="72"/>
      <c r="Q230" s="30" t="str">
        <f t="shared" si="4"/>
        <v>Micro Precision</v>
      </c>
      <c r="R230" s="72"/>
      <c r="S230" s="30"/>
      <c r="T230" s="383" t="s">
        <v>303</v>
      </c>
      <c r="U230" s="215">
        <v>43685</v>
      </c>
      <c r="V230" s="383" t="s">
        <v>1942</v>
      </c>
      <c r="W230" s="328" t="s">
        <v>1221</v>
      </c>
      <c r="X230" s="329">
        <v>200</v>
      </c>
      <c r="Y230" s="329">
        <v>200</v>
      </c>
      <c r="Z230" s="384" t="s">
        <v>1456</v>
      </c>
      <c r="AA230" s="383" t="s">
        <v>1457</v>
      </c>
      <c r="AB230" s="328" t="s">
        <v>1494</v>
      </c>
      <c r="AC230" s="329">
        <v>500</v>
      </c>
      <c r="AD230" s="329">
        <v>119.92</v>
      </c>
    </row>
    <row r="231" spans="1:30" ht="25.5" x14ac:dyDescent="0.25">
      <c r="A231" s="221" t="s">
        <v>1484</v>
      </c>
      <c r="B231" s="38" t="s">
        <v>1116</v>
      </c>
      <c r="C231" s="300" t="s">
        <v>1117</v>
      </c>
      <c r="D231" s="300" t="s">
        <v>28</v>
      </c>
      <c r="E231" s="301" t="s">
        <v>29</v>
      </c>
      <c r="F231" s="301" t="s">
        <v>1118</v>
      </c>
      <c r="G231" s="83">
        <v>12</v>
      </c>
      <c r="H231" s="215">
        <v>43661</v>
      </c>
      <c r="I231" s="215">
        <v>43661</v>
      </c>
      <c r="J231" s="326" t="s">
        <v>1211</v>
      </c>
      <c r="K231" s="27" t="s">
        <v>303</v>
      </c>
      <c r="L231" s="328" t="s">
        <v>1221</v>
      </c>
      <c r="M231" s="329">
        <v>250</v>
      </c>
      <c r="N231" s="329">
        <v>250</v>
      </c>
      <c r="O231" s="253" t="s">
        <v>1489</v>
      </c>
      <c r="P231" s="72"/>
      <c r="Q231" s="30" t="str">
        <f t="shared" si="4"/>
        <v>Micro Precision</v>
      </c>
      <c r="R231" s="72"/>
      <c r="S231" s="30"/>
      <c r="T231" s="383" t="s">
        <v>303</v>
      </c>
      <c r="U231" s="215">
        <v>43685</v>
      </c>
      <c r="V231" s="383" t="s">
        <v>1942</v>
      </c>
      <c r="W231" s="328" t="s">
        <v>1221</v>
      </c>
      <c r="X231" s="329">
        <v>250</v>
      </c>
      <c r="Y231" s="329">
        <v>250</v>
      </c>
      <c r="Z231" s="384" t="s">
        <v>1456</v>
      </c>
      <c r="AA231" s="383" t="s">
        <v>1457</v>
      </c>
      <c r="AB231" s="328" t="s">
        <v>1494</v>
      </c>
      <c r="AC231" s="329">
        <v>600</v>
      </c>
      <c r="AD231" s="329">
        <v>143.9</v>
      </c>
    </row>
    <row r="232" spans="1:30" ht="25.5" x14ac:dyDescent="0.25">
      <c r="A232" s="221" t="s">
        <v>1485</v>
      </c>
      <c r="B232" s="38" t="s">
        <v>1119</v>
      </c>
      <c r="C232" s="300" t="s">
        <v>1120</v>
      </c>
      <c r="D232" s="300" t="s">
        <v>28</v>
      </c>
      <c r="E232" s="301" t="s">
        <v>37</v>
      </c>
      <c r="F232" s="301" t="s">
        <v>1121</v>
      </c>
      <c r="G232" s="83">
        <v>12</v>
      </c>
      <c r="H232" s="215">
        <v>43661</v>
      </c>
      <c r="I232" s="215">
        <v>43661</v>
      </c>
      <c r="J232" s="326" t="s">
        <v>1211</v>
      </c>
      <c r="K232" s="27" t="s">
        <v>303</v>
      </c>
      <c r="L232" s="328" t="s">
        <v>1221</v>
      </c>
      <c r="M232" s="329">
        <v>144</v>
      </c>
      <c r="N232" s="329">
        <v>144</v>
      </c>
      <c r="O232" s="253" t="s">
        <v>1489</v>
      </c>
      <c r="P232" s="72"/>
      <c r="Q232" s="30" t="str">
        <f t="shared" si="4"/>
        <v>Micro Precision</v>
      </c>
      <c r="R232" s="72"/>
      <c r="S232" s="30"/>
      <c r="T232" s="383" t="s">
        <v>303</v>
      </c>
      <c r="U232" s="215">
        <v>43685</v>
      </c>
      <c r="V232" s="383" t="s">
        <v>1942</v>
      </c>
      <c r="W232" s="328" t="s">
        <v>1221</v>
      </c>
      <c r="X232" s="329">
        <v>144</v>
      </c>
      <c r="Y232" s="329">
        <v>144</v>
      </c>
      <c r="Z232" s="384" t="s">
        <v>1456</v>
      </c>
      <c r="AA232" s="383" t="s">
        <v>1457</v>
      </c>
      <c r="AB232" s="328" t="s">
        <v>1494</v>
      </c>
      <c r="AC232" s="329">
        <v>450</v>
      </c>
      <c r="AD232" s="329">
        <v>107.93</v>
      </c>
    </row>
    <row r="233" spans="1:30" ht="63.75" x14ac:dyDescent="0.25">
      <c r="A233" s="221" t="s">
        <v>1486</v>
      </c>
      <c r="B233" s="38" t="s">
        <v>1122</v>
      </c>
      <c r="C233" s="300" t="s">
        <v>1123</v>
      </c>
      <c r="D233" s="300" t="s">
        <v>364</v>
      </c>
      <c r="E233" s="301" t="s">
        <v>1492</v>
      </c>
      <c r="F233" s="301" t="s">
        <v>1124</v>
      </c>
      <c r="G233" s="83">
        <v>12</v>
      </c>
      <c r="H233" s="215">
        <v>43661</v>
      </c>
      <c r="I233" s="215">
        <v>43661</v>
      </c>
      <c r="J233" s="326" t="s">
        <v>1211</v>
      </c>
      <c r="K233" s="27" t="s">
        <v>303</v>
      </c>
      <c r="L233" s="328" t="s">
        <v>1221</v>
      </c>
      <c r="M233" s="329">
        <v>960</v>
      </c>
      <c r="N233" s="329">
        <v>960</v>
      </c>
      <c r="O233" s="253" t="s">
        <v>1489</v>
      </c>
      <c r="P233" s="72"/>
      <c r="Q233" s="30" t="str">
        <f t="shared" si="4"/>
        <v>Micro Precision</v>
      </c>
      <c r="R233" s="72"/>
      <c r="S233" s="30"/>
      <c r="T233" s="383" t="s">
        <v>303</v>
      </c>
      <c r="U233" s="215">
        <v>43685</v>
      </c>
      <c r="V233" s="383" t="s">
        <v>1942</v>
      </c>
      <c r="W233" s="328" t="s">
        <v>1221</v>
      </c>
      <c r="X233" s="329">
        <v>960</v>
      </c>
      <c r="Y233" s="329">
        <v>960</v>
      </c>
      <c r="Z233" s="384" t="s">
        <v>1456</v>
      </c>
      <c r="AA233" s="383" t="s">
        <v>1457</v>
      </c>
      <c r="AB233" s="328" t="s">
        <v>1494</v>
      </c>
      <c r="AC233" s="329">
        <v>700</v>
      </c>
      <c r="AD233" s="329">
        <v>167.89</v>
      </c>
    </row>
    <row r="234" spans="1:30" x14ac:dyDescent="0.25">
      <c r="A234" s="221" t="s">
        <v>1487</v>
      </c>
      <c r="B234" s="38" t="s">
        <v>1125</v>
      </c>
      <c r="C234" s="300" t="s">
        <v>640</v>
      </c>
      <c r="D234" s="300" t="s">
        <v>81</v>
      </c>
      <c r="E234" s="301" t="s">
        <v>99</v>
      </c>
      <c r="F234" s="301" t="s">
        <v>1944</v>
      </c>
      <c r="G234" s="83">
        <v>12</v>
      </c>
      <c r="H234" s="215">
        <v>43661</v>
      </c>
      <c r="I234" s="215">
        <v>43661</v>
      </c>
      <c r="J234" s="326" t="s">
        <v>1211</v>
      </c>
      <c r="K234" s="27" t="s">
        <v>303</v>
      </c>
      <c r="L234" s="328" t="s">
        <v>1221</v>
      </c>
      <c r="M234" s="329">
        <v>160</v>
      </c>
      <c r="N234" s="329">
        <v>160</v>
      </c>
      <c r="O234" s="253" t="s">
        <v>1489</v>
      </c>
      <c r="P234" s="72"/>
      <c r="Q234" s="30" t="str">
        <f t="shared" si="4"/>
        <v>Micro Precision</v>
      </c>
      <c r="R234" s="72"/>
      <c r="S234" s="30"/>
      <c r="T234" s="383" t="s">
        <v>303</v>
      </c>
      <c r="U234" s="215">
        <v>43685</v>
      </c>
      <c r="V234" s="383" t="s">
        <v>1942</v>
      </c>
      <c r="W234" s="328" t="s">
        <v>1221</v>
      </c>
      <c r="X234" s="329">
        <v>160</v>
      </c>
      <c r="Y234" s="329">
        <v>160</v>
      </c>
      <c r="Z234" s="384" t="s">
        <v>1456</v>
      </c>
      <c r="AA234" s="383" t="s">
        <v>1457</v>
      </c>
      <c r="AB234" s="328" t="s">
        <v>1494</v>
      </c>
      <c r="AC234" s="329">
        <v>175</v>
      </c>
      <c r="AD234" s="329">
        <v>41.97</v>
      </c>
    </row>
    <row r="235" spans="1:30" x14ac:dyDescent="0.25">
      <c r="A235" s="221" t="s">
        <v>1488</v>
      </c>
      <c r="B235" s="38" t="s">
        <v>1126</v>
      </c>
      <c r="C235" s="300" t="s">
        <v>640</v>
      </c>
      <c r="D235" s="300" t="s">
        <v>81</v>
      </c>
      <c r="E235" s="301" t="s">
        <v>99</v>
      </c>
      <c r="F235" s="301" t="s">
        <v>1945</v>
      </c>
      <c r="G235" s="83">
        <v>12</v>
      </c>
      <c r="H235" s="215">
        <v>43661</v>
      </c>
      <c r="I235" s="215">
        <v>43661</v>
      </c>
      <c r="J235" s="326" t="s">
        <v>1211</v>
      </c>
      <c r="K235" s="27" t="s">
        <v>303</v>
      </c>
      <c r="L235" s="328" t="s">
        <v>1221</v>
      </c>
      <c r="M235" s="329">
        <v>160</v>
      </c>
      <c r="N235" s="329">
        <v>160</v>
      </c>
      <c r="O235" s="253" t="s">
        <v>1489</v>
      </c>
      <c r="P235" s="72"/>
      <c r="Q235" s="30" t="str">
        <f t="shared" si="4"/>
        <v>Micro Precision</v>
      </c>
      <c r="R235" s="72"/>
      <c r="S235" s="30"/>
      <c r="T235" s="383" t="s">
        <v>303</v>
      </c>
      <c r="U235" s="215">
        <v>43685</v>
      </c>
      <c r="V235" s="383" t="s">
        <v>1942</v>
      </c>
      <c r="W235" s="328" t="s">
        <v>1221</v>
      </c>
      <c r="X235" s="329">
        <v>160</v>
      </c>
      <c r="Y235" s="329">
        <v>160</v>
      </c>
      <c r="Z235" s="384" t="s">
        <v>1456</v>
      </c>
      <c r="AA235" s="383" t="s">
        <v>1457</v>
      </c>
      <c r="AB235" s="328" t="s">
        <v>1494</v>
      </c>
      <c r="AC235" s="329">
        <v>175</v>
      </c>
      <c r="AD235" s="329">
        <v>41.97</v>
      </c>
    </row>
    <row r="236" spans="1:30" x14ac:dyDescent="0.25">
      <c r="A236" s="221" t="s">
        <v>1548</v>
      </c>
      <c r="B236" s="38" t="s">
        <v>1127</v>
      </c>
      <c r="C236" s="300" t="s">
        <v>640</v>
      </c>
      <c r="D236" s="300" t="s">
        <v>81</v>
      </c>
      <c r="E236" s="301" t="s">
        <v>99</v>
      </c>
      <c r="F236" s="301" t="s">
        <v>1946</v>
      </c>
      <c r="G236" s="83">
        <v>12</v>
      </c>
      <c r="H236" s="215">
        <v>43661</v>
      </c>
      <c r="I236" s="215">
        <v>43661</v>
      </c>
      <c r="J236" s="326" t="s">
        <v>1211</v>
      </c>
      <c r="K236" s="27" t="s">
        <v>303</v>
      </c>
      <c r="L236" s="328" t="s">
        <v>1221</v>
      </c>
      <c r="M236" s="329">
        <v>160</v>
      </c>
      <c r="N236" s="329">
        <v>160</v>
      </c>
      <c r="O236" s="253" t="s">
        <v>1489</v>
      </c>
      <c r="P236" s="72"/>
      <c r="Q236" s="30" t="str">
        <f t="shared" si="4"/>
        <v>Micro Precision</v>
      </c>
      <c r="R236" s="72"/>
      <c r="S236" s="30"/>
      <c r="T236" s="383" t="s">
        <v>303</v>
      </c>
      <c r="U236" s="215">
        <v>43685</v>
      </c>
      <c r="V236" s="383" t="s">
        <v>1942</v>
      </c>
      <c r="W236" s="328" t="s">
        <v>1221</v>
      </c>
      <c r="X236" s="329">
        <v>160</v>
      </c>
      <c r="Y236" s="329">
        <v>160</v>
      </c>
      <c r="Z236" s="384" t="s">
        <v>1456</v>
      </c>
      <c r="AA236" s="383" t="s">
        <v>1457</v>
      </c>
      <c r="AB236" s="328" t="s">
        <v>1494</v>
      </c>
      <c r="AC236" s="329">
        <v>175</v>
      </c>
      <c r="AD236" s="329">
        <v>41.97</v>
      </c>
    </row>
    <row r="237" spans="1:30" x14ac:dyDescent="0.25">
      <c r="A237" s="221" t="s">
        <v>1555</v>
      </c>
      <c r="B237" s="38" t="s">
        <v>1128</v>
      </c>
      <c r="C237" s="300" t="s">
        <v>640</v>
      </c>
      <c r="D237" s="300" t="s">
        <v>81</v>
      </c>
      <c r="E237" s="301" t="s">
        <v>99</v>
      </c>
      <c r="F237" s="301" t="s">
        <v>1947</v>
      </c>
      <c r="G237" s="83">
        <v>12</v>
      </c>
      <c r="H237" s="215">
        <v>43661</v>
      </c>
      <c r="I237" s="215">
        <v>43661</v>
      </c>
      <c r="J237" s="326" t="s">
        <v>1211</v>
      </c>
      <c r="K237" s="27" t="s">
        <v>303</v>
      </c>
      <c r="L237" s="328" t="s">
        <v>1221</v>
      </c>
      <c r="M237" s="329">
        <v>160</v>
      </c>
      <c r="N237" s="329">
        <v>160</v>
      </c>
      <c r="O237" s="253" t="s">
        <v>1489</v>
      </c>
      <c r="P237" s="72"/>
      <c r="Q237" s="30" t="str">
        <f t="shared" si="4"/>
        <v>Micro Precision</v>
      </c>
      <c r="R237" s="72"/>
      <c r="S237" s="30"/>
      <c r="T237" s="383" t="s">
        <v>303</v>
      </c>
      <c r="U237" s="215">
        <v>43685</v>
      </c>
      <c r="V237" s="383" t="s">
        <v>1942</v>
      </c>
      <c r="W237" s="328" t="s">
        <v>1221</v>
      </c>
      <c r="X237" s="329">
        <v>160</v>
      </c>
      <c r="Y237" s="329">
        <v>160</v>
      </c>
      <c r="Z237" s="384" t="s">
        <v>1456</v>
      </c>
      <c r="AA237" s="383" t="s">
        <v>1457</v>
      </c>
      <c r="AB237" s="328" t="s">
        <v>1494</v>
      </c>
      <c r="AC237" s="329">
        <v>175</v>
      </c>
      <c r="AD237" s="329">
        <v>41.97</v>
      </c>
    </row>
    <row r="238" spans="1:30" x14ac:dyDescent="0.25">
      <c r="A238" s="221" t="s">
        <v>1919</v>
      </c>
      <c r="B238" s="38" t="s">
        <v>1129</v>
      </c>
      <c r="C238" s="300" t="s">
        <v>640</v>
      </c>
      <c r="D238" s="300" t="s">
        <v>81</v>
      </c>
      <c r="E238" s="301" t="s">
        <v>642</v>
      </c>
      <c r="F238" s="301" t="s">
        <v>1948</v>
      </c>
      <c r="G238" s="83">
        <v>12</v>
      </c>
      <c r="H238" s="215">
        <v>43661</v>
      </c>
      <c r="I238" s="215">
        <v>43661</v>
      </c>
      <c r="J238" s="326" t="s">
        <v>1211</v>
      </c>
      <c r="K238" s="27" t="s">
        <v>303</v>
      </c>
      <c r="L238" s="328" t="s">
        <v>1221</v>
      </c>
      <c r="M238" s="329">
        <v>160</v>
      </c>
      <c r="N238" s="329">
        <v>160</v>
      </c>
      <c r="O238" s="253" t="s">
        <v>1489</v>
      </c>
      <c r="P238" s="72"/>
      <c r="Q238" s="30" t="str">
        <f t="shared" si="4"/>
        <v>Micro Precision</v>
      </c>
      <c r="R238" s="72"/>
      <c r="S238" s="30"/>
      <c r="T238" s="383" t="s">
        <v>303</v>
      </c>
      <c r="U238" s="215">
        <v>43685</v>
      </c>
      <c r="V238" s="383" t="s">
        <v>1942</v>
      </c>
      <c r="W238" s="328" t="s">
        <v>1221</v>
      </c>
      <c r="X238" s="329">
        <v>160</v>
      </c>
      <c r="Y238" s="329">
        <v>160</v>
      </c>
      <c r="Z238" s="384" t="s">
        <v>1456</v>
      </c>
      <c r="AA238" s="383" t="s">
        <v>1457</v>
      </c>
      <c r="AB238" s="328" t="s">
        <v>1494</v>
      </c>
      <c r="AC238" s="329">
        <v>175</v>
      </c>
      <c r="AD238" s="329">
        <v>41.97</v>
      </c>
    </row>
    <row r="239" spans="1:30" x14ac:dyDescent="0.25">
      <c r="A239" s="221" t="s">
        <v>1920</v>
      </c>
      <c r="B239" s="38" t="s">
        <v>1223</v>
      </c>
      <c r="C239" s="300" t="s">
        <v>640</v>
      </c>
      <c r="D239" s="300" t="s">
        <v>81</v>
      </c>
      <c r="E239" s="301" t="s">
        <v>642</v>
      </c>
      <c r="F239" s="301" t="s">
        <v>1949</v>
      </c>
      <c r="G239" s="83">
        <v>12</v>
      </c>
      <c r="H239" s="215">
        <v>43661</v>
      </c>
      <c r="I239" s="215">
        <v>43661</v>
      </c>
      <c r="J239" s="326" t="s">
        <v>1211</v>
      </c>
      <c r="K239" s="27" t="s">
        <v>303</v>
      </c>
      <c r="L239" s="328" t="s">
        <v>1221</v>
      </c>
      <c r="M239" s="329">
        <v>160</v>
      </c>
      <c r="N239" s="329">
        <v>160</v>
      </c>
      <c r="O239" s="253" t="s">
        <v>1489</v>
      </c>
      <c r="P239" s="72"/>
      <c r="Q239" s="30" t="str">
        <f t="shared" si="4"/>
        <v>Micro Precision</v>
      </c>
      <c r="R239" s="72"/>
      <c r="S239" s="30"/>
      <c r="T239" s="383" t="s">
        <v>303</v>
      </c>
      <c r="U239" s="215">
        <v>43685</v>
      </c>
      <c r="V239" s="383" t="s">
        <v>1942</v>
      </c>
      <c r="W239" s="328" t="s">
        <v>1221</v>
      </c>
      <c r="X239" s="329">
        <v>160</v>
      </c>
      <c r="Y239" s="329">
        <v>160</v>
      </c>
      <c r="Z239" s="384" t="s">
        <v>1456</v>
      </c>
      <c r="AA239" s="383" t="s">
        <v>1457</v>
      </c>
      <c r="AB239" s="328" t="s">
        <v>1494</v>
      </c>
      <c r="AC239" s="329">
        <v>175</v>
      </c>
      <c r="AD239" s="329">
        <v>41.97</v>
      </c>
    </row>
    <row r="240" spans="1:30" ht="25.5" x14ac:dyDescent="0.25">
      <c r="A240" s="221" t="s">
        <v>1921</v>
      </c>
      <c r="B240" s="38" t="s">
        <v>1224</v>
      </c>
      <c r="C240" s="300" t="s">
        <v>1222</v>
      </c>
      <c r="D240" s="300" t="s">
        <v>21</v>
      </c>
      <c r="E240" s="301">
        <v>236</v>
      </c>
      <c r="F240" s="301" t="s">
        <v>1226</v>
      </c>
      <c r="G240" s="83">
        <v>12</v>
      </c>
      <c r="H240" s="215">
        <v>43242</v>
      </c>
      <c r="I240" s="215">
        <v>43607</v>
      </c>
      <c r="J240" s="326" t="s">
        <v>1210</v>
      </c>
      <c r="K240" s="27" t="s">
        <v>676</v>
      </c>
      <c r="L240" s="328" t="s">
        <v>1220</v>
      </c>
      <c r="M240" s="329">
        <v>4500</v>
      </c>
      <c r="N240" s="329">
        <v>3470</v>
      </c>
      <c r="O240" s="253" t="s">
        <v>1489</v>
      </c>
      <c r="P240" s="72" t="s">
        <v>1918</v>
      </c>
      <c r="Q240" s="30" t="str">
        <f t="shared" si="4"/>
        <v>Flex</v>
      </c>
      <c r="R240" s="72"/>
      <c r="S240" s="30"/>
      <c r="T240" s="383" t="s">
        <v>1415</v>
      </c>
      <c r="U240" s="383"/>
      <c r="V240" s="383"/>
      <c r="W240" s="328" t="s">
        <v>1220</v>
      </c>
      <c r="X240" s="329">
        <v>4500</v>
      </c>
      <c r="Y240" s="329">
        <v>3470</v>
      </c>
      <c r="Z240" s="383" t="s">
        <v>333</v>
      </c>
      <c r="AA240" s="383" t="s">
        <v>1495</v>
      </c>
      <c r="AB240" s="328" t="s">
        <v>1220</v>
      </c>
      <c r="AC240" s="329">
        <v>4500</v>
      </c>
      <c r="AD240" s="329">
        <v>3470</v>
      </c>
    </row>
    <row r="241" spans="1:30" ht="25.5" x14ac:dyDescent="0.25">
      <c r="A241" s="221"/>
      <c r="B241" s="38"/>
      <c r="C241" s="300" t="s">
        <v>1943</v>
      </c>
      <c r="D241" s="300" t="s">
        <v>888</v>
      </c>
      <c r="E241" s="301" t="s">
        <v>889</v>
      </c>
      <c r="F241" s="301">
        <v>93228</v>
      </c>
      <c r="G241" s="83">
        <v>24</v>
      </c>
      <c r="H241" s="215">
        <v>43661</v>
      </c>
      <c r="I241" s="215">
        <v>44392</v>
      </c>
      <c r="J241" s="326" t="s">
        <v>1211</v>
      </c>
      <c r="K241" s="27" t="s">
        <v>303</v>
      </c>
      <c r="L241" s="328" t="s">
        <v>1221</v>
      </c>
      <c r="M241" s="329">
        <v>340</v>
      </c>
      <c r="N241" s="329">
        <v>340</v>
      </c>
      <c r="O241" s="253" t="s">
        <v>1489</v>
      </c>
      <c r="P241" s="72"/>
      <c r="Q241" s="30" t="str">
        <f t="shared" si="4"/>
        <v>Micro Precision</v>
      </c>
      <c r="R241" s="72"/>
      <c r="S241" s="30"/>
      <c r="T241" s="383" t="s">
        <v>303</v>
      </c>
      <c r="U241" s="383">
        <v>43685</v>
      </c>
      <c r="V241" s="383" t="s">
        <v>1942</v>
      </c>
      <c r="W241" s="328" t="s">
        <v>1221</v>
      </c>
      <c r="X241" s="329">
        <v>340</v>
      </c>
      <c r="Y241" s="329">
        <v>340</v>
      </c>
      <c r="Z241" s="383"/>
      <c r="AA241" s="383"/>
      <c r="AB241" s="328"/>
      <c r="AC241" s="329"/>
      <c r="AD241" s="329"/>
    </row>
    <row r="242" spans="1:30" x14ac:dyDescent="0.25">
      <c r="A242" s="221" t="s">
        <v>1567</v>
      </c>
      <c r="B242" s="254" t="s">
        <v>616</v>
      </c>
      <c r="C242" s="255" t="s">
        <v>617</v>
      </c>
      <c r="D242" s="255" t="s">
        <v>618</v>
      </c>
      <c r="E242" s="253" t="s">
        <v>619</v>
      </c>
      <c r="F242" s="253" t="s">
        <v>620</v>
      </c>
      <c r="G242" s="254">
        <v>12</v>
      </c>
      <c r="H242" s="215">
        <v>43712</v>
      </c>
      <c r="I242" s="215">
        <v>44078</v>
      </c>
      <c r="J242" s="219" t="s">
        <v>1209</v>
      </c>
      <c r="K242" s="253" t="s">
        <v>1228</v>
      </c>
      <c r="L242" s="328" t="s">
        <v>1220</v>
      </c>
      <c r="M242" s="329">
        <v>900</v>
      </c>
      <c r="N242" s="329">
        <v>720</v>
      </c>
      <c r="O242" s="253" t="s">
        <v>1233</v>
      </c>
      <c r="P242" s="72"/>
      <c r="Q242" s="30" t="str">
        <f t="shared" si="4"/>
        <v>Venture</v>
      </c>
      <c r="R242" s="72"/>
      <c r="S242" s="30"/>
      <c r="T242" s="221" t="s">
        <v>1862</v>
      </c>
      <c r="U242" s="397">
        <v>43767</v>
      </c>
      <c r="V242" s="221" t="s">
        <v>2384</v>
      </c>
      <c r="W242" s="328" t="s">
        <v>1220</v>
      </c>
      <c r="X242" s="329">
        <v>900</v>
      </c>
      <c r="Y242" s="329">
        <v>720</v>
      </c>
      <c r="Z242" s="221" t="s">
        <v>1235</v>
      </c>
      <c r="AA242" s="221" t="s">
        <v>1236</v>
      </c>
      <c r="AB242" s="328" t="s">
        <v>1220</v>
      </c>
      <c r="AC242" s="329">
        <v>900</v>
      </c>
      <c r="AD242" s="329">
        <v>720</v>
      </c>
    </row>
    <row r="243" spans="1:30" ht="25.5" x14ac:dyDescent="0.25">
      <c r="A243" s="221" t="s">
        <v>1568</v>
      </c>
      <c r="B243" s="260" t="s">
        <v>624</v>
      </c>
      <c r="C243" s="261" t="s">
        <v>625</v>
      </c>
      <c r="D243" s="261" t="s">
        <v>1744</v>
      </c>
      <c r="E243" s="259" t="s">
        <v>224</v>
      </c>
      <c r="F243" s="259" t="s">
        <v>626</v>
      </c>
      <c r="G243" s="260">
        <v>12</v>
      </c>
      <c r="H243" s="215">
        <v>43587</v>
      </c>
      <c r="I243" s="215">
        <v>43953</v>
      </c>
      <c r="J243" s="324" t="s">
        <v>1210</v>
      </c>
      <c r="K243" s="259" t="s">
        <v>303</v>
      </c>
      <c r="L243" s="328" t="s">
        <v>1221</v>
      </c>
      <c r="M243" s="329">
        <v>141.5</v>
      </c>
      <c r="N243" s="329">
        <v>141.5</v>
      </c>
      <c r="O243" s="259" t="s">
        <v>1234</v>
      </c>
      <c r="P243" s="263"/>
      <c r="Q243" s="30" t="str">
        <f t="shared" si="4"/>
        <v>Venture</v>
      </c>
      <c r="R243" s="263"/>
      <c r="S243" s="294"/>
      <c r="T243" s="221" t="s">
        <v>1862</v>
      </c>
      <c r="U243" s="397">
        <v>43649</v>
      </c>
      <c r="V243" s="221" t="s">
        <v>1876</v>
      </c>
      <c r="W243" s="328" t="s">
        <v>1221</v>
      </c>
      <c r="X243" s="329">
        <v>141.5</v>
      </c>
      <c r="Y243" s="329">
        <v>141.5</v>
      </c>
      <c r="Z243" s="221" t="s">
        <v>1237</v>
      </c>
      <c r="AA243" s="221" t="s">
        <v>1238</v>
      </c>
      <c r="AB243" s="328" t="s">
        <v>1221</v>
      </c>
      <c r="AC243" s="329">
        <v>141.5</v>
      </c>
      <c r="AD243" s="329">
        <v>141.5</v>
      </c>
    </row>
    <row r="244" spans="1:30" ht="25.5" x14ac:dyDescent="0.25">
      <c r="A244" s="221" t="s">
        <v>1569</v>
      </c>
      <c r="B244" s="260" t="s">
        <v>629</v>
      </c>
      <c r="C244" s="261" t="s">
        <v>625</v>
      </c>
      <c r="D244" s="261" t="s">
        <v>1744</v>
      </c>
      <c r="E244" s="259" t="s">
        <v>224</v>
      </c>
      <c r="F244" s="259" t="s">
        <v>630</v>
      </c>
      <c r="G244" s="260">
        <v>12</v>
      </c>
      <c r="H244" s="215">
        <v>43587</v>
      </c>
      <c r="I244" s="215">
        <v>43953</v>
      </c>
      <c r="J244" s="324" t="s">
        <v>1210</v>
      </c>
      <c r="K244" s="259" t="s">
        <v>303</v>
      </c>
      <c r="L244" s="328" t="s">
        <v>1221</v>
      </c>
      <c r="M244" s="329">
        <v>141.5</v>
      </c>
      <c r="N244" s="329">
        <v>141.5</v>
      </c>
      <c r="O244" s="259" t="s">
        <v>1234</v>
      </c>
      <c r="P244" s="263"/>
      <c r="Q244" s="30" t="str">
        <f t="shared" si="4"/>
        <v>Venture</v>
      </c>
      <c r="R244" s="263"/>
      <c r="S244" s="294"/>
      <c r="T244" s="221" t="s">
        <v>1862</v>
      </c>
      <c r="U244" s="397">
        <v>43649</v>
      </c>
      <c r="V244" s="221" t="s">
        <v>1876</v>
      </c>
      <c r="W244" s="328" t="s">
        <v>1221</v>
      </c>
      <c r="X244" s="329">
        <v>141.5</v>
      </c>
      <c r="Y244" s="329">
        <v>141.5</v>
      </c>
      <c r="Z244" s="221" t="s">
        <v>1237</v>
      </c>
      <c r="AA244" s="221" t="s">
        <v>1238</v>
      </c>
      <c r="AB244" s="328" t="s">
        <v>1221</v>
      </c>
      <c r="AC244" s="329">
        <v>141.5</v>
      </c>
      <c r="AD244" s="329">
        <v>141.5</v>
      </c>
    </row>
    <row r="245" spans="1:30" ht="25.5" x14ac:dyDescent="0.25">
      <c r="A245" s="221" t="s">
        <v>1570</v>
      </c>
      <c r="B245" s="260" t="s">
        <v>631</v>
      </c>
      <c r="C245" s="261" t="s">
        <v>625</v>
      </c>
      <c r="D245" s="261" t="s">
        <v>1744</v>
      </c>
      <c r="E245" s="259" t="s">
        <v>224</v>
      </c>
      <c r="F245" s="259" t="s">
        <v>632</v>
      </c>
      <c r="G245" s="260">
        <v>12</v>
      </c>
      <c r="H245" s="215">
        <v>43587</v>
      </c>
      <c r="I245" s="215">
        <v>43953</v>
      </c>
      <c r="J245" s="324" t="s">
        <v>1210</v>
      </c>
      <c r="K245" s="259" t="s">
        <v>303</v>
      </c>
      <c r="L245" s="328" t="s">
        <v>1221</v>
      </c>
      <c r="M245" s="329">
        <v>141.5</v>
      </c>
      <c r="N245" s="329">
        <v>141.5</v>
      </c>
      <c r="O245" s="259" t="s">
        <v>1234</v>
      </c>
      <c r="P245" s="263"/>
      <c r="Q245" s="30" t="str">
        <f t="shared" si="4"/>
        <v>Venture</v>
      </c>
      <c r="R245" s="263"/>
      <c r="S245" s="294"/>
      <c r="T245" s="221" t="s">
        <v>1862</v>
      </c>
      <c r="U245" s="397">
        <v>43649</v>
      </c>
      <c r="V245" s="221" t="s">
        <v>1876</v>
      </c>
      <c r="W245" s="328" t="s">
        <v>1221</v>
      </c>
      <c r="X245" s="329">
        <v>141.5</v>
      </c>
      <c r="Y245" s="329">
        <v>141.5</v>
      </c>
      <c r="Z245" s="221" t="s">
        <v>1237</v>
      </c>
      <c r="AA245" s="221" t="s">
        <v>1238</v>
      </c>
      <c r="AB245" s="328" t="s">
        <v>1221</v>
      </c>
      <c r="AC245" s="329">
        <v>141.5</v>
      </c>
      <c r="AD245" s="329">
        <v>141.5</v>
      </c>
    </row>
    <row r="246" spans="1:30" ht="25.5" x14ac:dyDescent="0.25">
      <c r="A246" s="221" t="s">
        <v>1571</v>
      </c>
      <c r="B246" s="260" t="s">
        <v>633</v>
      </c>
      <c r="C246" s="261" t="s">
        <v>625</v>
      </c>
      <c r="D246" s="261" t="s">
        <v>1744</v>
      </c>
      <c r="E246" s="259" t="s">
        <v>224</v>
      </c>
      <c r="F246" s="259" t="s">
        <v>634</v>
      </c>
      <c r="G246" s="260">
        <v>12</v>
      </c>
      <c r="H246" s="215">
        <v>43587</v>
      </c>
      <c r="I246" s="215">
        <v>43953</v>
      </c>
      <c r="J246" s="324" t="s">
        <v>1210</v>
      </c>
      <c r="K246" s="259" t="s">
        <v>303</v>
      </c>
      <c r="L246" s="328" t="s">
        <v>1221</v>
      </c>
      <c r="M246" s="329">
        <v>141.5</v>
      </c>
      <c r="N246" s="329">
        <v>141.5</v>
      </c>
      <c r="O246" s="259" t="s">
        <v>1234</v>
      </c>
      <c r="P246" s="263"/>
      <c r="Q246" s="30" t="str">
        <f t="shared" si="4"/>
        <v>Venture</v>
      </c>
      <c r="R246" s="263"/>
      <c r="S246" s="294"/>
      <c r="T246" s="221" t="s">
        <v>1862</v>
      </c>
      <c r="U246" s="397">
        <v>43649</v>
      </c>
      <c r="V246" s="221" t="s">
        <v>1876</v>
      </c>
      <c r="W246" s="328" t="s">
        <v>1221</v>
      </c>
      <c r="X246" s="329">
        <v>141.5</v>
      </c>
      <c r="Y246" s="329">
        <v>141.5</v>
      </c>
      <c r="Z246" s="221" t="s">
        <v>1237</v>
      </c>
      <c r="AA246" s="221" t="s">
        <v>1238</v>
      </c>
      <c r="AB246" s="328" t="s">
        <v>1221</v>
      </c>
      <c r="AC246" s="329">
        <v>141.5</v>
      </c>
      <c r="AD246" s="329">
        <v>141.5</v>
      </c>
    </row>
    <row r="247" spans="1:30" ht="25.5" x14ac:dyDescent="0.25">
      <c r="A247" s="221" t="s">
        <v>1572</v>
      </c>
      <c r="B247" s="260" t="s">
        <v>635</v>
      </c>
      <c r="C247" s="261" t="s">
        <v>625</v>
      </c>
      <c r="D247" s="261" t="s">
        <v>1744</v>
      </c>
      <c r="E247" s="259" t="s">
        <v>224</v>
      </c>
      <c r="F247" s="259" t="s">
        <v>636</v>
      </c>
      <c r="G247" s="260">
        <v>12</v>
      </c>
      <c r="H247" s="215">
        <v>43587</v>
      </c>
      <c r="I247" s="215">
        <v>43953</v>
      </c>
      <c r="J247" s="324" t="s">
        <v>1210</v>
      </c>
      <c r="K247" s="259" t="s">
        <v>303</v>
      </c>
      <c r="L247" s="328" t="s">
        <v>1221</v>
      </c>
      <c r="M247" s="329">
        <v>141.5</v>
      </c>
      <c r="N247" s="329">
        <v>141.5</v>
      </c>
      <c r="O247" s="259" t="s">
        <v>1234</v>
      </c>
      <c r="P247" s="263"/>
      <c r="Q247" s="30" t="str">
        <f t="shared" si="4"/>
        <v>Venture</v>
      </c>
      <c r="R247" s="263"/>
      <c r="S247" s="294"/>
      <c r="T247" s="221" t="s">
        <v>1862</v>
      </c>
      <c r="U247" s="397">
        <v>43649</v>
      </c>
      <c r="V247" s="221" t="s">
        <v>1876</v>
      </c>
      <c r="W247" s="328" t="s">
        <v>1221</v>
      </c>
      <c r="X247" s="329">
        <v>141.5</v>
      </c>
      <c r="Y247" s="329">
        <v>141.5</v>
      </c>
      <c r="Z247" s="221" t="s">
        <v>1237</v>
      </c>
      <c r="AA247" s="221" t="s">
        <v>1238</v>
      </c>
      <c r="AB247" s="328" t="s">
        <v>1221</v>
      </c>
      <c r="AC247" s="329">
        <v>141.5</v>
      </c>
      <c r="AD247" s="329">
        <v>141.5</v>
      </c>
    </row>
    <row r="248" spans="1:30" ht="25.5" x14ac:dyDescent="0.25">
      <c r="A248" s="221" t="s">
        <v>1573</v>
      </c>
      <c r="B248" s="260" t="s">
        <v>637</v>
      </c>
      <c r="C248" s="261" t="s">
        <v>625</v>
      </c>
      <c r="D248" s="261" t="s">
        <v>1744</v>
      </c>
      <c r="E248" s="259" t="s">
        <v>224</v>
      </c>
      <c r="F248" s="259" t="s">
        <v>638</v>
      </c>
      <c r="G248" s="260">
        <v>12</v>
      </c>
      <c r="H248" s="215">
        <v>43587</v>
      </c>
      <c r="I248" s="215">
        <v>43953</v>
      </c>
      <c r="J248" s="324" t="s">
        <v>1210</v>
      </c>
      <c r="K248" s="259" t="s">
        <v>303</v>
      </c>
      <c r="L248" s="328" t="s">
        <v>1221</v>
      </c>
      <c r="M248" s="329">
        <v>141.5</v>
      </c>
      <c r="N248" s="329">
        <v>141.5</v>
      </c>
      <c r="O248" s="259" t="s">
        <v>1234</v>
      </c>
      <c r="P248" s="263"/>
      <c r="Q248" s="30" t="str">
        <f t="shared" si="4"/>
        <v>Venture</v>
      </c>
      <c r="R248" s="263"/>
      <c r="S248" s="294"/>
      <c r="T248" s="221" t="s">
        <v>1862</v>
      </c>
      <c r="U248" s="397">
        <v>43649</v>
      </c>
      <c r="V248" s="221" t="s">
        <v>1876</v>
      </c>
      <c r="W248" s="328" t="s">
        <v>1221</v>
      </c>
      <c r="X248" s="329">
        <v>141.5</v>
      </c>
      <c r="Y248" s="329">
        <v>141.5</v>
      </c>
      <c r="Z248" s="221" t="s">
        <v>1237</v>
      </c>
      <c r="AA248" s="221" t="s">
        <v>1238</v>
      </c>
      <c r="AB248" s="328" t="s">
        <v>1221</v>
      </c>
      <c r="AC248" s="329">
        <v>141.5</v>
      </c>
      <c r="AD248" s="329">
        <v>141.5</v>
      </c>
    </row>
    <row r="249" spans="1:30" x14ac:dyDescent="0.25">
      <c r="A249" s="221" t="s">
        <v>1574</v>
      </c>
      <c r="B249" s="260" t="s">
        <v>639</v>
      </c>
      <c r="C249" s="261" t="s">
        <v>640</v>
      </c>
      <c r="D249" s="300" t="s">
        <v>81</v>
      </c>
      <c r="E249" s="259" t="s">
        <v>642</v>
      </c>
      <c r="F249" s="259" t="s">
        <v>643</v>
      </c>
      <c r="G249" s="260">
        <v>12</v>
      </c>
      <c r="H249" s="215">
        <v>43571</v>
      </c>
      <c r="I249" s="215">
        <v>43937</v>
      </c>
      <c r="J249" s="324" t="s">
        <v>1212</v>
      </c>
      <c r="K249" s="259" t="s">
        <v>303</v>
      </c>
      <c r="L249" s="328" t="s">
        <v>1221</v>
      </c>
      <c r="M249" s="329">
        <v>160</v>
      </c>
      <c r="N249" s="329">
        <v>160</v>
      </c>
      <c r="O249" s="259" t="s">
        <v>1234</v>
      </c>
      <c r="P249" s="263"/>
      <c r="Q249" s="30" t="str">
        <f t="shared" si="4"/>
        <v>Venture</v>
      </c>
      <c r="R249" s="263"/>
      <c r="S249" s="294"/>
      <c r="T249" s="221" t="s">
        <v>1862</v>
      </c>
      <c r="U249" s="397">
        <v>43623</v>
      </c>
      <c r="V249" s="221" t="s">
        <v>1871</v>
      </c>
      <c r="W249" s="328" t="s">
        <v>1221</v>
      </c>
      <c r="X249" s="329">
        <v>160</v>
      </c>
      <c r="Y249" s="329">
        <v>160</v>
      </c>
      <c r="Z249" s="221" t="s">
        <v>1235</v>
      </c>
      <c r="AA249" s="221" t="s">
        <v>1236</v>
      </c>
      <c r="AB249" s="328" t="s">
        <v>1221</v>
      </c>
      <c r="AC249" s="329">
        <v>160</v>
      </c>
      <c r="AD249" s="329">
        <v>160</v>
      </c>
    </row>
    <row r="250" spans="1:30" x14ac:dyDescent="0.25">
      <c r="A250" s="221" t="s">
        <v>1575</v>
      </c>
      <c r="B250" s="260" t="s">
        <v>647</v>
      </c>
      <c r="C250" s="261" t="s">
        <v>640</v>
      </c>
      <c r="D250" s="300" t="s">
        <v>81</v>
      </c>
      <c r="E250" s="259" t="s">
        <v>99</v>
      </c>
      <c r="F250" s="259" t="s">
        <v>649</v>
      </c>
      <c r="G250" s="260">
        <v>12</v>
      </c>
      <c r="H250" s="215">
        <v>43571</v>
      </c>
      <c r="I250" s="215">
        <v>43937</v>
      </c>
      <c r="J250" s="324" t="s">
        <v>1212</v>
      </c>
      <c r="K250" s="259" t="s">
        <v>303</v>
      </c>
      <c r="L250" s="328" t="s">
        <v>1221</v>
      </c>
      <c r="M250" s="329">
        <v>160</v>
      </c>
      <c r="N250" s="329">
        <v>160</v>
      </c>
      <c r="O250" s="259" t="s">
        <v>1234</v>
      </c>
      <c r="P250" s="263"/>
      <c r="Q250" s="30" t="str">
        <f t="shared" si="4"/>
        <v>Venture</v>
      </c>
      <c r="R250" s="263"/>
      <c r="S250" s="294"/>
      <c r="T250" s="221" t="s">
        <v>1862</v>
      </c>
      <c r="U250" s="397">
        <v>43623</v>
      </c>
      <c r="V250" s="221" t="s">
        <v>1871</v>
      </c>
      <c r="W250" s="328" t="s">
        <v>1221</v>
      </c>
      <c r="X250" s="329">
        <v>160</v>
      </c>
      <c r="Y250" s="329">
        <v>160</v>
      </c>
      <c r="Z250" s="221" t="s">
        <v>1235</v>
      </c>
      <c r="AA250" s="221" t="s">
        <v>1236</v>
      </c>
      <c r="AB250" s="328" t="s">
        <v>1221</v>
      </c>
      <c r="AC250" s="329">
        <v>160</v>
      </c>
      <c r="AD250" s="329">
        <v>160</v>
      </c>
    </row>
    <row r="251" spans="1:30" x14ac:dyDescent="0.25">
      <c r="A251" s="221" t="s">
        <v>1576</v>
      </c>
      <c r="B251" s="260" t="s">
        <v>650</v>
      </c>
      <c r="C251" s="261" t="s">
        <v>640</v>
      </c>
      <c r="D251" s="300" t="s">
        <v>81</v>
      </c>
      <c r="E251" s="259" t="s">
        <v>99</v>
      </c>
      <c r="F251" s="259" t="s">
        <v>651</v>
      </c>
      <c r="G251" s="260">
        <v>12</v>
      </c>
      <c r="H251" s="215">
        <v>43571</v>
      </c>
      <c r="I251" s="215">
        <v>43937</v>
      </c>
      <c r="J251" s="324" t="s">
        <v>1212</v>
      </c>
      <c r="K251" s="259" t="s">
        <v>303</v>
      </c>
      <c r="L251" s="328" t="s">
        <v>1221</v>
      </c>
      <c r="M251" s="329">
        <v>160</v>
      </c>
      <c r="N251" s="329">
        <v>160</v>
      </c>
      <c r="O251" s="259" t="s">
        <v>1234</v>
      </c>
      <c r="P251" s="263"/>
      <c r="Q251" s="30" t="str">
        <f t="shared" si="4"/>
        <v>Venture</v>
      </c>
      <c r="R251" s="263"/>
      <c r="S251" s="294"/>
      <c r="T251" s="221" t="s">
        <v>1862</v>
      </c>
      <c r="U251" s="397">
        <v>43623</v>
      </c>
      <c r="V251" s="221" t="s">
        <v>1871</v>
      </c>
      <c r="W251" s="328" t="s">
        <v>1221</v>
      </c>
      <c r="X251" s="329">
        <v>160</v>
      </c>
      <c r="Y251" s="329">
        <v>160</v>
      </c>
      <c r="Z251" s="221" t="s">
        <v>1235</v>
      </c>
      <c r="AA251" s="221" t="s">
        <v>1236</v>
      </c>
      <c r="AB251" s="328" t="s">
        <v>1221</v>
      </c>
      <c r="AC251" s="329">
        <v>160</v>
      </c>
      <c r="AD251" s="329">
        <v>160</v>
      </c>
    </row>
    <row r="252" spans="1:30" x14ac:dyDescent="0.25">
      <c r="A252" s="221" t="s">
        <v>1577</v>
      </c>
      <c r="B252" s="260" t="s">
        <v>652</v>
      </c>
      <c r="C252" s="261" t="s">
        <v>640</v>
      </c>
      <c r="D252" s="300" t="s">
        <v>81</v>
      </c>
      <c r="E252" s="259" t="s">
        <v>642</v>
      </c>
      <c r="F252" s="259" t="s">
        <v>653</v>
      </c>
      <c r="G252" s="260">
        <v>12</v>
      </c>
      <c r="H252" s="215">
        <v>43571</v>
      </c>
      <c r="I252" s="215">
        <v>43937</v>
      </c>
      <c r="J252" s="324" t="s">
        <v>1212</v>
      </c>
      <c r="K252" s="259" t="s">
        <v>303</v>
      </c>
      <c r="L252" s="328" t="s">
        <v>1221</v>
      </c>
      <c r="M252" s="329">
        <v>160</v>
      </c>
      <c r="N252" s="329">
        <v>160</v>
      </c>
      <c r="O252" s="259" t="s">
        <v>1234</v>
      </c>
      <c r="P252" s="263"/>
      <c r="Q252" s="30" t="str">
        <f t="shared" si="4"/>
        <v>Venture</v>
      </c>
      <c r="R252" s="263"/>
      <c r="S252" s="294"/>
      <c r="T252" s="221" t="s">
        <v>1862</v>
      </c>
      <c r="U252" s="397">
        <v>43623</v>
      </c>
      <c r="V252" s="221" t="s">
        <v>1871</v>
      </c>
      <c r="W252" s="328" t="s">
        <v>1221</v>
      </c>
      <c r="X252" s="329">
        <v>160</v>
      </c>
      <c r="Y252" s="329">
        <v>160</v>
      </c>
      <c r="Z252" s="221" t="s">
        <v>1235</v>
      </c>
      <c r="AA252" s="221" t="s">
        <v>1236</v>
      </c>
      <c r="AB252" s="328" t="s">
        <v>1221</v>
      </c>
      <c r="AC252" s="329">
        <v>160</v>
      </c>
      <c r="AD252" s="329">
        <v>160</v>
      </c>
    </row>
    <row r="253" spans="1:30" x14ac:dyDescent="0.25">
      <c r="A253" s="221" t="s">
        <v>1578</v>
      </c>
      <c r="B253" s="260" t="s">
        <v>654</v>
      </c>
      <c r="C253" s="261" t="s">
        <v>640</v>
      </c>
      <c r="D253" s="300" t="s">
        <v>81</v>
      </c>
      <c r="E253" s="259" t="s">
        <v>99</v>
      </c>
      <c r="F253" s="259" t="s">
        <v>655</v>
      </c>
      <c r="G253" s="260">
        <v>12</v>
      </c>
      <c r="H253" s="215">
        <v>43571</v>
      </c>
      <c r="I253" s="215">
        <v>43937</v>
      </c>
      <c r="J253" s="324" t="s">
        <v>1212</v>
      </c>
      <c r="K253" s="259" t="s">
        <v>303</v>
      </c>
      <c r="L253" s="328" t="s">
        <v>1221</v>
      </c>
      <c r="M253" s="329">
        <v>160</v>
      </c>
      <c r="N253" s="329">
        <v>160</v>
      </c>
      <c r="O253" s="259" t="s">
        <v>1234</v>
      </c>
      <c r="P253" s="263"/>
      <c r="Q253" s="30" t="str">
        <f t="shared" si="4"/>
        <v>Venture</v>
      </c>
      <c r="R253" s="263"/>
      <c r="S253" s="294"/>
      <c r="T253" s="221" t="s">
        <v>1862</v>
      </c>
      <c r="U253" s="397">
        <v>43623</v>
      </c>
      <c r="V253" s="221" t="s">
        <v>1871</v>
      </c>
      <c r="W253" s="328" t="s">
        <v>1221</v>
      </c>
      <c r="X253" s="329">
        <v>160</v>
      </c>
      <c r="Y253" s="329">
        <v>160</v>
      </c>
      <c r="Z253" s="221" t="s">
        <v>1235</v>
      </c>
      <c r="AA253" s="221" t="s">
        <v>1236</v>
      </c>
      <c r="AB253" s="328" t="s">
        <v>1221</v>
      </c>
      <c r="AC253" s="329">
        <v>160</v>
      </c>
      <c r="AD253" s="329">
        <v>160</v>
      </c>
    </row>
    <row r="254" spans="1:30" x14ac:dyDescent="0.25">
      <c r="A254" s="221" t="s">
        <v>1579</v>
      </c>
      <c r="B254" s="260" t="s">
        <v>656</v>
      </c>
      <c r="C254" s="261" t="s">
        <v>640</v>
      </c>
      <c r="D254" s="300" t="s">
        <v>81</v>
      </c>
      <c r="E254" s="259" t="s">
        <v>99</v>
      </c>
      <c r="F254" s="259" t="s">
        <v>657</v>
      </c>
      <c r="G254" s="260">
        <v>12</v>
      </c>
      <c r="H254" s="215">
        <v>43571</v>
      </c>
      <c r="I254" s="215">
        <v>43937</v>
      </c>
      <c r="J254" s="324" t="s">
        <v>1212</v>
      </c>
      <c r="K254" s="259" t="s">
        <v>303</v>
      </c>
      <c r="L254" s="328" t="s">
        <v>1221</v>
      </c>
      <c r="M254" s="329">
        <v>160</v>
      </c>
      <c r="N254" s="329">
        <v>160</v>
      </c>
      <c r="O254" s="259" t="s">
        <v>1234</v>
      </c>
      <c r="P254" s="263"/>
      <c r="Q254" s="30" t="str">
        <f t="shared" si="4"/>
        <v>Venture</v>
      </c>
      <c r="R254" s="263"/>
      <c r="S254" s="294"/>
      <c r="T254" s="221" t="s">
        <v>1862</v>
      </c>
      <c r="U254" s="397">
        <v>43623</v>
      </c>
      <c r="V254" s="221" t="s">
        <v>1871</v>
      </c>
      <c r="W254" s="328" t="s">
        <v>1221</v>
      </c>
      <c r="X254" s="329">
        <v>160</v>
      </c>
      <c r="Y254" s="329">
        <v>160</v>
      </c>
      <c r="Z254" s="221" t="s">
        <v>1235</v>
      </c>
      <c r="AA254" s="221" t="s">
        <v>1236</v>
      </c>
      <c r="AB254" s="328" t="s">
        <v>1221</v>
      </c>
      <c r="AC254" s="329">
        <v>160</v>
      </c>
      <c r="AD254" s="329">
        <v>160</v>
      </c>
    </row>
    <row r="255" spans="1:30" ht="25.5" x14ac:dyDescent="0.25">
      <c r="A255" s="221" t="s">
        <v>1580</v>
      </c>
      <c r="B255" s="260" t="s">
        <v>658</v>
      </c>
      <c r="C255" s="261" t="s">
        <v>659</v>
      </c>
      <c r="D255" s="261" t="s">
        <v>1744</v>
      </c>
      <c r="E255" s="259" t="s">
        <v>204</v>
      </c>
      <c r="F255" s="259" t="s">
        <v>660</v>
      </c>
      <c r="G255" s="260">
        <v>12</v>
      </c>
      <c r="H255" s="215">
        <v>43587</v>
      </c>
      <c r="I255" s="215">
        <v>43953</v>
      </c>
      <c r="J255" s="324" t="s">
        <v>1210</v>
      </c>
      <c r="K255" s="259" t="s">
        <v>303</v>
      </c>
      <c r="L255" s="328" t="s">
        <v>1221</v>
      </c>
      <c r="M255" s="329">
        <v>170</v>
      </c>
      <c r="N255" s="329">
        <v>170</v>
      </c>
      <c r="O255" s="259" t="s">
        <v>1234</v>
      </c>
      <c r="P255" s="263"/>
      <c r="Q255" s="30" t="str">
        <f t="shared" si="4"/>
        <v>Venture</v>
      </c>
      <c r="R255" s="263"/>
      <c r="S255" s="294"/>
      <c r="T255" s="221" t="s">
        <v>1862</v>
      </c>
      <c r="U255" s="397">
        <v>43649</v>
      </c>
      <c r="V255" s="221" t="s">
        <v>1876</v>
      </c>
      <c r="W255" s="328" t="s">
        <v>1221</v>
      </c>
      <c r="X255" s="329">
        <v>170</v>
      </c>
      <c r="Y255" s="329">
        <v>170</v>
      </c>
      <c r="Z255" s="221" t="s">
        <v>1237</v>
      </c>
      <c r="AA255" s="221" t="s">
        <v>1238</v>
      </c>
      <c r="AB255" s="328" t="s">
        <v>1221</v>
      </c>
      <c r="AC255" s="329">
        <v>170</v>
      </c>
      <c r="AD255" s="329">
        <v>170</v>
      </c>
    </row>
    <row r="256" spans="1:30" ht="25.5" x14ac:dyDescent="0.25">
      <c r="A256" s="221" t="s">
        <v>1581</v>
      </c>
      <c r="B256" s="260" t="s">
        <v>662</v>
      </c>
      <c r="C256" s="261" t="s">
        <v>659</v>
      </c>
      <c r="D256" s="261" t="s">
        <v>1744</v>
      </c>
      <c r="E256" s="259" t="s">
        <v>204</v>
      </c>
      <c r="F256" s="259" t="s">
        <v>663</v>
      </c>
      <c r="G256" s="260">
        <v>12</v>
      </c>
      <c r="H256" s="215">
        <v>43587</v>
      </c>
      <c r="I256" s="215">
        <v>43953</v>
      </c>
      <c r="J256" s="324" t="s">
        <v>1210</v>
      </c>
      <c r="K256" s="259" t="s">
        <v>303</v>
      </c>
      <c r="L256" s="328" t="s">
        <v>1221</v>
      </c>
      <c r="M256" s="329">
        <v>170</v>
      </c>
      <c r="N256" s="329">
        <v>170</v>
      </c>
      <c r="O256" s="259" t="s">
        <v>1234</v>
      </c>
      <c r="P256" s="263"/>
      <c r="Q256" s="30" t="str">
        <f t="shared" si="4"/>
        <v>Venture</v>
      </c>
      <c r="R256" s="263"/>
      <c r="S256" s="294"/>
      <c r="T256" s="221" t="s">
        <v>1862</v>
      </c>
      <c r="U256" s="397">
        <v>43649</v>
      </c>
      <c r="V256" s="221" t="s">
        <v>1876</v>
      </c>
      <c r="W256" s="328" t="s">
        <v>1221</v>
      </c>
      <c r="X256" s="329">
        <v>170</v>
      </c>
      <c r="Y256" s="329">
        <v>170</v>
      </c>
      <c r="Z256" s="221" t="s">
        <v>1237</v>
      </c>
      <c r="AA256" s="221" t="s">
        <v>1238</v>
      </c>
      <c r="AB256" s="328" t="s">
        <v>1221</v>
      </c>
      <c r="AC256" s="329">
        <v>170</v>
      </c>
      <c r="AD256" s="329">
        <v>170</v>
      </c>
    </row>
    <row r="257" spans="1:30" ht="25.5" x14ac:dyDescent="0.25">
      <c r="A257" s="221" t="s">
        <v>1582</v>
      </c>
      <c r="B257" s="260" t="s">
        <v>664</v>
      </c>
      <c r="C257" s="261" t="s">
        <v>659</v>
      </c>
      <c r="D257" s="261" t="s">
        <v>1744</v>
      </c>
      <c r="E257" s="259" t="s">
        <v>204</v>
      </c>
      <c r="F257" s="259" t="s">
        <v>665</v>
      </c>
      <c r="G257" s="260">
        <v>12</v>
      </c>
      <c r="H257" s="215">
        <v>43587</v>
      </c>
      <c r="I257" s="215">
        <v>43953</v>
      </c>
      <c r="J257" s="324" t="s">
        <v>1210</v>
      </c>
      <c r="K257" s="259" t="s">
        <v>303</v>
      </c>
      <c r="L257" s="328" t="s">
        <v>1221</v>
      </c>
      <c r="M257" s="329">
        <v>170</v>
      </c>
      <c r="N257" s="329">
        <v>170</v>
      </c>
      <c r="O257" s="259" t="s">
        <v>1234</v>
      </c>
      <c r="P257" s="263"/>
      <c r="Q257" s="30" t="str">
        <f t="shared" si="4"/>
        <v>Venture</v>
      </c>
      <c r="R257" s="263"/>
      <c r="S257" s="294"/>
      <c r="T257" s="221" t="s">
        <v>1862</v>
      </c>
      <c r="U257" s="397">
        <v>43649</v>
      </c>
      <c r="V257" s="221" t="s">
        <v>1876</v>
      </c>
      <c r="W257" s="328" t="s">
        <v>1221</v>
      </c>
      <c r="X257" s="329">
        <v>170</v>
      </c>
      <c r="Y257" s="329">
        <v>170</v>
      </c>
      <c r="Z257" s="221" t="s">
        <v>1237</v>
      </c>
      <c r="AA257" s="221" t="s">
        <v>1238</v>
      </c>
      <c r="AB257" s="328" t="s">
        <v>1221</v>
      </c>
      <c r="AC257" s="329">
        <v>170</v>
      </c>
      <c r="AD257" s="329">
        <v>170</v>
      </c>
    </row>
    <row r="258" spans="1:30" ht="25.5" x14ac:dyDescent="0.25">
      <c r="A258" s="221" t="s">
        <v>1583</v>
      </c>
      <c r="B258" s="260" t="s">
        <v>666</v>
      </c>
      <c r="C258" s="261" t="s">
        <v>659</v>
      </c>
      <c r="D258" s="261" t="s">
        <v>1744</v>
      </c>
      <c r="E258" s="259" t="s">
        <v>204</v>
      </c>
      <c r="F258" s="259" t="s">
        <v>667</v>
      </c>
      <c r="G258" s="260">
        <v>12</v>
      </c>
      <c r="H258" s="215">
        <v>43587</v>
      </c>
      <c r="I258" s="215">
        <v>43953</v>
      </c>
      <c r="J258" s="324" t="s">
        <v>1210</v>
      </c>
      <c r="K258" s="259" t="s">
        <v>303</v>
      </c>
      <c r="L258" s="328" t="s">
        <v>1221</v>
      </c>
      <c r="M258" s="329">
        <v>170</v>
      </c>
      <c r="N258" s="329">
        <v>170</v>
      </c>
      <c r="O258" s="259" t="s">
        <v>1234</v>
      </c>
      <c r="P258" s="263"/>
      <c r="Q258" s="30" t="str">
        <f t="shared" si="4"/>
        <v>Venture</v>
      </c>
      <c r="R258" s="263"/>
      <c r="S258" s="294"/>
      <c r="T258" s="221" t="s">
        <v>1862</v>
      </c>
      <c r="U258" s="397">
        <v>43649</v>
      </c>
      <c r="V258" s="221" t="s">
        <v>1876</v>
      </c>
      <c r="W258" s="328" t="s">
        <v>1221</v>
      </c>
      <c r="X258" s="329">
        <v>170</v>
      </c>
      <c r="Y258" s="329">
        <v>170</v>
      </c>
      <c r="Z258" s="221" t="s">
        <v>1237</v>
      </c>
      <c r="AA258" s="221" t="s">
        <v>1238</v>
      </c>
      <c r="AB258" s="328" t="s">
        <v>1221</v>
      </c>
      <c r="AC258" s="329">
        <v>170</v>
      </c>
      <c r="AD258" s="329">
        <v>170</v>
      </c>
    </row>
    <row r="259" spans="1:30" ht="25.5" x14ac:dyDescent="0.25">
      <c r="A259" s="221" t="s">
        <v>1584</v>
      </c>
      <c r="B259" s="260" t="s">
        <v>668</v>
      </c>
      <c r="C259" s="261" t="s">
        <v>659</v>
      </c>
      <c r="D259" s="261" t="s">
        <v>1744</v>
      </c>
      <c r="E259" s="259" t="s">
        <v>216</v>
      </c>
      <c r="F259" s="259" t="s">
        <v>669</v>
      </c>
      <c r="G259" s="260">
        <v>12</v>
      </c>
      <c r="H259" s="215">
        <v>43587</v>
      </c>
      <c r="I259" s="215">
        <v>43953</v>
      </c>
      <c r="J259" s="324" t="s">
        <v>1210</v>
      </c>
      <c r="K259" s="259" t="s">
        <v>303</v>
      </c>
      <c r="L259" s="328" t="s">
        <v>1221</v>
      </c>
      <c r="M259" s="329">
        <v>170</v>
      </c>
      <c r="N259" s="329">
        <v>170</v>
      </c>
      <c r="O259" s="259" t="s">
        <v>1234</v>
      </c>
      <c r="P259" s="263"/>
      <c r="Q259" s="30" t="str">
        <f t="shared" si="4"/>
        <v>Venture</v>
      </c>
      <c r="R259" s="263"/>
      <c r="S259" s="294"/>
      <c r="T259" s="221" t="s">
        <v>1862</v>
      </c>
      <c r="U259" s="397">
        <v>43649</v>
      </c>
      <c r="V259" s="221" t="s">
        <v>1876</v>
      </c>
      <c r="W259" s="328" t="s">
        <v>1221</v>
      </c>
      <c r="X259" s="329">
        <v>170</v>
      </c>
      <c r="Y259" s="329">
        <v>170</v>
      </c>
      <c r="Z259" s="221" t="s">
        <v>1237</v>
      </c>
      <c r="AA259" s="221" t="s">
        <v>1238</v>
      </c>
      <c r="AB259" s="328" t="s">
        <v>1221</v>
      </c>
      <c r="AC259" s="329">
        <v>170</v>
      </c>
      <c r="AD259" s="329">
        <v>170</v>
      </c>
    </row>
    <row r="260" spans="1:30" ht="25.5" x14ac:dyDescent="0.25">
      <c r="A260" s="221" t="s">
        <v>1585</v>
      </c>
      <c r="B260" s="260" t="s">
        <v>670</v>
      </c>
      <c r="C260" s="261" t="s">
        <v>659</v>
      </c>
      <c r="D260" s="261" t="s">
        <v>1744</v>
      </c>
      <c r="E260" s="259" t="s">
        <v>204</v>
      </c>
      <c r="F260" s="259" t="s">
        <v>671</v>
      </c>
      <c r="G260" s="260">
        <v>12</v>
      </c>
      <c r="H260" s="215">
        <v>43587</v>
      </c>
      <c r="I260" s="215">
        <v>43953</v>
      </c>
      <c r="J260" s="324" t="s">
        <v>1210</v>
      </c>
      <c r="K260" s="259" t="s">
        <v>303</v>
      </c>
      <c r="L260" s="328" t="s">
        <v>1221</v>
      </c>
      <c r="M260" s="329">
        <v>170</v>
      </c>
      <c r="N260" s="329">
        <v>170</v>
      </c>
      <c r="O260" s="259" t="s">
        <v>1234</v>
      </c>
      <c r="P260" s="263"/>
      <c r="Q260" s="30" t="str">
        <f t="shared" si="4"/>
        <v>Venture</v>
      </c>
      <c r="R260" s="263"/>
      <c r="S260" s="294"/>
      <c r="T260" s="221" t="s">
        <v>1862</v>
      </c>
      <c r="U260" s="397">
        <v>43649</v>
      </c>
      <c r="V260" s="221" t="s">
        <v>1876</v>
      </c>
      <c r="W260" s="328" t="s">
        <v>1221</v>
      </c>
      <c r="X260" s="329">
        <v>170</v>
      </c>
      <c r="Y260" s="329">
        <v>170</v>
      </c>
      <c r="Z260" s="221" t="s">
        <v>1237</v>
      </c>
      <c r="AA260" s="221" t="s">
        <v>1238</v>
      </c>
      <c r="AB260" s="328" t="s">
        <v>1221</v>
      </c>
      <c r="AC260" s="329">
        <v>170</v>
      </c>
      <c r="AD260" s="329">
        <v>170</v>
      </c>
    </row>
    <row r="261" spans="1:30" ht="25.5" x14ac:dyDescent="0.25">
      <c r="A261" s="221" t="s">
        <v>1586</v>
      </c>
      <c r="B261" s="260" t="s">
        <v>672</v>
      </c>
      <c r="C261" s="261" t="s">
        <v>659</v>
      </c>
      <c r="D261" s="261" t="s">
        <v>1744</v>
      </c>
      <c r="E261" s="259" t="s">
        <v>216</v>
      </c>
      <c r="F261" s="259" t="s">
        <v>673</v>
      </c>
      <c r="G261" s="260">
        <v>12</v>
      </c>
      <c r="H261" s="215">
        <v>43587</v>
      </c>
      <c r="I261" s="215">
        <v>43953</v>
      </c>
      <c r="J261" s="324" t="s">
        <v>1210</v>
      </c>
      <c r="K261" s="259" t="s">
        <v>303</v>
      </c>
      <c r="L261" s="328" t="s">
        <v>1221</v>
      </c>
      <c r="M261" s="329">
        <v>170</v>
      </c>
      <c r="N261" s="329">
        <v>170</v>
      </c>
      <c r="O261" s="259" t="s">
        <v>1234</v>
      </c>
      <c r="P261" s="263"/>
      <c r="Q261" s="30" t="str">
        <f t="shared" si="4"/>
        <v>Venture</v>
      </c>
      <c r="R261" s="263"/>
      <c r="S261" s="294"/>
      <c r="T261" s="221" t="s">
        <v>1862</v>
      </c>
      <c r="U261" s="397">
        <v>43649</v>
      </c>
      <c r="V261" s="221" t="s">
        <v>1876</v>
      </c>
      <c r="W261" s="328" t="s">
        <v>1221</v>
      </c>
      <c r="X261" s="329">
        <v>170</v>
      </c>
      <c r="Y261" s="329">
        <v>170</v>
      </c>
      <c r="Z261" s="221" t="s">
        <v>1237</v>
      </c>
      <c r="AA261" s="221" t="s">
        <v>1238</v>
      </c>
      <c r="AB261" s="328" t="s">
        <v>1221</v>
      </c>
      <c r="AC261" s="329">
        <v>170</v>
      </c>
      <c r="AD261" s="329">
        <v>170</v>
      </c>
    </row>
    <row r="262" spans="1:30" x14ac:dyDescent="0.25">
      <c r="A262" s="221" t="s">
        <v>1587</v>
      </c>
      <c r="B262" s="260" t="s">
        <v>674</v>
      </c>
      <c r="C262" s="261" t="s">
        <v>675</v>
      </c>
      <c r="D262" s="300" t="s">
        <v>52</v>
      </c>
      <c r="E262" s="259" t="s">
        <v>110</v>
      </c>
      <c r="F262" s="259" t="s">
        <v>677</v>
      </c>
      <c r="G262" s="260">
        <v>12</v>
      </c>
      <c r="H262" s="215">
        <v>43571</v>
      </c>
      <c r="I262" s="215">
        <v>43937</v>
      </c>
      <c r="J262" s="324" t="s">
        <v>1212</v>
      </c>
      <c r="K262" s="259" t="s">
        <v>303</v>
      </c>
      <c r="L262" s="328" t="s">
        <v>1221</v>
      </c>
      <c r="M262" s="329">
        <v>200</v>
      </c>
      <c r="N262" s="329">
        <v>200</v>
      </c>
      <c r="O262" s="259" t="s">
        <v>1234</v>
      </c>
      <c r="P262" s="263"/>
      <c r="Q262" s="30" t="str">
        <f t="shared" ref="Q262:Q325" si="5">T262</f>
        <v>Venture</v>
      </c>
      <c r="R262" s="263"/>
      <c r="S262" s="294"/>
      <c r="T262" s="221" t="s">
        <v>1862</v>
      </c>
      <c r="U262" s="449">
        <v>43623</v>
      </c>
      <c r="V262" s="221" t="s">
        <v>1871</v>
      </c>
      <c r="W262" s="328" t="s">
        <v>1221</v>
      </c>
      <c r="X262" s="329">
        <v>200</v>
      </c>
      <c r="Y262" s="329">
        <v>200</v>
      </c>
      <c r="Z262" s="221" t="s">
        <v>1235</v>
      </c>
      <c r="AA262" s="221" t="s">
        <v>1236</v>
      </c>
      <c r="AB262" s="328" t="s">
        <v>1221</v>
      </c>
      <c r="AC262" s="329">
        <v>200</v>
      </c>
      <c r="AD262" s="329">
        <v>200</v>
      </c>
    </row>
    <row r="263" spans="1:30" ht="25.5" x14ac:dyDescent="0.25">
      <c r="A263" s="221" t="s">
        <v>1588</v>
      </c>
      <c r="B263" s="260" t="s">
        <v>679</v>
      </c>
      <c r="C263" s="261" t="s">
        <v>680</v>
      </c>
      <c r="D263" s="300" t="s">
        <v>364</v>
      </c>
      <c r="E263" s="259" t="s">
        <v>681</v>
      </c>
      <c r="F263" s="259" t="s">
        <v>682</v>
      </c>
      <c r="G263" s="260">
        <v>12</v>
      </c>
      <c r="H263" s="215">
        <v>43571</v>
      </c>
      <c r="I263" s="215">
        <v>43937</v>
      </c>
      <c r="J263" s="324" t="s">
        <v>1212</v>
      </c>
      <c r="K263" s="259" t="s">
        <v>303</v>
      </c>
      <c r="L263" s="328" t="s">
        <v>1221</v>
      </c>
      <c r="M263" s="329">
        <v>240</v>
      </c>
      <c r="N263" s="329">
        <v>240</v>
      </c>
      <c r="O263" s="259" t="s">
        <v>1234</v>
      </c>
      <c r="P263" s="263"/>
      <c r="Q263" s="30" t="str">
        <f t="shared" si="5"/>
        <v>Venture</v>
      </c>
      <c r="R263" s="263"/>
      <c r="S263" s="294"/>
      <c r="T263" s="221" t="s">
        <v>1862</v>
      </c>
      <c r="U263" s="449">
        <v>43623</v>
      </c>
      <c r="V263" s="221" t="s">
        <v>1871</v>
      </c>
      <c r="W263" s="328" t="s">
        <v>1221</v>
      </c>
      <c r="X263" s="329">
        <v>240</v>
      </c>
      <c r="Y263" s="329">
        <v>240</v>
      </c>
      <c r="Z263" s="221" t="s">
        <v>1235</v>
      </c>
      <c r="AA263" s="221" t="s">
        <v>1236</v>
      </c>
      <c r="AB263" s="328" t="s">
        <v>1221</v>
      </c>
      <c r="AC263" s="329">
        <v>240</v>
      </c>
      <c r="AD263" s="329">
        <v>240</v>
      </c>
    </row>
    <row r="264" spans="1:30" ht="25.5" x14ac:dyDescent="0.25">
      <c r="A264" s="221" t="s">
        <v>1589</v>
      </c>
      <c r="B264" s="260" t="s">
        <v>684</v>
      </c>
      <c r="C264" s="261" t="s">
        <v>685</v>
      </c>
      <c r="D264" s="300" t="s">
        <v>28</v>
      </c>
      <c r="E264" s="259" t="s">
        <v>29</v>
      </c>
      <c r="F264" s="259" t="s">
        <v>687</v>
      </c>
      <c r="G264" s="260">
        <v>12</v>
      </c>
      <c r="H264" s="215">
        <v>43571</v>
      </c>
      <c r="I264" s="215">
        <v>43937</v>
      </c>
      <c r="J264" s="324" t="s">
        <v>1212</v>
      </c>
      <c r="K264" s="259" t="s">
        <v>303</v>
      </c>
      <c r="L264" s="328" t="s">
        <v>1221</v>
      </c>
      <c r="M264" s="329">
        <v>250</v>
      </c>
      <c r="N264" s="329">
        <v>250</v>
      </c>
      <c r="O264" s="259" t="s">
        <v>1234</v>
      </c>
      <c r="P264" s="263"/>
      <c r="Q264" s="30" t="str">
        <f t="shared" si="5"/>
        <v>Venture</v>
      </c>
      <c r="R264" s="263"/>
      <c r="S264" s="294"/>
      <c r="T264" s="221" t="s">
        <v>1862</v>
      </c>
      <c r="U264" s="449">
        <v>43623</v>
      </c>
      <c r="V264" s="221" t="s">
        <v>1871</v>
      </c>
      <c r="W264" s="328" t="s">
        <v>1221</v>
      </c>
      <c r="X264" s="329">
        <v>250</v>
      </c>
      <c r="Y264" s="329">
        <v>250</v>
      </c>
      <c r="Z264" s="221" t="s">
        <v>1235</v>
      </c>
      <c r="AA264" s="221" t="s">
        <v>1236</v>
      </c>
      <c r="AB264" s="328" t="s">
        <v>1221</v>
      </c>
      <c r="AC264" s="329">
        <v>250</v>
      </c>
      <c r="AD264" s="329">
        <v>250</v>
      </c>
    </row>
    <row r="265" spans="1:30" x14ac:dyDescent="0.25">
      <c r="A265" s="221" t="s">
        <v>1590</v>
      </c>
      <c r="B265" s="260" t="s">
        <v>689</v>
      </c>
      <c r="C265" s="261" t="s">
        <v>690</v>
      </c>
      <c r="D265" s="300" t="s">
        <v>21</v>
      </c>
      <c r="E265" s="259" t="s">
        <v>22</v>
      </c>
      <c r="F265" s="259" t="s">
        <v>691</v>
      </c>
      <c r="G265" s="260">
        <v>12</v>
      </c>
      <c r="H265" s="215">
        <v>43544</v>
      </c>
      <c r="I265" s="215">
        <v>43910</v>
      </c>
      <c r="J265" s="324" t="s">
        <v>1213</v>
      </c>
      <c r="K265" s="259" t="s">
        <v>692</v>
      </c>
      <c r="L265" s="328" t="s">
        <v>1220</v>
      </c>
      <c r="M265" s="329">
        <v>323</v>
      </c>
      <c r="N265" s="329">
        <v>240</v>
      </c>
      <c r="O265" s="259" t="s">
        <v>1234</v>
      </c>
      <c r="P265" s="392"/>
      <c r="Q265" s="30" t="str">
        <f t="shared" si="5"/>
        <v>Venture</v>
      </c>
      <c r="R265" s="392"/>
      <c r="S265" s="759"/>
      <c r="T265" s="221" t="s">
        <v>1862</v>
      </c>
      <c r="U265" s="397">
        <v>43593</v>
      </c>
      <c r="V265" s="221" t="s">
        <v>1760</v>
      </c>
      <c r="W265" s="328" t="s">
        <v>1220</v>
      </c>
      <c r="X265" s="329">
        <v>323</v>
      </c>
      <c r="Y265" s="329">
        <v>240</v>
      </c>
      <c r="Z265" s="221" t="s">
        <v>1237</v>
      </c>
      <c r="AA265" s="221" t="s">
        <v>1238</v>
      </c>
      <c r="AB265" s="328" t="s">
        <v>1220</v>
      </c>
      <c r="AC265" s="329">
        <v>309</v>
      </c>
      <c r="AD265" s="329">
        <v>247.2</v>
      </c>
    </row>
    <row r="266" spans="1:30" ht="51" customHeight="1" x14ac:dyDescent="0.25">
      <c r="A266" s="221" t="s">
        <v>1591</v>
      </c>
      <c r="B266" s="260" t="s">
        <v>697</v>
      </c>
      <c r="C266" s="261" t="s">
        <v>690</v>
      </c>
      <c r="D266" s="300" t="s">
        <v>21</v>
      </c>
      <c r="E266" s="259" t="s">
        <v>22</v>
      </c>
      <c r="F266" s="259" t="s">
        <v>698</v>
      </c>
      <c r="G266" s="260">
        <v>12</v>
      </c>
      <c r="H266" s="215">
        <v>43178</v>
      </c>
      <c r="I266" s="215">
        <v>43543</v>
      </c>
      <c r="J266" s="324" t="s">
        <v>1213</v>
      </c>
      <c r="K266" s="259" t="s">
        <v>692</v>
      </c>
      <c r="L266" s="328" t="s">
        <v>1220</v>
      </c>
      <c r="M266" s="329">
        <v>450</v>
      </c>
      <c r="N266" s="329">
        <v>360</v>
      </c>
      <c r="O266" s="259" t="s">
        <v>1234</v>
      </c>
      <c r="P266" s="392" t="s">
        <v>1749</v>
      </c>
      <c r="Q266" s="30" t="str">
        <f t="shared" si="5"/>
        <v>Venture</v>
      </c>
      <c r="R266" s="392"/>
      <c r="S266" s="759"/>
      <c r="T266" s="221" t="s">
        <v>1862</v>
      </c>
      <c r="U266" s="397"/>
      <c r="V266" s="221"/>
      <c r="W266" s="328" t="s">
        <v>1220</v>
      </c>
      <c r="X266" s="329">
        <v>450</v>
      </c>
      <c r="Y266" s="329">
        <v>360</v>
      </c>
      <c r="Z266" s="221" t="s">
        <v>1239</v>
      </c>
      <c r="AA266" s="221" t="s">
        <v>1240</v>
      </c>
      <c r="AB266" s="328" t="s">
        <v>1220</v>
      </c>
      <c r="AC266" s="329">
        <v>450</v>
      </c>
      <c r="AD266" s="329">
        <v>360</v>
      </c>
    </row>
    <row r="267" spans="1:30" ht="25.5" x14ac:dyDescent="0.25">
      <c r="A267" s="221" t="s">
        <v>1592</v>
      </c>
      <c r="B267" s="260" t="s">
        <v>703</v>
      </c>
      <c r="C267" s="261" t="s">
        <v>690</v>
      </c>
      <c r="D267" s="300" t="s">
        <v>21</v>
      </c>
      <c r="E267" s="259" t="s">
        <v>22</v>
      </c>
      <c r="F267" s="259" t="s">
        <v>704</v>
      </c>
      <c r="G267" s="260">
        <v>12</v>
      </c>
      <c r="H267" s="215">
        <v>43539</v>
      </c>
      <c r="I267" s="215">
        <v>43905</v>
      </c>
      <c r="J267" s="324" t="s">
        <v>1213</v>
      </c>
      <c r="K267" s="259" t="s">
        <v>692</v>
      </c>
      <c r="L267" s="328" t="s">
        <v>1220</v>
      </c>
      <c r="M267" s="329">
        <v>323</v>
      </c>
      <c r="N267" s="329">
        <v>240</v>
      </c>
      <c r="O267" s="259" t="s">
        <v>1234</v>
      </c>
      <c r="P267" s="392" t="s">
        <v>1749</v>
      </c>
      <c r="Q267" s="30" t="str">
        <f t="shared" si="5"/>
        <v>Venture</v>
      </c>
      <c r="R267" s="392"/>
      <c r="S267" s="759"/>
      <c r="T267" s="221" t="s">
        <v>1862</v>
      </c>
      <c r="U267" s="397">
        <v>43593</v>
      </c>
      <c r="V267" s="221" t="s">
        <v>1760</v>
      </c>
      <c r="W267" s="328" t="s">
        <v>1220</v>
      </c>
      <c r="X267" s="329">
        <v>323</v>
      </c>
      <c r="Y267" s="329">
        <v>240</v>
      </c>
      <c r="Z267" s="221" t="s">
        <v>1239</v>
      </c>
      <c r="AA267" s="221" t="s">
        <v>1240</v>
      </c>
      <c r="AB267" s="328" t="s">
        <v>1220</v>
      </c>
      <c r="AC267" s="329">
        <v>450</v>
      </c>
      <c r="AD267" s="329">
        <v>360</v>
      </c>
    </row>
    <row r="268" spans="1:30" ht="25.5" x14ac:dyDescent="0.25">
      <c r="A268" s="221" t="s">
        <v>1593</v>
      </c>
      <c r="B268" s="260" t="s">
        <v>706</v>
      </c>
      <c r="C268" s="272" t="s">
        <v>690</v>
      </c>
      <c r="D268" s="300" t="s">
        <v>21</v>
      </c>
      <c r="E268" s="271" t="s">
        <v>22</v>
      </c>
      <c r="F268" s="273" t="s">
        <v>707</v>
      </c>
      <c r="G268" s="260">
        <v>12</v>
      </c>
      <c r="H268" s="215">
        <v>43580</v>
      </c>
      <c r="I268" s="215">
        <v>43946</v>
      </c>
      <c r="J268" s="324" t="s">
        <v>1212</v>
      </c>
      <c r="K268" s="271" t="s">
        <v>692</v>
      </c>
      <c r="L268" s="328" t="s">
        <v>1220</v>
      </c>
      <c r="M268" s="329">
        <v>323</v>
      </c>
      <c r="N268" s="329">
        <v>258.39999999999998</v>
      </c>
      <c r="O268" s="259" t="s">
        <v>1234</v>
      </c>
      <c r="P268" s="392" t="s">
        <v>1749</v>
      </c>
      <c r="Q268" s="30" t="str">
        <f t="shared" si="5"/>
        <v>Venture</v>
      </c>
      <c r="R268" s="392"/>
      <c r="S268" s="759"/>
      <c r="T268" s="221" t="s">
        <v>1862</v>
      </c>
      <c r="U268" s="449">
        <v>43623</v>
      </c>
      <c r="V268" s="221" t="s">
        <v>1871</v>
      </c>
      <c r="W268" s="328" t="s">
        <v>1220</v>
      </c>
      <c r="X268" s="329">
        <v>323</v>
      </c>
      <c r="Y268" s="329">
        <v>258.39999999999998</v>
      </c>
      <c r="Z268" s="221" t="s">
        <v>1237</v>
      </c>
      <c r="AA268" s="221" t="s">
        <v>1238</v>
      </c>
      <c r="AB268" s="328" t="s">
        <v>1220</v>
      </c>
      <c r="AC268" s="329">
        <v>309</v>
      </c>
      <c r="AD268" s="329">
        <v>247.2</v>
      </c>
    </row>
    <row r="269" spans="1:30" x14ac:dyDescent="0.25">
      <c r="A269" s="221" t="s">
        <v>1594</v>
      </c>
      <c r="B269" s="260" t="s">
        <v>710</v>
      </c>
      <c r="C269" s="272" t="s">
        <v>690</v>
      </c>
      <c r="D269" s="300" t="s">
        <v>21</v>
      </c>
      <c r="E269" s="271" t="s">
        <v>22</v>
      </c>
      <c r="F269" s="271" t="s">
        <v>711</v>
      </c>
      <c r="G269" s="260">
        <v>12</v>
      </c>
      <c r="H269" s="215">
        <v>43630</v>
      </c>
      <c r="I269" s="215">
        <v>43996</v>
      </c>
      <c r="J269" s="325" t="s">
        <v>1214</v>
      </c>
      <c r="K269" s="271" t="s">
        <v>692</v>
      </c>
      <c r="L269" s="328" t="s">
        <v>1220</v>
      </c>
      <c r="M269" s="329">
        <v>323</v>
      </c>
      <c r="N269" s="329">
        <v>258.39999999999998</v>
      </c>
      <c r="O269" s="259" t="s">
        <v>1234</v>
      </c>
      <c r="P269" s="392"/>
      <c r="Q269" s="30" t="str">
        <f t="shared" si="5"/>
        <v>Venture</v>
      </c>
      <c r="R269" s="392"/>
      <c r="S269" s="759"/>
      <c r="T269" s="221" t="s">
        <v>1862</v>
      </c>
      <c r="U269" s="397">
        <v>43670</v>
      </c>
      <c r="V269" s="221" t="s">
        <v>1941</v>
      </c>
      <c r="W269" s="328" t="s">
        <v>1220</v>
      </c>
      <c r="X269" s="329">
        <v>323</v>
      </c>
      <c r="Y269" s="329">
        <v>258.39999999999998</v>
      </c>
      <c r="Z269" s="221" t="s">
        <v>1241</v>
      </c>
      <c r="AA269" s="221" t="s">
        <v>1241</v>
      </c>
      <c r="AB269" s="328" t="s">
        <v>1220</v>
      </c>
      <c r="AC269" s="329">
        <v>450</v>
      </c>
      <c r="AD269" s="329">
        <v>360</v>
      </c>
    </row>
    <row r="270" spans="1:30" ht="61.5" customHeight="1" x14ac:dyDescent="0.25">
      <c r="A270" s="221" t="s">
        <v>1595</v>
      </c>
      <c r="B270" s="260" t="s">
        <v>714</v>
      </c>
      <c r="C270" s="261" t="s">
        <v>690</v>
      </c>
      <c r="D270" s="300" t="s">
        <v>21</v>
      </c>
      <c r="E270" s="259" t="s">
        <v>22</v>
      </c>
      <c r="F270" s="259" t="s">
        <v>715</v>
      </c>
      <c r="G270" s="260">
        <v>12</v>
      </c>
      <c r="H270" s="215">
        <v>43226</v>
      </c>
      <c r="I270" s="215">
        <v>43591</v>
      </c>
      <c r="J270" s="324" t="s">
        <v>1210</v>
      </c>
      <c r="K270" s="271" t="s">
        <v>692</v>
      </c>
      <c r="L270" s="328" t="s">
        <v>1220</v>
      </c>
      <c r="M270" s="329">
        <v>309</v>
      </c>
      <c r="N270" s="329">
        <v>247.2</v>
      </c>
      <c r="O270" s="259" t="s">
        <v>1234</v>
      </c>
      <c r="P270" s="392" t="s">
        <v>1875</v>
      </c>
      <c r="Q270" s="30" t="str">
        <f t="shared" si="5"/>
        <v>Venture</v>
      </c>
      <c r="R270" s="392"/>
      <c r="S270" s="759"/>
      <c r="T270" s="221" t="s">
        <v>1862</v>
      </c>
      <c r="U270" s="397"/>
      <c r="V270" s="221"/>
      <c r="W270" s="328" t="s">
        <v>1220</v>
      </c>
      <c r="X270" s="329">
        <v>309</v>
      </c>
      <c r="Y270" s="329">
        <v>247.2</v>
      </c>
      <c r="Z270" s="221" t="s">
        <v>1237</v>
      </c>
      <c r="AA270" s="221" t="s">
        <v>1238</v>
      </c>
      <c r="AB270" s="328" t="s">
        <v>1220</v>
      </c>
      <c r="AC270" s="329">
        <v>309</v>
      </c>
      <c r="AD270" s="329">
        <v>247.2</v>
      </c>
    </row>
    <row r="271" spans="1:30" ht="25.5" x14ac:dyDescent="0.25">
      <c r="A271" s="221" t="s">
        <v>1596</v>
      </c>
      <c r="B271" s="260" t="s">
        <v>718</v>
      </c>
      <c r="C271" s="261" t="s">
        <v>719</v>
      </c>
      <c r="D271" s="300" t="s">
        <v>87</v>
      </c>
      <c r="E271" s="259" t="s">
        <v>720</v>
      </c>
      <c r="F271" s="259" t="s">
        <v>721</v>
      </c>
      <c r="G271" s="260">
        <v>12</v>
      </c>
      <c r="H271" s="215">
        <v>43571</v>
      </c>
      <c r="I271" s="215">
        <v>43937</v>
      </c>
      <c r="J271" s="324" t="s">
        <v>1212</v>
      </c>
      <c r="K271" s="259" t="s">
        <v>303</v>
      </c>
      <c r="L271" s="328" t="s">
        <v>1221</v>
      </c>
      <c r="M271" s="329">
        <v>270</v>
      </c>
      <c r="N271" s="329">
        <v>270</v>
      </c>
      <c r="O271" s="259" t="s">
        <v>1234</v>
      </c>
      <c r="P271" s="263"/>
      <c r="Q271" s="30" t="str">
        <f t="shared" si="5"/>
        <v>Venture</v>
      </c>
      <c r="R271" s="263"/>
      <c r="S271" s="294"/>
      <c r="T271" s="221" t="s">
        <v>1862</v>
      </c>
      <c r="U271" s="449">
        <v>43623</v>
      </c>
      <c r="V271" s="221" t="s">
        <v>1871</v>
      </c>
      <c r="W271" s="328" t="s">
        <v>1221</v>
      </c>
      <c r="X271" s="329">
        <v>270</v>
      </c>
      <c r="Y271" s="329">
        <v>270</v>
      </c>
      <c r="Z271" s="221" t="s">
        <v>1235</v>
      </c>
      <c r="AA271" s="221" t="s">
        <v>1236</v>
      </c>
      <c r="AB271" s="328" t="s">
        <v>1221</v>
      </c>
      <c r="AC271" s="329">
        <v>270</v>
      </c>
      <c r="AD271" s="329">
        <v>270</v>
      </c>
    </row>
    <row r="272" spans="1:30" ht="25.5" x14ac:dyDescent="0.25">
      <c r="A272" s="221" t="s">
        <v>1597</v>
      </c>
      <c r="B272" s="260" t="s">
        <v>723</v>
      </c>
      <c r="C272" s="261" t="s">
        <v>719</v>
      </c>
      <c r="D272" s="300" t="s">
        <v>87</v>
      </c>
      <c r="E272" s="259" t="s">
        <v>720</v>
      </c>
      <c r="F272" s="259" t="s">
        <v>724</v>
      </c>
      <c r="G272" s="260">
        <v>12</v>
      </c>
      <c r="H272" s="215">
        <v>43571</v>
      </c>
      <c r="I272" s="215">
        <v>43937</v>
      </c>
      <c r="J272" s="324" t="s">
        <v>1212</v>
      </c>
      <c r="K272" s="259" t="s">
        <v>303</v>
      </c>
      <c r="L272" s="328" t="s">
        <v>1221</v>
      </c>
      <c r="M272" s="329">
        <v>270</v>
      </c>
      <c r="N272" s="329">
        <v>270</v>
      </c>
      <c r="O272" s="259" t="s">
        <v>1234</v>
      </c>
      <c r="P272" s="263"/>
      <c r="Q272" s="30" t="str">
        <f t="shared" si="5"/>
        <v>Venture</v>
      </c>
      <c r="R272" s="263"/>
      <c r="S272" s="294"/>
      <c r="T272" s="221" t="s">
        <v>1862</v>
      </c>
      <c r="U272" s="449">
        <v>43623</v>
      </c>
      <c r="V272" s="221" t="s">
        <v>1871</v>
      </c>
      <c r="W272" s="328" t="s">
        <v>1221</v>
      </c>
      <c r="X272" s="329">
        <v>270</v>
      </c>
      <c r="Y272" s="329">
        <v>270</v>
      </c>
      <c r="Z272" s="221" t="s">
        <v>1235</v>
      </c>
      <c r="AA272" s="221" t="s">
        <v>1236</v>
      </c>
      <c r="AB272" s="328" t="s">
        <v>1221</v>
      </c>
      <c r="AC272" s="329">
        <v>270</v>
      </c>
      <c r="AD272" s="329">
        <v>270</v>
      </c>
    </row>
    <row r="273" spans="1:30" ht="25.5" x14ac:dyDescent="0.25">
      <c r="A273" s="221" t="s">
        <v>1598</v>
      </c>
      <c r="B273" s="260" t="s">
        <v>725</v>
      </c>
      <c r="C273" s="261" t="s">
        <v>726</v>
      </c>
      <c r="D273" s="300" t="s">
        <v>28</v>
      </c>
      <c r="E273" s="259" t="s">
        <v>37</v>
      </c>
      <c r="F273" s="259" t="s">
        <v>727</v>
      </c>
      <c r="G273" s="260">
        <v>12</v>
      </c>
      <c r="H273" s="215">
        <v>43571</v>
      </c>
      <c r="I273" s="215">
        <v>43937</v>
      </c>
      <c r="J273" s="324" t="s">
        <v>1212</v>
      </c>
      <c r="K273" s="259" t="s">
        <v>303</v>
      </c>
      <c r="L273" s="328" t="s">
        <v>1221</v>
      </c>
      <c r="M273" s="329">
        <v>144</v>
      </c>
      <c r="N273" s="329">
        <v>144</v>
      </c>
      <c r="O273" s="259" t="s">
        <v>1234</v>
      </c>
      <c r="P273" s="263"/>
      <c r="Q273" s="30" t="str">
        <f t="shared" si="5"/>
        <v>Venture</v>
      </c>
      <c r="R273" s="263"/>
      <c r="S273" s="294"/>
      <c r="T273" s="221" t="s">
        <v>1862</v>
      </c>
      <c r="U273" s="449">
        <v>43623</v>
      </c>
      <c r="V273" s="221" t="s">
        <v>1871</v>
      </c>
      <c r="W273" s="328" t="s">
        <v>1221</v>
      </c>
      <c r="X273" s="329">
        <v>144</v>
      </c>
      <c r="Y273" s="329">
        <v>144</v>
      </c>
      <c r="Z273" s="221" t="s">
        <v>1235</v>
      </c>
      <c r="AA273" s="221" t="s">
        <v>1236</v>
      </c>
      <c r="AB273" s="328" t="s">
        <v>1221</v>
      </c>
      <c r="AC273" s="329">
        <v>144</v>
      </c>
      <c r="AD273" s="329">
        <v>144</v>
      </c>
    </row>
    <row r="274" spans="1:30" x14ac:dyDescent="0.25">
      <c r="A274" s="221" t="s">
        <v>1599</v>
      </c>
      <c r="B274" s="260" t="s">
        <v>731</v>
      </c>
      <c r="C274" s="261" t="s">
        <v>732</v>
      </c>
      <c r="D274" s="300" t="s">
        <v>52</v>
      </c>
      <c r="E274" s="259" t="s">
        <v>235</v>
      </c>
      <c r="F274" s="259" t="s">
        <v>734</v>
      </c>
      <c r="G274" s="260">
        <v>12</v>
      </c>
      <c r="H274" s="215">
        <v>43656</v>
      </c>
      <c r="I274" s="215">
        <v>44022</v>
      </c>
      <c r="J274" s="324" t="s">
        <v>1211</v>
      </c>
      <c r="K274" s="259" t="s">
        <v>303</v>
      </c>
      <c r="L274" s="328" t="s">
        <v>1221</v>
      </c>
      <c r="M274" s="329">
        <v>350</v>
      </c>
      <c r="N274" s="329">
        <v>350</v>
      </c>
      <c r="O274" s="259" t="s">
        <v>1234</v>
      </c>
      <c r="P274" s="263"/>
      <c r="Q274" s="30" t="str">
        <f t="shared" si="5"/>
        <v>Venture</v>
      </c>
      <c r="R274" s="263"/>
      <c r="S274" s="294"/>
      <c r="T274" s="221" t="s">
        <v>1862</v>
      </c>
      <c r="U274" s="397">
        <v>43707</v>
      </c>
      <c r="V274" s="221" t="s">
        <v>1952</v>
      </c>
      <c r="W274" s="328" t="s">
        <v>1221</v>
      </c>
      <c r="X274" s="329">
        <v>350</v>
      </c>
      <c r="Y274" s="329">
        <v>350</v>
      </c>
      <c r="Z274" s="221" t="s">
        <v>1235</v>
      </c>
      <c r="AA274" s="221" t="s">
        <v>1236</v>
      </c>
      <c r="AB274" s="328" t="s">
        <v>1221</v>
      </c>
      <c r="AC274" s="329">
        <v>350</v>
      </c>
      <c r="AD274" s="329">
        <v>350</v>
      </c>
    </row>
    <row r="275" spans="1:30" ht="25.5" x14ac:dyDescent="0.25">
      <c r="A275" s="221" t="s">
        <v>1600</v>
      </c>
      <c r="B275" s="260" t="s">
        <v>736</v>
      </c>
      <c r="C275" s="261" t="s">
        <v>737</v>
      </c>
      <c r="D275" s="300" t="s">
        <v>87</v>
      </c>
      <c r="E275" s="259" t="s">
        <v>738</v>
      </c>
      <c r="F275" s="259" t="s">
        <v>739</v>
      </c>
      <c r="G275" s="260">
        <v>12</v>
      </c>
      <c r="H275" s="215">
        <v>43775</v>
      </c>
      <c r="I275" s="215">
        <v>44141</v>
      </c>
      <c r="J275" s="324" t="s">
        <v>1215</v>
      </c>
      <c r="K275" s="259" t="s">
        <v>303</v>
      </c>
      <c r="L275" s="328" t="s">
        <v>1221</v>
      </c>
      <c r="M275" s="329">
        <v>250</v>
      </c>
      <c r="N275" s="329">
        <v>250</v>
      </c>
      <c r="O275" s="259" t="s">
        <v>1234</v>
      </c>
      <c r="P275" s="263"/>
      <c r="Q275" s="30" t="str">
        <f t="shared" si="5"/>
        <v>Venture</v>
      </c>
      <c r="R275" s="397">
        <v>43838</v>
      </c>
      <c r="S275" s="397" t="s">
        <v>2417</v>
      </c>
      <c r="T275" s="221" t="s">
        <v>1862</v>
      </c>
      <c r="U275" s="397">
        <v>43838</v>
      </c>
      <c r="V275" s="221"/>
      <c r="W275" s="328" t="s">
        <v>1221</v>
      </c>
      <c r="X275" s="329">
        <v>250</v>
      </c>
      <c r="Y275" s="329">
        <v>250</v>
      </c>
      <c r="Z275" s="221" t="s">
        <v>1229</v>
      </c>
      <c r="AA275" s="221" t="s">
        <v>1230</v>
      </c>
      <c r="AB275" s="328" t="s">
        <v>1221</v>
      </c>
      <c r="AC275" s="329">
        <v>250</v>
      </c>
      <c r="AD275" s="329">
        <v>250</v>
      </c>
    </row>
    <row r="276" spans="1:30" ht="25.5" x14ac:dyDescent="0.25">
      <c r="A276" s="221" t="s">
        <v>1601</v>
      </c>
      <c r="B276" s="260" t="s">
        <v>740</v>
      </c>
      <c r="C276" s="261" t="s">
        <v>741</v>
      </c>
      <c r="D276" s="300" t="s">
        <v>87</v>
      </c>
      <c r="E276" s="259" t="s">
        <v>743</v>
      </c>
      <c r="F276" s="259" t="s">
        <v>744</v>
      </c>
      <c r="G276" s="260">
        <v>12</v>
      </c>
      <c r="H276" s="215">
        <v>43571</v>
      </c>
      <c r="I276" s="215">
        <v>43937</v>
      </c>
      <c r="J276" s="324" t="s">
        <v>1212</v>
      </c>
      <c r="K276" s="259" t="s">
        <v>303</v>
      </c>
      <c r="L276" s="328" t="s">
        <v>1221</v>
      </c>
      <c r="M276" s="329">
        <v>270</v>
      </c>
      <c r="N276" s="329">
        <v>270</v>
      </c>
      <c r="O276" s="259" t="s">
        <v>1234</v>
      </c>
      <c r="P276" s="263"/>
      <c r="Q276" s="30" t="str">
        <f t="shared" si="5"/>
        <v>Venture</v>
      </c>
      <c r="R276" s="263"/>
      <c r="S276" s="294"/>
      <c r="T276" s="221" t="s">
        <v>1862</v>
      </c>
      <c r="U276" s="449">
        <v>43623</v>
      </c>
      <c r="V276" s="221" t="s">
        <v>1871</v>
      </c>
      <c r="W276" s="328" t="s">
        <v>1221</v>
      </c>
      <c r="X276" s="329">
        <v>270</v>
      </c>
      <c r="Y276" s="329">
        <v>270</v>
      </c>
      <c r="Z276" s="221" t="s">
        <v>1235</v>
      </c>
      <c r="AA276" s="221" t="s">
        <v>1236</v>
      </c>
      <c r="AB276" s="328" t="s">
        <v>1221</v>
      </c>
      <c r="AC276" s="329">
        <v>270</v>
      </c>
      <c r="AD276" s="329">
        <v>270</v>
      </c>
    </row>
    <row r="277" spans="1:30" ht="38.25" x14ac:dyDescent="0.25">
      <c r="A277" s="221" t="s">
        <v>1602</v>
      </c>
      <c r="B277" s="260" t="s">
        <v>745</v>
      </c>
      <c r="C277" s="272" t="s">
        <v>746</v>
      </c>
      <c r="D277" s="272" t="s">
        <v>747</v>
      </c>
      <c r="E277" s="271" t="s">
        <v>184</v>
      </c>
      <c r="F277" s="271" t="s">
        <v>748</v>
      </c>
      <c r="G277" s="260">
        <v>12</v>
      </c>
      <c r="H277" s="215">
        <v>43748</v>
      </c>
      <c r="I277" s="215">
        <v>44114</v>
      </c>
      <c r="J277" s="324" t="s">
        <v>1216</v>
      </c>
      <c r="K277" s="259" t="s">
        <v>303</v>
      </c>
      <c r="L277" s="328" t="s">
        <v>1221</v>
      </c>
      <c r="M277" s="329">
        <v>360</v>
      </c>
      <c r="N277" s="329">
        <v>360</v>
      </c>
      <c r="O277" s="259" t="s">
        <v>1234</v>
      </c>
      <c r="P277" s="270"/>
      <c r="Q277" s="30" t="str">
        <f t="shared" si="5"/>
        <v>Venture</v>
      </c>
      <c r="R277" s="270"/>
      <c r="S277" s="760"/>
      <c r="T277" s="221" t="s">
        <v>1862</v>
      </c>
      <c r="U277" s="397">
        <v>43815</v>
      </c>
      <c r="V277" s="221" t="s">
        <v>2389</v>
      </c>
      <c r="W277" s="328" t="s">
        <v>1221</v>
      </c>
      <c r="X277" s="329">
        <v>360</v>
      </c>
      <c r="Y277" s="329">
        <v>360</v>
      </c>
      <c r="Z277" s="221" t="s">
        <v>1229</v>
      </c>
      <c r="AA277" s="221" t="s">
        <v>1230</v>
      </c>
      <c r="AB277" s="328" t="s">
        <v>1221</v>
      </c>
      <c r="AC277" s="329">
        <v>360</v>
      </c>
      <c r="AD277" s="329">
        <v>360</v>
      </c>
    </row>
    <row r="278" spans="1:30" ht="38.25" x14ac:dyDescent="0.25">
      <c r="A278" s="221" t="s">
        <v>1603</v>
      </c>
      <c r="B278" s="260" t="s">
        <v>751</v>
      </c>
      <c r="C278" s="272" t="s">
        <v>752</v>
      </c>
      <c r="D278" s="272" t="s">
        <v>753</v>
      </c>
      <c r="E278" s="271" t="s">
        <v>184</v>
      </c>
      <c r="F278" s="271" t="s">
        <v>754</v>
      </c>
      <c r="G278" s="260">
        <v>12</v>
      </c>
      <c r="H278" s="215">
        <v>43056</v>
      </c>
      <c r="I278" s="215">
        <v>43421</v>
      </c>
      <c r="J278" s="324" t="s">
        <v>1215</v>
      </c>
      <c r="K278" s="271" t="s">
        <v>303</v>
      </c>
      <c r="L278" s="328" t="s">
        <v>1221</v>
      </c>
      <c r="M278" s="329">
        <v>360</v>
      </c>
      <c r="N278" s="329">
        <v>360</v>
      </c>
      <c r="O278" s="259" t="s">
        <v>1234</v>
      </c>
      <c r="P278" s="332" t="s">
        <v>1753</v>
      </c>
      <c r="Q278" s="30" t="str">
        <f t="shared" si="5"/>
        <v>Venture</v>
      </c>
      <c r="R278" s="332"/>
      <c r="S278" s="761"/>
      <c r="T278" s="221" t="s">
        <v>1862</v>
      </c>
      <c r="U278" s="397"/>
      <c r="V278" s="221"/>
      <c r="W278" s="328" t="s">
        <v>1221</v>
      </c>
      <c r="X278" s="329">
        <v>360</v>
      </c>
      <c r="Y278" s="329">
        <v>360</v>
      </c>
      <c r="Z278" s="221" t="s">
        <v>333</v>
      </c>
      <c r="AA278" s="221" t="s">
        <v>333</v>
      </c>
      <c r="AB278" s="328" t="s">
        <v>1221</v>
      </c>
      <c r="AC278" s="329">
        <v>360</v>
      </c>
      <c r="AD278" s="329">
        <v>360</v>
      </c>
    </row>
    <row r="279" spans="1:30" s="379" customFormat="1" ht="76.5" x14ac:dyDescent="0.25">
      <c r="A279" s="346" t="s">
        <v>1604</v>
      </c>
      <c r="B279" s="347" t="s">
        <v>758</v>
      </c>
      <c r="C279" s="348" t="s">
        <v>759</v>
      </c>
      <c r="D279" s="348" t="s">
        <v>747</v>
      </c>
      <c r="E279" s="349" t="s">
        <v>196</v>
      </c>
      <c r="F279" s="349" t="s">
        <v>760</v>
      </c>
      <c r="G279" s="347">
        <v>12</v>
      </c>
      <c r="H279" s="350">
        <v>42766</v>
      </c>
      <c r="I279" s="350">
        <v>43131</v>
      </c>
      <c r="J279" s="351" t="s">
        <v>1217</v>
      </c>
      <c r="K279" s="349" t="s">
        <v>303</v>
      </c>
      <c r="L279" s="352" t="s">
        <v>1194</v>
      </c>
      <c r="M279" s="353"/>
      <c r="N279" s="346"/>
      <c r="O279" s="354" t="s">
        <v>1234</v>
      </c>
      <c r="P279" s="355" t="s">
        <v>1752</v>
      </c>
      <c r="Q279" s="347" t="str">
        <f t="shared" si="5"/>
        <v>Venture</v>
      </c>
      <c r="R279" s="355"/>
      <c r="S279" s="762"/>
      <c r="T279" s="346" t="s">
        <v>1862</v>
      </c>
      <c r="U279" s="346"/>
      <c r="V279" s="346"/>
      <c r="W279" s="352" t="s">
        <v>1194</v>
      </c>
      <c r="X279" s="353"/>
      <c r="Y279" s="346"/>
      <c r="Z279" s="346" t="s">
        <v>333</v>
      </c>
      <c r="AA279" s="346" t="s">
        <v>333</v>
      </c>
      <c r="AB279" s="352" t="s">
        <v>1194</v>
      </c>
      <c r="AC279" s="353"/>
      <c r="AD279" s="346"/>
    </row>
    <row r="280" spans="1:30" ht="38.25" x14ac:dyDescent="0.25">
      <c r="A280" s="221" t="s">
        <v>1605</v>
      </c>
      <c r="B280" s="260" t="s">
        <v>765</v>
      </c>
      <c r="C280" s="261" t="s">
        <v>759</v>
      </c>
      <c r="D280" s="261" t="s">
        <v>753</v>
      </c>
      <c r="E280" s="259" t="s">
        <v>196</v>
      </c>
      <c r="F280" s="259" t="s">
        <v>766</v>
      </c>
      <c r="G280" s="260">
        <v>12</v>
      </c>
      <c r="H280" s="215">
        <v>43748</v>
      </c>
      <c r="I280" s="215">
        <v>44114</v>
      </c>
      <c r="J280" s="324" t="s">
        <v>1216</v>
      </c>
      <c r="K280" s="27" t="s">
        <v>303</v>
      </c>
      <c r="L280" s="328" t="s">
        <v>1221</v>
      </c>
      <c r="M280" s="329">
        <v>300</v>
      </c>
      <c r="N280" s="329">
        <v>300</v>
      </c>
      <c r="O280" s="21" t="s">
        <v>1234</v>
      </c>
      <c r="P280" s="270"/>
      <c r="Q280" s="30" t="str">
        <f t="shared" si="5"/>
        <v>Venture</v>
      </c>
      <c r="R280" s="270"/>
      <c r="S280" s="760"/>
      <c r="T280" s="221" t="s">
        <v>1862</v>
      </c>
      <c r="U280" s="397">
        <v>43815</v>
      </c>
      <c r="V280" s="221" t="s">
        <v>2389</v>
      </c>
      <c r="W280" s="328" t="s">
        <v>1221</v>
      </c>
      <c r="X280" s="329">
        <v>300</v>
      </c>
      <c r="Y280" s="329">
        <v>300</v>
      </c>
      <c r="Z280" s="221" t="s">
        <v>1229</v>
      </c>
      <c r="AA280" s="221" t="s">
        <v>1230</v>
      </c>
      <c r="AB280" s="328" t="s">
        <v>1221</v>
      </c>
      <c r="AC280" s="329">
        <v>300</v>
      </c>
      <c r="AD280" s="329">
        <v>300</v>
      </c>
    </row>
    <row r="281" spans="1:30" ht="38.25" x14ac:dyDescent="0.25">
      <c r="A281" s="221" t="s">
        <v>1606</v>
      </c>
      <c r="B281" s="260" t="s">
        <v>767</v>
      </c>
      <c r="C281" s="272" t="s">
        <v>768</v>
      </c>
      <c r="D281" s="272" t="s">
        <v>753</v>
      </c>
      <c r="E281" s="271" t="s">
        <v>769</v>
      </c>
      <c r="F281" s="271" t="s">
        <v>770</v>
      </c>
      <c r="G281" s="260">
        <v>12</v>
      </c>
      <c r="H281" s="215"/>
      <c r="I281" s="215"/>
      <c r="J281" s="324"/>
      <c r="K281" s="27" t="s">
        <v>303</v>
      </c>
      <c r="L281" s="328" t="s">
        <v>1221</v>
      </c>
      <c r="M281" s="329">
        <v>480</v>
      </c>
      <c r="N281" s="329">
        <v>480</v>
      </c>
      <c r="O281" s="21" t="s">
        <v>1234</v>
      </c>
      <c r="P281" s="270" t="s">
        <v>1751</v>
      </c>
      <c r="Q281" s="30" t="str">
        <f t="shared" si="5"/>
        <v>Venture</v>
      </c>
      <c r="R281" s="270"/>
      <c r="S281" s="760"/>
      <c r="T281" s="221" t="s">
        <v>1862</v>
      </c>
      <c r="U281" s="397"/>
      <c r="V281" s="221"/>
      <c r="W281" s="328" t="s">
        <v>1221</v>
      </c>
      <c r="X281" s="329">
        <v>480</v>
      </c>
      <c r="Y281" s="329">
        <v>480</v>
      </c>
      <c r="Z281" s="221" t="s">
        <v>1235</v>
      </c>
      <c r="AA281" s="221" t="s">
        <v>1236</v>
      </c>
      <c r="AB281" s="328" t="s">
        <v>1221</v>
      </c>
      <c r="AC281" s="329">
        <v>480</v>
      </c>
      <c r="AD281" s="329">
        <v>480</v>
      </c>
    </row>
    <row r="282" spans="1:30" ht="38.25" x14ac:dyDescent="0.25">
      <c r="A282" s="221" t="s">
        <v>1607</v>
      </c>
      <c r="B282" s="260" t="s">
        <v>773</v>
      </c>
      <c r="C282" s="272" t="s">
        <v>768</v>
      </c>
      <c r="D282" s="272" t="s">
        <v>747</v>
      </c>
      <c r="E282" s="271" t="s">
        <v>769</v>
      </c>
      <c r="F282" s="271" t="s">
        <v>774</v>
      </c>
      <c r="G282" s="260">
        <v>12</v>
      </c>
      <c r="H282" s="215">
        <v>43748</v>
      </c>
      <c r="I282" s="215">
        <v>44114</v>
      </c>
      <c r="J282" s="324" t="s">
        <v>1216</v>
      </c>
      <c r="K282" s="27" t="s">
        <v>303</v>
      </c>
      <c r="L282" s="328" t="s">
        <v>1221</v>
      </c>
      <c r="M282" s="329">
        <v>480</v>
      </c>
      <c r="N282" s="329">
        <v>480</v>
      </c>
      <c r="O282" s="21" t="s">
        <v>1234</v>
      </c>
      <c r="P282" s="270"/>
      <c r="Q282" s="30" t="str">
        <f t="shared" si="5"/>
        <v>Venture</v>
      </c>
      <c r="R282" s="270"/>
      <c r="S282" s="760"/>
      <c r="T282" s="221" t="s">
        <v>1862</v>
      </c>
      <c r="U282" s="397">
        <v>43815</v>
      </c>
      <c r="V282" s="221" t="s">
        <v>2389</v>
      </c>
      <c r="W282" s="328" t="s">
        <v>1221</v>
      </c>
      <c r="X282" s="329">
        <v>480</v>
      </c>
      <c r="Y282" s="329">
        <v>480</v>
      </c>
      <c r="Z282" s="221" t="s">
        <v>1229</v>
      </c>
      <c r="AA282" s="221" t="s">
        <v>1230</v>
      </c>
      <c r="AB282" s="328" t="s">
        <v>1221</v>
      </c>
      <c r="AC282" s="329">
        <v>480</v>
      </c>
      <c r="AD282" s="329">
        <v>480</v>
      </c>
    </row>
    <row r="283" spans="1:30" ht="25.5" x14ac:dyDescent="0.25">
      <c r="A283" s="221" t="s">
        <v>1608</v>
      </c>
      <c r="B283" s="77" t="s">
        <v>776</v>
      </c>
      <c r="C283" s="287" t="s">
        <v>777</v>
      </c>
      <c r="D283" s="300" t="s">
        <v>28</v>
      </c>
      <c r="E283" s="289" t="s">
        <v>37</v>
      </c>
      <c r="F283" s="289" t="s">
        <v>779</v>
      </c>
      <c r="G283" s="260">
        <v>12</v>
      </c>
      <c r="H283" s="215">
        <v>43748</v>
      </c>
      <c r="I283" s="215">
        <v>44114</v>
      </c>
      <c r="J283" s="324" t="s">
        <v>1216</v>
      </c>
      <c r="K283" s="27" t="s">
        <v>303</v>
      </c>
      <c r="L283" s="328" t="s">
        <v>1221</v>
      </c>
      <c r="M283" s="329">
        <v>144</v>
      </c>
      <c r="N283" s="329">
        <v>144</v>
      </c>
      <c r="O283" s="259" t="s">
        <v>1231</v>
      </c>
      <c r="P283" s="263"/>
      <c r="Q283" s="30" t="str">
        <f t="shared" si="5"/>
        <v>Venture</v>
      </c>
      <c r="R283" s="263"/>
      <c r="S283" s="294"/>
      <c r="T283" s="221" t="s">
        <v>1862</v>
      </c>
      <c r="U283" s="397">
        <v>43815</v>
      </c>
      <c r="V283" s="221" t="s">
        <v>2389</v>
      </c>
      <c r="W283" s="328" t="s">
        <v>1221</v>
      </c>
      <c r="X283" s="329">
        <v>144</v>
      </c>
      <c r="Y283" s="329">
        <v>144</v>
      </c>
      <c r="Z283" s="221" t="s">
        <v>1229</v>
      </c>
      <c r="AA283" s="221" t="s">
        <v>1230</v>
      </c>
      <c r="AB283" s="328" t="s">
        <v>1221</v>
      </c>
      <c r="AC283" s="329">
        <v>144</v>
      </c>
      <c r="AD283" s="329">
        <v>144</v>
      </c>
    </row>
    <row r="284" spans="1:30" ht="25.5" x14ac:dyDescent="0.25">
      <c r="A284" s="221" t="s">
        <v>1609</v>
      </c>
      <c r="B284" s="77" t="s">
        <v>781</v>
      </c>
      <c r="C284" s="291" t="s">
        <v>782</v>
      </c>
      <c r="D284" s="300" t="s">
        <v>28</v>
      </c>
      <c r="E284" s="289" t="s">
        <v>29</v>
      </c>
      <c r="F284" s="289" t="s">
        <v>783</v>
      </c>
      <c r="G284" s="260">
        <v>12</v>
      </c>
      <c r="H284" s="215">
        <v>43656</v>
      </c>
      <c r="I284" s="215">
        <v>44022</v>
      </c>
      <c r="J284" s="324" t="s">
        <v>1211</v>
      </c>
      <c r="K284" s="27" t="s">
        <v>303</v>
      </c>
      <c r="L284" s="328" t="s">
        <v>1221</v>
      </c>
      <c r="M284" s="329">
        <v>250</v>
      </c>
      <c r="N284" s="329">
        <v>250</v>
      </c>
      <c r="O284" s="259" t="s">
        <v>1231</v>
      </c>
      <c r="P284" s="263"/>
      <c r="Q284" s="30" t="str">
        <f t="shared" si="5"/>
        <v>Venture</v>
      </c>
      <c r="R284" s="263"/>
      <c r="S284" s="294"/>
      <c r="T284" s="221" t="s">
        <v>1862</v>
      </c>
      <c r="U284" s="397">
        <v>43707</v>
      </c>
      <c r="V284" s="221" t="s">
        <v>1952</v>
      </c>
      <c r="W284" s="328" t="s">
        <v>1221</v>
      </c>
      <c r="X284" s="329">
        <v>250</v>
      </c>
      <c r="Y284" s="329">
        <v>250</v>
      </c>
      <c r="Z284" s="221" t="s">
        <v>1235</v>
      </c>
      <c r="AA284" s="221" t="s">
        <v>1236</v>
      </c>
      <c r="AB284" s="328" t="s">
        <v>1221</v>
      </c>
      <c r="AC284" s="329">
        <v>250</v>
      </c>
      <c r="AD284" s="329">
        <v>250</v>
      </c>
    </row>
    <row r="285" spans="1:30" x14ac:dyDescent="0.25">
      <c r="A285" s="221" t="s">
        <v>1610</v>
      </c>
      <c r="B285" s="77" t="s">
        <v>786</v>
      </c>
      <c r="C285" s="287" t="s">
        <v>787</v>
      </c>
      <c r="D285" s="300" t="s">
        <v>52</v>
      </c>
      <c r="E285" s="293" t="s">
        <v>110</v>
      </c>
      <c r="F285" s="289" t="s">
        <v>788</v>
      </c>
      <c r="G285" s="294">
        <v>12</v>
      </c>
      <c r="H285" s="215">
        <v>43748</v>
      </c>
      <c r="I285" s="215">
        <v>44114</v>
      </c>
      <c r="J285" s="324" t="s">
        <v>1216</v>
      </c>
      <c r="K285" s="27" t="s">
        <v>303</v>
      </c>
      <c r="L285" s="328" t="s">
        <v>1221</v>
      </c>
      <c r="M285" s="329">
        <v>200</v>
      </c>
      <c r="N285" s="329">
        <v>200</v>
      </c>
      <c r="O285" s="259" t="s">
        <v>1232</v>
      </c>
      <c r="P285" s="263"/>
      <c r="Q285" s="30" t="str">
        <f t="shared" si="5"/>
        <v>Venture</v>
      </c>
      <c r="R285" s="263"/>
      <c r="S285" s="294"/>
      <c r="T285" s="221" t="s">
        <v>1862</v>
      </c>
      <c r="U285" s="397">
        <v>43815</v>
      </c>
      <c r="V285" s="221" t="s">
        <v>2389</v>
      </c>
      <c r="W285" s="328" t="s">
        <v>1221</v>
      </c>
      <c r="X285" s="329">
        <v>200</v>
      </c>
      <c r="Y285" s="329">
        <v>200</v>
      </c>
      <c r="Z285" s="221" t="s">
        <v>1229</v>
      </c>
      <c r="AA285" s="221" t="s">
        <v>1230</v>
      </c>
      <c r="AB285" s="328" t="s">
        <v>1221</v>
      </c>
      <c r="AC285" s="329">
        <v>200</v>
      </c>
      <c r="AD285" s="329">
        <v>200</v>
      </c>
    </row>
    <row r="286" spans="1:30" s="380" customFormat="1" ht="25.5" x14ac:dyDescent="0.25">
      <c r="A286" s="333" t="s">
        <v>1611</v>
      </c>
      <c r="B286" s="334" t="s">
        <v>789</v>
      </c>
      <c r="C286" s="335" t="s">
        <v>790</v>
      </c>
      <c r="D286" s="371" t="s">
        <v>916</v>
      </c>
      <c r="E286" s="336" t="s">
        <v>792</v>
      </c>
      <c r="F286" s="336" t="s">
        <v>793</v>
      </c>
      <c r="G286" s="337">
        <v>6</v>
      </c>
      <c r="H286" s="330">
        <v>43598</v>
      </c>
      <c r="I286" s="330">
        <v>43782</v>
      </c>
      <c r="J286" s="338" t="s">
        <v>1210</v>
      </c>
      <c r="K286" s="336" t="s">
        <v>1460</v>
      </c>
      <c r="L286" s="339" t="s">
        <v>1220</v>
      </c>
      <c r="M286" s="340">
        <v>90</v>
      </c>
      <c r="N286" s="340">
        <v>72</v>
      </c>
      <c r="O286" s="343" t="s">
        <v>1233</v>
      </c>
      <c r="P286" s="342"/>
      <c r="Q286" s="752" t="str">
        <f t="shared" si="5"/>
        <v>Venture</v>
      </c>
      <c r="R286" s="342"/>
      <c r="S286" s="758"/>
      <c r="T286" s="461" t="s">
        <v>1862</v>
      </c>
      <c r="U286" s="479">
        <v>43649</v>
      </c>
      <c r="V286" s="333" t="s">
        <v>1876</v>
      </c>
      <c r="W286" s="339" t="s">
        <v>1220</v>
      </c>
      <c r="X286" s="340">
        <v>90</v>
      </c>
      <c r="Y286" s="340">
        <v>72</v>
      </c>
      <c r="Z286" s="333" t="s">
        <v>1237</v>
      </c>
      <c r="AA286" s="333" t="s">
        <v>1238</v>
      </c>
      <c r="AB286" s="339" t="s">
        <v>1220</v>
      </c>
      <c r="AC286" s="340">
        <v>80</v>
      </c>
      <c r="AD286" s="340">
        <v>64</v>
      </c>
    </row>
    <row r="287" spans="1:30" s="380" customFormat="1" ht="25.5" x14ac:dyDescent="0.25">
      <c r="A287" s="333" t="s">
        <v>1612</v>
      </c>
      <c r="B287" s="334" t="s">
        <v>789</v>
      </c>
      <c r="C287" s="335" t="s">
        <v>790</v>
      </c>
      <c r="D287" s="371" t="s">
        <v>916</v>
      </c>
      <c r="E287" s="336" t="s">
        <v>792</v>
      </c>
      <c r="F287" s="336" t="s">
        <v>793</v>
      </c>
      <c r="G287" s="337">
        <v>6</v>
      </c>
      <c r="H287" s="330">
        <v>43777</v>
      </c>
      <c r="I287" s="330">
        <v>43959</v>
      </c>
      <c r="J287" s="338" t="s">
        <v>1215</v>
      </c>
      <c r="K287" s="336" t="s">
        <v>1460</v>
      </c>
      <c r="L287" s="339" t="s">
        <v>1220</v>
      </c>
      <c r="M287" s="340">
        <v>90</v>
      </c>
      <c r="N287" s="340">
        <v>72</v>
      </c>
      <c r="O287" s="343" t="s">
        <v>1233</v>
      </c>
      <c r="P287" s="342"/>
      <c r="Q287" s="752" t="str">
        <f t="shared" si="5"/>
        <v>Venture</v>
      </c>
      <c r="R287" s="479">
        <v>43838</v>
      </c>
      <c r="S287" s="754" t="s">
        <v>2417</v>
      </c>
      <c r="T287" s="461" t="s">
        <v>1862</v>
      </c>
      <c r="U287" s="479">
        <v>43838</v>
      </c>
      <c r="V287" s="333"/>
      <c r="W287" s="339" t="s">
        <v>1220</v>
      </c>
      <c r="X287" s="340">
        <v>90</v>
      </c>
      <c r="Y287" s="340">
        <v>72</v>
      </c>
      <c r="Z287" s="333" t="s">
        <v>1229</v>
      </c>
      <c r="AA287" s="333" t="s">
        <v>1230</v>
      </c>
      <c r="AB287" s="339" t="s">
        <v>1220</v>
      </c>
      <c r="AC287" s="340">
        <v>90</v>
      </c>
      <c r="AD287" s="340">
        <v>72</v>
      </c>
    </row>
    <row r="288" spans="1:30" s="380" customFormat="1" ht="25.5" x14ac:dyDescent="0.25">
      <c r="A288" s="333" t="s">
        <v>1613</v>
      </c>
      <c r="B288" s="334" t="s">
        <v>798</v>
      </c>
      <c r="C288" s="335" t="s">
        <v>790</v>
      </c>
      <c r="D288" s="371" t="s">
        <v>916</v>
      </c>
      <c r="E288" s="336" t="s">
        <v>792</v>
      </c>
      <c r="F288" s="336" t="s">
        <v>799</v>
      </c>
      <c r="G288" s="337">
        <v>6</v>
      </c>
      <c r="H288" s="330">
        <v>43598</v>
      </c>
      <c r="I288" s="330">
        <v>43782</v>
      </c>
      <c r="J288" s="338" t="s">
        <v>1210</v>
      </c>
      <c r="K288" s="336" t="s">
        <v>1460</v>
      </c>
      <c r="L288" s="339" t="s">
        <v>1220</v>
      </c>
      <c r="M288" s="340">
        <v>90</v>
      </c>
      <c r="N288" s="340">
        <v>72</v>
      </c>
      <c r="O288" s="343" t="s">
        <v>1233</v>
      </c>
      <c r="P288" s="342"/>
      <c r="Q288" s="752" t="str">
        <f t="shared" si="5"/>
        <v>Venture</v>
      </c>
      <c r="R288" s="342"/>
      <c r="S288" s="754"/>
      <c r="T288" s="461" t="s">
        <v>1862</v>
      </c>
      <c r="U288" s="479">
        <v>43649</v>
      </c>
      <c r="V288" s="333" t="s">
        <v>1876</v>
      </c>
      <c r="W288" s="339" t="s">
        <v>1220</v>
      </c>
      <c r="X288" s="340">
        <v>90</v>
      </c>
      <c r="Y288" s="340">
        <v>72</v>
      </c>
      <c r="Z288" s="333" t="s">
        <v>1237</v>
      </c>
      <c r="AA288" s="333" t="s">
        <v>1238</v>
      </c>
      <c r="AB288" s="339" t="s">
        <v>1220</v>
      </c>
      <c r="AC288" s="340">
        <v>80</v>
      </c>
      <c r="AD288" s="340">
        <v>64</v>
      </c>
    </row>
    <row r="289" spans="1:30" s="380" customFormat="1" ht="25.5" x14ac:dyDescent="0.25">
      <c r="A289" s="333" t="s">
        <v>1614</v>
      </c>
      <c r="B289" s="334" t="s">
        <v>798</v>
      </c>
      <c r="C289" s="335" t="s">
        <v>790</v>
      </c>
      <c r="D289" s="371" t="s">
        <v>916</v>
      </c>
      <c r="E289" s="336" t="s">
        <v>792</v>
      </c>
      <c r="F289" s="336" t="s">
        <v>799</v>
      </c>
      <c r="G289" s="337">
        <v>6</v>
      </c>
      <c r="H289" s="330">
        <v>43777</v>
      </c>
      <c r="I289" s="330">
        <v>43959</v>
      </c>
      <c r="J289" s="338" t="s">
        <v>1215</v>
      </c>
      <c r="K289" s="336" t="s">
        <v>1460</v>
      </c>
      <c r="L289" s="339" t="s">
        <v>1220</v>
      </c>
      <c r="M289" s="340">
        <v>90</v>
      </c>
      <c r="N289" s="340">
        <v>72</v>
      </c>
      <c r="O289" s="343" t="s">
        <v>1233</v>
      </c>
      <c r="P289" s="342"/>
      <c r="Q289" s="752" t="str">
        <f t="shared" si="5"/>
        <v>Venture</v>
      </c>
      <c r="R289" s="479">
        <v>43838</v>
      </c>
      <c r="S289" s="754" t="s">
        <v>2417</v>
      </c>
      <c r="T289" s="461" t="s">
        <v>1862</v>
      </c>
      <c r="U289" s="479">
        <v>43838</v>
      </c>
      <c r="V289" s="333"/>
      <c r="W289" s="339" t="s">
        <v>1220</v>
      </c>
      <c r="X289" s="340">
        <v>90</v>
      </c>
      <c r="Y289" s="340">
        <v>72</v>
      </c>
      <c r="Z289" s="333" t="s">
        <v>1229</v>
      </c>
      <c r="AA289" s="333" t="s">
        <v>1230</v>
      </c>
      <c r="AB289" s="339" t="s">
        <v>1220</v>
      </c>
      <c r="AC289" s="340">
        <v>90</v>
      </c>
      <c r="AD289" s="340">
        <v>72</v>
      </c>
    </row>
    <row r="290" spans="1:30" s="380" customFormat="1" ht="25.5" x14ac:dyDescent="0.25">
      <c r="A290" s="333" t="s">
        <v>1615</v>
      </c>
      <c r="B290" s="334" t="s">
        <v>800</v>
      </c>
      <c r="C290" s="335" t="s">
        <v>790</v>
      </c>
      <c r="D290" s="371" t="s">
        <v>916</v>
      </c>
      <c r="E290" s="336" t="s">
        <v>792</v>
      </c>
      <c r="F290" s="336" t="s">
        <v>801</v>
      </c>
      <c r="G290" s="337">
        <v>6</v>
      </c>
      <c r="H290" s="330">
        <v>43598</v>
      </c>
      <c r="I290" s="330">
        <v>43782</v>
      </c>
      <c r="J290" s="338" t="s">
        <v>1210</v>
      </c>
      <c r="K290" s="336" t="s">
        <v>1460</v>
      </c>
      <c r="L290" s="339" t="s">
        <v>1220</v>
      </c>
      <c r="M290" s="340">
        <v>90</v>
      </c>
      <c r="N290" s="340">
        <v>72</v>
      </c>
      <c r="O290" s="343" t="s">
        <v>1233</v>
      </c>
      <c r="P290" s="342"/>
      <c r="Q290" s="752" t="str">
        <f t="shared" si="5"/>
        <v>Venture</v>
      </c>
      <c r="R290" s="342"/>
      <c r="S290" s="754"/>
      <c r="T290" s="461" t="s">
        <v>1862</v>
      </c>
      <c r="U290" s="479">
        <v>43649</v>
      </c>
      <c r="V290" s="333" t="s">
        <v>1876</v>
      </c>
      <c r="W290" s="339" t="s">
        <v>1220</v>
      </c>
      <c r="X290" s="340">
        <v>90</v>
      </c>
      <c r="Y290" s="340">
        <v>72</v>
      </c>
      <c r="Z290" s="333" t="s">
        <v>1237</v>
      </c>
      <c r="AA290" s="333" t="s">
        <v>1238</v>
      </c>
      <c r="AB290" s="339" t="s">
        <v>1220</v>
      </c>
      <c r="AC290" s="340">
        <v>80</v>
      </c>
      <c r="AD290" s="340">
        <v>64</v>
      </c>
    </row>
    <row r="291" spans="1:30" s="380" customFormat="1" ht="25.5" x14ac:dyDescent="0.25">
      <c r="A291" s="333" t="s">
        <v>1616</v>
      </c>
      <c r="B291" s="334" t="s">
        <v>800</v>
      </c>
      <c r="C291" s="335" t="s">
        <v>790</v>
      </c>
      <c r="D291" s="371" t="s">
        <v>916</v>
      </c>
      <c r="E291" s="336" t="s">
        <v>792</v>
      </c>
      <c r="F291" s="336" t="s">
        <v>801</v>
      </c>
      <c r="G291" s="337">
        <v>6</v>
      </c>
      <c r="H291" s="330">
        <v>43777</v>
      </c>
      <c r="I291" s="330">
        <v>43959</v>
      </c>
      <c r="J291" s="338" t="s">
        <v>1215</v>
      </c>
      <c r="K291" s="336" t="s">
        <v>1460</v>
      </c>
      <c r="L291" s="339" t="s">
        <v>1220</v>
      </c>
      <c r="M291" s="340">
        <v>90</v>
      </c>
      <c r="N291" s="340">
        <v>72</v>
      </c>
      <c r="O291" s="343" t="s">
        <v>1233</v>
      </c>
      <c r="P291" s="342"/>
      <c r="Q291" s="752" t="str">
        <f t="shared" si="5"/>
        <v>Venture</v>
      </c>
      <c r="R291" s="479">
        <v>43838</v>
      </c>
      <c r="S291" s="754" t="s">
        <v>2417</v>
      </c>
      <c r="T291" s="461" t="s">
        <v>1862</v>
      </c>
      <c r="U291" s="479">
        <v>43838</v>
      </c>
      <c r="V291" s="333"/>
      <c r="W291" s="339" t="s">
        <v>1220</v>
      </c>
      <c r="X291" s="340">
        <v>90</v>
      </c>
      <c r="Y291" s="340">
        <v>72</v>
      </c>
      <c r="Z291" s="333" t="s">
        <v>1229</v>
      </c>
      <c r="AA291" s="333" t="s">
        <v>1230</v>
      </c>
      <c r="AB291" s="339" t="s">
        <v>1220</v>
      </c>
      <c r="AC291" s="340">
        <v>90</v>
      </c>
      <c r="AD291" s="340">
        <v>72</v>
      </c>
    </row>
    <row r="292" spans="1:30" s="380" customFormat="1" ht="25.5" x14ac:dyDescent="0.25">
      <c r="A292" s="333" t="s">
        <v>1617</v>
      </c>
      <c r="B292" s="334" t="s">
        <v>802</v>
      </c>
      <c r="C292" s="335" t="s">
        <v>790</v>
      </c>
      <c r="D292" s="371" t="s">
        <v>916</v>
      </c>
      <c r="E292" s="336" t="s">
        <v>792</v>
      </c>
      <c r="F292" s="336" t="s">
        <v>803</v>
      </c>
      <c r="G292" s="337">
        <v>6</v>
      </c>
      <c r="H292" s="330">
        <v>43598</v>
      </c>
      <c r="I292" s="330">
        <v>43782</v>
      </c>
      <c r="J292" s="338" t="s">
        <v>1210</v>
      </c>
      <c r="K292" s="336" t="s">
        <v>1460</v>
      </c>
      <c r="L292" s="339" t="s">
        <v>1220</v>
      </c>
      <c r="M292" s="340">
        <v>90</v>
      </c>
      <c r="N292" s="340">
        <v>72</v>
      </c>
      <c r="O292" s="343" t="s">
        <v>1233</v>
      </c>
      <c r="P292" s="342"/>
      <c r="Q292" s="752" t="str">
        <f t="shared" si="5"/>
        <v>Venture</v>
      </c>
      <c r="R292" s="342"/>
      <c r="S292" s="758"/>
      <c r="T292" s="461" t="s">
        <v>1862</v>
      </c>
      <c r="U292" s="479">
        <v>43649</v>
      </c>
      <c r="V292" s="333" t="s">
        <v>1876</v>
      </c>
      <c r="W292" s="339" t="s">
        <v>1220</v>
      </c>
      <c r="X292" s="340">
        <v>90</v>
      </c>
      <c r="Y292" s="340">
        <v>72</v>
      </c>
      <c r="Z292" s="333" t="s">
        <v>1237</v>
      </c>
      <c r="AA292" s="333" t="s">
        <v>1238</v>
      </c>
      <c r="AB292" s="339" t="s">
        <v>1220</v>
      </c>
      <c r="AC292" s="340">
        <v>80</v>
      </c>
      <c r="AD292" s="340">
        <v>64</v>
      </c>
    </row>
    <row r="293" spans="1:30" s="380" customFormat="1" ht="25.5" x14ac:dyDescent="0.25">
      <c r="A293" s="333" t="s">
        <v>1618</v>
      </c>
      <c r="B293" s="334" t="s">
        <v>802</v>
      </c>
      <c r="C293" s="335" t="s">
        <v>790</v>
      </c>
      <c r="D293" s="371" t="s">
        <v>916</v>
      </c>
      <c r="E293" s="336" t="s">
        <v>792</v>
      </c>
      <c r="F293" s="336" t="s">
        <v>803</v>
      </c>
      <c r="G293" s="337">
        <v>6</v>
      </c>
      <c r="H293" s="330">
        <v>43777</v>
      </c>
      <c r="I293" s="330">
        <v>43959</v>
      </c>
      <c r="J293" s="338" t="s">
        <v>1215</v>
      </c>
      <c r="K293" s="336" t="s">
        <v>1460</v>
      </c>
      <c r="L293" s="339" t="s">
        <v>1220</v>
      </c>
      <c r="M293" s="340">
        <v>90</v>
      </c>
      <c r="N293" s="340">
        <v>72</v>
      </c>
      <c r="O293" s="343" t="s">
        <v>1233</v>
      </c>
      <c r="P293" s="342"/>
      <c r="Q293" s="752" t="str">
        <f t="shared" si="5"/>
        <v>Venture</v>
      </c>
      <c r="R293" s="479">
        <v>43838</v>
      </c>
      <c r="S293" s="754" t="s">
        <v>2417</v>
      </c>
      <c r="T293" s="461" t="s">
        <v>1862</v>
      </c>
      <c r="U293" s="479">
        <v>43838</v>
      </c>
      <c r="V293" s="333"/>
      <c r="W293" s="339" t="s">
        <v>1220</v>
      </c>
      <c r="X293" s="340">
        <v>90</v>
      </c>
      <c r="Y293" s="340">
        <v>72</v>
      </c>
      <c r="Z293" s="333" t="s">
        <v>1229</v>
      </c>
      <c r="AA293" s="333" t="s">
        <v>1230</v>
      </c>
      <c r="AB293" s="339" t="s">
        <v>1220</v>
      </c>
      <c r="AC293" s="340">
        <v>90</v>
      </c>
      <c r="AD293" s="340">
        <v>72</v>
      </c>
    </row>
    <row r="294" spans="1:30" s="380" customFormat="1" ht="25.5" x14ac:dyDescent="0.25">
      <c r="A294" s="333" t="s">
        <v>1619</v>
      </c>
      <c r="B294" s="334" t="s">
        <v>804</v>
      </c>
      <c r="C294" s="335" t="s">
        <v>790</v>
      </c>
      <c r="D294" s="371" t="s">
        <v>916</v>
      </c>
      <c r="E294" s="336" t="s">
        <v>792</v>
      </c>
      <c r="F294" s="344" t="s">
        <v>805</v>
      </c>
      <c r="G294" s="337">
        <v>6</v>
      </c>
      <c r="H294" s="330">
        <v>43481</v>
      </c>
      <c r="I294" s="330">
        <v>43662</v>
      </c>
      <c r="J294" s="338" t="s">
        <v>1217</v>
      </c>
      <c r="K294" s="336" t="s">
        <v>1460</v>
      </c>
      <c r="L294" s="339" t="s">
        <v>1220</v>
      </c>
      <c r="M294" s="340">
        <v>90</v>
      </c>
      <c r="N294" s="340">
        <v>72</v>
      </c>
      <c r="O294" s="343" t="s">
        <v>1233</v>
      </c>
      <c r="P294" s="342"/>
      <c r="Q294" s="752" t="str">
        <f t="shared" si="5"/>
        <v>Venture</v>
      </c>
      <c r="R294" s="342"/>
      <c r="S294" s="758"/>
      <c r="T294" s="461" t="s">
        <v>1862</v>
      </c>
      <c r="U294" s="479">
        <v>43528</v>
      </c>
      <c r="V294" s="333" t="s">
        <v>1755</v>
      </c>
      <c r="W294" s="339" t="s">
        <v>1220</v>
      </c>
      <c r="X294" s="340">
        <v>90</v>
      </c>
      <c r="Y294" s="340">
        <v>72</v>
      </c>
      <c r="Z294" s="333" t="s">
        <v>1239</v>
      </c>
      <c r="AA294" s="333" t="s">
        <v>1240</v>
      </c>
      <c r="AB294" s="339" t="s">
        <v>1220</v>
      </c>
      <c r="AC294" s="340">
        <v>80</v>
      </c>
      <c r="AD294" s="340">
        <v>64</v>
      </c>
    </row>
    <row r="295" spans="1:30" s="380" customFormat="1" ht="25.5" x14ac:dyDescent="0.25">
      <c r="A295" s="333" t="s">
        <v>1620</v>
      </c>
      <c r="B295" s="334" t="s">
        <v>804</v>
      </c>
      <c r="C295" s="335" t="s">
        <v>790</v>
      </c>
      <c r="D295" s="371" t="s">
        <v>916</v>
      </c>
      <c r="E295" s="336" t="s">
        <v>792</v>
      </c>
      <c r="F295" s="344" t="s">
        <v>805</v>
      </c>
      <c r="G295" s="337">
        <v>6</v>
      </c>
      <c r="H295" s="330">
        <v>43657</v>
      </c>
      <c r="I295" s="330">
        <v>43841</v>
      </c>
      <c r="J295" s="345" t="s">
        <v>1211</v>
      </c>
      <c r="K295" s="474" t="s">
        <v>1460</v>
      </c>
      <c r="L295" s="471" t="s">
        <v>1220</v>
      </c>
      <c r="M295" s="472">
        <v>90</v>
      </c>
      <c r="N295" s="472">
        <v>72</v>
      </c>
      <c r="O295" s="473" t="s">
        <v>1233</v>
      </c>
      <c r="P295" s="478"/>
      <c r="Q295" s="752" t="str">
        <f t="shared" si="5"/>
        <v>Venture</v>
      </c>
      <c r="R295" s="478"/>
      <c r="S295" s="752"/>
      <c r="T295" s="461" t="s">
        <v>1862</v>
      </c>
      <c r="U295" s="479">
        <v>43707</v>
      </c>
      <c r="V295" s="333" t="s">
        <v>1952</v>
      </c>
      <c r="W295" s="471" t="s">
        <v>1220</v>
      </c>
      <c r="X295" s="472">
        <v>90</v>
      </c>
      <c r="Y295" s="472">
        <v>72</v>
      </c>
      <c r="Z295" s="333" t="s">
        <v>1235</v>
      </c>
      <c r="AA295" s="333" t="s">
        <v>1236</v>
      </c>
      <c r="AB295" s="339" t="s">
        <v>1220</v>
      </c>
      <c r="AC295" s="340">
        <v>80</v>
      </c>
      <c r="AD295" s="340">
        <v>64</v>
      </c>
    </row>
    <row r="296" spans="1:30" s="380" customFormat="1" ht="25.5" x14ac:dyDescent="0.25">
      <c r="A296" s="333" t="s">
        <v>1621</v>
      </c>
      <c r="B296" s="334" t="s">
        <v>808</v>
      </c>
      <c r="C296" s="335" t="s">
        <v>790</v>
      </c>
      <c r="D296" s="371" t="s">
        <v>916</v>
      </c>
      <c r="E296" s="336" t="s">
        <v>792</v>
      </c>
      <c r="F296" s="344" t="s">
        <v>809</v>
      </c>
      <c r="G296" s="337">
        <v>6</v>
      </c>
      <c r="H296" s="330">
        <v>43481</v>
      </c>
      <c r="I296" s="330">
        <v>43662</v>
      </c>
      <c r="J296" s="338" t="s">
        <v>1217</v>
      </c>
      <c r="K296" s="336" t="s">
        <v>1460</v>
      </c>
      <c r="L296" s="339" t="s">
        <v>1220</v>
      </c>
      <c r="M296" s="340">
        <v>90</v>
      </c>
      <c r="N296" s="340">
        <v>72</v>
      </c>
      <c r="O296" s="343" t="s">
        <v>1233</v>
      </c>
      <c r="P296" s="342"/>
      <c r="Q296" s="752" t="str">
        <f t="shared" si="5"/>
        <v>Venture</v>
      </c>
      <c r="R296" s="342"/>
      <c r="S296" s="758"/>
      <c r="T296" s="461" t="s">
        <v>1862</v>
      </c>
      <c r="U296" s="479">
        <v>43528</v>
      </c>
      <c r="V296" s="333" t="s">
        <v>1755</v>
      </c>
      <c r="W296" s="339" t="s">
        <v>1220</v>
      </c>
      <c r="X296" s="340">
        <v>90</v>
      </c>
      <c r="Y296" s="340">
        <v>72</v>
      </c>
      <c r="Z296" s="333" t="s">
        <v>1239</v>
      </c>
      <c r="AA296" s="333" t="s">
        <v>1240</v>
      </c>
      <c r="AB296" s="339" t="s">
        <v>1220</v>
      </c>
      <c r="AC296" s="340">
        <v>80</v>
      </c>
      <c r="AD296" s="340">
        <v>64</v>
      </c>
    </row>
    <row r="297" spans="1:30" s="380" customFormat="1" ht="25.5" x14ac:dyDescent="0.25">
      <c r="A297" s="333" t="s">
        <v>1622</v>
      </c>
      <c r="B297" s="334" t="s">
        <v>808</v>
      </c>
      <c r="C297" s="335" t="s">
        <v>790</v>
      </c>
      <c r="D297" s="371" t="s">
        <v>916</v>
      </c>
      <c r="E297" s="336" t="s">
        <v>792</v>
      </c>
      <c r="F297" s="344" t="s">
        <v>809</v>
      </c>
      <c r="G297" s="337">
        <v>6</v>
      </c>
      <c r="H297" s="330">
        <v>43657</v>
      </c>
      <c r="I297" s="330">
        <v>43841</v>
      </c>
      <c r="J297" s="345" t="s">
        <v>1211</v>
      </c>
      <c r="K297" s="474" t="s">
        <v>1460</v>
      </c>
      <c r="L297" s="471" t="s">
        <v>1220</v>
      </c>
      <c r="M297" s="472">
        <v>90</v>
      </c>
      <c r="N297" s="472">
        <v>72</v>
      </c>
      <c r="O297" s="473" t="s">
        <v>1233</v>
      </c>
      <c r="P297" s="478"/>
      <c r="Q297" s="752" t="str">
        <f t="shared" si="5"/>
        <v>Venture</v>
      </c>
      <c r="R297" s="478"/>
      <c r="S297" s="752"/>
      <c r="T297" s="461" t="s">
        <v>1862</v>
      </c>
      <c r="U297" s="479">
        <v>43707</v>
      </c>
      <c r="V297" s="333" t="s">
        <v>1952</v>
      </c>
      <c r="W297" s="471" t="s">
        <v>1220</v>
      </c>
      <c r="X297" s="472">
        <v>90</v>
      </c>
      <c r="Y297" s="472">
        <v>72</v>
      </c>
      <c r="Z297" s="333" t="s">
        <v>1235</v>
      </c>
      <c r="AA297" s="333" t="s">
        <v>1236</v>
      </c>
      <c r="AB297" s="339" t="s">
        <v>1220</v>
      </c>
      <c r="AC297" s="340">
        <v>80</v>
      </c>
      <c r="AD297" s="340">
        <v>64</v>
      </c>
    </row>
    <row r="298" spans="1:30" ht="25.5" x14ac:dyDescent="0.25">
      <c r="A298" s="221" t="s">
        <v>1623</v>
      </c>
      <c r="B298" s="38" t="s">
        <v>810</v>
      </c>
      <c r="C298" s="73" t="s">
        <v>811</v>
      </c>
      <c r="D298" s="300" t="s">
        <v>21</v>
      </c>
      <c r="E298" s="27" t="s">
        <v>812</v>
      </c>
      <c r="F298" s="27" t="s">
        <v>813</v>
      </c>
      <c r="G298" s="83">
        <v>12</v>
      </c>
      <c r="H298" s="215">
        <v>43538</v>
      </c>
      <c r="I298" s="215">
        <v>43904</v>
      </c>
      <c r="J298" s="324" t="s">
        <v>1213</v>
      </c>
      <c r="K298" s="27" t="s">
        <v>303</v>
      </c>
      <c r="L298" s="328" t="s">
        <v>1221</v>
      </c>
      <c r="M298" s="329">
        <v>150</v>
      </c>
      <c r="N298" s="329">
        <v>150</v>
      </c>
      <c r="O298" s="253" t="s">
        <v>1233</v>
      </c>
      <c r="P298" s="72"/>
      <c r="Q298" s="30" t="str">
        <f t="shared" si="5"/>
        <v>Venture</v>
      </c>
      <c r="R298" s="72"/>
      <c r="S298" s="30"/>
      <c r="T298" s="221" t="s">
        <v>1862</v>
      </c>
      <c r="U298" s="397">
        <v>43593</v>
      </c>
      <c r="V298" s="221" t="s">
        <v>1760</v>
      </c>
      <c r="W298" s="328" t="s">
        <v>1221</v>
      </c>
      <c r="X298" s="329">
        <v>150</v>
      </c>
      <c r="Y298" s="329">
        <v>150</v>
      </c>
      <c r="Z298" s="221" t="s">
        <v>1239</v>
      </c>
      <c r="AA298" s="221" t="s">
        <v>1240</v>
      </c>
      <c r="AB298" s="328" t="s">
        <v>1220</v>
      </c>
      <c r="AC298" s="329">
        <v>220</v>
      </c>
      <c r="AD298" s="329">
        <v>176</v>
      </c>
    </row>
    <row r="299" spans="1:30" x14ac:dyDescent="0.25">
      <c r="A299" s="221" t="s">
        <v>1624</v>
      </c>
      <c r="B299" s="38" t="s">
        <v>818</v>
      </c>
      <c r="C299" s="73" t="s">
        <v>819</v>
      </c>
      <c r="D299" s="300" t="s">
        <v>825</v>
      </c>
      <c r="E299" s="27" t="s">
        <v>820</v>
      </c>
      <c r="F299" s="27" t="s">
        <v>821</v>
      </c>
      <c r="G299" s="83">
        <v>12</v>
      </c>
      <c r="H299" s="215">
        <v>43469</v>
      </c>
      <c r="I299" s="215">
        <v>43834</v>
      </c>
      <c r="J299" s="326" t="s">
        <v>1217</v>
      </c>
      <c r="K299" s="27" t="s">
        <v>814</v>
      </c>
      <c r="L299" s="328" t="s">
        <v>1220</v>
      </c>
      <c r="M299" s="329">
        <v>438</v>
      </c>
      <c r="N299" s="329">
        <v>350.4</v>
      </c>
      <c r="O299" s="394" t="s">
        <v>1233</v>
      </c>
      <c r="P299" s="72"/>
      <c r="Q299" s="30" t="str">
        <f t="shared" si="5"/>
        <v>Venture</v>
      </c>
      <c r="R299" s="72"/>
      <c r="S299" s="30"/>
      <c r="T299" s="221" t="s">
        <v>1862</v>
      </c>
      <c r="U299" s="397">
        <v>43528</v>
      </c>
      <c r="V299" s="221" t="s">
        <v>1755</v>
      </c>
      <c r="W299" s="328" t="s">
        <v>1220</v>
      </c>
      <c r="X299" s="329">
        <v>438</v>
      </c>
      <c r="Y299" s="329">
        <v>350.4</v>
      </c>
      <c r="Z299" s="221" t="s">
        <v>1239</v>
      </c>
      <c r="AA299" s="221" t="s">
        <v>1240</v>
      </c>
      <c r="AB299" s="328" t="s">
        <v>1220</v>
      </c>
      <c r="AC299" s="329">
        <v>438</v>
      </c>
      <c r="AD299" s="329">
        <v>350.4</v>
      </c>
    </row>
    <row r="300" spans="1:30" x14ac:dyDescent="0.25">
      <c r="A300" s="221" t="s">
        <v>1625</v>
      </c>
      <c r="B300" s="38" t="s">
        <v>823</v>
      </c>
      <c r="C300" s="73" t="s">
        <v>824</v>
      </c>
      <c r="D300" s="73" t="s">
        <v>825</v>
      </c>
      <c r="E300" s="27" t="s">
        <v>826</v>
      </c>
      <c r="F300" s="27" t="s">
        <v>827</v>
      </c>
      <c r="G300" s="83">
        <v>12</v>
      </c>
      <c r="H300" s="215">
        <v>43642</v>
      </c>
      <c r="I300" s="215">
        <v>44008</v>
      </c>
      <c r="J300" s="325" t="s">
        <v>1214</v>
      </c>
      <c r="K300" s="27" t="s">
        <v>814</v>
      </c>
      <c r="L300" s="328" t="s">
        <v>1220</v>
      </c>
      <c r="M300" s="329">
        <v>394</v>
      </c>
      <c r="N300" s="329">
        <v>315.2</v>
      </c>
      <c r="O300" s="253" t="s">
        <v>1233</v>
      </c>
      <c r="P300" s="72"/>
      <c r="Q300" s="30" t="str">
        <f t="shared" si="5"/>
        <v>Venture</v>
      </c>
      <c r="R300" s="72"/>
      <c r="S300" s="30"/>
      <c r="T300" s="221" t="s">
        <v>1862</v>
      </c>
      <c r="U300" s="397">
        <v>43670</v>
      </c>
      <c r="V300" s="221" t="s">
        <v>1941</v>
      </c>
      <c r="W300" s="328" t="s">
        <v>1220</v>
      </c>
      <c r="X300" s="329">
        <v>394</v>
      </c>
      <c r="Y300" s="329">
        <v>315.2</v>
      </c>
      <c r="Z300" s="221" t="s">
        <v>1237</v>
      </c>
      <c r="AA300" s="221" t="s">
        <v>1238</v>
      </c>
      <c r="AB300" s="328" t="s">
        <v>1220</v>
      </c>
      <c r="AC300" s="329">
        <v>180</v>
      </c>
      <c r="AD300" s="329">
        <v>144</v>
      </c>
    </row>
    <row r="301" spans="1:30" ht="25.5" x14ac:dyDescent="0.25">
      <c r="A301" s="221" t="s">
        <v>1626</v>
      </c>
      <c r="B301" s="38" t="s">
        <v>362</v>
      </c>
      <c r="C301" s="73" t="s">
        <v>363</v>
      </c>
      <c r="D301" s="300" t="s">
        <v>364</v>
      </c>
      <c r="E301" s="27" t="s">
        <v>365</v>
      </c>
      <c r="F301" s="75" t="s">
        <v>366</v>
      </c>
      <c r="G301" s="83">
        <v>12</v>
      </c>
      <c r="H301" s="215">
        <v>43656</v>
      </c>
      <c r="I301" s="215">
        <v>44022</v>
      </c>
      <c r="J301" s="324" t="s">
        <v>1211</v>
      </c>
      <c r="K301" s="27" t="s">
        <v>303</v>
      </c>
      <c r="L301" s="328" t="s">
        <v>1221</v>
      </c>
      <c r="M301" s="329">
        <v>240</v>
      </c>
      <c r="N301" s="329">
        <v>240</v>
      </c>
      <c r="O301" s="253" t="s">
        <v>1233</v>
      </c>
      <c r="P301" s="72"/>
      <c r="Q301" s="30" t="str">
        <f t="shared" si="5"/>
        <v>Venture</v>
      </c>
      <c r="R301" s="72"/>
      <c r="S301" s="30"/>
      <c r="T301" s="221" t="s">
        <v>1862</v>
      </c>
      <c r="U301" s="397">
        <v>43707</v>
      </c>
      <c r="V301" s="221" t="s">
        <v>1952</v>
      </c>
      <c r="W301" s="328" t="s">
        <v>1221</v>
      </c>
      <c r="X301" s="329">
        <v>240</v>
      </c>
      <c r="Y301" s="329">
        <v>240</v>
      </c>
      <c r="Z301" s="221" t="s">
        <v>1235</v>
      </c>
      <c r="AA301" s="221" t="s">
        <v>1236</v>
      </c>
      <c r="AB301" s="328" t="s">
        <v>1221</v>
      </c>
      <c r="AC301" s="329">
        <v>240</v>
      </c>
      <c r="AD301" s="329">
        <v>240</v>
      </c>
    </row>
    <row r="302" spans="1:30" ht="25.5" x14ac:dyDescent="0.25">
      <c r="A302" s="221" t="s">
        <v>1627</v>
      </c>
      <c r="B302" s="38" t="s">
        <v>370</v>
      </c>
      <c r="C302" s="73" t="s">
        <v>363</v>
      </c>
      <c r="D302" s="73" t="s">
        <v>371</v>
      </c>
      <c r="E302" s="27" t="s">
        <v>372</v>
      </c>
      <c r="F302" s="75" t="s">
        <v>373</v>
      </c>
      <c r="G302" s="83">
        <v>12</v>
      </c>
      <c r="H302" s="215">
        <v>43775</v>
      </c>
      <c r="I302" s="215">
        <v>44141</v>
      </c>
      <c r="J302" s="324" t="s">
        <v>1215</v>
      </c>
      <c r="K302" s="27" t="s">
        <v>303</v>
      </c>
      <c r="L302" s="328" t="s">
        <v>1221</v>
      </c>
      <c r="M302" s="329">
        <v>240</v>
      </c>
      <c r="N302" s="329">
        <v>240</v>
      </c>
      <c r="O302" s="253" t="s">
        <v>1233</v>
      </c>
      <c r="P302" s="72"/>
      <c r="Q302" s="30" t="str">
        <f t="shared" si="5"/>
        <v>Venture</v>
      </c>
      <c r="R302" s="397">
        <v>43838</v>
      </c>
      <c r="S302" s="397" t="s">
        <v>2417</v>
      </c>
      <c r="T302" s="221" t="s">
        <v>1862</v>
      </c>
      <c r="U302" s="397">
        <v>43838</v>
      </c>
      <c r="V302" s="221"/>
      <c r="W302" s="328" t="s">
        <v>1221</v>
      </c>
      <c r="X302" s="329">
        <v>240</v>
      </c>
      <c r="Y302" s="329">
        <v>240</v>
      </c>
      <c r="Z302" s="221" t="s">
        <v>1229</v>
      </c>
      <c r="AA302" s="221" t="s">
        <v>1230</v>
      </c>
      <c r="AB302" s="328" t="s">
        <v>1221</v>
      </c>
      <c r="AC302" s="329">
        <v>240</v>
      </c>
      <c r="AD302" s="329">
        <v>240</v>
      </c>
    </row>
    <row r="303" spans="1:30" ht="25.5" x14ac:dyDescent="0.25">
      <c r="A303" s="221" t="s">
        <v>1628</v>
      </c>
      <c r="B303" s="38" t="s">
        <v>376</v>
      </c>
      <c r="C303" s="73" t="s">
        <v>363</v>
      </c>
      <c r="D303" s="73" t="s">
        <v>371</v>
      </c>
      <c r="E303" s="27" t="s">
        <v>372</v>
      </c>
      <c r="F303" s="75" t="s">
        <v>377</v>
      </c>
      <c r="G303" s="83">
        <v>12</v>
      </c>
      <c r="H303" s="215">
        <v>43482</v>
      </c>
      <c r="I303" s="215">
        <v>43847</v>
      </c>
      <c r="J303" s="326" t="s">
        <v>1217</v>
      </c>
      <c r="K303" s="27" t="s">
        <v>303</v>
      </c>
      <c r="L303" s="328" t="s">
        <v>1221</v>
      </c>
      <c r="M303" s="329">
        <v>240</v>
      </c>
      <c r="N303" s="329">
        <v>240</v>
      </c>
      <c r="O303" s="394" t="s">
        <v>1233</v>
      </c>
      <c r="P303" s="72"/>
      <c r="Q303" s="30" t="str">
        <f t="shared" si="5"/>
        <v>Venture</v>
      </c>
      <c r="R303" s="72"/>
      <c r="S303" s="30"/>
      <c r="T303" s="221" t="s">
        <v>1862</v>
      </c>
      <c r="U303" s="397">
        <v>43528</v>
      </c>
      <c r="V303" s="221" t="s">
        <v>1755</v>
      </c>
      <c r="W303" s="328" t="s">
        <v>1221</v>
      </c>
      <c r="X303" s="329">
        <v>240</v>
      </c>
      <c r="Y303" s="329">
        <v>240</v>
      </c>
      <c r="Z303" s="221" t="s">
        <v>1239</v>
      </c>
      <c r="AA303" s="221" t="s">
        <v>1240</v>
      </c>
      <c r="AB303" s="328" t="s">
        <v>1221</v>
      </c>
      <c r="AC303" s="329">
        <v>240</v>
      </c>
      <c r="AD303" s="329">
        <v>240</v>
      </c>
    </row>
    <row r="304" spans="1:30" ht="25.5" x14ac:dyDescent="0.25">
      <c r="A304" s="221" t="s">
        <v>1629</v>
      </c>
      <c r="B304" s="38" t="s">
        <v>380</v>
      </c>
      <c r="C304" s="84" t="s">
        <v>363</v>
      </c>
      <c r="D304" s="76" t="s">
        <v>371</v>
      </c>
      <c r="E304" s="75" t="s">
        <v>381</v>
      </c>
      <c r="F304" s="75" t="s">
        <v>382</v>
      </c>
      <c r="G304" s="32">
        <v>12</v>
      </c>
      <c r="H304" s="215">
        <v>43529</v>
      </c>
      <c r="I304" s="215">
        <v>43895</v>
      </c>
      <c r="J304" s="324" t="s">
        <v>1213</v>
      </c>
      <c r="K304" s="27" t="s">
        <v>303</v>
      </c>
      <c r="L304" s="328" t="s">
        <v>1221</v>
      </c>
      <c r="M304" s="329">
        <v>240</v>
      </c>
      <c r="N304" s="329">
        <v>240</v>
      </c>
      <c r="O304" s="253" t="s">
        <v>1233</v>
      </c>
      <c r="P304" s="34"/>
      <c r="Q304" s="30" t="str">
        <f t="shared" si="5"/>
        <v>Venture</v>
      </c>
      <c r="R304" s="34"/>
      <c r="S304" s="31"/>
      <c r="T304" s="221" t="s">
        <v>1862</v>
      </c>
      <c r="U304" s="397"/>
      <c r="V304" s="221"/>
      <c r="W304" s="328" t="s">
        <v>1221</v>
      </c>
      <c r="X304" s="329">
        <v>240</v>
      </c>
      <c r="Y304" s="329">
        <v>240</v>
      </c>
      <c r="Z304" s="221" t="s">
        <v>1237</v>
      </c>
      <c r="AA304" s="221" t="s">
        <v>1238</v>
      </c>
      <c r="AB304" s="328" t="s">
        <v>1221</v>
      </c>
      <c r="AC304" s="329">
        <v>240</v>
      </c>
      <c r="AD304" s="329">
        <v>240</v>
      </c>
    </row>
    <row r="305" spans="1:30" x14ac:dyDescent="0.25">
      <c r="A305" s="221" t="s">
        <v>1630</v>
      </c>
      <c r="B305" s="38" t="s">
        <v>834</v>
      </c>
      <c r="C305" s="78" t="s">
        <v>835</v>
      </c>
      <c r="D305" s="300" t="s">
        <v>364</v>
      </c>
      <c r="E305" s="82" t="s">
        <v>836</v>
      </c>
      <c r="F305" s="82">
        <v>7322783</v>
      </c>
      <c r="G305" s="83">
        <v>12</v>
      </c>
      <c r="H305" s="215">
        <v>43172</v>
      </c>
      <c r="I305" s="215">
        <v>43537</v>
      </c>
      <c r="J305" s="324" t="s">
        <v>1213</v>
      </c>
      <c r="K305" s="79" t="s">
        <v>837</v>
      </c>
      <c r="L305" s="328" t="s">
        <v>1220</v>
      </c>
      <c r="M305" s="329">
        <v>100</v>
      </c>
      <c r="N305" s="329">
        <v>80</v>
      </c>
      <c r="O305" s="253" t="s">
        <v>1233</v>
      </c>
      <c r="P305" s="72"/>
      <c r="Q305" s="30" t="str">
        <f t="shared" si="5"/>
        <v>Venture</v>
      </c>
      <c r="R305" s="72"/>
      <c r="S305" s="30"/>
      <c r="T305" s="221" t="s">
        <v>1862</v>
      </c>
      <c r="U305" s="397"/>
      <c r="V305" s="221"/>
      <c r="W305" s="328" t="s">
        <v>1220</v>
      </c>
      <c r="X305" s="329">
        <v>100</v>
      </c>
      <c r="Y305" s="329">
        <v>80</v>
      </c>
      <c r="Z305" s="221" t="s">
        <v>1237</v>
      </c>
      <c r="AA305" s="221" t="s">
        <v>1238</v>
      </c>
      <c r="AB305" s="328" t="s">
        <v>1220</v>
      </c>
      <c r="AC305" s="329">
        <v>100</v>
      </c>
      <c r="AD305" s="329">
        <v>80</v>
      </c>
    </row>
    <row r="306" spans="1:30" x14ac:dyDescent="0.25">
      <c r="A306" s="221" t="s">
        <v>1631</v>
      </c>
      <c r="B306" s="38" t="s">
        <v>841</v>
      </c>
      <c r="C306" s="78" t="s">
        <v>835</v>
      </c>
      <c r="D306" s="300" t="s">
        <v>364</v>
      </c>
      <c r="E306" s="82" t="s">
        <v>836</v>
      </c>
      <c r="F306" s="82">
        <v>7322786</v>
      </c>
      <c r="G306" s="83">
        <v>12</v>
      </c>
      <c r="H306" s="215">
        <v>43535</v>
      </c>
      <c r="I306" s="215">
        <v>43900</v>
      </c>
      <c r="J306" s="324" t="s">
        <v>1213</v>
      </c>
      <c r="K306" s="79" t="s">
        <v>837</v>
      </c>
      <c r="L306" s="328" t="s">
        <v>1220</v>
      </c>
      <c r="M306" s="329">
        <v>100</v>
      </c>
      <c r="N306" s="329">
        <v>80</v>
      </c>
      <c r="O306" s="253" t="s">
        <v>1233</v>
      </c>
      <c r="P306" s="72"/>
      <c r="Q306" s="30" t="str">
        <f t="shared" si="5"/>
        <v>Venture</v>
      </c>
      <c r="R306" s="72"/>
      <c r="S306" s="30"/>
      <c r="T306" s="221" t="s">
        <v>1862</v>
      </c>
      <c r="U306" s="397">
        <v>43593</v>
      </c>
      <c r="V306" s="221" t="s">
        <v>1760</v>
      </c>
      <c r="W306" s="328" t="s">
        <v>1220</v>
      </c>
      <c r="X306" s="329">
        <v>100</v>
      </c>
      <c r="Y306" s="329">
        <v>80</v>
      </c>
      <c r="Z306" s="221" t="s">
        <v>1237</v>
      </c>
      <c r="AA306" s="221" t="s">
        <v>1238</v>
      </c>
      <c r="AB306" s="328" t="s">
        <v>1220</v>
      </c>
      <c r="AC306" s="329">
        <v>100</v>
      </c>
      <c r="AD306" s="329">
        <v>80</v>
      </c>
    </row>
    <row r="307" spans="1:30" x14ac:dyDescent="0.25">
      <c r="A307" s="221" t="s">
        <v>1632</v>
      </c>
      <c r="B307" s="38" t="s">
        <v>842</v>
      </c>
      <c r="C307" s="78" t="s">
        <v>835</v>
      </c>
      <c r="D307" s="300" t="s">
        <v>364</v>
      </c>
      <c r="E307" s="82" t="s">
        <v>836</v>
      </c>
      <c r="F307" s="82">
        <v>14354687</v>
      </c>
      <c r="G307" s="83">
        <v>12</v>
      </c>
      <c r="H307" s="215">
        <v>43539</v>
      </c>
      <c r="I307" s="215">
        <v>43538</v>
      </c>
      <c r="J307" s="324" t="s">
        <v>1213</v>
      </c>
      <c r="K307" s="79" t="s">
        <v>837</v>
      </c>
      <c r="L307" s="328" t="s">
        <v>1220</v>
      </c>
      <c r="M307" s="329">
        <v>100</v>
      </c>
      <c r="N307" s="329">
        <v>80</v>
      </c>
      <c r="O307" s="253" t="s">
        <v>1233</v>
      </c>
      <c r="P307" s="72"/>
      <c r="Q307" s="30" t="str">
        <f t="shared" si="5"/>
        <v>Venture</v>
      </c>
      <c r="R307" s="72"/>
      <c r="S307" s="30"/>
      <c r="T307" s="221" t="s">
        <v>1862</v>
      </c>
      <c r="U307" s="397">
        <v>43593</v>
      </c>
      <c r="V307" s="221" t="s">
        <v>1760</v>
      </c>
      <c r="W307" s="328" t="s">
        <v>1220</v>
      </c>
      <c r="X307" s="329">
        <v>100</v>
      </c>
      <c r="Y307" s="329">
        <v>80</v>
      </c>
      <c r="Z307" s="221" t="s">
        <v>1237</v>
      </c>
      <c r="AA307" s="221" t="s">
        <v>1238</v>
      </c>
      <c r="AB307" s="328" t="s">
        <v>1220</v>
      </c>
      <c r="AC307" s="329">
        <v>100</v>
      </c>
      <c r="AD307" s="329">
        <v>80</v>
      </c>
    </row>
    <row r="308" spans="1:30" x14ac:dyDescent="0.25">
      <c r="A308" s="221" t="s">
        <v>1633</v>
      </c>
      <c r="B308" s="38" t="s">
        <v>843</v>
      </c>
      <c r="C308" s="78" t="s">
        <v>835</v>
      </c>
      <c r="D308" s="300" t="s">
        <v>364</v>
      </c>
      <c r="E308" s="82" t="s">
        <v>836</v>
      </c>
      <c r="F308" s="82">
        <v>14354682</v>
      </c>
      <c r="G308" s="83">
        <v>12</v>
      </c>
      <c r="H308" s="215">
        <v>43535</v>
      </c>
      <c r="I308" s="215">
        <v>43900</v>
      </c>
      <c r="J308" s="324" t="s">
        <v>1213</v>
      </c>
      <c r="K308" s="79" t="s">
        <v>837</v>
      </c>
      <c r="L308" s="328" t="s">
        <v>1220</v>
      </c>
      <c r="M308" s="329">
        <v>100</v>
      </c>
      <c r="N308" s="329">
        <v>80</v>
      </c>
      <c r="O308" s="253" t="s">
        <v>1233</v>
      </c>
      <c r="P308" s="72"/>
      <c r="Q308" s="30" t="str">
        <f t="shared" si="5"/>
        <v>Venture</v>
      </c>
      <c r="R308" s="72"/>
      <c r="S308" s="30"/>
      <c r="T308" s="221" t="s">
        <v>1862</v>
      </c>
      <c r="U308" s="397">
        <v>43593</v>
      </c>
      <c r="V308" s="221" t="s">
        <v>1760</v>
      </c>
      <c r="W308" s="328" t="s">
        <v>1220</v>
      </c>
      <c r="X308" s="329">
        <v>100</v>
      </c>
      <c r="Y308" s="329">
        <v>80</v>
      </c>
      <c r="Z308" s="221" t="s">
        <v>1237</v>
      </c>
      <c r="AA308" s="221" t="s">
        <v>1238</v>
      </c>
      <c r="AB308" s="328" t="s">
        <v>1220</v>
      </c>
      <c r="AC308" s="329">
        <v>100</v>
      </c>
      <c r="AD308" s="329">
        <v>80</v>
      </c>
    </row>
    <row r="309" spans="1:30" x14ac:dyDescent="0.25">
      <c r="A309" s="221" t="s">
        <v>1634</v>
      </c>
      <c r="B309" s="38" t="s">
        <v>844</v>
      </c>
      <c r="C309" s="78" t="s">
        <v>835</v>
      </c>
      <c r="D309" s="300" t="s">
        <v>364</v>
      </c>
      <c r="E309" s="82" t="s">
        <v>836</v>
      </c>
      <c r="F309" s="82">
        <v>14354698</v>
      </c>
      <c r="G309" s="83">
        <v>12</v>
      </c>
      <c r="H309" s="215">
        <v>43539</v>
      </c>
      <c r="I309" s="215">
        <v>43904</v>
      </c>
      <c r="J309" s="324" t="s">
        <v>1213</v>
      </c>
      <c r="K309" s="79" t="s">
        <v>837</v>
      </c>
      <c r="L309" s="328" t="s">
        <v>1220</v>
      </c>
      <c r="M309" s="329">
        <v>100</v>
      </c>
      <c r="N309" s="329">
        <v>80</v>
      </c>
      <c r="O309" s="253" t="s">
        <v>1233</v>
      </c>
      <c r="P309" s="72"/>
      <c r="Q309" s="30" t="str">
        <f t="shared" si="5"/>
        <v>Venture</v>
      </c>
      <c r="R309" s="72"/>
      <c r="S309" s="30"/>
      <c r="T309" s="221" t="s">
        <v>1862</v>
      </c>
      <c r="U309" s="397">
        <v>43593</v>
      </c>
      <c r="V309" s="221" t="s">
        <v>1760</v>
      </c>
      <c r="W309" s="328" t="s">
        <v>1220</v>
      </c>
      <c r="X309" s="329">
        <v>100</v>
      </c>
      <c r="Y309" s="329">
        <v>80</v>
      </c>
      <c r="Z309" s="221" t="s">
        <v>1237</v>
      </c>
      <c r="AA309" s="221" t="s">
        <v>1238</v>
      </c>
      <c r="AB309" s="328" t="s">
        <v>1220</v>
      </c>
      <c r="AC309" s="329">
        <v>100</v>
      </c>
      <c r="AD309" s="329">
        <v>80</v>
      </c>
    </row>
    <row r="310" spans="1:30" ht="25.5" x14ac:dyDescent="0.25">
      <c r="A310" s="221" t="s">
        <v>1635</v>
      </c>
      <c r="B310" s="38" t="s">
        <v>845</v>
      </c>
      <c r="C310" s="300" t="s">
        <v>846</v>
      </c>
      <c r="D310" s="300" t="s">
        <v>847</v>
      </c>
      <c r="E310" s="301" t="s">
        <v>848</v>
      </c>
      <c r="F310" s="301" t="s">
        <v>849</v>
      </c>
      <c r="G310" s="83">
        <v>12</v>
      </c>
      <c r="H310" s="215">
        <v>43690</v>
      </c>
      <c r="I310" s="215">
        <v>44056</v>
      </c>
      <c r="J310" s="326" t="s">
        <v>1218</v>
      </c>
      <c r="K310" s="27" t="s">
        <v>303</v>
      </c>
      <c r="L310" s="328" t="s">
        <v>1221</v>
      </c>
      <c r="M310" s="329">
        <v>432</v>
      </c>
      <c r="N310" s="329">
        <v>432</v>
      </c>
      <c r="O310" s="253" t="s">
        <v>1232</v>
      </c>
      <c r="P310" s="72"/>
      <c r="Q310" s="30" t="str">
        <f t="shared" si="5"/>
        <v>Venture</v>
      </c>
      <c r="R310" s="72"/>
      <c r="S310" s="30"/>
      <c r="T310" s="221" t="s">
        <v>1862</v>
      </c>
      <c r="U310" s="397">
        <v>43735</v>
      </c>
      <c r="V310" s="221" t="s">
        <v>1956</v>
      </c>
      <c r="W310" s="328" t="s">
        <v>1221</v>
      </c>
      <c r="X310" s="329">
        <v>432</v>
      </c>
      <c r="Y310" s="329">
        <v>432</v>
      </c>
      <c r="Z310" s="221" t="s">
        <v>1235</v>
      </c>
      <c r="AA310" s="221" t="s">
        <v>1236</v>
      </c>
      <c r="AB310" s="328" t="s">
        <v>1221</v>
      </c>
      <c r="AC310" s="329">
        <v>432</v>
      </c>
      <c r="AD310" s="329">
        <v>432</v>
      </c>
    </row>
    <row r="311" spans="1:30" x14ac:dyDescent="0.25">
      <c r="A311" s="221" t="s">
        <v>1636</v>
      </c>
      <c r="B311" s="86" t="s">
        <v>854</v>
      </c>
      <c r="C311" s="87" t="s">
        <v>855</v>
      </c>
      <c r="D311" s="88" t="s">
        <v>856</v>
      </c>
      <c r="E311" s="89" t="s">
        <v>857</v>
      </c>
      <c r="F311" s="90" t="s">
        <v>858</v>
      </c>
      <c r="G311" s="27" t="s">
        <v>859</v>
      </c>
      <c r="H311" s="215">
        <v>43775</v>
      </c>
      <c r="I311" s="215">
        <v>44141</v>
      </c>
      <c r="J311" s="324" t="s">
        <v>1215</v>
      </c>
      <c r="K311" s="27" t="s">
        <v>303</v>
      </c>
      <c r="L311" s="328" t="s">
        <v>1221</v>
      </c>
      <c r="M311" s="329">
        <v>180</v>
      </c>
      <c r="N311" s="329">
        <v>180</v>
      </c>
      <c r="O311" s="253" t="s">
        <v>1232</v>
      </c>
      <c r="P311" s="72"/>
      <c r="Q311" s="30" t="str">
        <f t="shared" si="5"/>
        <v>Venture</v>
      </c>
      <c r="R311" s="397">
        <v>43838</v>
      </c>
      <c r="S311" s="397" t="s">
        <v>2417</v>
      </c>
      <c r="T311" s="221" t="s">
        <v>1862</v>
      </c>
      <c r="U311" s="397">
        <v>43838</v>
      </c>
      <c r="V311" s="221"/>
      <c r="W311" s="328" t="s">
        <v>1221</v>
      </c>
      <c r="X311" s="329">
        <v>180</v>
      </c>
      <c r="Y311" s="329">
        <v>180</v>
      </c>
      <c r="Z311" s="221" t="s">
        <v>1229</v>
      </c>
      <c r="AA311" s="221" t="s">
        <v>1230</v>
      </c>
      <c r="AB311" s="328" t="s">
        <v>1221</v>
      </c>
      <c r="AC311" s="329">
        <v>180</v>
      </c>
      <c r="AD311" s="329">
        <v>180</v>
      </c>
    </row>
    <row r="312" spans="1:30" s="381" customFormat="1" ht="51" x14ac:dyDescent="0.25">
      <c r="A312" s="356" t="s">
        <v>1637</v>
      </c>
      <c r="B312" s="357" t="s">
        <v>862</v>
      </c>
      <c r="C312" s="358" t="s">
        <v>863</v>
      </c>
      <c r="D312" s="359" t="s">
        <v>81</v>
      </c>
      <c r="E312" s="360" t="s">
        <v>642</v>
      </c>
      <c r="F312" s="361">
        <v>97019</v>
      </c>
      <c r="G312" s="362">
        <v>12</v>
      </c>
      <c r="H312" s="448">
        <v>43517</v>
      </c>
      <c r="I312" s="448">
        <v>43882</v>
      </c>
      <c r="J312" s="363" t="s">
        <v>1219</v>
      </c>
      <c r="K312" s="364" t="s">
        <v>303</v>
      </c>
      <c r="L312" s="365" t="s">
        <v>1221</v>
      </c>
      <c r="M312" s="366">
        <v>160</v>
      </c>
      <c r="N312" s="366">
        <v>160</v>
      </c>
      <c r="O312" s="367" t="s">
        <v>1231</v>
      </c>
      <c r="P312" s="368" t="s">
        <v>1748</v>
      </c>
      <c r="Q312" s="753" t="str">
        <f t="shared" si="5"/>
        <v>Venture</v>
      </c>
      <c r="R312" s="368"/>
      <c r="S312" s="763"/>
      <c r="T312" s="399" t="s">
        <v>1862</v>
      </c>
      <c r="U312" s="398">
        <v>43546</v>
      </c>
      <c r="V312" s="356" t="s">
        <v>1758</v>
      </c>
      <c r="W312" s="365" t="s">
        <v>1221</v>
      </c>
      <c r="X312" s="366">
        <v>160</v>
      </c>
      <c r="Y312" s="366">
        <v>160</v>
      </c>
      <c r="Z312" s="356" t="s">
        <v>333</v>
      </c>
      <c r="AA312" s="356" t="s">
        <v>333</v>
      </c>
      <c r="AB312" s="365" t="s">
        <v>1194</v>
      </c>
      <c r="AC312" s="366"/>
      <c r="AD312" s="356"/>
    </row>
    <row r="313" spans="1:30" s="381" customFormat="1" ht="51" x14ac:dyDescent="0.25">
      <c r="A313" s="356" t="s">
        <v>1638</v>
      </c>
      <c r="B313" s="357" t="s">
        <v>868</v>
      </c>
      <c r="C313" s="358" t="s">
        <v>863</v>
      </c>
      <c r="D313" s="359" t="s">
        <v>81</v>
      </c>
      <c r="E313" s="360" t="s">
        <v>642</v>
      </c>
      <c r="F313" s="361">
        <v>97020</v>
      </c>
      <c r="G313" s="362">
        <v>12</v>
      </c>
      <c r="H313" s="448">
        <v>43517</v>
      </c>
      <c r="I313" s="448">
        <v>43882</v>
      </c>
      <c r="J313" s="363" t="s">
        <v>1219</v>
      </c>
      <c r="K313" s="364" t="s">
        <v>303</v>
      </c>
      <c r="L313" s="365" t="s">
        <v>1221</v>
      </c>
      <c r="M313" s="366">
        <v>160</v>
      </c>
      <c r="N313" s="366">
        <v>160</v>
      </c>
      <c r="O313" s="367" t="s">
        <v>1231</v>
      </c>
      <c r="P313" s="368" t="s">
        <v>1748</v>
      </c>
      <c r="Q313" s="753" t="str">
        <f t="shared" si="5"/>
        <v>Venture</v>
      </c>
      <c r="R313" s="368"/>
      <c r="S313" s="763"/>
      <c r="T313" s="399" t="s">
        <v>1862</v>
      </c>
      <c r="U313" s="398">
        <v>43546</v>
      </c>
      <c r="V313" s="356" t="s">
        <v>1758</v>
      </c>
      <c r="W313" s="365" t="s">
        <v>1221</v>
      </c>
      <c r="X313" s="366">
        <v>160</v>
      </c>
      <c r="Y313" s="366">
        <v>160</v>
      </c>
      <c r="Z313" s="356" t="s">
        <v>333</v>
      </c>
      <c r="AA313" s="356" t="s">
        <v>333</v>
      </c>
      <c r="AB313" s="365" t="s">
        <v>1194</v>
      </c>
      <c r="AC313" s="366"/>
      <c r="AD313" s="356"/>
    </row>
    <row r="314" spans="1:30" s="381" customFormat="1" ht="51" x14ac:dyDescent="0.25">
      <c r="A314" s="356" t="s">
        <v>1639</v>
      </c>
      <c r="B314" s="357" t="s">
        <v>869</v>
      </c>
      <c r="C314" s="358" t="s">
        <v>863</v>
      </c>
      <c r="D314" s="359" t="s">
        <v>81</v>
      </c>
      <c r="E314" s="360" t="s">
        <v>99</v>
      </c>
      <c r="F314" s="361">
        <v>97015</v>
      </c>
      <c r="G314" s="362">
        <v>12</v>
      </c>
      <c r="H314" s="448">
        <v>43517</v>
      </c>
      <c r="I314" s="448">
        <v>43882</v>
      </c>
      <c r="J314" s="363" t="s">
        <v>1219</v>
      </c>
      <c r="K314" s="364" t="s">
        <v>303</v>
      </c>
      <c r="L314" s="365" t="s">
        <v>1221</v>
      </c>
      <c r="M314" s="366">
        <v>160</v>
      </c>
      <c r="N314" s="366">
        <v>160</v>
      </c>
      <c r="O314" s="367" t="s">
        <v>1231</v>
      </c>
      <c r="P314" s="368" t="s">
        <v>1748</v>
      </c>
      <c r="Q314" s="753" t="str">
        <f t="shared" si="5"/>
        <v>Venture</v>
      </c>
      <c r="R314" s="368"/>
      <c r="S314" s="763"/>
      <c r="T314" s="399" t="s">
        <v>1862</v>
      </c>
      <c r="U314" s="398">
        <v>43546</v>
      </c>
      <c r="V314" s="356" t="s">
        <v>1758</v>
      </c>
      <c r="W314" s="365" t="s">
        <v>1221</v>
      </c>
      <c r="X314" s="366">
        <v>160</v>
      </c>
      <c r="Y314" s="366">
        <v>160</v>
      </c>
      <c r="Z314" s="356" t="s">
        <v>333</v>
      </c>
      <c r="AA314" s="356" t="s">
        <v>333</v>
      </c>
      <c r="AB314" s="365" t="s">
        <v>1194</v>
      </c>
      <c r="AC314" s="366"/>
      <c r="AD314" s="356"/>
    </row>
    <row r="315" spans="1:30" s="381" customFormat="1" ht="51" x14ac:dyDescent="0.25">
      <c r="A315" s="356" t="s">
        <v>1640</v>
      </c>
      <c r="B315" s="357" t="s">
        <v>870</v>
      </c>
      <c r="C315" s="358" t="s">
        <v>863</v>
      </c>
      <c r="D315" s="359" t="s">
        <v>81</v>
      </c>
      <c r="E315" s="360" t="s">
        <v>99</v>
      </c>
      <c r="F315" s="361">
        <v>97016</v>
      </c>
      <c r="G315" s="362">
        <v>12</v>
      </c>
      <c r="H315" s="448">
        <v>43517</v>
      </c>
      <c r="I315" s="448">
        <v>43882</v>
      </c>
      <c r="J315" s="363" t="s">
        <v>1219</v>
      </c>
      <c r="K315" s="364" t="s">
        <v>303</v>
      </c>
      <c r="L315" s="365" t="s">
        <v>1221</v>
      </c>
      <c r="M315" s="366">
        <v>160</v>
      </c>
      <c r="N315" s="366">
        <v>160</v>
      </c>
      <c r="O315" s="367" t="s">
        <v>1231</v>
      </c>
      <c r="P315" s="368" t="s">
        <v>1748</v>
      </c>
      <c r="Q315" s="753" t="str">
        <f t="shared" si="5"/>
        <v>Venture</v>
      </c>
      <c r="R315" s="368"/>
      <c r="S315" s="763"/>
      <c r="T315" s="399" t="s">
        <v>1862</v>
      </c>
      <c r="U315" s="398">
        <v>43546</v>
      </c>
      <c r="V315" s="356" t="s">
        <v>1758</v>
      </c>
      <c r="W315" s="365" t="s">
        <v>1221</v>
      </c>
      <c r="X315" s="366">
        <v>160</v>
      </c>
      <c r="Y315" s="366">
        <v>160</v>
      </c>
      <c r="Z315" s="356" t="s">
        <v>333</v>
      </c>
      <c r="AA315" s="356" t="s">
        <v>333</v>
      </c>
      <c r="AB315" s="365" t="s">
        <v>1194</v>
      </c>
      <c r="AC315" s="366"/>
      <c r="AD315" s="356"/>
    </row>
    <row r="316" spans="1:30" s="381" customFormat="1" ht="51" x14ac:dyDescent="0.25">
      <c r="A316" s="356" t="s">
        <v>1641</v>
      </c>
      <c r="B316" s="357" t="s">
        <v>871</v>
      </c>
      <c r="C316" s="358" t="s">
        <v>863</v>
      </c>
      <c r="D316" s="359" t="s">
        <v>81</v>
      </c>
      <c r="E316" s="360" t="s">
        <v>99</v>
      </c>
      <c r="F316" s="361">
        <v>97017</v>
      </c>
      <c r="G316" s="362">
        <v>12</v>
      </c>
      <c r="H316" s="448">
        <v>43517</v>
      </c>
      <c r="I316" s="448">
        <v>43882</v>
      </c>
      <c r="J316" s="363" t="s">
        <v>1219</v>
      </c>
      <c r="K316" s="364" t="s">
        <v>303</v>
      </c>
      <c r="L316" s="365" t="s">
        <v>1221</v>
      </c>
      <c r="M316" s="366">
        <v>160</v>
      </c>
      <c r="N316" s="366">
        <v>160</v>
      </c>
      <c r="O316" s="367" t="s">
        <v>1231</v>
      </c>
      <c r="P316" s="368" t="s">
        <v>1748</v>
      </c>
      <c r="Q316" s="753" t="str">
        <f t="shared" si="5"/>
        <v>Venture</v>
      </c>
      <c r="R316" s="368"/>
      <c r="S316" s="763"/>
      <c r="T316" s="399" t="s">
        <v>1862</v>
      </c>
      <c r="U316" s="398">
        <v>43546</v>
      </c>
      <c r="V316" s="356" t="s">
        <v>1758</v>
      </c>
      <c r="W316" s="365" t="s">
        <v>1221</v>
      </c>
      <c r="X316" s="366">
        <v>160</v>
      </c>
      <c r="Y316" s="366">
        <v>160</v>
      </c>
      <c r="Z316" s="356" t="s">
        <v>333</v>
      </c>
      <c r="AA316" s="356" t="s">
        <v>333</v>
      </c>
      <c r="AB316" s="365" t="s">
        <v>1194</v>
      </c>
      <c r="AC316" s="366"/>
      <c r="AD316" s="356"/>
    </row>
    <row r="317" spans="1:30" s="381" customFormat="1" ht="51" x14ac:dyDescent="0.25">
      <c r="A317" s="356" t="s">
        <v>1642</v>
      </c>
      <c r="B317" s="357" t="s">
        <v>872</v>
      </c>
      <c r="C317" s="358" t="s">
        <v>863</v>
      </c>
      <c r="D317" s="359" t="s">
        <v>81</v>
      </c>
      <c r="E317" s="360" t="s">
        <v>99</v>
      </c>
      <c r="F317" s="361">
        <v>97018</v>
      </c>
      <c r="G317" s="362">
        <v>12</v>
      </c>
      <c r="H317" s="448">
        <v>43517</v>
      </c>
      <c r="I317" s="448">
        <v>43882</v>
      </c>
      <c r="J317" s="363" t="s">
        <v>1219</v>
      </c>
      <c r="K317" s="364" t="s">
        <v>303</v>
      </c>
      <c r="L317" s="365" t="s">
        <v>1221</v>
      </c>
      <c r="M317" s="366">
        <v>160</v>
      </c>
      <c r="N317" s="366">
        <v>160</v>
      </c>
      <c r="O317" s="367" t="s">
        <v>1231</v>
      </c>
      <c r="P317" s="368" t="s">
        <v>1748</v>
      </c>
      <c r="Q317" s="753" t="str">
        <f t="shared" si="5"/>
        <v>Venture</v>
      </c>
      <c r="R317" s="368"/>
      <c r="S317" s="763"/>
      <c r="T317" s="399" t="s">
        <v>1862</v>
      </c>
      <c r="U317" s="398">
        <v>43546</v>
      </c>
      <c r="V317" s="356" t="s">
        <v>1758</v>
      </c>
      <c r="W317" s="365" t="s">
        <v>1221</v>
      </c>
      <c r="X317" s="366">
        <v>160</v>
      </c>
      <c r="Y317" s="366">
        <v>160</v>
      </c>
      <c r="Z317" s="356" t="s">
        <v>333</v>
      </c>
      <c r="AA317" s="356" t="s">
        <v>333</v>
      </c>
      <c r="AB317" s="365" t="s">
        <v>1194</v>
      </c>
      <c r="AC317" s="366"/>
      <c r="AD317" s="356"/>
    </row>
    <row r="318" spans="1:30" s="381" customFormat="1" ht="51" x14ac:dyDescent="0.25">
      <c r="A318" s="356" t="s">
        <v>1643</v>
      </c>
      <c r="B318" s="357" t="s">
        <v>873</v>
      </c>
      <c r="C318" s="358" t="s">
        <v>874</v>
      </c>
      <c r="D318" s="389" t="s">
        <v>364</v>
      </c>
      <c r="E318" s="364" t="s">
        <v>875</v>
      </c>
      <c r="F318" s="361">
        <v>97010</v>
      </c>
      <c r="G318" s="362">
        <v>12</v>
      </c>
      <c r="H318" s="448">
        <v>43517</v>
      </c>
      <c r="I318" s="448">
        <v>43882</v>
      </c>
      <c r="J318" s="363" t="s">
        <v>1219</v>
      </c>
      <c r="K318" s="364" t="s">
        <v>303</v>
      </c>
      <c r="L318" s="365" t="s">
        <v>1221</v>
      </c>
      <c r="M318" s="366">
        <v>240</v>
      </c>
      <c r="N318" s="366">
        <v>240</v>
      </c>
      <c r="O318" s="367" t="s">
        <v>1231</v>
      </c>
      <c r="P318" s="368" t="s">
        <v>1748</v>
      </c>
      <c r="Q318" s="753" t="str">
        <f t="shared" si="5"/>
        <v>Venture</v>
      </c>
      <c r="R318" s="368"/>
      <c r="S318" s="763"/>
      <c r="T318" s="399" t="s">
        <v>1862</v>
      </c>
      <c r="U318" s="398">
        <v>43546</v>
      </c>
      <c r="V318" s="356" t="s">
        <v>1758</v>
      </c>
      <c r="W318" s="365" t="s">
        <v>1221</v>
      </c>
      <c r="X318" s="366">
        <v>240</v>
      </c>
      <c r="Y318" s="366">
        <v>240</v>
      </c>
      <c r="Z318" s="356" t="s">
        <v>333</v>
      </c>
      <c r="AA318" s="356" t="s">
        <v>333</v>
      </c>
      <c r="AB318" s="365" t="s">
        <v>1194</v>
      </c>
      <c r="AC318" s="366"/>
      <c r="AD318" s="356"/>
    </row>
    <row r="319" spans="1:30" s="381" customFormat="1" ht="51" x14ac:dyDescent="0.25">
      <c r="A319" s="356" t="s">
        <v>1644</v>
      </c>
      <c r="B319" s="357" t="s">
        <v>876</v>
      </c>
      <c r="C319" s="358" t="s">
        <v>874</v>
      </c>
      <c r="D319" s="389" t="s">
        <v>364</v>
      </c>
      <c r="E319" s="364" t="s">
        <v>875</v>
      </c>
      <c r="F319" s="361">
        <v>97011</v>
      </c>
      <c r="G319" s="362">
        <v>12</v>
      </c>
      <c r="H319" s="448">
        <v>43517</v>
      </c>
      <c r="I319" s="448">
        <v>43882</v>
      </c>
      <c r="J319" s="363" t="s">
        <v>1219</v>
      </c>
      <c r="K319" s="364" t="s">
        <v>303</v>
      </c>
      <c r="L319" s="365" t="s">
        <v>1221</v>
      </c>
      <c r="M319" s="366">
        <v>240</v>
      </c>
      <c r="N319" s="366">
        <v>240</v>
      </c>
      <c r="O319" s="367" t="s">
        <v>1231</v>
      </c>
      <c r="P319" s="368" t="s">
        <v>1748</v>
      </c>
      <c r="Q319" s="753" t="str">
        <f t="shared" si="5"/>
        <v>Venture</v>
      </c>
      <c r="R319" s="368"/>
      <c r="S319" s="763"/>
      <c r="T319" s="399" t="s">
        <v>1862</v>
      </c>
      <c r="U319" s="398">
        <v>43546</v>
      </c>
      <c r="V319" s="356" t="s">
        <v>1758</v>
      </c>
      <c r="W319" s="365" t="s">
        <v>1221</v>
      </c>
      <c r="X319" s="366">
        <v>240</v>
      </c>
      <c r="Y319" s="366">
        <v>240</v>
      </c>
      <c r="Z319" s="356" t="s">
        <v>333</v>
      </c>
      <c r="AA319" s="356" t="s">
        <v>333</v>
      </c>
      <c r="AB319" s="365" t="s">
        <v>1194</v>
      </c>
      <c r="AC319" s="366"/>
      <c r="AD319" s="356"/>
    </row>
    <row r="320" spans="1:30" s="381" customFormat="1" ht="51" x14ac:dyDescent="0.25">
      <c r="A320" s="356" t="s">
        <v>1645</v>
      </c>
      <c r="B320" s="357" t="s">
        <v>877</v>
      </c>
      <c r="C320" s="358" t="s">
        <v>874</v>
      </c>
      <c r="D320" s="389" t="s">
        <v>364</v>
      </c>
      <c r="E320" s="364" t="s">
        <v>63</v>
      </c>
      <c r="F320" s="361">
        <v>97012</v>
      </c>
      <c r="G320" s="362">
        <v>12</v>
      </c>
      <c r="H320" s="448">
        <v>43517</v>
      </c>
      <c r="I320" s="448">
        <v>43882</v>
      </c>
      <c r="J320" s="363" t="s">
        <v>1219</v>
      </c>
      <c r="K320" s="364" t="s">
        <v>303</v>
      </c>
      <c r="L320" s="365" t="s">
        <v>1221</v>
      </c>
      <c r="M320" s="366">
        <v>240</v>
      </c>
      <c r="N320" s="366">
        <v>240</v>
      </c>
      <c r="O320" s="367" t="s">
        <v>1231</v>
      </c>
      <c r="P320" s="368" t="s">
        <v>1748</v>
      </c>
      <c r="Q320" s="753" t="str">
        <f t="shared" si="5"/>
        <v>Venture</v>
      </c>
      <c r="R320" s="368"/>
      <c r="S320" s="763"/>
      <c r="T320" s="399" t="s">
        <v>1862</v>
      </c>
      <c r="U320" s="398">
        <v>43546</v>
      </c>
      <c r="V320" s="356" t="s">
        <v>1758</v>
      </c>
      <c r="W320" s="365" t="s">
        <v>1221</v>
      </c>
      <c r="X320" s="366">
        <v>240</v>
      </c>
      <c r="Y320" s="366">
        <v>240</v>
      </c>
      <c r="Z320" s="356" t="s">
        <v>333</v>
      </c>
      <c r="AA320" s="356" t="s">
        <v>333</v>
      </c>
      <c r="AB320" s="365" t="s">
        <v>1194</v>
      </c>
      <c r="AC320" s="366"/>
      <c r="AD320" s="356"/>
    </row>
    <row r="321" spans="1:30" s="381" customFormat="1" ht="51" x14ac:dyDescent="0.25">
      <c r="A321" s="356" t="s">
        <v>1646</v>
      </c>
      <c r="B321" s="357" t="s">
        <v>879</v>
      </c>
      <c r="C321" s="358" t="s">
        <v>874</v>
      </c>
      <c r="D321" s="389" t="s">
        <v>364</v>
      </c>
      <c r="E321" s="364" t="s">
        <v>63</v>
      </c>
      <c r="F321" s="361">
        <v>97013</v>
      </c>
      <c r="G321" s="362">
        <v>12</v>
      </c>
      <c r="H321" s="448">
        <v>43517</v>
      </c>
      <c r="I321" s="448">
        <v>43882</v>
      </c>
      <c r="J321" s="363" t="s">
        <v>1219</v>
      </c>
      <c r="K321" s="364" t="s">
        <v>303</v>
      </c>
      <c r="L321" s="365" t="s">
        <v>1221</v>
      </c>
      <c r="M321" s="366">
        <v>240</v>
      </c>
      <c r="N321" s="366">
        <v>240</v>
      </c>
      <c r="O321" s="367" t="s">
        <v>1231</v>
      </c>
      <c r="P321" s="368" t="s">
        <v>1748</v>
      </c>
      <c r="Q321" s="753" t="str">
        <f t="shared" si="5"/>
        <v>Venture</v>
      </c>
      <c r="R321" s="368"/>
      <c r="S321" s="763"/>
      <c r="T321" s="399" t="s">
        <v>1862</v>
      </c>
      <c r="U321" s="398">
        <v>43546</v>
      </c>
      <c r="V321" s="356" t="s">
        <v>1758</v>
      </c>
      <c r="W321" s="365" t="s">
        <v>1221</v>
      </c>
      <c r="X321" s="366">
        <v>240</v>
      </c>
      <c r="Y321" s="366">
        <v>240</v>
      </c>
      <c r="Z321" s="356" t="s">
        <v>333</v>
      </c>
      <c r="AA321" s="356" t="s">
        <v>333</v>
      </c>
      <c r="AB321" s="365" t="s">
        <v>1194</v>
      </c>
      <c r="AC321" s="366"/>
      <c r="AD321" s="356"/>
    </row>
    <row r="322" spans="1:30" s="381" customFormat="1" ht="51" x14ac:dyDescent="0.25">
      <c r="A322" s="356" t="s">
        <v>1647</v>
      </c>
      <c r="B322" s="357" t="s">
        <v>880</v>
      </c>
      <c r="C322" s="358" t="s">
        <v>777</v>
      </c>
      <c r="D322" s="389" t="s">
        <v>28</v>
      </c>
      <c r="E322" s="364" t="s">
        <v>46</v>
      </c>
      <c r="F322" s="361">
        <v>97025</v>
      </c>
      <c r="G322" s="362">
        <v>12</v>
      </c>
      <c r="H322" s="448">
        <v>43517</v>
      </c>
      <c r="I322" s="448">
        <v>43882</v>
      </c>
      <c r="J322" s="363" t="s">
        <v>1219</v>
      </c>
      <c r="K322" s="364" t="s">
        <v>303</v>
      </c>
      <c r="L322" s="365" t="s">
        <v>1221</v>
      </c>
      <c r="M322" s="366">
        <v>144</v>
      </c>
      <c r="N322" s="366">
        <v>144</v>
      </c>
      <c r="O322" s="367" t="s">
        <v>1231</v>
      </c>
      <c r="P322" s="368" t="s">
        <v>1748</v>
      </c>
      <c r="Q322" s="753" t="str">
        <f t="shared" si="5"/>
        <v>Venture</v>
      </c>
      <c r="R322" s="368"/>
      <c r="S322" s="763"/>
      <c r="T322" s="399" t="s">
        <v>1862</v>
      </c>
      <c r="U322" s="398">
        <v>43546</v>
      </c>
      <c r="V322" s="356" t="s">
        <v>1758</v>
      </c>
      <c r="W322" s="365" t="s">
        <v>1221</v>
      </c>
      <c r="X322" s="366">
        <v>144</v>
      </c>
      <c r="Y322" s="366">
        <v>144</v>
      </c>
      <c r="Z322" s="356" t="s">
        <v>333</v>
      </c>
      <c r="AA322" s="356" t="s">
        <v>333</v>
      </c>
      <c r="AB322" s="365" t="s">
        <v>1194</v>
      </c>
      <c r="AC322" s="366"/>
      <c r="AD322" s="356"/>
    </row>
    <row r="323" spans="1:30" s="381" customFormat="1" ht="51" x14ac:dyDescent="0.25">
      <c r="A323" s="356" t="s">
        <v>1648</v>
      </c>
      <c r="B323" s="357" t="s">
        <v>881</v>
      </c>
      <c r="C323" s="370" t="s">
        <v>882</v>
      </c>
      <c r="D323" s="389" t="s">
        <v>28</v>
      </c>
      <c r="E323" s="364" t="s">
        <v>29</v>
      </c>
      <c r="F323" s="361">
        <v>97026</v>
      </c>
      <c r="G323" s="362">
        <v>12</v>
      </c>
      <c r="H323" s="448">
        <v>43517</v>
      </c>
      <c r="I323" s="448">
        <v>43882</v>
      </c>
      <c r="J323" s="363" t="s">
        <v>1219</v>
      </c>
      <c r="K323" s="364" t="s">
        <v>303</v>
      </c>
      <c r="L323" s="365" t="s">
        <v>1221</v>
      </c>
      <c r="M323" s="366">
        <v>250</v>
      </c>
      <c r="N323" s="366">
        <v>250</v>
      </c>
      <c r="O323" s="367" t="s">
        <v>1231</v>
      </c>
      <c r="P323" s="368" t="s">
        <v>1748</v>
      </c>
      <c r="Q323" s="753" t="str">
        <f t="shared" si="5"/>
        <v>Venture</v>
      </c>
      <c r="R323" s="368"/>
      <c r="S323" s="763"/>
      <c r="T323" s="399" t="s">
        <v>1862</v>
      </c>
      <c r="U323" s="398">
        <v>43546</v>
      </c>
      <c r="V323" s="356" t="s">
        <v>1758</v>
      </c>
      <c r="W323" s="365" t="s">
        <v>1221</v>
      </c>
      <c r="X323" s="366">
        <v>250</v>
      </c>
      <c r="Y323" s="366">
        <v>250</v>
      </c>
      <c r="Z323" s="356" t="s">
        <v>333</v>
      </c>
      <c r="AA323" s="356" t="s">
        <v>333</v>
      </c>
      <c r="AB323" s="365" t="s">
        <v>1194</v>
      </c>
      <c r="AC323" s="366"/>
      <c r="AD323" s="356"/>
    </row>
    <row r="324" spans="1:30" s="381" customFormat="1" ht="51" x14ac:dyDescent="0.25">
      <c r="A324" s="356" t="s">
        <v>1649</v>
      </c>
      <c r="B324" s="357" t="s">
        <v>884</v>
      </c>
      <c r="C324" s="358" t="s">
        <v>787</v>
      </c>
      <c r="D324" s="389" t="s">
        <v>52</v>
      </c>
      <c r="E324" s="364" t="s">
        <v>885</v>
      </c>
      <c r="F324" s="361">
        <v>97024</v>
      </c>
      <c r="G324" s="362">
        <v>12</v>
      </c>
      <c r="H324" s="448">
        <v>43517</v>
      </c>
      <c r="I324" s="448">
        <v>43882</v>
      </c>
      <c r="J324" s="363" t="s">
        <v>1219</v>
      </c>
      <c r="K324" s="364" t="s">
        <v>303</v>
      </c>
      <c r="L324" s="365" t="s">
        <v>1221</v>
      </c>
      <c r="M324" s="366">
        <v>200</v>
      </c>
      <c r="N324" s="366">
        <v>200</v>
      </c>
      <c r="O324" s="367" t="s">
        <v>1231</v>
      </c>
      <c r="P324" s="368" t="s">
        <v>1748</v>
      </c>
      <c r="Q324" s="753" t="str">
        <f t="shared" si="5"/>
        <v>Venture</v>
      </c>
      <c r="R324" s="368"/>
      <c r="S324" s="763"/>
      <c r="T324" s="399" t="s">
        <v>1862</v>
      </c>
      <c r="U324" s="398">
        <v>43546</v>
      </c>
      <c r="V324" s="356" t="s">
        <v>1758</v>
      </c>
      <c r="W324" s="365" t="s">
        <v>1221</v>
      </c>
      <c r="X324" s="366">
        <v>200</v>
      </c>
      <c r="Y324" s="366">
        <v>200</v>
      </c>
      <c r="Z324" s="356" t="s">
        <v>333</v>
      </c>
      <c r="AA324" s="356" t="s">
        <v>333</v>
      </c>
      <c r="AB324" s="365" t="s">
        <v>1194</v>
      </c>
      <c r="AC324" s="366"/>
      <c r="AD324" s="356"/>
    </row>
    <row r="325" spans="1:30" s="381" customFormat="1" ht="51" x14ac:dyDescent="0.25">
      <c r="A325" s="356" t="s">
        <v>1650</v>
      </c>
      <c r="B325" s="357" t="s">
        <v>886</v>
      </c>
      <c r="C325" s="358" t="s">
        <v>887</v>
      </c>
      <c r="D325" s="369" t="s">
        <v>888</v>
      </c>
      <c r="E325" s="364" t="s">
        <v>889</v>
      </c>
      <c r="F325" s="361">
        <v>97014</v>
      </c>
      <c r="G325" s="362">
        <v>12</v>
      </c>
      <c r="H325" s="448">
        <v>43529</v>
      </c>
      <c r="I325" s="448">
        <v>43895</v>
      </c>
      <c r="J325" s="363" t="s">
        <v>1213</v>
      </c>
      <c r="K325" s="364" t="s">
        <v>303</v>
      </c>
      <c r="L325" s="365" t="s">
        <v>1221</v>
      </c>
      <c r="M325" s="366">
        <v>185</v>
      </c>
      <c r="N325" s="366">
        <v>185</v>
      </c>
      <c r="O325" s="367" t="s">
        <v>1231</v>
      </c>
      <c r="P325" s="368" t="s">
        <v>1748</v>
      </c>
      <c r="Q325" s="753" t="str">
        <f t="shared" si="5"/>
        <v>Venture</v>
      </c>
      <c r="R325" s="368"/>
      <c r="S325" s="763"/>
      <c r="T325" s="399" t="s">
        <v>1862</v>
      </c>
      <c r="U325" s="398">
        <v>43593</v>
      </c>
      <c r="V325" s="399" t="s">
        <v>1760</v>
      </c>
      <c r="W325" s="365" t="s">
        <v>1221</v>
      </c>
      <c r="X325" s="366">
        <v>185</v>
      </c>
      <c r="Y325" s="366">
        <v>185</v>
      </c>
      <c r="Z325" s="356" t="s">
        <v>333</v>
      </c>
      <c r="AA325" s="356" t="s">
        <v>333</v>
      </c>
      <c r="AB325" s="365" t="s">
        <v>1194</v>
      </c>
      <c r="AC325" s="366"/>
      <c r="AD325" s="356"/>
    </row>
    <row r="326" spans="1:30" s="381" customFormat="1" ht="51" x14ac:dyDescent="0.25">
      <c r="A326" s="356" t="s">
        <v>1651</v>
      </c>
      <c r="B326" s="357" t="s">
        <v>890</v>
      </c>
      <c r="C326" s="358" t="s">
        <v>891</v>
      </c>
      <c r="D326" s="358" t="s">
        <v>87</v>
      </c>
      <c r="E326" s="364" t="s">
        <v>893</v>
      </c>
      <c r="F326" s="361">
        <v>97021</v>
      </c>
      <c r="G326" s="362">
        <v>12</v>
      </c>
      <c r="H326" s="448">
        <v>43517</v>
      </c>
      <c r="I326" s="448">
        <v>43882</v>
      </c>
      <c r="J326" s="363" t="s">
        <v>1219</v>
      </c>
      <c r="K326" s="364" t="s">
        <v>303</v>
      </c>
      <c r="L326" s="365" t="s">
        <v>1221</v>
      </c>
      <c r="M326" s="366">
        <v>270</v>
      </c>
      <c r="N326" s="366">
        <v>270</v>
      </c>
      <c r="O326" s="367" t="s">
        <v>1231</v>
      </c>
      <c r="P326" s="368" t="s">
        <v>1748</v>
      </c>
      <c r="Q326" s="753" t="str">
        <f t="shared" ref="Q326:Q389" si="6">T326</f>
        <v>Venture</v>
      </c>
      <c r="R326" s="368"/>
      <c r="S326" s="763"/>
      <c r="T326" s="399" t="s">
        <v>1862</v>
      </c>
      <c r="U326" s="398">
        <v>43546</v>
      </c>
      <c r="V326" s="356" t="s">
        <v>1758</v>
      </c>
      <c r="W326" s="365" t="s">
        <v>1221</v>
      </c>
      <c r="X326" s="366">
        <v>270</v>
      </c>
      <c r="Y326" s="366">
        <v>270</v>
      </c>
      <c r="Z326" s="356" t="s">
        <v>333</v>
      </c>
      <c r="AA326" s="356" t="s">
        <v>333</v>
      </c>
      <c r="AB326" s="365" t="s">
        <v>1194</v>
      </c>
      <c r="AC326" s="366"/>
      <c r="AD326" s="356"/>
    </row>
    <row r="327" spans="1:30" s="381" customFormat="1" ht="51" x14ac:dyDescent="0.25">
      <c r="A327" s="356" t="s">
        <v>1652</v>
      </c>
      <c r="B327" s="357" t="s">
        <v>894</v>
      </c>
      <c r="C327" s="358" t="s">
        <v>891</v>
      </c>
      <c r="D327" s="358" t="s">
        <v>87</v>
      </c>
      <c r="E327" s="364" t="s">
        <v>893</v>
      </c>
      <c r="F327" s="361">
        <v>97022</v>
      </c>
      <c r="G327" s="362">
        <v>12</v>
      </c>
      <c r="H327" s="448">
        <v>43517</v>
      </c>
      <c r="I327" s="448">
        <v>43882</v>
      </c>
      <c r="J327" s="363" t="s">
        <v>1219</v>
      </c>
      <c r="K327" s="364" t="s">
        <v>303</v>
      </c>
      <c r="L327" s="365" t="s">
        <v>1221</v>
      </c>
      <c r="M327" s="366">
        <v>270</v>
      </c>
      <c r="N327" s="366">
        <v>270</v>
      </c>
      <c r="O327" s="367" t="s">
        <v>1231</v>
      </c>
      <c r="P327" s="368" t="s">
        <v>1748</v>
      </c>
      <c r="Q327" s="753" t="str">
        <f t="shared" si="6"/>
        <v>Venture</v>
      </c>
      <c r="R327" s="368"/>
      <c r="S327" s="763"/>
      <c r="T327" s="399" t="s">
        <v>1862</v>
      </c>
      <c r="U327" s="398">
        <v>43546</v>
      </c>
      <c r="V327" s="356" t="s">
        <v>1758</v>
      </c>
      <c r="W327" s="365" t="s">
        <v>1221</v>
      </c>
      <c r="X327" s="366">
        <v>270</v>
      </c>
      <c r="Y327" s="366">
        <v>270</v>
      </c>
      <c r="Z327" s="356" t="s">
        <v>333</v>
      </c>
      <c r="AA327" s="356" t="s">
        <v>333</v>
      </c>
      <c r="AB327" s="365" t="s">
        <v>1194</v>
      </c>
      <c r="AC327" s="366"/>
      <c r="AD327" s="356"/>
    </row>
    <row r="328" spans="1:30" s="381" customFormat="1" ht="51" x14ac:dyDescent="0.25">
      <c r="A328" s="356" t="s">
        <v>1653</v>
      </c>
      <c r="B328" s="357" t="s">
        <v>895</v>
      </c>
      <c r="C328" s="358" t="s">
        <v>896</v>
      </c>
      <c r="D328" s="358" t="s">
        <v>87</v>
      </c>
      <c r="E328" s="364" t="s">
        <v>897</v>
      </c>
      <c r="F328" s="361">
        <v>97023</v>
      </c>
      <c r="G328" s="362">
        <v>12</v>
      </c>
      <c r="H328" s="448">
        <v>43517</v>
      </c>
      <c r="I328" s="448">
        <v>43882</v>
      </c>
      <c r="J328" s="363" t="s">
        <v>1219</v>
      </c>
      <c r="K328" s="364" t="s">
        <v>303</v>
      </c>
      <c r="L328" s="365" t="s">
        <v>1221</v>
      </c>
      <c r="M328" s="366">
        <v>270</v>
      </c>
      <c r="N328" s="366">
        <v>270</v>
      </c>
      <c r="O328" s="367" t="s">
        <v>1231</v>
      </c>
      <c r="P328" s="368" t="s">
        <v>1748</v>
      </c>
      <c r="Q328" s="753" t="str">
        <f t="shared" si="6"/>
        <v>Venture</v>
      </c>
      <c r="R328" s="368"/>
      <c r="S328" s="763"/>
      <c r="T328" s="399" t="s">
        <v>1862</v>
      </c>
      <c r="U328" s="398">
        <v>43546</v>
      </c>
      <c r="V328" s="356" t="s">
        <v>1758</v>
      </c>
      <c r="W328" s="365" t="s">
        <v>1221</v>
      </c>
      <c r="X328" s="366">
        <v>270</v>
      </c>
      <c r="Y328" s="366">
        <v>270</v>
      </c>
      <c r="Z328" s="356" t="s">
        <v>333</v>
      </c>
      <c r="AA328" s="356" t="s">
        <v>333</v>
      </c>
      <c r="AB328" s="365" t="s">
        <v>1194</v>
      </c>
      <c r="AC328" s="366"/>
      <c r="AD328" s="356"/>
    </row>
    <row r="329" spans="1:30" ht="25.5" x14ac:dyDescent="0.25">
      <c r="A329" s="221" t="s">
        <v>1654</v>
      </c>
      <c r="B329" s="86" t="s">
        <v>298</v>
      </c>
      <c r="C329" s="87" t="s">
        <v>299</v>
      </c>
      <c r="D329" s="261" t="s">
        <v>1744</v>
      </c>
      <c r="E329" s="89" t="s">
        <v>301</v>
      </c>
      <c r="F329" s="90" t="s">
        <v>302</v>
      </c>
      <c r="G329" s="27">
        <v>12</v>
      </c>
      <c r="H329" s="215">
        <v>43587</v>
      </c>
      <c r="I329" s="215">
        <v>43953</v>
      </c>
      <c r="J329" s="324" t="s">
        <v>1210</v>
      </c>
      <c r="K329" s="27" t="s">
        <v>303</v>
      </c>
      <c r="L329" s="328" t="s">
        <v>1221</v>
      </c>
      <c r="M329" s="329">
        <v>0</v>
      </c>
      <c r="N329" s="329">
        <v>0</v>
      </c>
      <c r="O329" s="21" t="s">
        <v>1234</v>
      </c>
      <c r="P329" s="25" t="s">
        <v>306</v>
      </c>
      <c r="Q329" s="30" t="str">
        <f t="shared" si="6"/>
        <v>Venture</v>
      </c>
      <c r="R329" s="25"/>
      <c r="S329" s="764"/>
      <c r="T329" s="221" t="s">
        <v>1862</v>
      </c>
      <c r="U329" s="397"/>
      <c r="V329" s="221"/>
      <c r="W329" s="328" t="s">
        <v>1221</v>
      </c>
      <c r="X329" s="329">
        <v>0</v>
      </c>
      <c r="Y329" s="329">
        <v>0</v>
      </c>
      <c r="Z329" s="221" t="s">
        <v>333</v>
      </c>
      <c r="AA329" s="221" t="s">
        <v>333</v>
      </c>
      <c r="AB329" s="328" t="s">
        <v>1221</v>
      </c>
      <c r="AC329" s="329">
        <v>0</v>
      </c>
      <c r="AD329" s="329">
        <v>0</v>
      </c>
    </row>
    <row r="330" spans="1:30" ht="25.5" x14ac:dyDescent="0.25">
      <c r="A330" s="221" t="s">
        <v>1655</v>
      </c>
      <c r="B330" s="86" t="s">
        <v>308</v>
      </c>
      <c r="C330" s="87" t="s">
        <v>309</v>
      </c>
      <c r="D330" s="261" t="s">
        <v>1744</v>
      </c>
      <c r="E330" s="89" t="s">
        <v>310</v>
      </c>
      <c r="F330" s="90" t="s">
        <v>311</v>
      </c>
      <c r="G330" s="27">
        <v>12</v>
      </c>
      <c r="H330" s="215">
        <v>43587</v>
      </c>
      <c r="I330" s="215">
        <v>43953</v>
      </c>
      <c r="J330" s="324" t="s">
        <v>1210</v>
      </c>
      <c r="K330" s="27" t="s">
        <v>303</v>
      </c>
      <c r="L330" s="328" t="s">
        <v>1221</v>
      </c>
      <c r="M330" s="329">
        <v>0</v>
      </c>
      <c r="N330" s="329">
        <v>0</v>
      </c>
      <c r="O330" s="21" t="s">
        <v>1234</v>
      </c>
      <c r="P330" s="25" t="s">
        <v>306</v>
      </c>
      <c r="Q330" s="30" t="str">
        <f t="shared" si="6"/>
        <v>Venture</v>
      </c>
      <c r="R330" s="25"/>
      <c r="S330" s="764"/>
      <c r="T330" s="221" t="s">
        <v>1862</v>
      </c>
      <c r="U330" s="397"/>
      <c r="V330" s="221"/>
      <c r="W330" s="328" t="s">
        <v>1221</v>
      </c>
      <c r="X330" s="329">
        <v>0</v>
      </c>
      <c r="Y330" s="329">
        <v>0</v>
      </c>
      <c r="Z330" s="221" t="s">
        <v>333</v>
      </c>
      <c r="AA330" s="221" t="s">
        <v>333</v>
      </c>
      <c r="AB330" s="328" t="s">
        <v>1221</v>
      </c>
      <c r="AC330" s="329">
        <v>0</v>
      </c>
      <c r="AD330" s="329">
        <v>0</v>
      </c>
    </row>
    <row r="331" spans="1:30" ht="38.25" x14ac:dyDescent="0.25">
      <c r="A331" s="221" t="s">
        <v>1656</v>
      </c>
      <c r="B331" s="86" t="s">
        <v>312</v>
      </c>
      <c r="C331" s="87" t="s">
        <v>313</v>
      </c>
      <c r="D331" s="300" t="s">
        <v>314</v>
      </c>
      <c r="E331" s="89" t="s">
        <v>315</v>
      </c>
      <c r="F331" s="620">
        <v>435110</v>
      </c>
      <c r="G331" s="27">
        <v>24</v>
      </c>
      <c r="H331" s="215">
        <v>43571</v>
      </c>
      <c r="I331" s="215">
        <v>44302</v>
      </c>
      <c r="J331" s="324" t="s">
        <v>1212</v>
      </c>
      <c r="K331" s="27" t="s">
        <v>317</v>
      </c>
      <c r="L331" s="328" t="s">
        <v>1221</v>
      </c>
      <c r="M331" s="329">
        <v>185</v>
      </c>
      <c r="N331" s="329">
        <v>185</v>
      </c>
      <c r="O331" s="21" t="s">
        <v>1234</v>
      </c>
      <c r="P331" s="26" t="s">
        <v>1750</v>
      </c>
      <c r="Q331" s="30" t="str">
        <f t="shared" si="6"/>
        <v>Venture</v>
      </c>
      <c r="R331" s="26"/>
      <c r="S331" s="765"/>
      <c r="T331" s="221" t="s">
        <v>1862</v>
      </c>
      <c r="U331" s="449">
        <v>43623</v>
      </c>
      <c r="V331" s="221" t="s">
        <v>1871</v>
      </c>
      <c r="W331" s="328" t="s">
        <v>1221</v>
      </c>
      <c r="X331" s="329">
        <v>185</v>
      </c>
      <c r="Y331" s="329">
        <v>185</v>
      </c>
      <c r="Z331" s="221" t="s">
        <v>333</v>
      </c>
      <c r="AA331" s="221" t="s">
        <v>333</v>
      </c>
      <c r="AB331" s="328" t="s">
        <v>1221</v>
      </c>
      <c r="AC331" s="329">
        <v>0</v>
      </c>
      <c r="AD331" s="329">
        <v>0</v>
      </c>
    </row>
    <row r="332" spans="1:30" ht="38.25" x14ac:dyDescent="0.25">
      <c r="A332" s="221" t="s">
        <v>1657</v>
      </c>
      <c r="B332" s="86" t="s">
        <v>322</v>
      </c>
      <c r="C332" s="87" t="s">
        <v>323</v>
      </c>
      <c r="D332" s="88" t="s">
        <v>324</v>
      </c>
      <c r="E332" s="89" t="s">
        <v>325</v>
      </c>
      <c r="F332" s="90">
        <v>90001301209</v>
      </c>
      <c r="G332" s="27">
        <v>15</v>
      </c>
      <c r="H332" s="215">
        <v>43647</v>
      </c>
      <c r="I332" s="215">
        <v>44013</v>
      </c>
      <c r="J332" s="324" t="s">
        <v>1211</v>
      </c>
      <c r="K332" s="27" t="s">
        <v>324</v>
      </c>
      <c r="L332" s="328" t="s">
        <v>1220</v>
      </c>
      <c r="M332" s="329">
        <v>3513.02</v>
      </c>
      <c r="N332" s="329">
        <v>2634.77</v>
      </c>
      <c r="O332" s="27" t="s">
        <v>1232</v>
      </c>
      <c r="P332" s="391" t="s">
        <v>1747</v>
      </c>
      <c r="Q332" s="30" t="str">
        <f t="shared" si="6"/>
        <v>Venture</v>
      </c>
      <c r="R332" s="391"/>
      <c r="S332" s="766"/>
      <c r="T332" s="221" t="s">
        <v>1862</v>
      </c>
      <c r="U332" s="397"/>
      <c r="V332" s="221"/>
      <c r="W332" s="328" t="s">
        <v>1220</v>
      </c>
      <c r="X332" s="329">
        <v>3513.02</v>
      </c>
      <c r="Y332" s="329">
        <v>2634.77</v>
      </c>
      <c r="Z332" s="221" t="s">
        <v>333</v>
      </c>
      <c r="AA332" s="221" t="s">
        <v>1746</v>
      </c>
      <c r="AB332" s="328" t="s">
        <v>1220</v>
      </c>
      <c r="AC332" s="329">
        <v>3513.02</v>
      </c>
      <c r="AD332" s="329">
        <v>2634.77</v>
      </c>
    </row>
    <row r="333" spans="1:30" ht="25.5" x14ac:dyDescent="0.25">
      <c r="A333" s="221" t="s">
        <v>1658</v>
      </c>
      <c r="B333" s="86" t="s">
        <v>331</v>
      </c>
      <c r="C333" s="87" t="s">
        <v>332</v>
      </c>
      <c r="D333" s="300" t="s">
        <v>904</v>
      </c>
      <c r="E333" s="89" t="s">
        <v>333</v>
      </c>
      <c r="F333" s="90" t="s">
        <v>334</v>
      </c>
      <c r="G333" s="27">
        <v>12</v>
      </c>
      <c r="H333" s="215">
        <v>43383</v>
      </c>
      <c r="I333" s="215">
        <v>43748</v>
      </c>
      <c r="J333" s="324" t="s">
        <v>1216</v>
      </c>
      <c r="K333" s="27" t="s">
        <v>1742</v>
      </c>
      <c r="L333" s="328" t="s">
        <v>1221</v>
      </c>
      <c r="M333" s="329">
        <v>0</v>
      </c>
      <c r="N333" s="329">
        <v>0</v>
      </c>
      <c r="O333" s="253" t="s">
        <v>1233</v>
      </c>
      <c r="P333" s="40"/>
      <c r="Q333" s="30" t="str">
        <f t="shared" si="6"/>
        <v>Venture</v>
      </c>
      <c r="R333" s="40"/>
      <c r="S333" s="93"/>
      <c r="T333" s="221" t="s">
        <v>1862</v>
      </c>
      <c r="U333" s="397"/>
      <c r="V333" s="221"/>
      <c r="W333" s="328" t="s">
        <v>1221</v>
      </c>
      <c r="X333" s="329">
        <v>0</v>
      </c>
      <c r="Y333" s="329">
        <v>0</v>
      </c>
      <c r="Z333" s="221" t="s">
        <v>333</v>
      </c>
      <c r="AA333" s="221" t="s">
        <v>333</v>
      </c>
      <c r="AB333" s="328" t="s">
        <v>1221</v>
      </c>
      <c r="AC333" s="329">
        <v>0</v>
      </c>
      <c r="AD333" s="329">
        <v>0</v>
      </c>
    </row>
    <row r="334" spans="1:30" x14ac:dyDescent="0.25">
      <c r="A334" s="221" t="s">
        <v>1659</v>
      </c>
      <c r="B334" s="86" t="s">
        <v>339</v>
      </c>
      <c r="C334" s="87" t="s">
        <v>340</v>
      </c>
      <c r="D334" s="300" t="s">
        <v>904</v>
      </c>
      <c r="E334" s="89">
        <v>186015031</v>
      </c>
      <c r="F334" s="90" t="s">
        <v>341</v>
      </c>
      <c r="G334" s="27">
        <v>12</v>
      </c>
      <c r="H334" s="215">
        <v>43383</v>
      </c>
      <c r="I334" s="215">
        <v>43748</v>
      </c>
      <c r="J334" s="324" t="s">
        <v>1216</v>
      </c>
      <c r="K334" s="27" t="s">
        <v>1742</v>
      </c>
      <c r="L334" s="328" t="s">
        <v>1221</v>
      </c>
      <c r="M334" s="329">
        <v>0</v>
      </c>
      <c r="N334" s="329">
        <v>0</v>
      </c>
      <c r="O334" s="253" t="s">
        <v>1233</v>
      </c>
      <c r="P334" s="40"/>
      <c r="Q334" s="30" t="str">
        <f t="shared" si="6"/>
        <v>Venture</v>
      </c>
      <c r="R334" s="40"/>
      <c r="S334" s="93"/>
      <c r="T334" s="221" t="s">
        <v>1862</v>
      </c>
      <c r="U334" s="397"/>
      <c r="V334" s="221"/>
      <c r="W334" s="328" t="s">
        <v>1221</v>
      </c>
      <c r="X334" s="329">
        <v>0</v>
      </c>
      <c r="Y334" s="329">
        <v>0</v>
      </c>
      <c r="Z334" s="221" t="s">
        <v>333</v>
      </c>
      <c r="AA334" s="221" t="s">
        <v>333</v>
      </c>
      <c r="AB334" s="328" t="s">
        <v>1221</v>
      </c>
      <c r="AC334" s="329">
        <v>0</v>
      </c>
      <c r="AD334" s="329">
        <v>0</v>
      </c>
    </row>
    <row r="335" spans="1:30" ht="25.5" x14ac:dyDescent="0.25">
      <c r="A335" s="221" t="s">
        <v>1660</v>
      </c>
      <c r="B335" s="86" t="s">
        <v>342</v>
      </c>
      <c r="C335" s="87" t="s">
        <v>332</v>
      </c>
      <c r="D335" s="300" t="s">
        <v>904</v>
      </c>
      <c r="E335" s="89" t="s">
        <v>333</v>
      </c>
      <c r="F335" s="90" t="s">
        <v>343</v>
      </c>
      <c r="G335" s="27">
        <v>12</v>
      </c>
      <c r="H335" s="215">
        <v>43385</v>
      </c>
      <c r="I335" s="215">
        <v>43750</v>
      </c>
      <c r="J335" s="324" t="s">
        <v>1216</v>
      </c>
      <c r="K335" s="27" t="s">
        <v>1742</v>
      </c>
      <c r="L335" s="328" t="s">
        <v>1221</v>
      </c>
      <c r="M335" s="329">
        <v>0</v>
      </c>
      <c r="N335" s="329">
        <v>0</v>
      </c>
      <c r="O335" s="253" t="s">
        <v>1233</v>
      </c>
      <c r="P335" s="40"/>
      <c r="Q335" s="30" t="str">
        <f t="shared" si="6"/>
        <v>Venture</v>
      </c>
      <c r="R335" s="40"/>
      <c r="S335" s="93"/>
      <c r="T335" s="221" t="s">
        <v>1862</v>
      </c>
      <c r="U335" s="397"/>
      <c r="V335" s="221"/>
      <c r="W335" s="328" t="s">
        <v>1221</v>
      </c>
      <c r="X335" s="329">
        <v>0</v>
      </c>
      <c r="Y335" s="329">
        <v>0</v>
      </c>
      <c r="Z335" s="221" t="s">
        <v>333</v>
      </c>
      <c r="AA335" s="221" t="s">
        <v>333</v>
      </c>
      <c r="AB335" s="328" t="s">
        <v>1221</v>
      </c>
      <c r="AC335" s="329">
        <v>0</v>
      </c>
      <c r="AD335" s="329">
        <v>0</v>
      </c>
    </row>
    <row r="336" spans="1:30" x14ac:dyDescent="0.25">
      <c r="A336" s="221" t="s">
        <v>1661</v>
      </c>
      <c r="B336" s="86" t="s">
        <v>346</v>
      </c>
      <c r="C336" s="87" t="s">
        <v>340</v>
      </c>
      <c r="D336" s="300" t="s">
        <v>904</v>
      </c>
      <c r="E336" s="89">
        <v>186015031</v>
      </c>
      <c r="F336" s="90" t="s">
        <v>347</v>
      </c>
      <c r="G336" s="27">
        <v>12</v>
      </c>
      <c r="H336" s="215">
        <v>43385</v>
      </c>
      <c r="I336" s="215">
        <v>43750</v>
      </c>
      <c r="J336" s="324" t="s">
        <v>1216</v>
      </c>
      <c r="K336" s="27" t="s">
        <v>1742</v>
      </c>
      <c r="L336" s="328" t="s">
        <v>1221</v>
      </c>
      <c r="M336" s="329">
        <v>0</v>
      </c>
      <c r="N336" s="329">
        <v>0</v>
      </c>
      <c r="O336" s="253" t="s">
        <v>1233</v>
      </c>
      <c r="P336" s="40"/>
      <c r="Q336" s="30" t="str">
        <f t="shared" si="6"/>
        <v>Venture</v>
      </c>
      <c r="R336" s="40"/>
      <c r="S336" s="93"/>
      <c r="T336" s="221" t="s">
        <v>1862</v>
      </c>
      <c r="U336" s="397"/>
      <c r="V336" s="221"/>
      <c r="W336" s="328" t="s">
        <v>1221</v>
      </c>
      <c r="X336" s="329">
        <v>0</v>
      </c>
      <c r="Y336" s="329">
        <v>0</v>
      </c>
      <c r="Z336" s="221" t="s">
        <v>333</v>
      </c>
      <c r="AA336" s="221" t="s">
        <v>333</v>
      </c>
      <c r="AB336" s="328" t="s">
        <v>1221</v>
      </c>
      <c r="AC336" s="329">
        <v>0</v>
      </c>
      <c r="AD336" s="329">
        <v>0</v>
      </c>
    </row>
    <row r="337" spans="1:30" ht="25.5" x14ac:dyDescent="0.25">
      <c r="A337" s="221" t="s">
        <v>1662</v>
      </c>
      <c r="B337" s="86" t="s">
        <v>348</v>
      </c>
      <c r="C337" s="87" t="s">
        <v>332</v>
      </c>
      <c r="D337" s="300" t="s">
        <v>904</v>
      </c>
      <c r="E337" s="89" t="s">
        <v>333</v>
      </c>
      <c r="F337" s="90" t="s">
        <v>349</v>
      </c>
      <c r="G337" s="27">
        <v>12</v>
      </c>
      <c r="H337" s="215">
        <v>43384</v>
      </c>
      <c r="I337" s="215">
        <v>43749</v>
      </c>
      <c r="J337" s="324" t="s">
        <v>1216</v>
      </c>
      <c r="K337" s="27" t="s">
        <v>1742</v>
      </c>
      <c r="L337" s="328" t="s">
        <v>1221</v>
      </c>
      <c r="M337" s="329">
        <v>0</v>
      </c>
      <c r="N337" s="329">
        <v>0</v>
      </c>
      <c r="O337" s="253" t="s">
        <v>1233</v>
      </c>
      <c r="P337" s="40"/>
      <c r="Q337" s="30" t="str">
        <f t="shared" si="6"/>
        <v>Venture</v>
      </c>
      <c r="R337" s="40"/>
      <c r="S337" s="93"/>
      <c r="T337" s="221" t="s">
        <v>1862</v>
      </c>
      <c r="U337" s="397"/>
      <c r="V337" s="221"/>
      <c r="W337" s="328" t="s">
        <v>1221</v>
      </c>
      <c r="X337" s="329">
        <v>0</v>
      </c>
      <c r="Y337" s="329">
        <v>0</v>
      </c>
      <c r="Z337" s="221" t="s">
        <v>333</v>
      </c>
      <c r="AA337" s="221" t="s">
        <v>333</v>
      </c>
      <c r="AB337" s="328" t="s">
        <v>1221</v>
      </c>
      <c r="AC337" s="329">
        <v>0</v>
      </c>
      <c r="AD337" s="329">
        <v>0</v>
      </c>
    </row>
    <row r="338" spans="1:30" x14ac:dyDescent="0.25">
      <c r="A338" s="221" t="s">
        <v>1663</v>
      </c>
      <c r="B338" s="86" t="s">
        <v>352</v>
      </c>
      <c r="C338" s="87" t="s">
        <v>340</v>
      </c>
      <c r="D338" s="300" t="s">
        <v>904</v>
      </c>
      <c r="E338" s="89">
        <v>186015031</v>
      </c>
      <c r="F338" s="90" t="s">
        <v>353</v>
      </c>
      <c r="G338" s="27">
        <v>12</v>
      </c>
      <c r="H338" s="215">
        <v>43384</v>
      </c>
      <c r="I338" s="215">
        <v>43749</v>
      </c>
      <c r="J338" s="324" t="s">
        <v>1216</v>
      </c>
      <c r="K338" s="27" t="s">
        <v>1742</v>
      </c>
      <c r="L338" s="328" t="s">
        <v>1221</v>
      </c>
      <c r="M338" s="329">
        <v>0</v>
      </c>
      <c r="N338" s="329">
        <v>0</v>
      </c>
      <c r="O338" s="253" t="s">
        <v>1233</v>
      </c>
      <c r="P338" s="40"/>
      <c r="Q338" s="30" t="str">
        <f t="shared" si="6"/>
        <v>Venture</v>
      </c>
      <c r="R338" s="40"/>
      <c r="S338" s="93"/>
      <c r="T338" s="221" t="s">
        <v>1862</v>
      </c>
      <c r="U338" s="397"/>
      <c r="V338" s="221"/>
      <c r="W338" s="328" t="s">
        <v>1221</v>
      </c>
      <c r="X338" s="329">
        <v>0</v>
      </c>
      <c r="Y338" s="329">
        <v>0</v>
      </c>
      <c r="Z338" s="221" t="s">
        <v>333</v>
      </c>
      <c r="AA338" s="221" t="s">
        <v>333</v>
      </c>
      <c r="AB338" s="328" t="s">
        <v>1221</v>
      </c>
      <c r="AC338" s="329">
        <v>0</v>
      </c>
      <c r="AD338" s="329">
        <v>0</v>
      </c>
    </row>
    <row r="339" spans="1:30" ht="25.5" x14ac:dyDescent="0.25">
      <c r="A339" s="221" t="s">
        <v>1664</v>
      </c>
      <c r="B339" s="86" t="s">
        <v>354</v>
      </c>
      <c r="C339" s="87" t="s">
        <v>332</v>
      </c>
      <c r="D339" s="300" t="s">
        <v>904</v>
      </c>
      <c r="E339" s="89" t="s">
        <v>333</v>
      </c>
      <c r="F339" s="90" t="s">
        <v>355</v>
      </c>
      <c r="G339" s="27">
        <v>12</v>
      </c>
      <c r="H339" s="215">
        <v>43385</v>
      </c>
      <c r="I339" s="215">
        <v>43750</v>
      </c>
      <c r="J339" s="324" t="s">
        <v>1216</v>
      </c>
      <c r="K339" s="27" t="s">
        <v>1742</v>
      </c>
      <c r="L339" s="328" t="s">
        <v>1221</v>
      </c>
      <c r="M339" s="329">
        <v>0</v>
      </c>
      <c r="N339" s="329">
        <v>0</v>
      </c>
      <c r="O339" s="253" t="s">
        <v>1233</v>
      </c>
      <c r="P339" s="40"/>
      <c r="Q339" s="30" t="str">
        <f t="shared" si="6"/>
        <v>Venture</v>
      </c>
      <c r="R339" s="40"/>
      <c r="S339" s="93"/>
      <c r="T339" s="221" t="s">
        <v>1862</v>
      </c>
      <c r="U339" s="397"/>
      <c r="V339" s="221"/>
      <c r="W339" s="328" t="s">
        <v>1221</v>
      </c>
      <c r="X339" s="329">
        <v>0</v>
      </c>
      <c r="Y339" s="329">
        <v>0</v>
      </c>
      <c r="Z339" s="221" t="s">
        <v>333</v>
      </c>
      <c r="AA339" s="221" t="s">
        <v>333</v>
      </c>
      <c r="AB339" s="328" t="s">
        <v>1221</v>
      </c>
      <c r="AC339" s="329">
        <v>0</v>
      </c>
      <c r="AD339" s="329">
        <v>0</v>
      </c>
    </row>
    <row r="340" spans="1:30" x14ac:dyDescent="0.25">
      <c r="A340" s="221" t="s">
        <v>1665</v>
      </c>
      <c r="B340" s="86" t="s">
        <v>356</v>
      </c>
      <c r="C340" s="87" t="s">
        <v>340</v>
      </c>
      <c r="D340" s="300" t="s">
        <v>904</v>
      </c>
      <c r="E340" s="89">
        <v>186015031</v>
      </c>
      <c r="F340" s="90" t="s">
        <v>357</v>
      </c>
      <c r="G340" s="27">
        <v>12</v>
      </c>
      <c r="H340" s="215">
        <v>43385</v>
      </c>
      <c r="I340" s="215">
        <v>43750</v>
      </c>
      <c r="J340" s="324" t="s">
        <v>1216</v>
      </c>
      <c r="K340" s="27" t="s">
        <v>1742</v>
      </c>
      <c r="L340" s="328" t="s">
        <v>1221</v>
      </c>
      <c r="M340" s="329">
        <v>0</v>
      </c>
      <c r="N340" s="329">
        <v>0</v>
      </c>
      <c r="O340" s="253" t="s">
        <v>1233</v>
      </c>
      <c r="P340" s="40"/>
      <c r="Q340" s="30" t="str">
        <f t="shared" si="6"/>
        <v>Venture</v>
      </c>
      <c r="R340" s="40"/>
      <c r="S340" s="93"/>
      <c r="T340" s="221" t="s">
        <v>1862</v>
      </c>
      <c r="U340" s="397"/>
      <c r="V340" s="221"/>
      <c r="W340" s="328" t="s">
        <v>1221</v>
      </c>
      <c r="X340" s="329">
        <v>0</v>
      </c>
      <c r="Y340" s="329">
        <v>0</v>
      </c>
      <c r="Z340" s="221" t="s">
        <v>333</v>
      </c>
      <c r="AA340" s="221" t="s">
        <v>333</v>
      </c>
      <c r="AB340" s="328" t="s">
        <v>1221</v>
      </c>
      <c r="AC340" s="329">
        <v>0</v>
      </c>
      <c r="AD340" s="329">
        <v>0</v>
      </c>
    </row>
    <row r="341" spans="1:30" ht="25.5" x14ac:dyDescent="0.25">
      <c r="A341" s="221" t="s">
        <v>1666</v>
      </c>
      <c r="B341" s="86" t="s">
        <v>358</v>
      </c>
      <c r="C341" s="87" t="s">
        <v>332</v>
      </c>
      <c r="D341" s="300" t="s">
        <v>904</v>
      </c>
      <c r="E341" s="89" t="s">
        <v>333</v>
      </c>
      <c r="F341" s="90" t="s">
        <v>359</v>
      </c>
      <c r="G341" s="27">
        <v>12</v>
      </c>
      <c r="H341" s="215">
        <v>43384</v>
      </c>
      <c r="I341" s="215">
        <v>43749</v>
      </c>
      <c r="J341" s="324" t="s">
        <v>1216</v>
      </c>
      <c r="K341" s="27" t="s">
        <v>1742</v>
      </c>
      <c r="L341" s="328" t="s">
        <v>1221</v>
      </c>
      <c r="M341" s="329">
        <v>0</v>
      </c>
      <c r="N341" s="329">
        <v>0</v>
      </c>
      <c r="O341" s="253" t="s">
        <v>1233</v>
      </c>
      <c r="P341" s="40"/>
      <c r="Q341" s="30" t="str">
        <f t="shared" si="6"/>
        <v>Venture</v>
      </c>
      <c r="R341" s="40"/>
      <c r="S341" s="93"/>
      <c r="T341" s="221" t="s">
        <v>1862</v>
      </c>
      <c r="U341" s="397"/>
      <c r="V341" s="221"/>
      <c r="W341" s="328" t="s">
        <v>1221</v>
      </c>
      <c r="X341" s="329">
        <v>0</v>
      </c>
      <c r="Y341" s="329">
        <v>0</v>
      </c>
      <c r="Z341" s="221" t="s">
        <v>333</v>
      </c>
      <c r="AA341" s="221" t="s">
        <v>333</v>
      </c>
      <c r="AB341" s="328" t="s">
        <v>1221</v>
      </c>
      <c r="AC341" s="329">
        <v>0</v>
      </c>
      <c r="AD341" s="329">
        <v>0</v>
      </c>
    </row>
    <row r="342" spans="1:30" x14ac:dyDescent="0.25">
      <c r="A342" s="221" t="s">
        <v>1667</v>
      </c>
      <c r="B342" s="86" t="s">
        <v>360</v>
      </c>
      <c r="C342" s="87" t="s">
        <v>340</v>
      </c>
      <c r="D342" s="300" t="s">
        <v>904</v>
      </c>
      <c r="E342" s="89">
        <v>800000204</v>
      </c>
      <c r="F342" s="90" t="s">
        <v>361</v>
      </c>
      <c r="G342" s="27">
        <v>12</v>
      </c>
      <c r="H342" s="215">
        <v>43384</v>
      </c>
      <c r="I342" s="215">
        <v>43749</v>
      </c>
      <c r="J342" s="324" t="s">
        <v>1216</v>
      </c>
      <c r="K342" s="27" t="s">
        <v>1742</v>
      </c>
      <c r="L342" s="328" t="s">
        <v>1221</v>
      </c>
      <c r="M342" s="329">
        <v>0</v>
      </c>
      <c r="N342" s="329">
        <v>0</v>
      </c>
      <c r="O342" s="253" t="s">
        <v>1233</v>
      </c>
      <c r="P342" s="40"/>
      <c r="Q342" s="30" t="str">
        <f t="shared" si="6"/>
        <v>Venture</v>
      </c>
      <c r="R342" s="40"/>
      <c r="S342" s="93"/>
      <c r="T342" s="221" t="s">
        <v>1862</v>
      </c>
      <c r="U342" s="397"/>
      <c r="V342" s="221"/>
      <c r="W342" s="328" t="s">
        <v>1221</v>
      </c>
      <c r="X342" s="329">
        <v>0</v>
      </c>
      <c r="Y342" s="329">
        <v>0</v>
      </c>
      <c r="Z342" s="221" t="s">
        <v>333</v>
      </c>
      <c r="AA342" s="221" t="s">
        <v>333</v>
      </c>
      <c r="AB342" s="328" t="s">
        <v>1221</v>
      </c>
      <c r="AC342" s="329">
        <v>0</v>
      </c>
      <c r="AD342" s="329">
        <v>0</v>
      </c>
    </row>
    <row r="343" spans="1:30" x14ac:dyDescent="0.25">
      <c r="A343" s="221" t="s">
        <v>1668</v>
      </c>
      <c r="B343" s="86" t="s">
        <v>362</v>
      </c>
      <c r="C343" s="87" t="s">
        <v>363</v>
      </c>
      <c r="D343" s="88" t="s">
        <v>364</v>
      </c>
      <c r="E343" s="89">
        <v>19032</v>
      </c>
      <c r="F343" s="90" t="s">
        <v>366</v>
      </c>
      <c r="G343" s="27">
        <v>12</v>
      </c>
      <c r="H343" s="215">
        <v>43656</v>
      </c>
      <c r="I343" s="215">
        <v>44022</v>
      </c>
      <c r="J343" s="324" t="s">
        <v>1211</v>
      </c>
      <c r="K343" s="27" t="s">
        <v>1742</v>
      </c>
      <c r="L343" s="328" t="s">
        <v>1221</v>
      </c>
      <c r="M343" s="329">
        <v>240</v>
      </c>
      <c r="N343" s="329">
        <v>240</v>
      </c>
      <c r="O343" s="253" t="s">
        <v>1233</v>
      </c>
      <c r="P343" s="40"/>
      <c r="Q343" s="30" t="str">
        <f t="shared" si="6"/>
        <v>Venture</v>
      </c>
      <c r="R343" s="40"/>
      <c r="S343" s="93"/>
      <c r="T343" s="221" t="s">
        <v>1862</v>
      </c>
      <c r="U343" s="397">
        <v>43707</v>
      </c>
      <c r="V343" s="221" t="s">
        <v>1952</v>
      </c>
      <c r="W343" s="328" t="s">
        <v>1221</v>
      </c>
      <c r="X343" s="329">
        <v>240</v>
      </c>
      <c r="Y343" s="329">
        <v>240</v>
      </c>
      <c r="Z343" s="221" t="s">
        <v>333</v>
      </c>
      <c r="AA343" s="221" t="s">
        <v>333</v>
      </c>
      <c r="AB343" s="328" t="s">
        <v>1221</v>
      </c>
      <c r="AC343" s="329">
        <v>0</v>
      </c>
      <c r="AD343" s="329">
        <v>0</v>
      </c>
    </row>
    <row r="344" spans="1:30" x14ac:dyDescent="0.25">
      <c r="A344" s="221" t="s">
        <v>1669</v>
      </c>
      <c r="B344" s="86" t="s">
        <v>370</v>
      </c>
      <c r="C344" s="87" t="s">
        <v>363</v>
      </c>
      <c r="D344" s="88" t="s">
        <v>371</v>
      </c>
      <c r="E344" s="89" t="s">
        <v>372</v>
      </c>
      <c r="F344" s="90" t="s">
        <v>373</v>
      </c>
      <c r="G344" s="27">
        <v>12</v>
      </c>
      <c r="H344" s="215">
        <v>43412</v>
      </c>
      <c r="I344" s="215">
        <v>43777</v>
      </c>
      <c r="J344" s="324" t="s">
        <v>1215</v>
      </c>
      <c r="K344" s="27" t="s">
        <v>1742</v>
      </c>
      <c r="L344" s="328" t="s">
        <v>1221</v>
      </c>
      <c r="M344" s="329">
        <v>0</v>
      </c>
      <c r="N344" s="329">
        <v>0</v>
      </c>
      <c r="O344" s="253" t="s">
        <v>1233</v>
      </c>
      <c r="P344" s="40"/>
      <c r="Q344" s="30" t="str">
        <f t="shared" si="6"/>
        <v>Venture</v>
      </c>
      <c r="R344" s="40"/>
      <c r="S344" s="93"/>
      <c r="T344" s="221" t="s">
        <v>1862</v>
      </c>
      <c r="U344" s="397"/>
      <c r="V344" s="221"/>
      <c r="W344" s="328" t="s">
        <v>1221</v>
      </c>
      <c r="X344" s="329">
        <v>0</v>
      </c>
      <c r="Y344" s="329">
        <v>0</v>
      </c>
      <c r="Z344" s="221" t="s">
        <v>333</v>
      </c>
      <c r="AA344" s="221" t="s">
        <v>333</v>
      </c>
      <c r="AB344" s="328" t="s">
        <v>1221</v>
      </c>
      <c r="AC344" s="329">
        <v>0</v>
      </c>
      <c r="AD344" s="329">
        <v>0</v>
      </c>
    </row>
    <row r="345" spans="1:30" x14ac:dyDescent="0.25">
      <c r="A345" s="221" t="s">
        <v>1670</v>
      </c>
      <c r="B345" s="86" t="s">
        <v>380</v>
      </c>
      <c r="C345" s="87" t="s">
        <v>363</v>
      </c>
      <c r="D345" s="88" t="s">
        <v>371</v>
      </c>
      <c r="E345" s="89" t="s">
        <v>381</v>
      </c>
      <c r="F345" s="90" t="s">
        <v>382</v>
      </c>
      <c r="G345" s="27">
        <v>12</v>
      </c>
      <c r="H345" s="215">
        <v>43529</v>
      </c>
      <c r="I345" s="215">
        <v>43895</v>
      </c>
      <c r="J345" s="324" t="s">
        <v>1213</v>
      </c>
      <c r="K345" s="27" t="s">
        <v>1742</v>
      </c>
      <c r="L345" s="328" t="s">
        <v>1221</v>
      </c>
      <c r="M345" s="329">
        <v>0</v>
      </c>
      <c r="N345" s="329">
        <v>0</v>
      </c>
      <c r="O345" s="253" t="s">
        <v>1233</v>
      </c>
      <c r="P345" s="40"/>
      <c r="Q345" s="30" t="str">
        <f t="shared" si="6"/>
        <v>Venture</v>
      </c>
      <c r="R345" s="40"/>
      <c r="S345" s="93"/>
      <c r="T345" s="221" t="s">
        <v>1862</v>
      </c>
      <c r="U345" s="397"/>
      <c r="V345" s="221"/>
      <c r="W345" s="328" t="s">
        <v>1221</v>
      </c>
      <c r="X345" s="329">
        <v>0</v>
      </c>
      <c r="Y345" s="329">
        <v>0</v>
      </c>
      <c r="Z345" s="221" t="s">
        <v>333</v>
      </c>
      <c r="AA345" s="221" t="s">
        <v>333</v>
      </c>
      <c r="AB345" s="328" t="s">
        <v>1221</v>
      </c>
      <c r="AC345" s="329">
        <v>0</v>
      </c>
      <c r="AD345" s="329">
        <v>0</v>
      </c>
    </row>
    <row r="346" spans="1:30" x14ac:dyDescent="0.25">
      <c r="A346" s="221" t="s">
        <v>1671</v>
      </c>
      <c r="B346" s="86" t="s">
        <v>385</v>
      </c>
      <c r="C346" s="87" t="s">
        <v>386</v>
      </c>
      <c r="D346" s="300" t="s">
        <v>904</v>
      </c>
      <c r="E346" s="89" t="s">
        <v>387</v>
      </c>
      <c r="F346" s="90" t="s">
        <v>388</v>
      </c>
      <c r="G346" s="27">
        <v>12</v>
      </c>
      <c r="H346" s="215">
        <v>43551</v>
      </c>
      <c r="I346" s="215">
        <v>43917</v>
      </c>
      <c r="J346" s="324" t="s">
        <v>1213</v>
      </c>
      <c r="K346" s="27" t="s">
        <v>1742</v>
      </c>
      <c r="L346" s="328" t="s">
        <v>1221</v>
      </c>
      <c r="M346" s="329">
        <v>0</v>
      </c>
      <c r="N346" s="329">
        <v>0</v>
      </c>
      <c r="O346" s="253" t="s">
        <v>1233</v>
      </c>
      <c r="P346" s="40"/>
      <c r="Q346" s="30" t="str">
        <f t="shared" si="6"/>
        <v>Venture</v>
      </c>
      <c r="R346" s="40"/>
      <c r="S346" s="93"/>
      <c r="T346" s="221" t="s">
        <v>1862</v>
      </c>
      <c r="U346" s="397"/>
      <c r="V346" s="221"/>
      <c r="W346" s="328" t="s">
        <v>1221</v>
      </c>
      <c r="X346" s="329">
        <v>0</v>
      </c>
      <c r="Y346" s="329">
        <v>0</v>
      </c>
      <c r="Z346" s="221" t="s">
        <v>333</v>
      </c>
      <c r="AA346" s="221" t="s">
        <v>333</v>
      </c>
      <c r="AB346" s="328" t="s">
        <v>1221</v>
      </c>
      <c r="AC346" s="329">
        <v>0</v>
      </c>
      <c r="AD346" s="329">
        <v>0</v>
      </c>
    </row>
    <row r="347" spans="1:30" x14ac:dyDescent="0.25">
      <c r="A347" s="221" t="s">
        <v>1672</v>
      </c>
      <c r="B347" s="86" t="s">
        <v>391</v>
      </c>
      <c r="C347" s="87" t="s">
        <v>386</v>
      </c>
      <c r="D347" s="300" t="s">
        <v>904</v>
      </c>
      <c r="E347" s="89" t="s">
        <v>387</v>
      </c>
      <c r="F347" s="90" t="s">
        <v>392</v>
      </c>
      <c r="G347" s="27">
        <v>12</v>
      </c>
      <c r="H347" s="215">
        <v>43551</v>
      </c>
      <c r="I347" s="215">
        <v>43917</v>
      </c>
      <c r="J347" s="324" t="s">
        <v>1213</v>
      </c>
      <c r="K347" s="27" t="s">
        <v>1742</v>
      </c>
      <c r="L347" s="328" t="s">
        <v>1221</v>
      </c>
      <c r="M347" s="329">
        <v>0</v>
      </c>
      <c r="N347" s="329">
        <v>0</v>
      </c>
      <c r="O347" s="253" t="s">
        <v>1233</v>
      </c>
      <c r="P347" s="40"/>
      <c r="Q347" s="30" t="str">
        <f t="shared" si="6"/>
        <v>Venture</v>
      </c>
      <c r="R347" s="40"/>
      <c r="S347" s="93"/>
      <c r="T347" s="221" t="s">
        <v>1862</v>
      </c>
      <c r="U347" s="397"/>
      <c r="V347" s="221"/>
      <c r="W347" s="328" t="s">
        <v>1221</v>
      </c>
      <c r="X347" s="329">
        <v>0</v>
      </c>
      <c r="Y347" s="329">
        <v>0</v>
      </c>
      <c r="Z347" s="221" t="s">
        <v>333</v>
      </c>
      <c r="AA347" s="221" t="s">
        <v>333</v>
      </c>
      <c r="AB347" s="328" t="s">
        <v>1221</v>
      </c>
      <c r="AC347" s="329">
        <v>0</v>
      </c>
      <c r="AD347" s="329">
        <v>0</v>
      </c>
    </row>
    <row r="348" spans="1:30" x14ac:dyDescent="0.25">
      <c r="A348" s="221" t="s">
        <v>1673</v>
      </c>
      <c r="B348" s="86" t="s">
        <v>393</v>
      </c>
      <c r="C348" s="87" t="s">
        <v>394</v>
      </c>
      <c r="D348" s="300" t="s">
        <v>904</v>
      </c>
      <c r="E348" s="89">
        <v>800000146</v>
      </c>
      <c r="F348" s="90" t="s">
        <v>395</v>
      </c>
      <c r="G348" s="27">
        <v>12</v>
      </c>
      <c r="H348" s="215">
        <v>43223</v>
      </c>
      <c r="I348" s="215">
        <v>43588</v>
      </c>
      <c r="J348" s="324" t="s">
        <v>1210</v>
      </c>
      <c r="K348" s="27" t="s">
        <v>1415</v>
      </c>
      <c r="L348" s="328" t="s">
        <v>1220</v>
      </c>
      <c r="M348" s="329">
        <v>655.35</v>
      </c>
      <c r="N348" s="329">
        <v>481.2</v>
      </c>
      <c r="O348" s="253" t="s">
        <v>1233</v>
      </c>
      <c r="P348" s="40"/>
      <c r="Q348" s="30" t="str">
        <f t="shared" si="6"/>
        <v>Flex</v>
      </c>
      <c r="R348" s="40"/>
      <c r="S348" s="93"/>
      <c r="T348" s="221" t="s">
        <v>1415</v>
      </c>
      <c r="U348" s="397"/>
      <c r="V348" s="221"/>
      <c r="W348" s="328" t="s">
        <v>1220</v>
      </c>
      <c r="X348" s="329">
        <v>655.35</v>
      </c>
      <c r="Y348" s="329">
        <v>481.2</v>
      </c>
      <c r="Z348" s="221" t="s">
        <v>1463</v>
      </c>
      <c r="AA348" s="221" t="s">
        <v>1464</v>
      </c>
      <c r="AB348" s="328" t="s">
        <v>1220</v>
      </c>
      <c r="AC348" s="329">
        <v>655.35</v>
      </c>
      <c r="AD348" s="329">
        <v>481.2</v>
      </c>
    </row>
    <row r="349" spans="1:30" x14ac:dyDescent="0.25">
      <c r="A349" s="221" t="s">
        <v>1674</v>
      </c>
      <c r="B349" s="86" t="s">
        <v>397</v>
      </c>
      <c r="C349" s="87" t="s">
        <v>394</v>
      </c>
      <c r="D349" s="300" t="s">
        <v>904</v>
      </c>
      <c r="E349" s="89">
        <v>800000146</v>
      </c>
      <c r="F349" s="90" t="s">
        <v>398</v>
      </c>
      <c r="G349" s="27">
        <v>12</v>
      </c>
      <c r="H349" s="215">
        <v>43230</v>
      </c>
      <c r="I349" s="215">
        <v>43595</v>
      </c>
      <c r="J349" s="324" t="s">
        <v>1210</v>
      </c>
      <c r="K349" s="27" t="s">
        <v>1415</v>
      </c>
      <c r="L349" s="328" t="s">
        <v>1220</v>
      </c>
      <c r="M349" s="329">
        <v>655.35</v>
      </c>
      <c r="N349" s="329">
        <v>481.2</v>
      </c>
      <c r="O349" s="253" t="s">
        <v>1233</v>
      </c>
      <c r="P349" s="40"/>
      <c r="Q349" s="30" t="str">
        <f t="shared" si="6"/>
        <v>Flex</v>
      </c>
      <c r="R349" s="40"/>
      <c r="S349" s="93"/>
      <c r="T349" s="221" t="s">
        <v>1415</v>
      </c>
      <c r="U349" s="397"/>
      <c r="V349" s="221"/>
      <c r="W349" s="328" t="s">
        <v>1220</v>
      </c>
      <c r="X349" s="329">
        <v>655.35</v>
      </c>
      <c r="Y349" s="329">
        <v>481.2</v>
      </c>
      <c r="Z349" s="221" t="s">
        <v>1463</v>
      </c>
      <c r="AA349" s="221" t="s">
        <v>1464</v>
      </c>
      <c r="AB349" s="328" t="s">
        <v>1220</v>
      </c>
      <c r="AC349" s="329">
        <v>655.35</v>
      </c>
      <c r="AD349" s="329">
        <v>481.2</v>
      </c>
    </row>
    <row r="350" spans="1:30" x14ac:dyDescent="0.25">
      <c r="A350" s="221" t="s">
        <v>1675</v>
      </c>
      <c r="B350" s="86" t="s">
        <v>401</v>
      </c>
      <c r="C350" s="87" t="s">
        <v>402</v>
      </c>
      <c r="D350" s="300" t="s">
        <v>904</v>
      </c>
      <c r="E350" s="89" t="s">
        <v>333</v>
      </c>
      <c r="F350" s="90" t="s">
        <v>403</v>
      </c>
      <c r="G350" s="27">
        <v>12</v>
      </c>
      <c r="H350" s="215">
        <v>43402</v>
      </c>
      <c r="I350" s="215">
        <v>43767</v>
      </c>
      <c r="J350" s="324" t="s">
        <v>1216</v>
      </c>
      <c r="K350" s="27" t="s">
        <v>1742</v>
      </c>
      <c r="L350" s="328" t="s">
        <v>1221</v>
      </c>
      <c r="M350" s="329">
        <v>0</v>
      </c>
      <c r="N350" s="329">
        <v>0</v>
      </c>
      <c r="O350" s="253" t="s">
        <v>1233</v>
      </c>
      <c r="P350" s="40"/>
      <c r="Q350" s="30" t="str">
        <f t="shared" si="6"/>
        <v>Venture</v>
      </c>
      <c r="R350" s="40"/>
      <c r="S350" s="93"/>
      <c r="T350" s="221" t="s">
        <v>1862</v>
      </c>
      <c r="U350" s="397"/>
      <c r="V350" s="221"/>
      <c r="W350" s="328" t="s">
        <v>1221</v>
      </c>
      <c r="X350" s="329">
        <v>0</v>
      </c>
      <c r="Y350" s="329">
        <v>0</v>
      </c>
      <c r="Z350" s="221" t="s">
        <v>333</v>
      </c>
      <c r="AA350" s="221" t="s">
        <v>333</v>
      </c>
      <c r="AB350" s="328" t="s">
        <v>1221</v>
      </c>
      <c r="AC350" s="329">
        <v>0</v>
      </c>
      <c r="AD350" s="329">
        <v>0</v>
      </c>
    </row>
    <row r="351" spans="1:30" x14ac:dyDescent="0.25">
      <c r="A351" s="221" t="s">
        <v>1676</v>
      </c>
      <c r="B351" s="86" t="s">
        <v>406</v>
      </c>
      <c r="C351" s="87" t="s">
        <v>407</v>
      </c>
      <c r="D351" s="300" t="s">
        <v>904</v>
      </c>
      <c r="E351" s="89">
        <v>800000240</v>
      </c>
      <c r="F351" s="90" t="s">
        <v>408</v>
      </c>
      <c r="G351" s="27">
        <v>12</v>
      </c>
      <c r="H351" s="215">
        <v>43378</v>
      </c>
      <c r="I351" s="215">
        <v>43743</v>
      </c>
      <c r="J351" s="324" t="s">
        <v>1216</v>
      </c>
      <c r="K351" s="27" t="s">
        <v>1742</v>
      </c>
      <c r="L351" s="328" t="s">
        <v>1221</v>
      </c>
      <c r="M351" s="329">
        <v>0</v>
      </c>
      <c r="N351" s="329">
        <v>0</v>
      </c>
      <c r="O351" s="253" t="s">
        <v>1233</v>
      </c>
      <c r="P351" s="40"/>
      <c r="Q351" s="30" t="str">
        <f t="shared" si="6"/>
        <v>Venture</v>
      </c>
      <c r="R351" s="40"/>
      <c r="S351" s="93"/>
      <c r="T351" s="221" t="s">
        <v>1862</v>
      </c>
      <c r="U351" s="397"/>
      <c r="V351" s="221"/>
      <c r="W351" s="328" t="s">
        <v>1221</v>
      </c>
      <c r="X351" s="329">
        <v>0</v>
      </c>
      <c r="Y351" s="329">
        <v>0</v>
      </c>
      <c r="Z351" s="221" t="s">
        <v>333</v>
      </c>
      <c r="AA351" s="221" t="s">
        <v>333</v>
      </c>
      <c r="AB351" s="328" t="s">
        <v>1221</v>
      </c>
      <c r="AC351" s="329">
        <v>0</v>
      </c>
      <c r="AD351" s="329">
        <v>0</v>
      </c>
    </row>
    <row r="352" spans="1:30" x14ac:dyDescent="0.25">
      <c r="A352" s="221" t="s">
        <v>1677</v>
      </c>
      <c r="B352" s="86" t="s">
        <v>411</v>
      </c>
      <c r="C352" s="87" t="s">
        <v>412</v>
      </c>
      <c r="D352" s="300" t="s">
        <v>904</v>
      </c>
      <c r="E352" s="89">
        <v>186015043</v>
      </c>
      <c r="F352" s="90" t="s">
        <v>413</v>
      </c>
      <c r="G352" s="27">
        <v>12</v>
      </c>
      <c r="H352" s="215">
        <v>43378</v>
      </c>
      <c r="I352" s="215">
        <v>43743</v>
      </c>
      <c r="J352" s="324" t="s">
        <v>1216</v>
      </c>
      <c r="K352" s="27" t="s">
        <v>1742</v>
      </c>
      <c r="L352" s="328" t="s">
        <v>1221</v>
      </c>
      <c r="M352" s="329">
        <v>0</v>
      </c>
      <c r="N352" s="329">
        <v>0</v>
      </c>
      <c r="O352" s="253" t="s">
        <v>1233</v>
      </c>
      <c r="P352" s="40"/>
      <c r="Q352" s="30" t="str">
        <f t="shared" si="6"/>
        <v>Venture</v>
      </c>
      <c r="R352" s="40"/>
      <c r="S352" s="93"/>
      <c r="T352" s="221" t="s">
        <v>1862</v>
      </c>
      <c r="U352" s="397"/>
      <c r="V352" s="221"/>
      <c r="W352" s="328" t="s">
        <v>1221</v>
      </c>
      <c r="X352" s="329">
        <v>0</v>
      </c>
      <c r="Y352" s="329">
        <v>0</v>
      </c>
      <c r="Z352" s="221" t="s">
        <v>333</v>
      </c>
      <c r="AA352" s="221" t="s">
        <v>333</v>
      </c>
      <c r="AB352" s="328" t="s">
        <v>1221</v>
      </c>
      <c r="AC352" s="329">
        <v>0</v>
      </c>
      <c r="AD352" s="329">
        <v>0</v>
      </c>
    </row>
    <row r="353" spans="1:30" x14ac:dyDescent="0.25">
      <c r="A353" s="221" t="s">
        <v>1678</v>
      </c>
      <c r="B353" s="86" t="s">
        <v>414</v>
      </c>
      <c r="C353" s="87" t="s">
        <v>415</v>
      </c>
      <c r="D353" s="300" t="s">
        <v>904</v>
      </c>
      <c r="E353" s="89">
        <v>800000204</v>
      </c>
      <c r="F353" s="90" t="s">
        <v>416</v>
      </c>
      <c r="G353" s="27">
        <v>12</v>
      </c>
      <c r="H353" s="215">
        <v>43378</v>
      </c>
      <c r="I353" s="215">
        <v>43743</v>
      </c>
      <c r="J353" s="324" t="s">
        <v>1216</v>
      </c>
      <c r="K353" s="27" t="s">
        <v>1415</v>
      </c>
      <c r="L353" s="328" t="s">
        <v>1220</v>
      </c>
      <c r="M353" s="329">
        <v>315.23</v>
      </c>
      <c r="N353" s="329">
        <v>230.94</v>
      </c>
      <c r="O353" s="253" t="s">
        <v>1233</v>
      </c>
      <c r="P353" s="40"/>
      <c r="Q353" s="30" t="str">
        <f t="shared" si="6"/>
        <v>Flex</v>
      </c>
      <c r="R353" s="40"/>
      <c r="S353" s="93"/>
      <c r="T353" s="221" t="s">
        <v>1415</v>
      </c>
      <c r="U353" s="397"/>
      <c r="V353" s="221"/>
      <c r="W353" s="328" t="s">
        <v>1220</v>
      </c>
      <c r="X353" s="329">
        <v>315.23</v>
      </c>
      <c r="Y353" s="329">
        <v>230.94</v>
      </c>
      <c r="Z353" s="221" t="s">
        <v>1235</v>
      </c>
      <c r="AA353" s="221" t="s">
        <v>1459</v>
      </c>
      <c r="AB353" s="328" t="s">
        <v>1220</v>
      </c>
      <c r="AC353" s="329">
        <v>315.23</v>
      </c>
      <c r="AD353" s="329">
        <v>230.94</v>
      </c>
    </row>
    <row r="354" spans="1:30" x14ac:dyDescent="0.25">
      <c r="A354" s="221" t="s">
        <v>1679</v>
      </c>
      <c r="B354" s="86" t="s">
        <v>417</v>
      </c>
      <c r="C354" s="87" t="s">
        <v>407</v>
      </c>
      <c r="D354" s="300" t="s">
        <v>904</v>
      </c>
      <c r="E354" s="89">
        <v>800000240</v>
      </c>
      <c r="F354" s="90" t="s">
        <v>418</v>
      </c>
      <c r="G354" s="27">
        <v>12</v>
      </c>
      <c r="H354" s="215">
        <v>43380</v>
      </c>
      <c r="I354" s="215">
        <v>43745</v>
      </c>
      <c r="J354" s="324" t="s">
        <v>1216</v>
      </c>
      <c r="K354" s="27" t="s">
        <v>1742</v>
      </c>
      <c r="L354" s="328" t="s">
        <v>1221</v>
      </c>
      <c r="M354" s="329">
        <v>0</v>
      </c>
      <c r="N354" s="329">
        <v>0</v>
      </c>
      <c r="O354" s="253" t="s">
        <v>1233</v>
      </c>
      <c r="P354" s="40"/>
      <c r="Q354" s="30" t="str">
        <f t="shared" si="6"/>
        <v>Venture</v>
      </c>
      <c r="R354" s="40"/>
      <c r="S354" s="93"/>
      <c r="T354" s="221" t="s">
        <v>1862</v>
      </c>
      <c r="U354" s="397"/>
      <c r="V354" s="221"/>
      <c r="W354" s="328" t="s">
        <v>1221</v>
      </c>
      <c r="X354" s="329">
        <v>0</v>
      </c>
      <c r="Y354" s="329">
        <v>0</v>
      </c>
      <c r="Z354" s="221" t="s">
        <v>333</v>
      </c>
      <c r="AA354" s="221" t="s">
        <v>333</v>
      </c>
      <c r="AB354" s="328" t="s">
        <v>1221</v>
      </c>
      <c r="AC354" s="329">
        <v>0</v>
      </c>
      <c r="AD354" s="329">
        <v>0</v>
      </c>
    </row>
    <row r="355" spans="1:30" x14ac:dyDescent="0.25">
      <c r="A355" s="221" t="s">
        <v>1680</v>
      </c>
      <c r="B355" s="86" t="s">
        <v>421</v>
      </c>
      <c r="C355" s="87" t="s">
        <v>412</v>
      </c>
      <c r="D355" s="300" t="s">
        <v>904</v>
      </c>
      <c r="E355" s="89">
        <v>186015043</v>
      </c>
      <c r="F355" s="90" t="s">
        <v>422</v>
      </c>
      <c r="G355" s="27">
        <v>12</v>
      </c>
      <c r="H355" s="215">
        <v>43378</v>
      </c>
      <c r="I355" s="215">
        <v>43743</v>
      </c>
      <c r="J355" s="324" t="s">
        <v>1216</v>
      </c>
      <c r="K355" s="27" t="s">
        <v>1742</v>
      </c>
      <c r="L355" s="328" t="s">
        <v>1221</v>
      </c>
      <c r="M355" s="329">
        <v>0</v>
      </c>
      <c r="N355" s="329">
        <v>0</v>
      </c>
      <c r="O355" s="253" t="s">
        <v>1233</v>
      </c>
      <c r="P355" s="40"/>
      <c r="Q355" s="30" t="str">
        <f t="shared" si="6"/>
        <v>Venture</v>
      </c>
      <c r="R355" s="40"/>
      <c r="S355" s="93"/>
      <c r="T355" s="221" t="s">
        <v>1862</v>
      </c>
      <c r="U355" s="397"/>
      <c r="V355" s="221"/>
      <c r="W355" s="328" t="s">
        <v>1221</v>
      </c>
      <c r="X355" s="329">
        <v>0</v>
      </c>
      <c r="Y355" s="329">
        <v>0</v>
      </c>
      <c r="Z355" s="221" t="s">
        <v>333</v>
      </c>
      <c r="AA355" s="221" t="s">
        <v>333</v>
      </c>
      <c r="AB355" s="328" t="s">
        <v>1221</v>
      </c>
      <c r="AC355" s="329">
        <v>0</v>
      </c>
      <c r="AD355" s="329">
        <v>0</v>
      </c>
    </row>
    <row r="356" spans="1:30" x14ac:dyDescent="0.25">
      <c r="A356" s="221" t="s">
        <v>1681</v>
      </c>
      <c r="B356" s="86" t="s">
        <v>423</v>
      </c>
      <c r="C356" s="87" t="s">
        <v>415</v>
      </c>
      <c r="D356" s="300" t="s">
        <v>904</v>
      </c>
      <c r="E356" s="89">
        <v>800000204</v>
      </c>
      <c r="F356" s="90" t="s">
        <v>424</v>
      </c>
      <c r="G356" s="27">
        <v>12</v>
      </c>
      <c r="H356" s="215">
        <v>43378</v>
      </c>
      <c r="I356" s="215">
        <v>43743</v>
      </c>
      <c r="J356" s="324" t="s">
        <v>1216</v>
      </c>
      <c r="K356" s="27" t="s">
        <v>1415</v>
      </c>
      <c r="L356" s="328" t="s">
        <v>1220</v>
      </c>
      <c r="M356" s="329">
        <v>315.23</v>
      </c>
      <c r="N356" s="329">
        <v>230.94</v>
      </c>
      <c r="O356" s="253" t="s">
        <v>1233</v>
      </c>
      <c r="P356" s="40"/>
      <c r="Q356" s="30" t="str">
        <f t="shared" si="6"/>
        <v>Flex</v>
      </c>
      <c r="R356" s="40"/>
      <c r="S356" s="93"/>
      <c r="T356" s="221" t="s">
        <v>1415</v>
      </c>
      <c r="U356" s="397"/>
      <c r="V356" s="221"/>
      <c r="W356" s="328" t="s">
        <v>1220</v>
      </c>
      <c r="X356" s="329">
        <v>315.23</v>
      </c>
      <c r="Y356" s="329">
        <v>230.94</v>
      </c>
      <c r="Z356" s="221" t="s">
        <v>1235</v>
      </c>
      <c r="AA356" s="221" t="s">
        <v>1459</v>
      </c>
      <c r="AB356" s="328" t="s">
        <v>1220</v>
      </c>
      <c r="AC356" s="329">
        <v>315.23</v>
      </c>
      <c r="AD356" s="329">
        <v>230.94</v>
      </c>
    </row>
    <row r="357" spans="1:30" x14ac:dyDescent="0.25">
      <c r="A357" s="221" t="s">
        <v>1682</v>
      </c>
      <c r="B357" s="86" t="s">
        <v>425</v>
      </c>
      <c r="C357" s="87" t="s">
        <v>407</v>
      </c>
      <c r="D357" s="300" t="s">
        <v>904</v>
      </c>
      <c r="E357" s="89">
        <v>186015000</v>
      </c>
      <c r="F357" s="90" t="s">
        <v>426</v>
      </c>
      <c r="G357" s="27">
        <v>12</v>
      </c>
      <c r="H357" s="215">
        <v>43385</v>
      </c>
      <c r="I357" s="215">
        <v>43750</v>
      </c>
      <c r="J357" s="324" t="s">
        <v>1216</v>
      </c>
      <c r="K357" s="27" t="s">
        <v>1742</v>
      </c>
      <c r="L357" s="328" t="s">
        <v>1221</v>
      </c>
      <c r="M357" s="329">
        <v>0</v>
      </c>
      <c r="N357" s="329">
        <v>0</v>
      </c>
      <c r="O357" s="253" t="s">
        <v>1233</v>
      </c>
      <c r="P357" s="40"/>
      <c r="Q357" s="30" t="str">
        <f t="shared" si="6"/>
        <v>Venture</v>
      </c>
      <c r="R357" s="40"/>
      <c r="S357" s="93"/>
      <c r="T357" s="221" t="s">
        <v>1862</v>
      </c>
      <c r="U357" s="397"/>
      <c r="V357" s="221"/>
      <c r="W357" s="328" t="s">
        <v>1221</v>
      </c>
      <c r="X357" s="329">
        <v>0</v>
      </c>
      <c r="Y357" s="329">
        <v>0</v>
      </c>
      <c r="Z357" s="221" t="s">
        <v>333</v>
      </c>
      <c r="AA357" s="221" t="s">
        <v>333</v>
      </c>
      <c r="AB357" s="328" t="s">
        <v>1221</v>
      </c>
      <c r="AC357" s="329">
        <v>0</v>
      </c>
      <c r="AD357" s="329">
        <v>0</v>
      </c>
    </row>
    <row r="358" spans="1:30" x14ac:dyDescent="0.25">
      <c r="A358" s="221" t="s">
        <v>1683</v>
      </c>
      <c r="B358" s="86" t="s">
        <v>427</v>
      </c>
      <c r="C358" s="87" t="s">
        <v>412</v>
      </c>
      <c r="D358" s="300" t="s">
        <v>904</v>
      </c>
      <c r="E358" s="89">
        <v>186015043</v>
      </c>
      <c r="F358" s="90" t="s">
        <v>428</v>
      </c>
      <c r="G358" s="27">
        <v>12</v>
      </c>
      <c r="H358" s="215">
        <v>43383</v>
      </c>
      <c r="I358" s="215">
        <v>43748</v>
      </c>
      <c r="J358" s="324" t="s">
        <v>1216</v>
      </c>
      <c r="K358" s="27" t="s">
        <v>1742</v>
      </c>
      <c r="L358" s="328" t="s">
        <v>1221</v>
      </c>
      <c r="M358" s="329">
        <v>0</v>
      </c>
      <c r="N358" s="329">
        <v>0</v>
      </c>
      <c r="O358" s="253" t="s">
        <v>1233</v>
      </c>
      <c r="P358" s="40"/>
      <c r="Q358" s="30" t="str">
        <f t="shared" si="6"/>
        <v>Venture</v>
      </c>
      <c r="R358" s="40"/>
      <c r="S358" s="93"/>
      <c r="T358" s="221" t="s">
        <v>1862</v>
      </c>
      <c r="U358" s="397"/>
      <c r="V358" s="221"/>
      <c r="W358" s="328" t="s">
        <v>1221</v>
      </c>
      <c r="X358" s="329">
        <v>0</v>
      </c>
      <c r="Y358" s="329">
        <v>0</v>
      </c>
      <c r="Z358" s="221" t="s">
        <v>333</v>
      </c>
      <c r="AA358" s="221" t="s">
        <v>333</v>
      </c>
      <c r="AB358" s="328" t="s">
        <v>1221</v>
      </c>
      <c r="AC358" s="329">
        <v>0</v>
      </c>
      <c r="AD358" s="329">
        <v>0</v>
      </c>
    </row>
    <row r="359" spans="1:30" x14ac:dyDescent="0.25">
      <c r="A359" s="221" t="s">
        <v>1684</v>
      </c>
      <c r="B359" s="86" t="s">
        <v>429</v>
      </c>
      <c r="C359" s="87" t="s">
        <v>415</v>
      </c>
      <c r="D359" s="300" t="s">
        <v>904</v>
      </c>
      <c r="E359" s="89">
        <v>800000204</v>
      </c>
      <c r="F359" s="90" t="s">
        <v>430</v>
      </c>
      <c r="G359" s="27">
        <v>12</v>
      </c>
      <c r="H359" s="215">
        <v>43383</v>
      </c>
      <c r="I359" s="215">
        <v>43748</v>
      </c>
      <c r="J359" s="324" t="s">
        <v>1216</v>
      </c>
      <c r="K359" s="27" t="s">
        <v>1415</v>
      </c>
      <c r="L359" s="328" t="s">
        <v>1220</v>
      </c>
      <c r="M359" s="329">
        <v>367.24</v>
      </c>
      <c r="N359" s="329">
        <v>269.04000000000002</v>
      </c>
      <c r="O359" s="253" t="s">
        <v>1233</v>
      </c>
      <c r="P359" s="40"/>
      <c r="Q359" s="30" t="str">
        <f t="shared" si="6"/>
        <v>Flex</v>
      </c>
      <c r="R359" s="40"/>
      <c r="S359" s="93"/>
      <c r="T359" s="221" t="s">
        <v>1415</v>
      </c>
      <c r="U359" s="397"/>
      <c r="V359" s="221"/>
      <c r="W359" s="328" t="s">
        <v>1220</v>
      </c>
      <c r="X359" s="329">
        <v>367.24</v>
      </c>
      <c r="Y359" s="329">
        <v>269.04000000000002</v>
      </c>
      <c r="Z359" s="221" t="s">
        <v>1235</v>
      </c>
      <c r="AA359" s="221" t="s">
        <v>1459</v>
      </c>
      <c r="AB359" s="328" t="s">
        <v>1220</v>
      </c>
      <c r="AC359" s="329">
        <v>367.24</v>
      </c>
      <c r="AD359" s="329">
        <v>269.04000000000002</v>
      </c>
    </row>
    <row r="360" spans="1:30" x14ac:dyDescent="0.25">
      <c r="A360" s="221" t="s">
        <v>1685</v>
      </c>
      <c r="B360" s="86" t="s">
        <v>431</v>
      </c>
      <c r="C360" s="87" t="s">
        <v>407</v>
      </c>
      <c r="D360" s="300" t="s">
        <v>904</v>
      </c>
      <c r="E360" s="89">
        <v>186015000</v>
      </c>
      <c r="F360" s="90" t="s">
        <v>432</v>
      </c>
      <c r="G360" s="27">
        <v>12</v>
      </c>
      <c r="H360" s="215">
        <v>43384</v>
      </c>
      <c r="I360" s="215">
        <v>43749</v>
      </c>
      <c r="J360" s="324" t="s">
        <v>1216</v>
      </c>
      <c r="K360" s="27" t="s">
        <v>1742</v>
      </c>
      <c r="L360" s="328" t="s">
        <v>1221</v>
      </c>
      <c r="M360" s="329">
        <v>0</v>
      </c>
      <c r="N360" s="329">
        <v>0</v>
      </c>
      <c r="O360" s="253" t="s">
        <v>1233</v>
      </c>
      <c r="P360" s="40"/>
      <c r="Q360" s="30" t="str">
        <f t="shared" si="6"/>
        <v>Venture</v>
      </c>
      <c r="R360" s="40"/>
      <c r="S360" s="93"/>
      <c r="T360" s="221" t="s">
        <v>1862</v>
      </c>
      <c r="U360" s="397"/>
      <c r="V360" s="221"/>
      <c r="W360" s="328" t="s">
        <v>1221</v>
      </c>
      <c r="X360" s="329">
        <v>0</v>
      </c>
      <c r="Y360" s="329">
        <v>0</v>
      </c>
      <c r="Z360" s="221" t="s">
        <v>333</v>
      </c>
      <c r="AA360" s="221" t="s">
        <v>333</v>
      </c>
      <c r="AB360" s="328" t="s">
        <v>1221</v>
      </c>
      <c r="AC360" s="329">
        <v>0</v>
      </c>
      <c r="AD360" s="329">
        <v>0</v>
      </c>
    </row>
    <row r="361" spans="1:30" x14ac:dyDescent="0.25">
      <c r="A361" s="221" t="s">
        <v>1686</v>
      </c>
      <c r="B361" s="86" t="s">
        <v>433</v>
      </c>
      <c r="C361" s="87" t="s">
        <v>412</v>
      </c>
      <c r="D361" s="300" t="s">
        <v>904</v>
      </c>
      <c r="E361" s="89">
        <v>186015043</v>
      </c>
      <c r="F361" s="90" t="s">
        <v>434</v>
      </c>
      <c r="G361" s="27">
        <v>12</v>
      </c>
      <c r="H361" s="215">
        <v>43383</v>
      </c>
      <c r="I361" s="215">
        <v>43748</v>
      </c>
      <c r="J361" s="324" t="s">
        <v>1216</v>
      </c>
      <c r="K361" s="27" t="s">
        <v>1742</v>
      </c>
      <c r="L361" s="328" t="s">
        <v>1221</v>
      </c>
      <c r="M361" s="329">
        <v>0</v>
      </c>
      <c r="N361" s="329">
        <v>0</v>
      </c>
      <c r="O361" s="253" t="s">
        <v>1233</v>
      </c>
      <c r="P361" s="40"/>
      <c r="Q361" s="30" t="str">
        <f t="shared" si="6"/>
        <v>Venture</v>
      </c>
      <c r="R361" s="40"/>
      <c r="S361" s="93"/>
      <c r="T361" s="221" t="s">
        <v>1862</v>
      </c>
      <c r="U361" s="397"/>
      <c r="V361" s="221"/>
      <c r="W361" s="328" t="s">
        <v>1221</v>
      </c>
      <c r="X361" s="329">
        <v>0</v>
      </c>
      <c r="Y361" s="329">
        <v>0</v>
      </c>
      <c r="Z361" s="221" t="s">
        <v>333</v>
      </c>
      <c r="AA361" s="221" t="s">
        <v>333</v>
      </c>
      <c r="AB361" s="328" t="s">
        <v>1221</v>
      </c>
      <c r="AC361" s="329">
        <v>0</v>
      </c>
      <c r="AD361" s="329">
        <v>0</v>
      </c>
    </row>
    <row r="362" spans="1:30" x14ac:dyDescent="0.25">
      <c r="A362" s="221" t="s">
        <v>1687</v>
      </c>
      <c r="B362" s="86" t="s">
        <v>435</v>
      </c>
      <c r="C362" s="87" t="s">
        <v>415</v>
      </c>
      <c r="D362" s="300" t="s">
        <v>904</v>
      </c>
      <c r="E362" s="89">
        <v>800000204</v>
      </c>
      <c r="F362" s="90" t="s">
        <v>436</v>
      </c>
      <c r="G362" s="27">
        <v>12</v>
      </c>
      <c r="H362" s="215">
        <v>43382</v>
      </c>
      <c r="I362" s="215">
        <v>43747</v>
      </c>
      <c r="J362" s="324" t="s">
        <v>1216</v>
      </c>
      <c r="K362" s="27" t="s">
        <v>1415</v>
      </c>
      <c r="L362" s="328" t="s">
        <v>1220</v>
      </c>
      <c r="M362" s="329">
        <v>315.23</v>
      </c>
      <c r="N362" s="329">
        <v>230.94</v>
      </c>
      <c r="O362" s="253" t="s">
        <v>1233</v>
      </c>
      <c r="P362" s="40"/>
      <c r="Q362" s="30" t="str">
        <f t="shared" si="6"/>
        <v>Flex</v>
      </c>
      <c r="R362" s="40"/>
      <c r="S362" s="93"/>
      <c r="T362" s="221" t="s">
        <v>1415</v>
      </c>
      <c r="U362" s="397"/>
      <c r="V362" s="221"/>
      <c r="W362" s="328" t="s">
        <v>1220</v>
      </c>
      <c r="X362" s="329">
        <v>315.23</v>
      </c>
      <c r="Y362" s="329">
        <v>230.94</v>
      </c>
      <c r="Z362" s="221" t="s">
        <v>1235</v>
      </c>
      <c r="AA362" s="221" t="s">
        <v>1459</v>
      </c>
      <c r="AB362" s="328" t="s">
        <v>1220</v>
      </c>
      <c r="AC362" s="329">
        <v>315.23</v>
      </c>
      <c r="AD362" s="329">
        <v>230.94</v>
      </c>
    </row>
    <row r="363" spans="1:30" x14ac:dyDescent="0.25">
      <c r="A363" s="221" t="s">
        <v>1688</v>
      </c>
      <c r="B363" s="86" t="s">
        <v>439</v>
      </c>
      <c r="C363" s="87" t="s">
        <v>407</v>
      </c>
      <c r="D363" s="300" t="s">
        <v>904</v>
      </c>
      <c r="E363" s="89">
        <v>186015000</v>
      </c>
      <c r="F363" s="90" t="s">
        <v>440</v>
      </c>
      <c r="G363" s="27">
        <v>12</v>
      </c>
      <c r="H363" s="215">
        <v>43467</v>
      </c>
      <c r="I363" s="215">
        <v>43832</v>
      </c>
      <c r="J363" s="324" t="s">
        <v>1217</v>
      </c>
      <c r="K363" s="27" t="s">
        <v>1742</v>
      </c>
      <c r="L363" s="328" t="s">
        <v>1221</v>
      </c>
      <c r="M363" s="329">
        <v>0</v>
      </c>
      <c r="N363" s="329">
        <v>0</v>
      </c>
      <c r="O363" s="253" t="s">
        <v>1233</v>
      </c>
      <c r="P363" s="40"/>
      <c r="Q363" s="30" t="str">
        <f t="shared" si="6"/>
        <v>Venture</v>
      </c>
      <c r="R363" s="40"/>
      <c r="S363" s="93"/>
      <c r="T363" s="221" t="s">
        <v>1862</v>
      </c>
      <c r="U363" s="397"/>
      <c r="V363" s="221"/>
      <c r="W363" s="328" t="s">
        <v>1221</v>
      </c>
      <c r="X363" s="329">
        <v>0</v>
      </c>
      <c r="Y363" s="329">
        <v>0</v>
      </c>
      <c r="Z363" s="221" t="s">
        <v>333</v>
      </c>
      <c r="AA363" s="221" t="s">
        <v>333</v>
      </c>
      <c r="AB363" s="328" t="s">
        <v>1221</v>
      </c>
      <c r="AC363" s="329">
        <v>0</v>
      </c>
      <c r="AD363" s="329">
        <v>0</v>
      </c>
    </row>
    <row r="364" spans="1:30" x14ac:dyDescent="0.25">
      <c r="A364" s="221" t="s">
        <v>1689</v>
      </c>
      <c r="B364" s="86" t="s">
        <v>443</v>
      </c>
      <c r="C364" s="87" t="s">
        <v>412</v>
      </c>
      <c r="D364" s="300" t="s">
        <v>904</v>
      </c>
      <c r="E364" s="89">
        <v>186015043</v>
      </c>
      <c r="F364" s="90" t="s">
        <v>444</v>
      </c>
      <c r="G364" s="27">
        <v>12</v>
      </c>
      <c r="H364" s="215">
        <v>43098</v>
      </c>
      <c r="I364" s="215">
        <v>43463</v>
      </c>
      <c r="J364" s="324" t="s">
        <v>1414</v>
      </c>
      <c r="K364" s="27" t="s">
        <v>1742</v>
      </c>
      <c r="L364" s="328" t="s">
        <v>1221</v>
      </c>
      <c r="M364" s="329">
        <v>0</v>
      </c>
      <c r="N364" s="329">
        <v>0</v>
      </c>
      <c r="O364" s="253" t="s">
        <v>1233</v>
      </c>
      <c r="P364" s="40"/>
      <c r="Q364" s="30" t="str">
        <f t="shared" si="6"/>
        <v>Venture</v>
      </c>
      <c r="R364" s="40"/>
      <c r="S364" s="93"/>
      <c r="T364" s="221" t="s">
        <v>1862</v>
      </c>
      <c r="U364" s="397"/>
      <c r="V364" s="221"/>
      <c r="W364" s="328" t="s">
        <v>1221</v>
      </c>
      <c r="X364" s="329">
        <v>0</v>
      </c>
      <c r="Y364" s="329">
        <v>0</v>
      </c>
      <c r="Z364" s="221" t="s">
        <v>333</v>
      </c>
      <c r="AA364" s="221" t="s">
        <v>333</v>
      </c>
      <c r="AB364" s="328" t="s">
        <v>1221</v>
      </c>
      <c r="AC364" s="329">
        <v>0</v>
      </c>
      <c r="AD364" s="329">
        <v>0</v>
      </c>
    </row>
    <row r="365" spans="1:30" x14ac:dyDescent="0.25">
      <c r="A365" s="221" t="s">
        <v>1690</v>
      </c>
      <c r="B365" s="86" t="s">
        <v>447</v>
      </c>
      <c r="C365" s="87" t="s">
        <v>415</v>
      </c>
      <c r="D365" s="300" t="s">
        <v>904</v>
      </c>
      <c r="E365" s="89">
        <v>800000204</v>
      </c>
      <c r="F365" s="90" t="s">
        <v>448</v>
      </c>
      <c r="G365" s="27">
        <v>12</v>
      </c>
      <c r="H365" s="215">
        <v>43470</v>
      </c>
      <c r="I365" s="215">
        <v>43835</v>
      </c>
      <c r="J365" s="324" t="s">
        <v>1217</v>
      </c>
      <c r="K365" s="27" t="s">
        <v>1415</v>
      </c>
      <c r="L365" s="328" t="s">
        <v>1220</v>
      </c>
      <c r="M365" s="329">
        <v>486.77</v>
      </c>
      <c r="N365" s="329">
        <v>358</v>
      </c>
      <c r="O365" s="253" t="s">
        <v>1233</v>
      </c>
      <c r="P365" s="40"/>
      <c r="Q365" s="30" t="str">
        <f t="shared" si="6"/>
        <v>Flex</v>
      </c>
      <c r="R365" s="40"/>
      <c r="S365" s="93"/>
      <c r="T365" s="221" t="s">
        <v>1415</v>
      </c>
      <c r="U365" s="397">
        <v>43550</v>
      </c>
      <c r="V365" s="221" t="s">
        <v>1756</v>
      </c>
      <c r="W365" s="328" t="s">
        <v>1220</v>
      </c>
      <c r="X365" s="329">
        <v>486.77</v>
      </c>
      <c r="Y365" s="329">
        <v>358</v>
      </c>
      <c r="Z365" s="221" t="s">
        <v>1463</v>
      </c>
      <c r="AA365" s="221" t="s">
        <v>1464</v>
      </c>
      <c r="AB365" s="328" t="s">
        <v>1220</v>
      </c>
      <c r="AC365" s="329">
        <v>331.54</v>
      </c>
      <c r="AD365" s="329">
        <v>243.44</v>
      </c>
    </row>
    <row r="366" spans="1:30" x14ac:dyDescent="0.25">
      <c r="A366" s="221" t="s">
        <v>1691</v>
      </c>
      <c r="B366" s="86" t="s">
        <v>449</v>
      </c>
      <c r="C366" s="87" t="s">
        <v>407</v>
      </c>
      <c r="D366" s="300" t="s">
        <v>904</v>
      </c>
      <c r="E366" s="89">
        <v>186015000</v>
      </c>
      <c r="F366" s="90" t="s">
        <v>450</v>
      </c>
      <c r="G366" s="27">
        <v>12</v>
      </c>
      <c r="H366" s="215">
        <v>43099</v>
      </c>
      <c r="I366" s="215">
        <v>43464</v>
      </c>
      <c r="J366" s="324" t="s">
        <v>1414</v>
      </c>
      <c r="K366" s="27" t="s">
        <v>1742</v>
      </c>
      <c r="L366" s="328" t="s">
        <v>1221</v>
      </c>
      <c r="M366" s="329">
        <v>0</v>
      </c>
      <c r="N366" s="329">
        <v>0</v>
      </c>
      <c r="O366" s="253" t="s">
        <v>1233</v>
      </c>
      <c r="P366" s="40"/>
      <c r="Q366" s="30" t="str">
        <f t="shared" si="6"/>
        <v>Venture</v>
      </c>
      <c r="R366" s="40"/>
      <c r="S366" s="93"/>
      <c r="T366" s="221" t="s">
        <v>1862</v>
      </c>
      <c r="U366" s="397"/>
      <c r="V366" s="221"/>
      <c r="W366" s="328" t="s">
        <v>1221</v>
      </c>
      <c r="X366" s="329">
        <v>0</v>
      </c>
      <c r="Y366" s="329">
        <v>0</v>
      </c>
      <c r="Z366" s="221" t="s">
        <v>333</v>
      </c>
      <c r="AA366" s="221" t="s">
        <v>333</v>
      </c>
      <c r="AB366" s="328" t="s">
        <v>1221</v>
      </c>
      <c r="AC366" s="329">
        <v>0</v>
      </c>
      <c r="AD366" s="329">
        <v>0</v>
      </c>
    </row>
    <row r="367" spans="1:30" x14ac:dyDescent="0.25">
      <c r="A367" s="221" t="s">
        <v>1692</v>
      </c>
      <c r="B367" s="86" t="s">
        <v>453</v>
      </c>
      <c r="C367" s="87" t="s">
        <v>412</v>
      </c>
      <c r="D367" s="300" t="s">
        <v>904</v>
      </c>
      <c r="E367" s="89">
        <v>186015043</v>
      </c>
      <c r="F367" s="90" t="s">
        <v>454</v>
      </c>
      <c r="G367" s="27">
        <v>12</v>
      </c>
      <c r="H367" s="215">
        <v>43098</v>
      </c>
      <c r="I367" s="215">
        <v>43463</v>
      </c>
      <c r="J367" s="324" t="s">
        <v>1414</v>
      </c>
      <c r="K367" s="27" t="s">
        <v>1742</v>
      </c>
      <c r="L367" s="328" t="s">
        <v>1221</v>
      </c>
      <c r="M367" s="329">
        <v>0</v>
      </c>
      <c r="N367" s="329">
        <v>0</v>
      </c>
      <c r="O367" s="253" t="s">
        <v>1233</v>
      </c>
      <c r="P367" s="40"/>
      <c r="Q367" s="30" t="str">
        <f t="shared" si="6"/>
        <v>Venture</v>
      </c>
      <c r="R367" s="40"/>
      <c r="S367" s="93"/>
      <c r="T367" s="221" t="s">
        <v>1862</v>
      </c>
      <c r="U367" s="397"/>
      <c r="V367" s="221"/>
      <c r="W367" s="328" t="s">
        <v>1221</v>
      </c>
      <c r="X367" s="329">
        <v>0</v>
      </c>
      <c r="Y367" s="329">
        <v>0</v>
      </c>
      <c r="Z367" s="221" t="s">
        <v>333</v>
      </c>
      <c r="AA367" s="221" t="s">
        <v>333</v>
      </c>
      <c r="AB367" s="328" t="s">
        <v>1221</v>
      </c>
      <c r="AC367" s="329">
        <v>0</v>
      </c>
      <c r="AD367" s="329">
        <v>0</v>
      </c>
    </row>
    <row r="368" spans="1:30" x14ac:dyDescent="0.25">
      <c r="A368" s="221" t="s">
        <v>1693</v>
      </c>
      <c r="B368" s="86" t="s">
        <v>455</v>
      </c>
      <c r="C368" s="87" t="s">
        <v>415</v>
      </c>
      <c r="D368" s="300" t="s">
        <v>904</v>
      </c>
      <c r="E368" s="89">
        <v>186015028</v>
      </c>
      <c r="F368" s="90" t="s">
        <v>456</v>
      </c>
      <c r="G368" s="27">
        <v>12</v>
      </c>
      <c r="H368" s="215">
        <v>43479</v>
      </c>
      <c r="I368" s="215">
        <v>43844</v>
      </c>
      <c r="J368" s="324" t="s">
        <v>1217</v>
      </c>
      <c r="K368" s="27" t="s">
        <v>1415</v>
      </c>
      <c r="L368" s="328" t="s">
        <v>1220</v>
      </c>
      <c r="M368" s="329">
        <v>621.11</v>
      </c>
      <c r="N368" s="329">
        <v>456.8</v>
      </c>
      <c r="O368" s="253" t="s">
        <v>1233</v>
      </c>
      <c r="P368" s="40"/>
      <c r="Q368" s="30" t="str">
        <f t="shared" si="6"/>
        <v>Flex</v>
      </c>
      <c r="R368" s="40"/>
      <c r="S368" s="93"/>
      <c r="T368" s="221" t="s">
        <v>1415</v>
      </c>
      <c r="U368" s="397">
        <v>43550</v>
      </c>
      <c r="V368" s="221" t="s">
        <v>1756</v>
      </c>
      <c r="W368" s="328" t="s">
        <v>1220</v>
      </c>
      <c r="X368" s="329">
        <v>621.11</v>
      </c>
      <c r="Y368" s="329">
        <v>456.8</v>
      </c>
      <c r="Z368" s="221" t="s">
        <v>1463</v>
      </c>
      <c r="AA368" s="221" t="s">
        <v>1464</v>
      </c>
      <c r="AB368" s="328" t="s">
        <v>1220</v>
      </c>
      <c r="AC368" s="329">
        <v>331.54</v>
      </c>
      <c r="AD368" s="329">
        <v>243.44</v>
      </c>
    </row>
    <row r="369" spans="1:30" x14ac:dyDescent="0.25">
      <c r="A369" s="221" t="s">
        <v>1694</v>
      </c>
      <c r="B369" s="86" t="s">
        <v>457</v>
      </c>
      <c r="C369" s="87" t="s">
        <v>407</v>
      </c>
      <c r="D369" s="300" t="s">
        <v>904</v>
      </c>
      <c r="E369" s="89">
        <v>186015000</v>
      </c>
      <c r="F369" s="90" t="s">
        <v>458</v>
      </c>
      <c r="G369" s="27">
        <v>12</v>
      </c>
      <c r="H369" s="215">
        <v>43100</v>
      </c>
      <c r="I369" s="215">
        <v>43465</v>
      </c>
      <c r="J369" s="324" t="s">
        <v>1414</v>
      </c>
      <c r="K369" s="27" t="s">
        <v>1742</v>
      </c>
      <c r="L369" s="328" t="s">
        <v>1221</v>
      </c>
      <c r="M369" s="329">
        <v>0</v>
      </c>
      <c r="N369" s="329">
        <v>0</v>
      </c>
      <c r="O369" s="253" t="s">
        <v>1233</v>
      </c>
      <c r="P369" s="40"/>
      <c r="Q369" s="30" t="str">
        <f t="shared" si="6"/>
        <v>Venture</v>
      </c>
      <c r="R369" s="40"/>
      <c r="S369" s="93"/>
      <c r="T369" s="221" t="s">
        <v>1862</v>
      </c>
      <c r="U369" s="397"/>
      <c r="V369" s="221"/>
      <c r="W369" s="328" t="s">
        <v>1221</v>
      </c>
      <c r="X369" s="329">
        <v>0</v>
      </c>
      <c r="Y369" s="329">
        <v>0</v>
      </c>
      <c r="Z369" s="221" t="s">
        <v>333</v>
      </c>
      <c r="AA369" s="221" t="s">
        <v>333</v>
      </c>
      <c r="AB369" s="328" t="s">
        <v>1221</v>
      </c>
      <c r="AC369" s="329">
        <v>0</v>
      </c>
      <c r="AD369" s="329">
        <v>0</v>
      </c>
    </row>
    <row r="370" spans="1:30" x14ac:dyDescent="0.25">
      <c r="A370" s="221" t="s">
        <v>1695</v>
      </c>
      <c r="B370" s="86" t="s">
        <v>461</v>
      </c>
      <c r="C370" s="87" t="s">
        <v>412</v>
      </c>
      <c r="D370" s="300" t="s">
        <v>904</v>
      </c>
      <c r="E370" s="89">
        <v>186015043</v>
      </c>
      <c r="F370" s="90" t="s">
        <v>462</v>
      </c>
      <c r="G370" s="27">
        <v>12</v>
      </c>
      <c r="H370" s="215">
        <v>43098</v>
      </c>
      <c r="I370" s="215">
        <v>43463</v>
      </c>
      <c r="J370" s="324" t="s">
        <v>1414</v>
      </c>
      <c r="K370" s="27" t="s">
        <v>1742</v>
      </c>
      <c r="L370" s="328" t="s">
        <v>1221</v>
      </c>
      <c r="M370" s="329">
        <v>0</v>
      </c>
      <c r="N370" s="329">
        <v>0</v>
      </c>
      <c r="O370" s="253" t="s">
        <v>1233</v>
      </c>
      <c r="P370" s="40"/>
      <c r="Q370" s="30" t="str">
        <f t="shared" si="6"/>
        <v>Venture</v>
      </c>
      <c r="R370" s="40"/>
      <c r="S370" s="93"/>
      <c r="T370" s="221" t="s">
        <v>1862</v>
      </c>
      <c r="U370" s="397"/>
      <c r="V370" s="221"/>
      <c r="W370" s="328" t="s">
        <v>1221</v>
      </c>
      <c r="X370" s="329">
        <v>0</v>
      </c>
      <c r="Y370" s="329">
        <v>0</v>
      </c>
      <c r="Z370" s="221" t="s">
        <v>333</v>
      </c>
      <c r="AA370" s="221" t="s">
        <v>333</v>
      </c>
      <c r="AB370" s="328" t="s">
        <v>1221</v>
      </c>
      <c r="AC370" s="329">
        <v>0</v>
      </c>
      <c r="AD370" s="329">
        <v>0</v>
      </c>
    </row>
    <row r="371" spans="1:30" ht="25.5" x14ac:dyDescent="0.25">
      <c r="A371" s="221" t="s">
        <v>1696</v>
      </c>
      <c r="B371" s="86" t="s">
        <v>463</v>
      </c>
      <c r="C371" s="87" t="s">
        <v>464</v>
      </c>
      <c r="D371" s="300" t="s">
        <v>904</v>
      </c>
      <c r="E371" s="89">
        <v>186015031</v>
      </c>
      <c r="F371" s="393" t="s">
        <v>465</v>
      </c>
      <c r="G371" s="27">
        <v>12</v>
      </c>
      <c r="H371" s="215">
        <v>43115</v>
      </c>
      <c r="I371" s="215">
        <v>43480</v>
      </c>
      <c r="J371" s="324" t="s">
        <v>1217</v>
      </c>
      <c r="K371" s="27" t="s">
        <v>1415</v>
      </c>
      <c r="L371" s="328" t="s">
        <v>1220</v>
      </c>
      <c r="M371" s="329">
        <v>357.83</v>
      </c>
      <c r="N371" s="329">
        <v>263.17</v>
      </c>
      <c r="O371" s="394" t="s">
        <v>1233</v>
      </c>
      <c r="P371" s="40"/>
      <c r="Q371" s="30" t="str">
        <f t="shared" si="6"/>
        <v>Flex</v>
      </c>
      <c r="R371" s="40"/>
      <c r="S371" s="93"/>
      <c r="T371" s="221" t="s">
        <v>1415</v>
      </c>
      <c r="U371" s="397">
        <v>43550</v>
      </c>
      <c r="V371" s="221" t="s">
        <v>1756</v>
      </c>
      <c r="W371" s="328" t="s">
        <v>1220</v>
      </c>
      <c r="X371" s="329">
        <v>357.83</v>
      </c>
      <c r="Y371" s="329">
        <v>263.17</v>
      </c>
      <c r="Z371" s="221" t="s">
        <v>1463</v>
      </c>
      <c r="AA371" s="221" t="s">
        <v>1464</v>
      </c>
      <c r="AB371" s="328" t="s">
        <v>1220</v>
      </c>
      <c r="AC371" s="329">
        <v>898.93</v>
      </c>
      <c r="AD371" s="329">
        <v>660.06</v>
      </c>
    </row>
    <row r="372" spans="1:30" x14ac:dyDescent="0.25">
      <c r="A372" s="221" t="s">
        <v>1697</v>
      </c>
      <c r="B372" s="86" t="s">
        <v>468</v>
      </c>
      <c r="C372" s="87" t="s">
        <v>407</v>
      </c>
      <c r="D372" s="300" t="s">
        <v>904</v>
      </c>
      <c r="E372" s="89">
        <v>186015000</v>
      </c>
      <c r="F372" s="90" t="s">
        <v>469</v>
      </c>
      <c r="G372" s="27">
        <v>12</v>
      </c>
      <c r="H372" s="215">
        <v>43469</v>
      </c>
      <c r="I372" s="215">
        <v>43834</v>
      </c>
      <c r="J372" s="324" t="s">
        <v>1217</v>
      </c>
      <c r="K372" s="27" t="s">
        <v>1742</v>
      </c>
      <c r="L372" s="328" t="s">
        <v>1221</v>
      </c>
      <c r="M372" s="329">
        <v>0</v>
      </c>
      <c r="N372" s="329">
        <v>0</v>
      </c>
      <c r="O372" s="253" t="s">
        <v>1233</v>
      </c>
      <c r="P372" s="40"/>
      <c r="Q372" s="30" t="str">
        <f t="shared" si="6"/>
        <v>Venture</v>
      </c>
      <c r="R372" s="40"/>
      <c r="S372" s="93"/>
      <c r="T372" s="221" t="s">
        <v>1862</v>
      </c>
      <c r="U372" s="397"/>
      <c r="V372" s="221"/>
      <c r="W372" s="328" t="s">
        <v>1221</v>
      </c>
      <c r="X372" s="329">
        <v>0</v>
      </c>
      <c r="Y372" s="329">
        <v>0</v>
      </c>
      <c r="Z372" s="221" t="s">
        <v>333</v>
      </c>
      <c r="AA372" s="221" t="s">
        <v>333</v>
      </c>
      <c r="AB372" s="328" t="s">
        <v>1221</v>
      </c>
      <c r="AC372" s="329">
        <v>0</v>
      </c>
      <c r="AD372" s="329">
        <v>0</v>
      </c>
    </row>
    <row r="373" spans="1:30" x14ac:dyDescent="0.25">
      <c r="A373" s="221" t="s">
        <v>1698</v>
      </c>
      <c r="B373" s="86" t="s">
        <v>472</v>
      </c>
      <c r="C373" s="87" t="s">
        <v>412</v>
      </c>
      <c r="D373" s="300" t="s">
        <v>904</v>
      </c>
      <c r="E373" s="89">
        <v>186015043</v>
      </c>
      <c r="F373" s="90" t="s">
        <v>473</v>
      </c>
      <c r="G373" s="27">
        <v>12</v>
      </c>
      <c r="H373" s="215">
        <v>43098</v>
      </c>
      <c r="I373" s="215">
        <v>43463</v>
      </c>
      <c r="J373" s="324" t="s">
        <v>1414</v>
      </c>
      <c r="K373" s="27" t="s">
        <v>1742</v>
      </c>
      <c r="L373" s="328" t="s">
        <v>1221</v>
      </c>
      <c r="M373" s="329">
        <v>0</v>
      </c>
      <c r="N373" s="329">
        <v>0</v>
      </c>
      <c r="O373" s="253" t="s">
        <v>1233</v>
      </c>
      <c r="P373" s="40"/>
      <c r="Q373" s="30" t="str">
        <f t="shared" si="6"/>
        <v>Venture</v>
      </c>
      <c r="R373" s="40"/>
      <c r="S373" s="93"/>
      <c r="T373" s="221" t="s">
        <v>1862</v>
      </c>
      <c r="U373" s="397"/>
      <c r="V373" s="221"/>
      <c r="W373" s="328" t="s">
        <v>1221</v>
      </c>
      <c r="X373" s="329">
        <v>0</v>
      </c>
      <c r="Y373" s="329">
        <v>0</v>
      </c>
      <c r="Z373" s="221" t="s">
        <v>333</v>
      </c>
      <c r="AA373" s="221" t="s">
        <v>333</v>
      </c>
      <c r="AB373" s="328" t="s">
        <v>1221</v>
      </c>
      <c r="AC373" s="329">
        <v>0</v>
      </c>
      <c r="AD373" s="329">
        <v>0</v>
      </c>
    </row>
    <row r="374" spans="1:30" x14ac:dyDescent="0.25">
      <c r="A374" s="221" t="s">
        <v>1699</v>
      </c>
      <c r="B374" s="86" t="s">
        <v>474</v>
      </c>
      <c r="C374" s="87" t="s">
        <v>464</v>
      </c>
      <c r="D374" s="300" t="s">
        <v>904</v>
      </c>
      <c r="E374" s="89">
        <v>186015031</v>
      </c>
      <c r="F374" s="90" t="s">
        <v>475</v>
      </c>
      <c r="G374" s="27">
        <v>12</v>
      </c>
      <c r="H374" s="215">
        <v>43111</v>
      </c>
      <c r="I374" s="215">
        <v>43476</v>
      </c>
      <c r="J374" s="324" t="s">
        <v>1217</v>
      </c>
      <c r="K374" s="27" t="s">
        <v>1415</v>
      </c>
      <c r="L374" s="328" t="s">
        <v>1220</v>
      </c>
      <c r="M374" s="329">
        <v>340.02</v>
      </c>
      <c r="N374" s="329">
        <v>250.07</v>
      </c>
      <c r="O374" s="394" t="s">
        <v>1233</v>
      </c>
      <c r="P374" s="40"/>
      <c r="Q374" s="30" t="str">
        <f t="shared" si="6"/>
        <v>Flex</v>
      </c>
      <c r="R374" s="40"/>
      <c r="S374" s="93"/>
      <c r="T374" s="221" t="s">
        <v>1415</v>
      </c>
      <c r="U374" s="397">
        <v>43550</v>
      </c>
      <c r="V374" s="221" t="s">
        <v>1756</v>
      </c>
      <c r="W374" s="328" t="s">
        <v>1220</v>
      </c>
      <c r="X374" s="329">
        <v>340.02</v>
      </c>
      <c r="Y374" s="329">
        <v>250.07</v>
      </c>
      <c r="Z374" s="221" t="s">
        <v>1463</v>
      </c>
      <c r="AA374" s="221" t="s">
        <v>1464</v>
      </c>
      <c r="AB374" s="328" t="s">
        <v>1220</v>
      </c>
      <c r="AC374" s="329">
        <v>765.35</v>
      </c>
      <c r="AD374" s="329">
        <v>561.97</v>
      </c>
    </row>
    <row r="375" spans="1:30" x14ac:dyDescent="0.25">
      <c r="A375" s="221" t="s">
        <v>1700</v>
      </c>
      <c r="B375" s="86" t="s">
        <v>478</v>
      </c>
      <c r="C375" s="87" t="s">
        <v>479</v>
      </c>
      <c r="D375" s="300" t="s">
        <v>904</v>
      </c>
      <c r="E375" s="89">
        <v>800000240</v>
      </c>
      <c r="F375" s="90" t="s">
        <v>480</v>
      </c>
      <c r="G375" s="27">
        <v>12</v>
      </c>
      <c r="H375" s="215">
        <v>43563</v>
      </c>
      <c r="I375" s="215">
        <v>43929</v>
      </c>
      <c r="J375" s="324" t="s">
        <v>1212</v>
      </c>
      <c r="K375" s="27" t="s">
        <v>904</v>
      </c>
      <c r="L375" s="328" t="s">
        <v>1221</v>
      </c>
      <c r="M375" s="329">
        <v>0</v>
      </c>
      <c r="N375" s="329">
        <v>0</v>
      </c>
      <c r="O375" s="253" t="s">
        <v>1233</v>
      </c>
      <c r="P375" s="40"/>
      <c r="Q375" s="30" t="str">
        <f t="shared" si="6"/>
        <v>Venture</v>
      </c>
      <c r="R375" s="40"/>
      <c r="S375" s="93"/>
      <c r="T375" s="221" t="s">
        <v>1862</v>
      </c>
      <c r="U375" s="397"/>
      <c r="V375" s="221"/>
      <c r="W375" s="328" t="s">
        <v>1221</v>
      </c>
      <c r="X375" s="329">
        <v>0</v>
      </c>
      <c r="Y375" s="329">
        <v>0</v>
      </c>
      <c r="Z375" s="221" t="s">
        <v>1241</v>
      </c>
      <c r="AA375" s="221" t="s">
        <v>1241</v>
      </c>
      <c r="AB375" s="328" t="s">
        <v>1221</v>
      </c>
      <c r="AC375" s="329"/>
      <c r="AD375" s="329"/>
    </row>
    <row r="376" spans="1:30" x14ac:dyDescent="0.25">
      <c r="A376" s="221" t="s">
        <v>1701</v>
      </c>
      <c r="B376" s="86" t="s">
        <v>483</v>
      </c>
      <c r="C376" s="87" t="s">
        <v>484</v>
      </c>
      <c r="D376" s="300" t="s">
        <v>904</v>
      </c>
      <c r="E376" s="89">
        <v>800000277</v>
      </c>
      <c r="F376" s="90" t="s">
        <v>485</v>
      </c>
      <c r="G376" s="27">
        <v>12</v>
      </c>
      <c r="H376" s="215">
        <v>43563</v>
      </c>
      <c r="I376" s="215">
        <v>43929</v>
      </c>
      <c r="J376" s="324" t="s">
        <v>1212</v>
      </c>
      <c r="K376" s="27" t="s">
        <v>904</v>
      </c>
      <c r="L376" s="328" t="s">
        <v>1221</v>
      </c>
      <c r="M376" s="329">
        <v>0</v>
      </c>
      <c r="N376" s="329">
        <v>0</v>
      </c>
      <c r="O376" s="253" t="s">
        <v>1233</v>
      </c>
      <c r="P376" s="40"/>
      <c r="Q376" s="30" t="str">
        <f t="shared" si="6"/>
        <v>Venture</v>
      </c>
      <c r="R376" s="40"/>
      <c r="S376" s="93"/>
      <c r="T376" s="221" t="s">
        <v>1862</v>
      </c>
      <c r="U376" s="397"/>
      <c r="V376" s="221"/>
      <c r="W376" s="328" t="s">
        <v>1221</v>
      </c>
      <c r="X376" s="329">
        <v>0</v>
      </c>
      <c r="Y376" s="329">
        <v>0</v>
      </c>
      <c r="Z376" s="221" t="s">
        <v>1241</v>
      </c>
      <c r="AA376" s="221" t="s">
        <v>1241</v>
      </c>
      <c r="AB376" s="328" t="s">
        <v>1221</v>
      </c>
      <c r="AC376" s="329"/>
      <c r="AD376" s="329"/>
    </row>
    <row r="377" spans="1:30" x14ac:dyDescent="0.25">
      <c r="A377" s="221" t="s">
        <v>1702</v>
      </c>
      <c r="B377" s="86" t="s">
        <v>486</v>
      </c>
      <c r="C377" s="87" t="s">
        <v>340</v>
      </c>
      <c r="D377" s="300" t="s">
        <v>904</v>
      </c>
      <c r="E377" s="89">
        <v>800000204</v>
      </c>
      <c r="F377" s="90" t="s">
        <v>487</v>
      </c>
      <c r="G377" s="27">
        <v>12</v>
      </c>
      <c r="H377" s="215">
        <v>43563</v>
      </c>
      <c r="I377" s="215">
        <v>43929</v>
      </c>
      <c r="J377" s="324" t="s">
        <v>1212</v>
      </c>
      <c r="K377" s="27" t="s">
        <v>904</v>
      </c>
      <c r="L377" s="328" t="s">
        <v>1221</v>
      </c>
      <c r="M377" s="329">
        <v>0</v>
      </c>
      <c r="N377" s="329">
        <v>0</v>
      </c>
      <c r="O377" s="253" t="s">
        <v>1233</v>
      </c>
      <c r="P377" s="40"/>
      <c r="Q377" s="30" t="str">
        <f t="shared" si="6"/>
        <v>Venture</v>
      </c>
      <c r="R377" s="40"/>
      <c r="S377" s="93"/>
      <c r="T377" s="221" t="s">
        <v>1862</v>
      </c>
      <c r="U377" s="397"/>
      <c r="V377" s="221"/>
      <c r="W377" s="328" t="s">
        <v>1221</v>
      </c>
      <c r="X377" s="329">
        <v>0</v>
      </c>
      <c r="Y377" s="329">
        <v>0</v>
      </c>
      <c r="Z377" s="221" t="s">
        <v>1241</v>
      </c>
      <c r="AA377" s="221" t="s">
        <v>1241</v>
      </c>
      <c r="AB377" s="328" t="s">
        <v>1221</v>
      </c>
      <c r="AC377" s="329"/>
      <c r="AD377" s="329"/>
    </row>
    <row r="378" spans="1:30" x14ac:dyDescent="0.25">
      <c r="A378" s="221" t="s">
        <v>1703</v>
      </c>
      <c r="B378" s="86" t="s">
        <v>488</v>
      </c>
      <c r="C378" s="87" t="s">
        <v>489</v>
      </c>
      <c r="D378" s="300" t="s">
        <v>904</v>
      </c>
      <c r="E378" s="89">
        <v>186015049</v>
      </c>
      <c r="F378" s="90" t="s">
        <v>490</v>
      </c>
      <c r="G378" s="27">
        <v>12</v>
      </c>
      <c r="H378" s="215">
        <v>43711</v>
      </c>
      <c r="I378" s="215">
        <v>44077</v>
      </c>
      <c r="J378" s="324" t="s">
        <v>1209</v>
      </c>
      <c r="K378" s="27" t="s">
        <v>1742</v>
      </c>
      <c r="L378" s="328" t="s">
        <v>1221</v>
      </c>
      <c r="M378" s="329">
        <v>0</v>
      </c>
      <c r="N378" s="329">
        <v>0</v>
      </c>
      <c r="O378" s="253" t="s">
        <v>1233</v>
      </c>
      <c r="P378" s="40"/>
      <c r="Q378" s="30" t="str">
        <f t="shared" si="6"/>
        <v>Venture</v>
      </c>
      <c r="R378" s="40"/>
      <c r="S378" s="93"/>
      <c r="T378" s="221" t="s">
        <v>1862</v>
      </c>
      <c r="U378" s="397">
        <v>43767</v>
      </c>
      <c r="V378" s="221" t="s">
        <v>333</v>
      </c>
      <c r="W378" s="328" t="s">
        <v>1221</v>
      </c>
      <c r="X378" s="329">
        <v>0</v>
      </c>
      <c r="Y378" s="329">
        <v>0</v>
      </c>
      <c r="Z378" s="221" t="s">
        <v>333</v>
      </c>
      <c r="AA378" s="221" t="s">
        <v>333</v>
      </c>
      <c r="AB378" s="328" t="s">
        <v>1221</v>
      </c>
      <c r="AC378" s="329">
        <v>0</v>
      </c>
      <c r="AD378" s="329">
        <v>0</v>
      </c>
    </row>
    <row r="379" spans="1:30" x14ac:dyDescent="0.25">
      <c r="A379" s="221" t="s">
        <v>1704</v>
      </c>
      <c r="B379" s="86" t="s">
        <v>493</v>
      </c>
      <c r="C379" s="87" t="s">
        <v>494</v>
      </c>
      <c r="D379" s="300" t="s">
        <v>904</v>
      </c>
      <c r="E379" s="89">
        <v>186010543</v>
      </c>
      <c r="F379" s="90" t="s">
        <v>495</v>
      </c>
      <c r="G379" s="27">
        <v>12</v>
      </c>
      <c r="H379" s="215">
        <v>43711</v>
      </c>
      <c r="I379" s="215">
        <v>44077</v>
      </c>
      <c r="J379" s="324" t="s">
        <v>1209</v>
      </c>
      <c r="K379" s="27" t="s">
        <v>1742</v>
      </c>
      <c r="L379" s="328" t="s">
        <v>1221</v>
      </c>
      <c r="M379" s="329">
        <v>0</v>
      </c>
      <c r="N379" s="329">
        <v>0</v>
      </c>
      <c r="O379" s="253" t="s">
        <v>1233</v>
      </c>
      <c r="P379" s="40"/>
      <c r="Q379" s="30" t="str">
        <f t="shared" si="6"/>
        <v>Venture</v>
      </c>
      <c r="R379" s="40"/>
      <c r="S379" s="93"/>
      <c r="T379" s="221" t="s">
        <v>1862</v>
      </c>
      <c r="U379" s="397">
        <v>43767</v>
      </c>
      <c r="V379" s="221" t="s">
        <v>333</v>
      </c>
      <c r="W379" s="328" t="s">
        <v>1221</v>
      </c>
      <c r="X379" s="329">
        <v>0</v>
      </c>
      <c r="Y379" s="329">
        <v>0</v>
      </c>
      <c r="Z379" s="221" t="s">
        <v>333</v>
      </c>
      <c r="AA379" s="221" t="s">
        <v>333</v>
      </c>
      <c r="AB379" s="328" t="s">
        <v>1221</v>
      </c>
      <c r="AC379" s="329">
        <v>0</v>
      </c>
      <c r="AD379" s="329">
        <v>0</v>
      </c>
    </row>
    <row r="380" spans="1:30" x14ac:dyDescent="0.25">
      <c r="A380" s="221" t="s">
        <v>1705</v>
      </c>
      <c r="B380" s="86" t="s">
        <v>496</v>
      </c>
      <c r="C380" s="87" t="s">
        <v>489</v>
      </c>
      <c r="D380" s="300" t="s">
        <v>904</v>
      </c>
      <c r="E380" s="89">
        <v>186015049</v>
      </c>
      <c r="F380" s="90" t="s">
        <v>497</v>
      </c>
      <c r="G380" s="27">
        <v>12</v>
      </c>
      <c r="H380" s="215">
        <v>43712</v>
      </c>
      <c r="I380" s="215">
        <v>44078</v>
      </c>
      <c r="J380" s="324" t="s">
        <v>1209</v>
      </c>
      <c r="K380" s="27" t="s">
        <v>1742</v>
      </c>
      <c r="L380" s="328" t="s">
        <v>1221</v>
      </c>
      <c r="M380" s="329">
        <v>0</v>
      </c>
      <c r="N380" s="329">
        <v>0</v>
      </c>
      <c r="O380" s="253" t="s">
        <v>1233</v>
      </c>
      <c r="P380" s="40"/>
      <c r="Q380" s="30" t="str">
        <f t="shared" si="6"/>
        <v>Venture</v>
      </c>
      <c r="R380" s="40"/>
      <c r="S380" s="93"/>
      <c r="T380" s="221" t="s">
        <v>1862</v>
      </c>
      <c r="U380" s="397">
        <v>43767</v>
      </c>
      <c r="V380" s="221" t="s">
        <v>333</v>
      </c>
      <c r="W380" s="328" t="s">
        <v>1221</v>
      </c>
      <c r="X380" s="329">
        <v>0</v>
      </c>
      <c r="Y380" s="329">
        <v>0</v>
      </c>
      <c r="Z380" s="221" t="s">
        <v>333</v>
      </c>
      <c r="AA380" s="221" t="s">
        <v>333</v>
      </c>
      <c r="AB380" s="328" t="s">
        <v>1221</v>
      </c>
      <c r="AC380" s="329">
        <v>0</v>
      </c>
      <c r="AD380" s="329">
        <v>0</v>
      </c>
    </row>
    <row r="381" spans="1:30" x14ac:dyDescent="0.25">
      <c r="A381" s="221" t="s">
        <v>1706</v>
      </c>
      <c r="B381" s="86" t="s">
        <v>498</v>
      </c>
      <c r="C381" s="87" t="s">
        <v>494</v>
      </c>
      <c r="D381" s="300" t="s">
        <v>904</v>
      </c>
      <c r="E381" s="89">
        <v>186015043</v>
      </c>
      <c r="F381" s="90" t="s">
        <v>499</v>
      </c>
      <c r="G381" s="27">
        <v>12</v>
      </c>
      <c r="H381" s="215">
        <v>43712</v>
      </c>
      <c r="I381" s="215">
        <v>44078</v>
      </c>
      <c r="J381" s="324" t="s">
        <v>1209</v>
      </c>
      <c r="K381" s="27" t="s">
        <v>1742</v>
      </c>
      <c r="L381" s="328" t="s">
        <v>1221</v>
      </c>
      <c r="M381" s="329">
        <v>0</v>
      </c>
      <c r="N381" s="329">
        <v>0</v>
      </c>
      <c r="O381" s="253" t="s">
        <v>1233</v>
      </c>
      <c r="P381" s="40"/>
      <c r="Q381" s="30" t="str">
        <f t="shared" si="6"/>
        <v>Venture</v>
      </c>
      <c r="R381" s="40"/>
      <c r="S381" s="93"/>
      <c r="T381" s="221" t="s">
        <v>1862</v>
      </c>
      <c r="U381" s="397">
        <v>43767</v>
      </c>
      <c r="V381" s="221" t="s">
        <v>333</v>
      </c>
      <c r="W381" s="328" t="s">
        <v>1221</v>
      </c>
      <c r="X381" s="329">
        <v>0</v>
      </c>
      <c r="Y381" s="329">
        <v>0</v>
      </c>
      <c r="Z381" s="221" t="s">
        <v>333</v>
      </c>
      <c r="AA381" s="221" t="s">
        <v>333</v>
      </c>
      <c r="AB381" s="328" t="s">
        <v>1221</v>
      </c>
      <c r="AC381" s="329">
        <v>0</v>
      </c>
      <c r="AD381" s="329">
        <v>0</v>
      </c>
    </row>
    <row r="382" spans="1:30" x14ac:dyDescent="0.25">
      <c r="A382" s="221" t="s">
        <v>1707</v>
      </c>
      <c r="B382" s="86" t="s">
        <v>500</v>
      </c>
      <c r="C382" s="87" t="s">
        <v>415</v>
      </c>
      <c r="D382" s="300" t="s">
        <v>904</v>
      </c>
      <c r="E382" s="89">
        <v>186015031</v>
      </c>
      <c r="F382" s="90" t="s">
        <v>501</v>
      </c>
      <c r="G382" s="27">
        <v>12</v>
      </c>
      <c r="H382" s="215">
        <v>43385</v>
      </c>
      <c r="I382" s="215">
        <v>43750</v>
      </c>
      <c r="J382" s="324" t="s">
        <v>1216</v>
      </c>
      <c r="K382" s="27" t="s">
        <v>1742</v>
      </c>
      <c r="L382" s="328" t="s">
        <v>1221</v>
      </c>
      <c r="M382" s="329">
        <v>0</v>
      </c>
      <c r="N382" s="329">
        <v>0</v>
      </c>
      <c r="O382" s="253" t="s">
        <v>1233</v>
      </c>
      <c r="P382" s="40"/>
      <c r="Q382" s="30" t="str">
        <f t="shared" si="6"/>
        <v>Venture</v>
      </c>
      <c r="R382" s="40"/>
      <c r="S382" s="93"/>
      <c r="T382" s="221" t="s">
        <v>1862</v>
      </c>
      <c r="U382" s="397"/>
      <c r="V382" s="221"/>
      <c r="W382" s="328" t="s">
        <v>1221</v>
      </c>
      <c r="X382" s="329">
        <v>0</v>
      </c>
      <c r="Y382" s="329">
        <v>0</v>
      </c>
      <c r="Z382" s="221" t="s">
        <v>333</v>
      </c>
      <c r="AA382" s="221" t="s">
        <v>333</v>
      </c>
      <c r="AB382" s="328" t="s">
        <v>1221</v>
      </c>
      <c r="AC382" s="329">
        <v>0</v>
      </c>
      <c r="AD382" s="329">
        <v>0</v>
      </c>
    </row>
    <row r="383" spans="1:30" x14ac:dyDescent="0.25">
      <c r="A383" s="221" t="s">
        <v>1708</v>
      </c>
      <c r="B383" s="86" t="s">
        <v>502</v>
      </c>
      <c r="C383" s="87" t="s">
        <v>503</v>
      </c>
      <c r="D383" s="300" t="s">
        <v>904</v>
      </c>
      <c r="E383" s="89" t="s">
        <v>504</v>
      </c>
      <c r="F383" s="90" t="s">
        <v>505</v>
      </c>
      <c r="G383" s="27">
        <v>12</v>
      </c>
      <c r="H383" s="215">
        <v>43462</v>
      </c>
      <c r="I383" s="215">
        <v>43827</v>
      </c>
      <c r="J383" s="324" t="s">
        <v>1414</v>
      </c>
      <c r="K383" s="27" t="s">
        <v>1742</v>
      </c>
      <c r="L383" s="328" t="s">
        <v>1221</v>
      </c>
      <c r="M383" s="329">
        <v>0</v>
      </c>
      <c r="N383" s="329">
        <v>0</v>
      </c>
      <c r="O383" s="253" t="s">
        <v>1233</v>
      </c>
      <c r="P383" s="40"/>
      <c r="Q383" s="30" t="str">
        <f t="shared" si="6"/>
        <v>Venture</v>
      </c>
      <c r="R383" s="40"/>
      <c r="S383" s="93"/>
      <c r="T383" s="221" t="s">
        <v>1862</v>
      </c>
      <c r="U383" s="397"/>
      <c r="V383" s="221"/>
      <c r="W383" s="328" t="s">
        <v>1221</v>
      </c>
      <c r="X383" s="329">
        <v>0</v>
      </c>
      <c r="Y383" s="329">
        <v>0</v>
      </c>
      <c r="Z383" s="221" t="s">
        <v>333</v>
      </c>
      <c r="AA383" s="221" t="s">
        <v>333</v>
      </c>
      <c r="AB383" s="328" t="s">
        <v>1221</v>
      </c>
      <c r="AC383" s="329">
        <v>0</v>
      </c>
      <c r="AD383" s="329">
        <v>0</v>
      </c>
    </row>
    <row r="384" spans="1:30" x14ac:dyDescent="0.25">
      <c r="A384" s="221" t="s">
        <v>1709</v>
      </c>
      <c r="B384" s="86" t="s">
        <v>506</v>
      </c>
      <c r="C384" s="87" t="s">
        <v>507</v>
      </c>
      <c r="D384" s="300" t="s">
        <v>904</v>
      </c>
      <c r="E384" s="89" t="s">
        <v>333</v>
      </c>
      <c r="F384" s="90" t="s">
        <v>508</v>
      </c>
      <c r="G384" s="27">
        <v>12</v>
      </c>
      <c r="H384" s="215">
        <v>43476</v>
      </c>
      <c r="I384" s="215">
        <v>43841</v>
      </c>
      <c r="J384" s="324" t="s">
        <v>1217</v>
      </c>
      <c r="K384" s="27" t="s">
        <v>1742</v>
      </c>
      <c r="L384" s="328" t="s">
        <v>1221</v>
      </c>
      <c r="M384" s="329">
        <v>0</v>
      </c>
      <c r="N384" s="329">
        <v>0</v>
      </c>
      <c r="O384" s="253" t="s">
        <v>1233</v>
      </c>
      <c r="P384" s="40"/>
      <c r="Q384" s="30" t="str">
        <f t="shared" si="6"/>
        <v>Venture</v>
      </c>
      <c r="R384" s="40"/>
      <c r="S384" s="93"/>
      <c r="T384" s="221" t="s">
        <v>1862</v>
      </c>
      <c r="U384" s="397"/>
      <c r="V384" s="221"/>
      <c r="W384" s="328" t="s">
        <v>1221</v>
      </c>
      <c r="X384" s="329">
        <v>0</v>
      </c>
      <c r="Y384" s="329">
        <v>0</v>
      </c>
      <c r="Z384" s="221" t="s">
        <v>333</v>
      </c>
      <c r="AA384" s="221" t="s">
        <v>333</v>
      </c>
      <c r="AB384" s="328" t="s">
        <v>1221</v>
      </c>
      <c r="AC384" s="329">
        <v>0</v>
      </c>
      <c r="AD384" s="329">
        <v>0</v>
      </c>
    </row>
    <row r="385" spans="1:30" x14ac:dyDescent="0.25">
      <c r="A385" s="221" t="s">
        <v>1710</v>
      </c>
      <c r="B385" s="86" t="s">
        <v>511</v>
      </c>
      <c r="C385" s="87" t="s">
        <v>512</v>
      </c>
      <c r="D385" s="300" t="s">
        <v>904</v>
      </c>
      <c r="E385" s="89" t="s">
        <v>333</v>
      </c>
      <c r="F385" s="90" t="s">
        <v>513</v>
      </c>
      <c r="G385" s="27">
        <v>12</v>
      </c>
      <c r="H385" s="215">
        <v>43476</v>
      </c>
      <c r="I385" s="215">
        <v>43841</v>
      </c>
      <c r="J385" s="324" t="s">
        <v>1217</v>
      </c>
      <c r="K385" s="27" t="s">
        <v>1742</v>
      </c>
      <c r="L385" s="328" t="s">
        <v>1221</v>
      </c>
      <c r="M385" s="329">
        <v>0</v>
      </c>
      <c r="N385" s="329">
        <v>0</v>
      </c>
      <c r="O385" s="253" t="s">
        <v>1233</v>
      </c>
      <c r="P385" s="40"/>
      <c r="Q385" s="30" t="str">
        <f t="shared" si="6"/>
        <v>Venture</v>
      </c>
      <c r="R385" s="40"/>
      <c r="S385" s="93"/>
      <c r="T385" s="221" t="s">
        <v>1862</v>
      </c>
      <c r="U385" s="397"/>
      <c r="V385" s="221"/>
      <c r="W385" s="328" t="s">
        <v>1221</v>
      </c>
      <c r="X385" s="329">
        <v>0</v>
      </c>
      <c r="Y385" s="329">
        <v>0</v>
      </c>
      <c r="Z385" s="221" t="s">
        <v>333</v>
      </c>
      <c r="AA385" s="221" t="s">
        <v>333</v>
      </c>
      <c r="AB385" s="328" t="s">
        <v>1221</v>
      </c>
      <c r="AC385" s="329">
        <v>0</v>
      </c>
      <c r="AD385" s="329">
        <v>0</v>
      </c>
    </row>
    <row r="386" spans="1:30" x14ac:dyDescent="0.25">
      <c r="A386" s="221" t="s">
        <v>1711</v>
      </c>
      <c r="B386" s="86" t="s">
        <v>514</v>
      </c>
      <c r="C386" s="87" t="s">
        <v>515</v>
      </c>
      <c r="D386" s="300" t="s">
        <v>904</v>
      </c>
      <c r="E386" s="89" t="s">
        <v>333</v>
      </c>
      <c r="F386" s="90" t="s">
        <v>516</v>
      </c>
      <c r="G386" s="27">
        <v>12</v>
      </c>
      <c r="H386" s="215">
        <v>43705</v>
      </c>
      <c r="I386" s="215">
        <v>44071</v>
      </c>
      <c r="J386" s="324" t="s">
        <v>1218</v>
      </c>
      <c r="K386" s="27" t="s">
        <v>1742</v>
      </c>
      <c r="L386" s="328" t="s">
        <v>1221</v>
      </c>
      <c r="M386" s="329">
        <v>0</v>
      </c>
      <c r="N386" s="329">
        <v>0</v>
      </c>
      <c r="O386" s="253" t="s">
        <v>1233</v>
      </c>
      <c r="P386" s="40"/>
      <c r="Q386" s="30" t="str">
        <f t="shared" si="6"/>
        <v>Venture</v>
      </c>
      <c r="R386" s="40"/>
      <c r="S386" s="93"/>
      <c r="T386" s="221" t="s">
        <v>1862</v>
      </c>
      <c r="U386" s="397">
        <v>43735</v>
      </c>
      <c r="V386" s="221"/>
      <c r="W386" s="328" t="s">
        <v>1221</v>
      </c>
      <c r="X386" s="329">
        <v>0</v>
      </c>
      <c r="Y386" s="329">
        <v>0</v>
      </c>
      <c r="Z386" s="221" t="s">
        <v>333</v>
      </c>
      <c r="AA386" s="221" t="s">
        <v>333</v>
      </c>
      <c r="AB386" s="328" t="s">
        <v>1221</v>
      </c>
      <c r="AC386" s="329">
        <v>0</v>
      </c>
      <c r="AD386" s="329">
        <v>0</v>
      </c>
    </row>
    <row r="387" spans="1:30" x14ac:dyDescent="0.25">
      <c r="A387" s="221" t="s">
        <v>1712</v>
      </c>
      <c r="B387" s="86" t="s">
        <v>519</v>
      </c>
      <c r="C387" s="87" t="s">
        <v>520</v>
      </c>
      <c r="D387" s="300" t="s">
        <v>904</v>
      </c>
      <c r="E387" s="89" t="s">
        <v>504</v>
      </c>
      <c r="F387" s="90" t="s">
        <v>521</v>
      </c>
      <c r="G387" s="27">
        <v>12</v>
      </c>
      <c r="H387" s="215">
        <v>43388</v>
      </c>
      <c r="I387" s="215">
        <v>43753</v>
      </c>
      <c r="J387" s="324" t="s">
        <v>1216</v>
      </c>
      <c r="K387" s="27" t="s">
        <v>1742</v>
      </c>
      <c r="L387" s="328" t="s">
        <v>1221</v>
      </c>
      <c r="M387" s="329">
        <v>0</v>
      </c>
      <c r="N387" s="329">
        <v>0</v>
      </c>
      <c r="O387" s="253" t="s">
        <v>1233</v>
      </c>
      <c r="P387" s="40"/>
      <c r="Q387" s="30" t="str">
        <f t="shared" si="6"/>
        <v>Venture</v>
      </c>
      <c r="R387" s="40"/>
      <c r="S387" s="93"/>
      <c r="T387" s="221" t="s">
        <v>1862</v>
      </c>
      <c r="U387" s="397"/>
      <c r="V387" s="221"/>
      <c r="W387" s="328" t="s">
        <v>1221</v>
      </c>
      <c r="X387" s="329">
        <v>0</v>
      </c>
      <c r="Y387" s="329">
        <v>0</v>
      </c>
      <c r="Z387" s="221" t="s">
        <v>333</v>
      </c>
      <c r="AA387" s="221" t="s">
        <v>333</v>
      </c>
      <c r="AB387" s="328" t="s">
        <v>1221</v>
      </c>
      <c r="AC387" s="329">
        <v>0</v>
      </c>
      <c r="AD387" s="329">
        <v>0</v>
      </c>
    </row>
    <row r="388" spans="1:30" x14ac:dyDescent="0.25">
      <c r="A388" s="221" t="s">
        <v>1713</v>
      </c>
      <c r="B388" s="86" t="s">
        <v>524</v>
      </c>
      <c r="C388" s="87" t="s">
        <v>520</v>
      </c>
      <c r="D388" s="300" t="s">
        <v>904</v>
      </c>
      <c r="E388" s="89" t="s">
        <v>504</v>
      </c>
      <c r="F388" s="90" t="s">
        <v>525</v>
      </c>
      <c r="G388" s="27">
        <v>12</v>
      </c>
      <c r="H388" s="215">
        <v>43388</v>
      </c>
      <c r="I388" s="215">
        <v>43753</v>
      </c>
      <c r="J388" s="324" t="s">
        <v>1216</v>
      </c>
      <c r="K388" s="27" t="s">
        <v>1742</v>
      </c>
      <c r="L388" s="328" t="s">
        <v>1221</v>
      </c>
      <c r="M388" s="329">
        <v>0</v>
      </c>
      <c r="N388" s="329">
        <v>0</v>
      </c>
      <c r="O388" s="253" t="s">
        <v>1233</v>
      </c>
      <c r="P388" s="40"/>
      <c r="Q388" s="30" t="str">
        <f t="shared" si="6"/>
        <v>Venture</v>
      </c>
      <c r="R388" s="40"/>
      <c r="S388" s="93"/>
      <c r="T388" s="221" t="s">
        <v>1862</v>
      </c>
      <c r="U388" s="397"/>
      <c r="V388" s="221"/>
      <c r="W388" s="328" t="s">
        <v>1221</v>
      </c>
      <c r="X388" s="329">
        <v>0</v>
      </c>
      <c r="Y388" s="329">
        <v>0</v>
      </c>
      <c r="Z388" s="221" t="s">
        <v>333</v>
      </c>
      <c r="AA388" s="221" t="s">
        <v>333</v>
      </c>
      <c r="AB388" s="328" t="s">
        <v>1221</v>
      </c>
      <c r="AC388" s="329">
        <v>0</v>
      </c>
      <c r="AD388" s="329">
        <v>0</v>
      </c>
    </row>
    <row r="389" spans="1:30" ht="25.5" x14ac:dyDescent="0.25">
      <c r="A389" s="221" t="s">
        <v>1714</v>
      </c>
      <c r="B389" s="86" t="s">
        <v>526</v>
      </c>
      <c r="C389" s="87" t="s">
        <v>332</v>
      </c>
      <c r="D389" s="300" t="s">
        <v>904</v>
      </c>
      <c r="E389" s="89" t="s">
        <v>333</v>
      </c>
      <c r="F389" s="90" t="s">
        <v>527</v>
      </c>
      <c r="G389" s="27">
        <v>12</v>
      </c>
      <c r="H389" s="215">
        <v>43388</v>
      </c>
      <c r="I389" s="215">
        <v>43753</v>
      </c>
      <c r="J389" s="324" t="s">
        <v>1216</v>
      </c>
      <c r="K389" s="27" t="s">
        <v>1742</v>
      </c>
      <c r="L389" s="328" t="s">
        <v>1221</v>
      </c>
      <c r="M389" s="329">
        <v>0</v>
      </c>
      <c r="N389" s="329">
        <v>0</v>
      </c>
      <c r="O389" s="253" t="s">
        <v>1233</v>
      </c>
      <c r="P389" s="40"/>
      <c r="Q389" s="30" t="str">
        <f t="shared" si="6"/>
        <v>Venture</v>
      </c>
      <c r="R389" s="40"/>
      <c r="S389" s="93"/>
      <c r="T389" s="221" t="s">
        <v>1862</v>
      </c>
      <c r="U389" s="397"/>
      <c r="V389" s="221"/>
      <c r="W389" s="328" t="s">
        <v>1221</v>
      </c>
      <c r="X389" s="329">
        <v>0</v>
      </c>
      <c r="Y389" s="329">
        <v>0</v>
      </c>
      <c r="Z389" s="221" t="s">
        <v>333</v>
      </c>
      <c r="AA389" s="221" t="s">
        <v>333</v>
      </c>
      <c r="AB389" s="328" t="s">
        <v>1221</v>
      </c>
      <c r="AC389" s="329">
        <v>0</v>
      </c>
      <c r="AD389" s="329">
        <v>0</v>
      </c>
    </row>
    <row r="390" spans="1:30" ht="25.5" x14ac:dyDescent="0.25">
      <c r="A390" s="221" t="s">
        <v>1715</v>
      </c>
      <c r="B390" s="86" t="s">
        <v>528</v>
      </c>
      <c r="C390" s="87" t="s">
        <v>529</v>
      </c>
      <c r="D390" s="300" t="s">
        <v>904</v>
      </c>
      <c r="E390" s="89" t="s">
        <v>333</v>
      </c>
      <c r="F390" s="90" t="s">
        <v>530</v>
      </c>
      <c r="G390" s="27">
        <v>12</v>
      </c>
      <c r="H390" s="215">
        <v>43462</v>
      </c>
      <c r="I390" s="215">
        <v>43827</v>
      </c>
      <c r="J390" s="324" t="s">
        <v>1414</v>
      </c>
      <c r="K390" s="27" t="s">
        <v>1742</v>
      </c>
      <c r="L390" s="328" t="s">
        <v>1221</v>
      </c>
      <c r="M390" s="329">
        <v>0</v>
      </c>
      <c r="N390" s="329">
        <v>0</v>
      </c>
      <c r="O390" s="253" t="s">
        <v>1233</v>
      </c>
      <c r="P390" s="40"/>
      <c r="Q390" s="30" t="str">
        <f t="shared" ref="Q390:Q417" si="7">T390</f>
        <v>Venture</v>
      </c>
      <c r="R390" s="40"/>
      <c r="S390" s="93"/>
      <c r="T390" s="221" t="s">
        <v>1862</v>
      </c>
      <c r="U390" s="397"/>
      <c r="V390" s="221"/>
      <c r="W390" s="328" t="s">
        <v>1221</v>
      </c>
      <c r="X390" s="329">
        <v>0</v>
      </c>
      <c r="Y390" s="329">
        <v>0</v>
      </c>
      <c r="Z390" s="221" t="s">
        <v>333</v>
      </c>
      <c r="AA390" s="221" t="s">
        <v>333</v>
      </c>
      <c r="AB390" s="328" t="s">
        <v>1221</v>
      </c>
      <c r="AC390" s="329">
        <v>0</v>
      </c>
      <c r="AD390" s="329">
        <v>0</v>
      </c>
    </row>
    <row r="391" spans="1:30" x14ac:dyDescent="0.25">
      <c r="A391" s="221" t="s">
        <v>1716</v>
      </c>
      <c r="B391" s="86" t="s">
        <v>532</v>
      </c>
      <c r="C391" s="87" t="s">
        <v>533</v>
      </c>
      <c r="D391" s="300" t="s">
        <v>904</v>
      </c>
      <c r="E391" s="89" t="s">
        <v>534</v>
      </c>
      <c r="F391" s="90" t="s">
        <v>535</v>
      </c>
      <c r="G391" s="27">
        <v>12</v>
      </c>
      <c r="H391" s="215">
        <v>43462</v>
      </c>
      <c r="I391" s="215">
        <v>43827</v>
      </c>
      <c r="J391" s="324" t="s">
        <v>1414</v>
      </c>
      <c r="K391" s="27" t="s">
        <v>1742</v>
      </c>
      <c r="L391" s="328" t="s">
        <v>1221</v>
      </c>
      <c r="M391" s="329">
        <v>0</v>
      </c>
      <c r="N391" s="329">
        <v>0</v>
      </c>
      <c r="O391" s="253" t="s">
        <v>1233</v>
      </c>
      <c r="P391" s="40"/>
      <c r="Q391" s="30" t="str">
        <f t="shared" si="7"/>
        <v>Venture</v>
      </c>
      <c r="R391" s="40"/>
      <c r="S391" s="93"/>
      <c r="T391" s="221" t="s">
        <v>1862</v>
      </c>
      <c r="U391" s="397"/>
      <c r="V391" s="221"/>
      <c r="W391" s="328" t="s">
        <v>1221</v>
      </c>
      <c r="X391" s="329">
        <v>0</v>
      </c>
      <c r="Y391" s="329">
        <v>0</v>
      </c>
      <c r="Z391" s="221" t="s">
        <v>333</v>
      </c>
      <c r="AA391" s="221" t="s">
        <v>333</v>
      </c>
      <c r="AB391" s="328" t="s">
        <v>1221</v>
      </c>
      <c r="AC391" s="329">
        <v>0</v>
      </c>
      <c r="AD391" s="329">
        <v>0</v>
      </c>
    </row>
    <row r="392" spans="1:30" x14ac:dyDescent="0.25">
      <c r="A392" s="221" t="s">
        <v>1717</v>
      </c>
      <c r="B392" s="86" t="s">
        <v>536</v>
      </c>
      <c r="C392" s="87" t="s">
        <v>537</v>
      </c>
      <c r="D392" s="300" t="s">
        <v>904</v>
      </c>
      <c r="E392" s="89" t="s">
        <v>504</v>
      </c>
      <c r="F392" s="90" t="s">
        <v>538</v>
      </c>
      <c r="G392" s="27">
        <v>12</v>
      </c>
      <c r="H392" s="215">
        <v>43462</v>
      </c>
      <c r="I392" s="215">
        <v>43827</v>
      </c>
      <c r="J392" s="324" t="s">
        <v>1414</v>
      </c>
      <c r="K392" s="27" t="s">
        <v>1742</v>
      </c>
      <c r="L392" s="328" t="s">
        <v>1221</v>
      </c>
      <c r="M392" s="329">
        <v>0</v>
      </c>
      <c r="N392" s="329">
        <v>0</v>
      </c>
      <c r="O392" s="253" t="s">
        <v>1233</v>
      </c>
      <c r="P392" s="40"/>
      <c r="Q392" s="30" t="str">
        <f t="shared" si="7"/>
        <v>Venture</v>
      </c>
      <c r="R392" s="40"/>
      <c r="S392" s="93"/>
      <c r="T392" s="221" t="s">
        <v>1862</v>
      </c>
      <c r="U392" s="397"/>
      <c r="V392" s="221"/>
      <c r="W392" s="328" t="s">
        <v>1221</v>
      </c>
      <c r="X392" s="329">
        <v>0</v>
      </c>
      <c r="Y392" s="329">
        <v>0</v>
      </c>
      <c r="Z392" s="221" t="s">
        <v>333</v>
      </c>
      <c r="AA392" s="221" t="s">
        <v>333</v>
      </c>
      <c r="AB392" s="328" t="s">
        <v>1221</v>
      </c>
      <c r="AC392" s="329">
        <v>0</v>
      </c>
      <c r="AD392" s="329">
        <v>0</v>
      </c>
    </row>
    <row r="393" spans="1:30" ht="25.5" x14ac:dyDescent="0.25">
      <c r="A393" s="221" t="s">
        <v>1718</v>
      </c>
      <c r="B393" s="86" t="s">
        <v>539</v>
      </c>
      <c r="C393" s="87" t="s">
        <v>540</v>
      </c>
      <c r="D393" s="300" t="s">
        <v>904</v>
      </c>
      <c r="E393" s="89" t="s">
        <v>504</v>
      </c>
      <c r="F393" s="90" t="s">
        <v>541</v>
      </c>
      <c r="G393" s="27">
        <v>12</v>
      </c>
      <c r="H393" s="215">
        <v>43462</v>
      </c>
      <c r="I393" s="215">
        <v>43827</v>
      </c>
      <c r="J393" s="324" t="s">
        <v>1414</v>
      </c>
      <c r="K393" s="27" t="s">
        <v>1742</v>
      </c>
      <c r="L393" s="328" t="s">
        <v>1221</v>
      </c>
      <c r="M393" s="329">
        <v>0</v>
      </c>
      <c r="N393" s="329">
        <v>0</v>
      </c>
      <c r="O393" s="253" t="s">
        <v>1233</v>
      </c>
      <c r="P393" s="40"/>
      <c r="Q393" s="30" t="str">
        <f t="shared" si="7"/>
        <v>Venture</v>
      </c>
      <c r="R393" s="40"/>
      <c r="S393" s="93"/>
      <c r="T393" s="221" t="s">
        <v>1862</v>
      </c>
      <c r="U393" s="397"/>
      <c r="V393" s="221"/>
      <c r="W393" s="328" t="s">
        <v>1221</v>
      </c>
      <c r="X393" s="329">
        <v>0</v>
      </c>
      <c r="Y393" s="329">
        <v>0</v>
      </c>
      <c r="Z393" s="221" t="s">
        <v>333</v>
      </c>
      <c r="AA393" s="221" t="s">
        <v>333</v>
      </c>
      <c r="AB393" s="328" t="s">
        <v>1221</v>
      </c>
      <c r="AC393" s="329">
        <v>0</v>
      </c>
      <c r="AD393" s="329">
        <v>0</v>
      </c>
    </row>
    <row r="394" spans="1:30" ht="25.5" x14ac:dyDescent="0.25">
      <c r="A394" s="221" t="s">
        <v>1719</v>
      </c>
      <c r="B394" s="86" t="s">
        <v>542</v>
      </c>
      <c r="C394" s="87" t="s">
        <v>543</v>
      </c>
      <c r="D394" s="300" t="s">
        <v>904</v>
      </c>
      <c r="E394" s="89" t="s">
        <v>504</v>
      </c>
      <c r="F394" s="90" t="s">
        <v>544</v>
      </c>
      <c r="G394" s="27">
        <v>12</v>
      </c>
      <c r="H394" s="215">
        <v>43462</v>
      </c>
      <c r="I394" s="215">
        <v>43827</v>
      </c>
      <c r="J394" s="324" t="s">
        <v>1414</v>
      </c>
      <c r="K394" s="27" t="s">
        <v>1742</v>
      </c>
      <c r="L394" s="328" t="s">
        <v>1221</v>
      </c>
      <c r="M394" s="329">
        <v>0</v>
      </c>
      <c r="N394" s="329">
        <v>0</v>
      </c>
      <c r="O394" s="253" t="s">
        <v>1233</v>
      </c>
      <c r="P394" s="40"/>
      <c r="Q394" s="30" t="str">
        <f t="shared" si="7"/>
        <v>Venture</v>
      </c>
      <c r="R394" s="40"/>
      <c r="S394" s="93"/>
      <c r="T394" s="221" t="s">
        <v>1862</v>
      </c>
      <c r="U394" s="397"/>
      <c r="V394" s="221"/>
      <c r="W394" s="328" t="s">
        <v>1221</v>
      </c>
      <c r="X394" s="329">
        <v>0</v>
      </c>
      <c r="Y394" s="329">
        <v>0</v>
      </c>
      <c r="Z394" s="221" t="s">
        <v>333</v>
      </c>
      <c r="AA394" s="221" t="s">
        <v>333</v>
      </c>
      <c r="AB394" s="328" t="s">
        <v>1221</v>
      </c>
      <c r="AC394" s="329">
        <v>0</v>
      </c>
      <c r="AD394" s="329">
        <v>0</v>
      </c>
    </row>
    <row r="395" spans="1:30" ht="25.5" x14ac:dyDescent="0.25">
      <c r="A395" s="221" t="s">
        <v>1720</v>
      </c>
      <c r="B395" s="86" t="s">
        <v>545</v>
      </c>
      <c r="C395" s="87" t="s">
        <v>546</v>
      </c>
      <c r="D395" s="300" t="s">
        <v>904</v>
      </c>
      <c r="E395" s="89" t="s">
        <v>504</v>
      </c>
      <c r="F395" s="90" t="s">
        <v>547</v>
      </c>
      <c r="G395" s="27">
        <v>12</v>
      </c>
      <c r="H395" s="215">
        <v>43462</v>
      </c>
      <c r="I395" s="215">
        <v>43827</v>
      </c>
      <c r="J395" s="324" t="s">
        <v>1414</v>
      </c>
      <c r="K395" s="27" t="s">
        <v>1742</v>
      </c>
      <c r="L395" s="328" t="s">
        <v>1221</v>
      </c>
      <c r="M395" s="329">
        <v>0</v>
      </c>
      <c r="N395" s="329">
        <v>0</v>
      </c>
      <c r="O395" s="253" t="s">
        <v>1233</v>
      </c>
      <c r="P395" s="40"/>
      <c r="Q395" s="30" t="str">
        <f t="shared" si="7"/>
        <v>Venture</v>
      </c>
      <c r="R395" s="40"/>
      <c r="S395" s="93"/>
      <c r="T395" s="221" t="s">
        <v>1862</v>
      </c>
      <c r="U395" s="397"/>
      <c r="V395" s="221"/>
      <c r="W395" s="328" t="s">
        <v>1221</v>
      </c>
      <c r="X395" s="329">
        <v>0</v>
      </c>
      <c r="Y395" s="329">
        <v>0</v>
      </c>
      <c r="Z395" s="221" t="s">
        <v>333</v>
      </c>
      <c r="AA395" s="221" t="s">
        <v>333</v>
      </c>
      <c r="AB395" s="328" t="s">
        <v>1221</v>
      </c>
      <c r="AC395" s="329">
        <v>0</v>
      </c>
      <c r="AD395" s="329">
        <v>0</v>
      </c>
    </row>
    <row r="396" spans="1:30" x14ac:dyDescent="0.25">
      <c r="A396" s="221" t="s">
        <v>1721</v>
      </c>
      <c r="B396" s="86" t="s">
        <v>548</v>
      </c>
      <c r="C396" s="87" t="s">
        <v>549</v>
      </c>
      <c r="D396" s="300" t="s">
        <v>904</v>
      </c>
      <c r="E396" s="89" t="s">
        <v>504</v>
      </c>
      <c r="F396" s="90" t="s">
        <v>550</v>
      </c>
      <c r="G396" s="27">
        <v>12</v>
      </c>
      <c r="H396" s="215">
        <v>43264</v>
      </c>
      <c r="I396" s="215">
        <v>43629</v>
      </c>
      <c r="J396" s="324" t="s">
        <v>1214</v>
      </c>
      <c r="K396" s="27" t="s">
        <v>1742</v>
      </c>
      <c r="L396" s="328" t="s">
        <v>1221</v>
      </c>
      <c r="M396" s="329">
        <v>0</v>
      </c>
      <c r="N396" s="329">
        <v>0</v>
      </c>
      <c r="O396" s="253" t="s">
        <v>1233</v>
      </c>
      <c r="P396" s="40"/>
      <c r="Q396" s="30" t="str">
        <f t="shared" si="7"/>
        <v>Venture</v>
      </c>
      <c r="R396" s="40"/>
      <c r="S396" s="93"/>
      <c r="T396" s="221" t="s">
        <v>1862</v>
      </c>
      <c r="U396" s="397"/>
      <c r="V396" s="221"/>
      <c r="W396" s="328" t="s">
        <v>1221</v>
      </c>
      <c r="X396" s="329">
        <v>0</v>
      </c>
      <c r="Y396" s="329">
        <v>0</v>
      </c>
      <c r="Z396" s="221" t="s">
        <v>333</v>
      </c>
      <c r="AA396" s="221" t="s">
        <v>333</v>
      </c>
      <c r="AB396" s="328" t="s">
        <v>1221</v>
      </c>
      <c r="AC396" s="329">
        <v>0</v>
      </c>
      <c r="AD396" s="329">
        <v>0</v>
      </c>
    </row>
    <row r="397" spans="1:30" x14ac:dyDescent="0.25">
      <c r="A397" s="221" t="s">
        <v>1722</v>
      </c>
      <c r="B397" s="86" t="s">
        <v>553</v>
      </c>
      <c r="C397" s="87" t="s">
        <v>549</v>
      </c>
      <c r="D397" s="300" t="s">
        <v>904</v>
      </c>
      <c r="E397" s="89" t="s">
        <v>504</v>
      </c>
      <c r="F397" s="90" t="s">
        <v>554</v>
      </c>
      <c r="G397" s="27">
        <v>12</v>
      </c>
      <c r="H397" s="215">
        <v>43264</v>
      </c>
      <c r="I397" s="215">
        <v>43629</v>
      </c>
      <c r="J397" s="324" t="s">
        <v>1214</v>
      </c>
      <c r="K397" s="27" t="s">
        <v>1742</v>
      </c>
      <c r="L397" s="328" t="s">
        <v>1221</v>
      </c>
      <c r="M397" s="329">
        <v>0</v>
      </c>
      <c r="N397" s="329">
        <v>0</v>
      </c>
      <c r="O397" s="253" t="s">
        <v>1233</v>
      </c>
      <c r="P397" s="40"/>
      <c r="Q397" s="30" t="str">
        <f t="shared" si="7"/>
        <v>Venture</v>
      </c>
      <c r="R397" s="40"/>
      <c r="S397" s="93"/>
      <c r="T397" s="221" t="s">
        <v>1862</v>
      </c>
      <c r="U397" s="397"/>
      <c r="V397" s="221"/>
      <c r="W397" s="328" t="s">
        <v>1221</v>
      </c>
      <c r="X397" s="329">
        <v>0</v>
      </c>
      <c r="Y397" s="329">
        <v>0</v>
      </c>
      <c r="Z397" s="221" t="s">
        <v>333</v>
      </c>
      <c r="AA397" s="221" t="s">
        <v>333</v>
      </c>
      <c r="AB397" s="328" t="s">
        <v>1221</v>
      </c>
      <c r="AC397" s="329">
        <v>0</v>
      </c>
      <c r="AD397" s="329">
        <v>0</v>
      </c>
    </row>
    <row r="398" spans="1:30" ht="25.5" x14ac:dyDescent="0.25">
      <c r="A398" s="221" t="s">
        <v>1723</v>
      </c>
      <c r="B398" s="86" t="s">
        <v>555</v>
      </c>
      <c r="C398" s="87" t="s">
        <v>556</v>
      </c>
      <c r="D398" s="300" t="s">
        <v>904</v>
      </c>
      <c r="E398" s="89" t="s">
        <v>504</v>
      </c>
      <c r="F398" s="90" t="s">
        <v>557</v>
      </c>
      <c r="G398" s="27">
        <v>12</v>
      </c>
      <c r="H398" s="215">
        <v>43264</v>
      </c>
      <c r="I398" s="215">
        <v>43629</v>
      </c>
      <c r="J398" s="324" t="s">
        <v>1214</v>
      </c>
      <c r="K398" s="27" t="s">
        <v>1742</v>
      </c>
      <c r="L398" s="328" t="s">
        <v>1221</v>
      </c>
      <c r="M398" s="329">
        <v>0</v>
      </c>
      <c r="N398" s="329">
        <v>0</v>
      </c>
      <c r="O398" s="253" t="s">
        <v>1233</v>
      </c>
      <c r="P398" s="40"/>
      <c r="Q398" s="30" t="str">
        <f t="shared" si="7"/>
        <v>Venture</v>
      </c>
      <c r="R398" s="40"/>
      <c r="S398" s="93"/>
      <c r="T398" s="221" t="s">
        <v>1862</v>
      </c>
      <c r="U398" s="397"/>
      <c r="V398" s="221"/>
      <c r="W398" s="328" t="s">
        <v>1221</v>
      </c>
      <c r="X398" s="329">
        <v>0</v>
      </c>
      <c r="Y398" s="329">
        <v>0</v>
      </c>
      <c r="Z398" s="221" t="s">
        <v>333</v>
      </c>
      <c r="AA398" s="221" t="s">
        <v>333</v>
      </c>
      <c r="AB398" s="328" t="s">
        <v>1221</v>
      </c>
      <c r="AC398" s="329">
        <v>0</v>
      </c>
      <c r="AD398" s="329">
        <v>0</v>
      </c>
    </row>
    <row r="399" spans="1:30" ht="25.5" x14ac:dyDescent="0.25">
      <c r="A399" s="221" t="s">
        <v>1724</v>
      </c>
      <c r="B399" s="86" t="s">
        <v>558</v>
      </c>
      <c r="C399" s="87" t="s">
        <v>559</v>
      </c>
      <c r="D399" s="300" t="s">
        <v>904</v>
      </c>
      <c r="E399" s="89" t="s">
        <v>504</v>
      </c>
      <c r="F399" s="90" t="s">
        <v>560</v>
      </c>
      <c r="G399" s="27">
        <v>12</v>
      </c>
      <c r="H399" s="215">
        <v>43264</v>
      </c>
      <c r="I399" s="215">
        <v>43629</v>
      </c>
      <c r="J399" s="324" t="s">
        <v>1214</v>
      </c>
      <c r="K399" s="27" t="s">
        <v>1742</v>
      </c>
      <c r="L399" s="328" t="s">
        <v>1221</v>
      </c>
      <c r="M399" s="329">
        <v>0</v>
      </c>
      <c r="N399" s="329">
        <v>0</v>
      </c>
      <c r="O399" s="253" t="s">
        <v>1233</v>
      </c>
      <c r="P399" s="40"/>
      <c r="Q399" s="30" t="str">
        <f t="shared" si="7"/>
        <v>Venture</v>
      </c>
      <c r="R399" s="40"/>
      <c r="S399" s="93"/>
      <c r="T399" s="221" t="s">
        <v>1862</v>
      </c>
      <c r="U399" s="397"/>
      <c r="V399" s="221"/>
      <c r="W399" s="328" t="s">
        <v>1221</v>
      </c>
      <c r="X399" s="329">
        <v>0</v>
      </c>
      <c r="Y399" s="329">
        <v>0</v>
      </c>
      <c r="Z399" s="221" t="s">
        <v>333</v>
      </c>
      <c r="AA399" s="221" t="s">
        <v>333</v>
      </c>
      <c r="AB399" s="328" t="s">
        <v>1221</v>
      </c>
      <c r="AC399" s="329">
        <v>0</v>
      </c>
      <c r="AD399" s="329">
        <v>0</v>
      </c>
    </row>
    <row r="400" spans="1:30" x14ac:dyDescent="0.25">
      <c r="A400" s="221" t="s">
        <v>1725</v>
      </c>
      <c r="B400" s="86" t="s">
        <v>561</v>
      </c>
      <c r="C400" s="87" t="s">
        <v>562</v>
      </c>
      <c r="D400" s="300" t="s">
        <v>904</v>
      </c>
      <c r="E400" s="89" t="s">
        <v>563</v>
      </c>
      <c r="F400" s="90" t="s">
        <v>564</v>
      </c>
      <c r="G400" s="27">
        <v>12</v>
      </c>
      <c r="H400" s="215">
        <v>43712</v>
      </c>
      <c r="I400" s="215">
        <v>44078</v>
      </c>
      <c r="J400" s="324" t="s">
        <v>1209</v>
      </c>
      <c r="K400" s="27" t="s">
        <v>1742</v>
      </c>
      <c r="L400" s="328" t="s">
        <v>1221</v>
      </c>
      <c r="M400" s="329">
        <v>0</v>
      </c>
      <c r="N400" s="329">
        <v>0</v>
      </c>
      <c r="O400" s="253" t="s">
        <v>1233</v>
      </c>
      <c r="P400" s="40"/>
      <c r="Q400" s="30" t="str">
        <f t="shared" si="7"/>
        <v>Venture</v>
      </c>
      <c r="R400" s="40"/>
      <c r="S400" s="93"/>
      <c r="T400" s="221" t="s">
        <v>1862</v>
      </c>
      <c r="U400" s="397">
        <v>43767</v>
      </c>
      <c r="V400" s="221" t="s">
        <v>333</v>
      </c>
      <c r="W400" s="328" t="s">
        <v>1221</v>
      </c>
      <c r="X400" s="329">
        <v>0</v>
      </c>
      <c r="Y400" s="329">
        <v>0</v>
      </c>
      <c r="Z400" s="221" t="s">
        <v>333</v>
      </c>
      <c r="AA400" s="221" t="s">
        <v>333</v>
      </c>
      <c r="AB400" s="328" t="s">
        <v>1221</v>
      </c>
      <c r="AC400" s="329">
        <v>0</v>
      </c>
      <c r="AD400" s="329">
        <v>0</v>
      </c>
    </row>
    <row r="401" spans="1:30" x14ac:dyDescent="0.25">
      <c r="A401" s="221" t="s">
        <v>1726</v>
      </c>
      <c r="B401" s="86" t="s">
        <v>565</v>
      </c>
      <c r="C401" s="87" t="s">
        <v>562</v>
      </c>
      <c r="D401" s="300" t="s">
        <v>904</v>
      </c>
      <c r="E401" s="89" t="s">
        <v>504</v>
      </c>
      <c r="F401" s="90" t="s">
        <v>566</v>
      </c>
      <c r="G401" s="27">
        <v>12</v>
      </c>
      <c r="H401" s="215">
        <v>43712</v>
      </c>
      <c r="I401" s="215">
        <v>44078</v>
      </c>
      <c r="J401" s="324" t="s">
        <v>1209</v>
      </c>
      <c r="K401" s="27" t="s">
        <v>1742</v>
      </c>
      <c r="L401" s="328" t="s">
        <v>1221</v>
      </c>
      <c r="M401" s="329">
        <v>0</v>
      </c>
      <c r="N401" s="329">
        <v>0</v>
      </c>
      <c r="O401" s="253" t="s">
        <v>1233</v>
      </c>
      <c r="P401" s="40"/>
      <c r="Q401" s="30" t="str">
        <f t="shared" si="7"/>
        <v>Venture</v>
      </c>
      <c r="R401" s="40"/>
      <c r="S401" s="93"/>
      <c r="T401" s="221" t="s">
        <v>1862</v>
      </c>
      <c r="U401" s="397">
        <v>43767</v>
      </c>
      <c r="V401" s="221" t="s">
        <v>333</v>
      </c>
      <c r="W401" s="328" t="s">
        <v>1221</v>
      </c>
      <c r="X401" s="329">
        <v>0</v>
      </c>
      <c r="Y401" s="329">
        <v>0</v>
      </c>
      <c r="Z401" s="221" t="s">
        <v>333</v>
      </c>
      <c r="AA401" s="221" t="s">
        <v>333</v>
      </c>
      <c r="AB401" s="328" t="s">
        <v>1221</v>
      </c>
      <c r="AC401" s="329">
        <v>0</v>
      </c>
      <c r="AD401" s="329">
        <v>0</v>
      </c>
    </row>
    <row r="402" spans="1:30" x14ac:dyDescent="0.25">
      <c r="A402" s="221" t="s">
        <v>1727</v>
      </c>
      <c r="B402" s="86" t="s">
        <v>567</v>
      </c>
      <c r="C402" s="87" t="s">
        <v>568</v>
      </c>
      <c r="D402" s="300" t="s">
        <v>904</v>
      </c>
      <c r="E402" s="89" t="s">
        <v>534</v>
      </c>
      <c r="F402" s="90" t="s">
        <v>569</v>
      </c>
      <c r="G402" s="27">
        <v>12</v>
      </c>
      <c r="H402" s="215">
        <v>43462</v>
      </c>
      <c r="I402" s="215">
        <v>43827</v>
      </c>
      <c r="J402" s="324" t="s">
        <v>1414</v>
      </c>
      <c r="K402" s="27" t="s">
        <v>1742</v>
      </c>
      <c r="L402" s="328" t="s">
        <v>1221</v>
      </c>
      <c r="M402" s="329">
        <v>0</v>
      </c>
      <c r="N402" s="329">
        <v>0</v>
      </c>
      <c r="O402" s="253" t="s">
        <v>1233</v>
      </c>
      <c r="P402" s="40"/>
      <c r="Q402" s="30" t="str">
        <f t="shared" si="7"/>
        <v>Venture</v>
      </c>
      <c r="R402" s="40"/>
      <c r="S402" s="93"/>
      <c r="T402" s="221" t="s">
        <v>1862</v>
      </c>
      <c r="U402" s="397"/>
      <c r="V402" s="221"/>
      <c r="W402" s="328" t="s">
        <v>1221</v>
      </c>
      <c r="X402" s="329">
        <v>0</v>
      </c>
      <c r="Y402" s="329">
        <v>0</v>
      </c>
      <c r="Z402" s="221" t="s">
        <v>333</v>
      </c>
      <c r="AA402" s="221" t="s">
        <v>333</v>
      </c>
      <c r="AB402" s="328" t="s">
        <v>1221</v>
      </c>
      <c r="AC402" s="329">
        <v>0</v>
      </c>
      <c r="AD402" s="329">
        <v>0</v>
      </c>
    </row>
    <row r="403" spans="1:30" x14ac:dyDescent="0.25">
      <c r="A403" s="221" t="s">
        <v>1728</v>
      </c>
      <c r="B403" s="86" t="s">
        <v>570</v>
      </c>
      <c r="C403" s="87" t="s">
        <v>571</v>
      </c>
      <c r="D403" s="300" t="s">
        <v>904</v>
      </c>
      <c r="E403" s="89" t="s">
        <v>504</v>
      </c>
      <c r="F403" s="90" t="s">
        <v>572</v>
      </c>
      <c r="G403" s="27">
        <v>12</v>
      </c>
      <c r="H403" s="215">
        <v>43462</v>
      </c>
      <c r="I403" s="215">
        <v>43827</v>
      </c>
      <c r="J403" s="324" t="s">
        <v>1414</v>
      </c>
      <c r="K403" s="27" t="s">
        <v>1742</v>
      </c>
      <c r="L403" s="328" t="s">
        <v>1221</v>
      </c>
      <c r="M403" s="329">
        <v>0</v>
      </c>
      <c r="N403" s="329">
        <v>0</v>
      </c>
      <c r="O403" s="253" t="s">
        <v>1233</v>
      </c>
      <c r="P403" s="40"/>
      <c r="Q403" s="30" t="str">
        <f t="shared" si="7"/>
        <v>Venture</v>
      </c>
      <c r="R403" s="40"/>
      <c r="S403" s="93"/>
      <c r="T403" s="221" t="s">
        <v>1862</v>
      </c>
      <c r="U403" s="397"/>
      <c r="V403" s="221"/>
      <c r="W403" s="328" t="s">
        <v>1221</v>
      </c>
      <c r="X403" s="329">
        <v>0</v>
      </c>
      <c r="Y403" s="329">
        <v>0</v>
      </c>
      <c r="Z403" s="221" t="s">
        <v>333</v>
      </c>
      <c r="AA403" s="221" t="s">
        <v>333</v>
      </c>
      <c r="AB403" s="328" t="s">
        <v>1221</v>
      </c>
      <c r="AC403" s="329">
        <v>0</v>
      </c>
      <c r="AD403" s="329">
        <v>0</v>
      </c>
    </row>
    <row r="404" spans="1:30" ht="25.5" x14ac:dyDescent="0.25">
      <c r="A404" s="221" t="s">
        <v>1729</v>
      </c>
      <c r="B404" s="86" t="s">
        <v>573</v>
      </c>
      <c r="C404" s="87" t="s">
        <v>574</v>
      </c>
      <c r="D404" s="300" t="s">
        <v>904</v>
      </c>
      <c r="E404" s="89" t="s">
        <v>504</v>
      </c>
      <c r="F404" s="90" t="s">
        <v>575</v>
      </c>
      <c r="G404" s="27">
        <v>12</v>
      </c>
      <c r="H404" s="215">
        <v>43462</v>
      </c>
      <c r="I404" s="215">
        <v>43827</v>
      </c>
      <c r="J404" s="324" t="s">
        <v>1414</v>
      </c>
      <c r="K404" s="27" t="s">
        <v>1742</v>
      </c>
      <c r="L404" s="328" t="s">
        <v>1221</v>
      </c>
      <c r="M404" s="329">
        <v>0</v>
      </c>
      <c r="N404" s="329">
        <v>0</v>
      </c>
      <c r="O404" s="253" t="s">
        <v>1233</v>
      </c>
      <c r="P404" s="40"/>
      <c r="Q404" s="30" t="str">
        <f t="shared" si="7"/>
        <v>Venture</v>
      </c>
      <c r="R404" s="40"/>
      <c r="S404" s="93"/>
      <c r="T404" s="221" t="s">
        <v>1862</v>
      </c>
      <c r="U404" s="397"/>
      <c r="V404" s="221"/>
      <c r="W404" s="328" t="s">
        <v>1221</v>
      </c>
      <c r="X404" s="329">
        <v>0</v>
      </c>
      <c r="Y404" s="329">
        <v>0</v>
      </c>
      <c r="Z404" s="221" t="s">
        <v>333</v>
      </c>
      <c r="AA404" s="221" t="s">
        <v>333</v>
      </c>
      <c r="AB404" s="328" t="s">
        <v>1221</v>
      </c>
      <c r="AC404" s="329">
        <v>0</v>
      </c>
      <c r="AD404" s="329">
        <v>0</v>
      </c>
    </row>
    <row r="405" spans="1:30" ht="25.5" x14ac:dyDescent="0.25">
      <c r="A405" s="221" t="s">
        <v>1730</v>
      </c>
      <c r="B405" s="86" t="s">
        <v>576</v>
      </c>
      <c r="C405" s="87" t="s">
        <v>574</v>
      </c>
      <c r="D405" s="300" t="s">
        <v>904</v>
      </c>
      <c r="E405" s="89" t="s">
        <v>504</v>
      </c>
      <c r="F405" s="90" t="s">
        <v>577</v>
      </c>
      <c r="G405" s="27">
        <v>12</v>
      </c>
      <c r="H405" s="215">
        <v>43462</v>
      </c>
      <c r="I405" s="215">
        <v>43827</v>
      </c>
      <c r="J405" s="324" t="s">
        <v>1414</v>
      </c>
      <c r="K405" s="27" t="s">
        <v>1742</v>
      </c>
      <c r="L405" s="328" t="s">
        <v>1221</v>
      </c>
      <c r="M405" s="329">
        <v>0</v>
      </c>
      <c r="N405" s="329">
        <v>0</v>
      </c>
      <c r="O405" s="253" t="s">
        <v>1233</v>
      </c>
      <c r="P405" s="40"/>
      <c r="Q405" s="30" t="str">
        <f t="shared" si="7"/>
        <v>Venture</v>
      </c>
      <c r="R405" s="40"/>
      <c r="S405" s="93"/>
      <c r="T405" s="221" t="s">
        <v>1862</v>
      </c>
      <c r="U405" s="397"/>
      <c r="V405" s="221"/>
      <c r="W405" s="328" t="s">
        <v>1221</v>
      </c>
      <c r="X405" s="329">
        <v>0</v>
      </c>
      <c r="Y405" s="329">
        <v>0</v>
      </c>
      <c r="Z405" s="221" t="s">
        <v>333</v>
      </c>
      <c r="AA405" s="221" t="s">
        <v>333</v>
      </c>
      <c r="AB405" s="328" t="s">
        <v>1221</v>
      </c>
      <c r="AC405" s="329">
        <v>0</v>
      </c>
      <c r="AD405" s="329">
        <v>0</v>
      </c>
    </row>
    <row r="406" spans="1:30" ht="25.5" x14ac:dyDescent="0.25">
      <c r="A406" s="221" t="s">
        <v>1731</v>
      </c>
      <c r="B406" s="86" t="s">
        <v>578</v>
      </c>
      <c r="C406" s="87" t="s">
        <v>579</v>
      </c>
      <c r="D406" s="300" t="s">
        <v>904</v>
      </c>
      <c r="E406" s="89" t="s">
        <v>563</v>
      </c>
      <c r="F406" s="90" t="s">
        <v>580</v>
      </c>
      <c r="G406" s="27">
        <v>12</v>
      </c>
      <c r="H406" s="215">
        <v>43462</v>
      </c>
      <c r="I406" s="215">
        <v>43827</v>
      </c>
      <c r="J406" s="324" t="s">
        <v>1414</v>
      </c>
      <c r="K406" s="27" t="s">
        <v>1742</v>
      </c>
      <c r="L406" s="328" t="s">
        <v>1221</v>
      </c>
      <c r="M406" s="329">
        <v>0</v>
      </c>
      <c r="N406" s="329">
        <v>0</v>
      </c>
      <c r="O406" s="253" t="s">
        <v>1233</v>
      </c>
      <c r="P406" s="40"/>
      <c r="Q406" s="30" t="str">
        <f t="shared" si="7"/>
        <v>Venture</v>
      </c>
      <c r="R406" s="40"/>
      <c r="S406" s="93"/>
      <c r="T406" s="221" t="s">
        <v>1862</v>
      </c>
      <c r="U406" s="397"/>
      <c r="V406" s="221"/>
      <c r="W406" s="328" t="s">
        <v>1221</v>
      </c>
      <c r="X406" s="329">
        <v>0</v>
      </c>
      <c r="Y406" s="329">
        <v>0</v>
      </c>
      <c r="Z406" s="221" t="s">
        <v>333</v>
      </c>
      <c r="AA406" s="221" t="s">
        <v>333</v>
      </c>
      <c r="AB406" s="328" t="s">
        <v>1221</v>
      </c>
      <c r="AC406" s="329">
        <v>0</v>
      </c>
      <c r="AD406" s="329">
        <v>0</v>
      </c>
    </row>
    <row r="407" spans="1:30" x14ac:dyDescent="0.25">
      <c r="A407" s="221" t="s">
        <v>1732</v>
      </c>
      <c r="B407" s="86" t="s">
        <v>581</v>
      </c>
      <c r="C407" s="87" t="s">
        <v>582</v>
      </c>
      <c r="D407" s="300" t="s">
        <v>904</v>
      </c>
      <c r="E407" s="89" t="s">
        <v>563</v>
      </c>
      <c r="F407" s="90" t="s">
        <v>583</v>
      </c>
      <c r="G407" s="27">
        <v>12</v>
      </c>
      <c r="H407" s="215">
        <v>43383</v>
      </c>
      <c r="I407" s="215">
        <v>43748</v>
      </c>
      <c r="J407" s="324" t="s">
        <v>1216</v>
      </c>
      <c r="K407" s="27" t="s">
        <v>1742</v>
      </c>
      <c r="L407" s="328" t="s">
        <v>1221</v>
      </c>
      <c r="M407" s="329">
        <v>0</v>
      </c>
      <c r="N407" s="329">
        <v>0</v>
      </c>
      <c r="O407" s="253" t="s">
        <v>1233</v>
      </c>
      <c r="P407" s="40"/>
      <c r="Q407" s="30" t="str">
        <f t="shared" si="7"/>
        <v>Venture</v>
      </c>
      <c r="R407" s="40"/>
      <c r="S407" s="93"/>
      <c r="T407" s="221" t="s">
        <v>1862</v>
      </c>
      <c r="U407" s="397"/>
      <c r="V407" s="221"/>
      <c r="W407" s="328" t="s">
        <v>1221</v>
      </c>
      <c r="X407" s="329">
        <v>0</v>
      </c>
      <c r="Y407" s="329">
        <v>0</v>
      </c>
      <c r="Z407" s="221" t="s">
        <v>333</v>
      </c>
      <c r="AA407" s="221" t="s">
        <v>333</v>
      </c>
      <c r="AB407" s="328" t="s">
        <v>1221</v>
      </c>
      <c r="AC407" s="329">
        <v>0</v>
      </c>
      <c r="AD407" s="329">
        <v>0</v>
      </c>
    </row>
    <row r="408" spans="1:30" x14ac:dyDescent="0.25">
      <c r="A408" s="221" t="s">
        <v>1733</v>
      </c>
      <c r="B408" s="86" t="s">
        <v>584</v>
      </c>
      <c r="C408" s="87" t="s">
        <v>582</v>
      </c>
      <c r="D408" s="300" t="s">
        <v>904</v>
      </c>
      <c r="E408" s="89" t="s">
        <v>563</v>
      </c>
      <c r="F408" s="90" t="s">
        <v>585</v>
      </c>
      <c r="G408" s="27">
        <v>12</v>
      </c>
      <c r="H408" s="215">
        <v>43383</v>
      </c>
      <c r="I408" s="215">
        <v>43748</v>
      </c>
      <c r="J408" s="324" t="s">
        <v>1216</v>
      </c>
      <c r="K408" s="27" t="s">
        <v>1742</v>
      </c>
      <c r="L408" s="328" t="s">
        <v>1221</v>
      </c>
      <c r="M408" s="329">
        <v>0</v>
      </c>
      <c r="N408" s="329">
        <v>0</v>
      </c>
      <c r="O408" s="253" t="s">
        <v>1233</v>
      </c>
      <c r="P408" s="40"/>
      <c r="Q408" s="30" t="str">
        <f t="shared" si="7"/>
        <v>Venture</v>
      </c>
      <c r="R408" s="40"/>
      <c r="S408" s="93"/>
      <c r="T408" s="221" t="s">
        <v>1862</v>
      </c>
      <c r="U408" s="397"/>
      <c r="V408" s="221"/>
      <c r="W408" s="328" t="s">
        <v>1221</v>
      </c>
      <c r="X408" s="329">
        <v>0</v>
      </c>
      <c r="Y408" s="329">
        <v>0</v>
      </c>
      <c r="Z408" s="221" t="s">
        <v>333</v>
      </c>
      <c r="AA408" s="221" t="s">
        <v>333</v>
      </c>
      <c r="AB408" s="328" t="s">
        <v>1221</v>
      </c>
      <c r="AC408" s="329">
        <v>0</v>
      </c>
      <c r="AD408" s="329">
        <v>0</v>
      </c>
    </row>
    <row r="409" spans="1:30" x14ac:dyDescent="0.25">
      <c r="A409" s="221" t="s">
        <v>1734</v>
      </c>
      <c r="B409" s="86" t="s">
        <v>586</v>
      </c>
      <c r="C409" s="87" t="s">
        <v>582</v>
      </c>
      <c r="D409" s="300" t="s">
        <v>904</v>
      </c>
      <c r="E409" s="89" t="s">
        <v>563</v>
      </c>
      <c r="F409" s="90" t="s">
        <v>587</v>
      </c>
      <c r="G409" s="27">
        <v>12</v>
      </c>
      <c r="H409" s="215">
        <v>43386</v>
      </c>
      <c r="I409" s="215">
        <v>43751</v>
      </c>
      <c r="J409" s="324" t="s">
        <v>1216</v>
      </c>
      <c r="K409" s="27" t="s">
        <v>1742</v>
      </c>
      <c r="L409" s="328" t="s">
        <v>1221</v>
      </c>
      <c r="M409" s="329">
        <v>0</v>
      </c>
      <c r="N409" s="329">
        <v>0</v>
      </c>
      <c r="O409" s="253" t="s">
        <v>1233</v>
      </c>
      <c r="P409" s="40"/>
      <c r="Q409" s="30" t="str">
        <f t="shared" si="7"/>
        <v>Venture</v>
      </c>
      <c r="R409" s="40"/>
      <c r="S409" s="93"/>
      <c r="T409" s="221" t="s">
        <v>1862</v>
      </c>
      <c r="U409" s="397"/>
      <c r="V409" s="221"/>
      <c r="W409" s="328" t="s">
        <v>1221</v>
      </c>
      <c r="X409" s="329">
        <v>0</v>
      </c>
      <c r="Y409" s="329">
        <v>0</v>
      </c>
      <c r="Z409" s="221" t="s">
        <v>333</v>
      </c>
      <c r="AA409" s="221" t="s">
        <v>333</v>
      </c>
      <c r="AB409" s="328" t="s">
        <v>1221</v>
      </c>
      <c r="AC409" s="329">
        <v>0</v>
      </c>
      <c r="AD409" s="329">
        <v>0</v>
      </c>
    </row>
    <row r="410" spans="1:30" x14ac:dyDescent="0.25">
      <c r="A410" s="221" t="s">
        <v>1735</v>
      </c>
      <c r="B410" s="86" t="s">
        <v>590</v>
      </c>
      <c r="C410" s="87" t="s">
        <v>582</v>
      </c>
      <c r="D410" s="300" t="s">
        <v>904</v>
      </c>
      <c r="E410" s="89" t="s">
        <v>563</v>
      </c>
      <c r="F410" s="90" t="s">
        <v>591</v>
      </c>
      <c r="G410" s="27">
        <v>12</v>
      </c>
      <c r="H410" s="215">
        <v>43386</v>
      </c>
      <c r="I410" s="215">
        <v>43751</v>
      </c>
      <c r="J410" s="324" t="s">
        <v>1216</v>
      </c>
      <c r="K410" s="27" t="s">
        <v>1742</v>
      </c>
      <c r="L410" s="328" t="s">
        <v>1221</v>
      </c>
      <c r="M410" s="329">
        <v>0</v>
      </c>
      <c r="N410" s="329">
        <v>0</v>
      </c>
      <c r="O410" s="253" t="s">
        <v>1233</v>
      </c>
      <c r="P410" s="40"/>
      <c r="Q410" s="30" t="str">
        <f t="shared" si="7"/>
        <v>Venture</v>
      </c>
      <c r="R410" s="40"/>
      <c r="S410" s="93"/>
      <c r="T410" s="221" t="s">
        <v>1862</v>
      </c>
      <c r="U410" s="397"/>
      <c r="V410" s="221"/>
      <c r="W410" s="328" t="s">
        <v>1221</v>
      </c>
      <c r="X410" s="329">
        <v>0</v>
      </c>
      <c r="Y410" s="329">
        <v>0</v>
      </c>
      <c r="Z410" s="221" t="s">
        <v>333</v>
      </c>
      <c r="AA410" s="221" t="s">
        <v>333</v>
      </c>
      <c r="AB410" s="328" t="s">
        <v>1221</v>
      </c>
      <c r="AC410" s="329">
        <v>0</v>
      </c>
      <c r="AD410" s="329">
        <v>0</v>
      </c>
    </row>
    <row r="411" spans="1:30" x14ac:dyDescent="0.25">
      <c r="A411" s="221" t="s">
        <v>1736</v>
      </c>
      <c r="B411" s="86" t="s">
        <v>592</v>
      </c>
      <c r="C411" s="87" t="s">
        <v>582</v>
      </c>
      <c r="D411" s="300" t="s">
        <v>904</v>
      </c>
      <c r="E411" s="89" t="s">
        <v>563</v>
      </c>
      <c r="F411" s="90" t="s">
        <v>593</v>
      </c>
      <c r="G411" s="27">
        <v>12</v>
      </c>
      <c r="H411" s="215">
        <v>43481</v>
      </c>
      <c r="I411" s="215">
        <v>43846</v>
      </c>
      <c r="J411" s="324" t="s">
        <v>1217</v>
      </c>
      <c r="K411" s="27" t="s">
        <v>1742</v>
      </c>
      <c r="L411" s="328" t="s">
        <v>1221</v>
      </c>
      <c r="M411" s="329">
        <v>0</v>
      </c>
      <c r="N411" s="329">
        <v>0</v>
      </c>
      <c r="O411" s="253" t="s">
        <v>1233</v>
      </c>
      <c r="P411" s="40"/>
      <c r="Q411" s="30" t="str">
        <f t="shared" si="7"/>
        <v>Venture</v>
      </c>
      <c r="R411" s="40"/>
      <c r="S411" s="93"/>
      <c r="T411" s="221" t="s">
        <v>1862</v>
      </c>
      <c r="U411" s="397"/>
      <c r="V411" s="221"/>
      <c r="W411" s="328" t="s">
        <v>1221</v>
      </c>
      <c r="X411" s="329">
        <v>0</v>
      </c>
      <c r="Y411" s="329">
        <v>0</v>
      </c>
      <c r="Z411" s="221" t="s">
        <v>333</v>
      </c>
      <c r="AA411" s="221" t="s">
        <v>333</v>
      </c>
      <c r="AB411" s="328" t="s">
        <v>1221</v>
      </c>
      <c r="AC411" s="329">
        <v>0</v>
      </c>
      <c r="AD411" s="329">
        <v>0</v>
      </c>
    </row>
    <row r="412" spans="1:30" x14ac:dyDescent="0.25">
      <c r="A412" s="221" t="s">
        <v>1737</v>
      </c>
      <c r="B412" s="86" t="s">
        <v>594</v>
      </c>
      <c r="C412" s="87" t="s">
        <v>582</v>
      </c>
      <c r="D412" s="300" t="s">
        <v>904</v>
      </c>
      <c r="E412" s="89" t="s">
        <v>563</v>
      </c>
      <c r="F412" s="90" t="s">
        <v>595</v>
      </c>
      <c r="G412" s="27">
        <v>12</v>
      </c>
      <c r="H412" s="215">
        <v>43481</v>
      </c>
      <c r="I412" s="215">
        <v>43846</v>
      </c>
      <c r="J412" s="324" t="s">
        <v>1217</v>
      </c>
      <c r="K412" s="27" t="s">
        <v>1742</v>
      </c>
      <c r="L412" s="328" t="s">
        <v>1221</v>
      </c>
      <c r="M412" s="329">
        <v>0</v>
      </c>
      <c r="N412" s="329">
        <v>0</v>
      </c>
      <c r="O412" s="253" t="s">
        <v>1233</v>
      </c>
      <c r="P412" s="40"/>
      <c r="Q412" s="30" t="str">
        <f t="shared" si="7"/>
        <v>Venture</v>
      </c>
      <c r="R412" s="40"/>
      <c r="S412" s="93"/>
      <c r="T412" s="221" t="s">
        <v>1862</v>
      </c>
      <c r="U412" s="397"/>
      <c r="V412" s="221"/>
      <c r="W412" s="328" t="s">
        <v>1221</v>
      </c>
      <c r="X412" s="329">
        <v>0</v>
      </c>
      <c r="Y412" s="329">
        <v>0</v>
      </c>
      <c r="Z412" s="221" t="s">
        <v>333</v>
      </c>
      <c r="AA412" s="221" t="s">
        <v>333</v>
      </c>
      <c r="AB412" s="328" t="s">
        <v>1221</v>
      </c>
      <c r="AC412" s="329">
        <v>0</v>
      </c>
      <c r="AD412" s="329">
        <v>0</v>
      </c>
    </row>
    <row r="413" spans="1:30" x14ac:dyDescent="0.25">
      <c r="A413" s="221" t="s">
        <v>1738</v>
      </c>
      <c r="B413" s="86" t="s">
        <v>596</v>
      </c>
      <c r="C413" s="87" t="s">
        <v>582</v>
      </c>
      <c r="D413" s="300" t="s">
        <v>904</v>
      </c>
      <c r="E413" s="89" t="s">
        <v>563</v>
      </c>
      <c r="F413" s="90" t="s">
        <v>597</v>
      </c>
      <c r="G413" s="27">
        <v>12</v>
      </c>
      <c r="H413" s="215">
        <v>43097</v>
      </c>
      <c r="I413" s="215">
        <v>43462</v>
      </c>
      <c r="J413" s="324" t="s">
        <v>1414</v>
      </c>
      <c r="K413" s="27" t="s">
        <v>1742</v>
      </c>
      <c r="L413" s="328" t="s">
        <v>1221</v>
      </c>
      <c r="M413" s="329">
        <v>0</v>
      </c>
      <c r="N413" s="329">
        <v>0</v>
      </c>
      <c r="O413" s="253" t="s">
        <v>1233</v>
      </c>
      <c r="P413" s="40"/>
      <c r="Q413" s="30" t="str">
        <f t="shared" si="7"/>
        <v>Venture</v>
      </c>
      <c r="R413" s="40"/>
      <c r="S413" s="93"/>
      <c r="T413" s="221" t="s">
        <v>1862</v>
      </c>
      <c r="U413" s="397"/>
      <c r="V413" s="221"/>
      <c r="W413" s="328" t="s">
        <v>1221</v>
      </c>
      <c r="X413" s="329">
        <v>0</v>
      </c>
      <c r="Y413" s="329">
        <v>0</v>
      </c>
      <c r="Z413" s="221" t="s">
        <v>333</v>
      </c>
      <c r="AA413" s="221" t="s">
        <v>333</v>
      </c>
      <c r="AB413" s="328" t="s">
        <v>1221</v>
      </c>
      <c r="AC413" s="329">
        <v>0</v>
      </c>
      <c r="AD413" s="329">
        <v>0</v>
      </c>
    </row>
    <row r="414" spans="1:30" x14ac:dyDescent="0.25">
      <c r="A414" s="221" t="s">
        <v>1739</v>
      </c>
      <c r="B414" s="86" t="s">
        <v>600</v>
      </c>
      <c r="C414" s="87" t="s">
        <v>582</v>
      </c>
      <c r="D414" s="300" t="s">
        <v>904</v>
      </c>
      <c r="E414" s="89" t="s">
        <v>563</v>
      </c>
      <c r="F414" s="90" t="s">
        <v>601</v>
      </c>
      <c r="G414" s="27">
        <v>12</v>
      </c>
      <c r="H414" s="215">
        <v>43097</v>
      </c>
      <c r="I414" s="215">
        <v>43462</v>
      </c>
      <c r="J414" s="324" t="s">
        <v>1414</v>
      </c>
      <c r="K414" s="27" t="s">
        <v>1742</v>
      </c>
      <c r="L414" s="328" t="s">
        <v>1221</v>
      </c>
      <c r="M414" s="329">
        <v>0</v>
      </c>
      <c r="N414" s="329">
        <v>0</v>
      </c>
      <c r="O414" s="253" t="s">
        <v>1233</v>
      </c>
      <c r="P414" s="40"/>
      <c r="Q414" s="30" t="str">
        <f t="shared" si="7"/>
        <v>Venture</v>
      </c>
      <c r="R414" s="40"/>
      <c r="S414" s="93"/>
      <c r="T414" s="221" t="s">
        <v>1862</v>
      </c>
      <c r="U414" s="397"/>
      <c r="V414" s="221"/>
      <c r="W414" s="328" t="s">
        <v>1221</v>
      </c>
      <c r="X414" s="329">
        <v>0</v>
      </c>
      <c r="Y414" s="329">
        <v>0</v>
      </c>
      <c r="Z414" s="221" t="s">
        <v>333</v>
      </c>
      <c r="AA414" s="221" t="s">
        <v>333</v>
      </c>
      <c r="AB414" s="328" t="s">
        <v>1221</v>
      </c>
      <c r="AC414" s="329">
        <v>0</v>
      </c>
      <c r="AD414" s="329">
        <v>0</v>
      </c>
    </row>
    <row r="415" spans="1:30" x14ac:dyDescent="0.25">
      <c r="A415" s="221" t="s">
        <v>1740</v>
      </c>
      <c r="B415" s="86" t="s">
        <v>602</v>
      </c>
      <c r="C415" s="87" t="s">
        <v>603</v>
      </c>
      <c r="D415" s="300" t="s">
        <v>904</v>
      </c>
      <c r="E415" s="89" t="s">
        <v>504</v>
      </c>
      <c r="F415" s="90" t="s">
        <v>604</v>
      </c>
      <c r="G415" s="27">
        <v>12</v>
      </c>
      <c r="H415" s="215">
        <v>43558</v>
      </c>
      <c r="I415" s="215">
        <v>43924</v>
      </c>
      <c r="J415" s="324" t="s">
        <v>1212</v>
      </c>
      <c r="K415" s="27" t="s">
        <v>1742</v>
      </c>
      <c r="L415" s="328" t="s">
        <v>1221</v>
      </c>
      <c r="M415" s="329">
        <v>0</v>
      </c>
      <c r="N415" s="329">
        <v>0</v>
      </c>
      <c r="O415" s="253" t="s">
        <v>1233</v>
      </c>
      <c r="P415" s="40"/>
      <c r="Q415" s="30" t="str">
        <f t="shared" si="7"/>
        <v>Venture</v>
      </c>
      <c r="R415" s="40"/>
      <c r="S415" s="93"/>
      <c r="T415" s="221" t="s">
        <v>1862</v>
      </c>
      <c r="U415" s="397"/>
      <c r="V415" s="221"/>
      <c r="W415" s="328" t="s">
        <v>1221</v>
      </c>
      <c r="X415" s="329">
        <v>0</v>
      </c>
      <c r="Y415" s="329">
        <v>0</v>
      </c>
      <c r="Z415" s="221" t="s">
        <v>333</v>
      </c>
      <c r="AA415" s="221" t="s">
        <v>333</v>
      </c>
      <c r="AB415" s="328" t="s">
        <v>1221</v>
      </c>
      <c r="AC415" s="329">
        <v>0</v>
      </c>
      <c r="AD415" s="329">
        <v>0</v>
      </c>
    </row>
    <row r="416" spans="1:30" x14ac:dyDescent="0.25">
      <c r="A416" s="221" t="s">
        <v>1741</v>
      </c>
      <c r="B416" s="86" t="s">
        <v>607</v>
      </c>
      <c r="C416" s="87" t="s">
        <v>608</v>
      </c>
      <c r="D416" s="300" t="s">
        <v>904</v>
      </c>
      <c r="E416" s="89" t="s">
        <v>504</v>
      </c>
      <c r="F416" s="90" t="s">
        <v>609</v>
      </c>
      <c r="G416" s="27">
        <v>12</v>
      </c>
      <c r="H416" s="215">
        <v>43558</v>
      </c>
      <c r="I416" s="215">
        <v>43924</v>
      </c>
      <c r="J416" s="324" t="s">
        <v>1212</v>
      </c>
      <c r="K416" s="27" t="s">
        <v>1742</v>
      </c>
      <c r="L416" s="328" t="s">
        <v>1221</v>
      </c>
      <c r="M416" s="329">
        <v>0</v>
      </c>
      <c r="N416" s="329">
        <v>0</v>
      </c>
      <c r="O416" s="253" t="s">
        <v>1233</v>
      </c>
      <c r="P416" s="40"/>
      <c r="Q416" s="30" t="str">
        <f t="shared" si="7"/>
        <v>Venture</v>
      </c>
      <c r="R416" s="40"/>
      <c r="S416" s="93"/>
      <c r="T416" s="221" t="s">
        <v>1862</v>
      </c>
      <c r="U416" s="397"/>
      <c r="V416" s="221"/>
      <c r="W416" s="328" t="s">
        <v>1221</v>
      </c>
      <c r="X416" s="329">
        <v>0</v>
      </c>
      <c r="Y416" s="329">
        <v>0</v>
      </c>
      <c r="Z416" s="221" t="s">
        <v>333</v>
      </c>
      <c r="AA416" s="221" t="s">
        <v>333</v>
      </c>
      <c r="AB416" s="328" t="s">
        <v>1221</v>
      </c>
      <c r="AC416" s="329">
        <v>0</v>
      </c>
      <c r="AD416" s="329">
        <v>0</v>
      </c>
    </row>
    <row r="417" spans="1:30" ht="25.5" x14ac:dyDescent="0.25">
      <c r="A417" s="221" t="s">
        <v>2414</v>
      </c>
      <c r="B417" s="86" t="s">
        <v>2415</v>
      </c>
      <c r="C417" s="300" t="s">
        <v>846</v>
      </c>
      <c r="D417" s="300" t="s">
        <v>847</v>
      </c>
      <c r="E417" s="301" t="s">
        <v>848</v>
      </c>
      <c r="F417" s="90" t="s">
        <v>2416</v>
      </c>
      <c r="G417" s="27">
        <v>12</v>
      </c>
      <c r="H417" s="215">
        <v>43775</v>
      </c>
      <c r="I417" s="215">
        <v>44141</v>
      </c>
      <c r="J417" s="215" t="s">
        <v>1215</v>
      </c>
      <c r="K417" s="27" t="s">
        <v>303</v>
      </c>
      <c r="L417" s="328" t="s">
        <v>1221</v>
      </c>
      <c r="M417" s="329">
        <v>432</v>
      </c>
      <c r="N417" s="329">
        <v>432</v>
      </c>
      <c r="O417" s="253" t="s">
        <v>1232</v>
      </c>
      <c r="P417" s="40"/>
      <c r="Q417" s="30" t="str">
        <f t="shared" si="7"/>
        <v>Venture</v>
      </c>
      <c r="R417" s="397">
        <v>43838</v>
      </c>
      <c r="S417" s="397" t="s">
        <v>2417</v>
      </c>
      <c r="T417" s="221" t="s">
        <v>1862</v>
      </c>
      <c r="U417" s="397">
        <v>43838</v>
      </c>
      <c r="V417" s="221" t="s">
        <v>2417</v>
      </c>
      <c r="W417" s="328" t="s">
        <v>1221</v>
      </c>
      <c r="X417" s="329">
        <v>432</v>
      </c>
      <c r="Y417" s="329">
        <v>432</v>
      </c>
      <c r="Z417" s="221" t="s">
        <v>333</v>
      </c>
      <c r="AA417" s="221" t="s">
        <v>333</v>
      </c>
      <c r="AB417" s="328" t="s">
        <v>1221</v>
      </c>
      <c r="AC417" s="329">
        <v>0</v>
      </c>
      <c r="AD417" s="329">
        <v>0</v>
      </c>
    </row>
  </sheetData>
  <autoFilter ref="A4:AD417" xr:uid="{79A87058-D0D6-4885-8B05-1A11DBEBADF1}"/>
  <sortState xmlns:xlrd2="http://schemas.microsoft.com/office/spreadsheetml/2017/richdata2" ref="A158:V303">
    <sortCondition ref="A158:A303"/>
  </sortState>
  <mergeCells count="2">
    <mergeCell ref="Z3:AD3"/>
    <mergeCell ref="Q3:S3"/>
  </mergeCells>
  <conditionalFormatting sqref="B242:B328">
    <cfRule type="duplicateValues" dxfId="189" priority="102" stopIfTrue="1"/>
  </conditionalFormatting>
  <conditionalFormatting sqref="B5:B7">
    <cfRule type="duplicateValues" dxfId="188" priority="100" stopIfTrue="1"/>
  </conditionalFormatting>
  <conditionalFormatting sqref="F12">
    <cfRule type="duplicateValues" dxfId="187" priority="98"/>
  </conditionalFormatting>
  <conditionalFormatting sqref="F51">
    <cfRule type="duplicateValues" dxfId="186" priority="97"/>
  </conditionalFormatting>
  <conditionalFormatting sqref="B211:B218 B221:B222">
    <cfRule type="duplicateValues" dxfId="185" priority="28" stopIfTrue="1"/>
  </conditionalFormatting>
  <conditionalFormatting sqref="B223:B240">
    <cfRule type="duplicateValues" dxfId="184" priority="23" stopIfTrue="1"/>
  </conditionalFormatting>
  <conditionalFormatting sqref="B329:B416">
    <cfRule type="duplicateValues" dxfId="183" priority="121" stopIfTrue="1"/>
  </conditionalFormatting>
  <conditionalFormatting sqref="P167 B75:B88 P162:P164 P133:P140 R133:S134 R162:S164 R167:S167 R140:S140 R136:S138 R142:S142 P142 P146:P153 R146:S153 P144 R144:S144">
    <cfRule type="duplicateValues" dxfId="182" priority="122" stopIfTrue="1"/>
  </conditionalFormatting>
  <conditionalFormatting sqref="P165:P166 R165:S166">
    <cfRule type="duplicateValues" dxfId="181" priority="16" stopIfTrue="1"/>
  </conditionalFormatting>
  <conditionalFormatting sqref="P168:P210 R168:S191 R196:S203 R205:S210">
    <cfRule type="duplicateValues" dxfId="180" priority="13" stopIfTrue="1"/>
  </conditionalFormatting>
  <conditionalFormatting sqref="B91:B102">
    <cfRule type="duplicateValues" dxfId="179" priority="12" stopIfTrue="1"/>
  </conditionalFormatting>
  <conditionalFormatting sqref="B170:B208">
    <cfRule type="duplicateValues" dxfId="178" priority="11" stopIfTrue="1"/>
  </conditionalFormatting>
  <conditionalFormatting sqref="B107:B153 P154:P161 R154:S161">
    <cfRule type="duplicateValues" dxfId="177" priority="10" stopIfTrue="1"/>
  </conditionalFormatting>
  <conditionalFormatting sqref="B241">
    <cfRule type="duplicateValues" dxfId="176" priority="9" stopIfTrue="1"/>
  </conditionalFormatting>
  <conditionalFormatting sqref="B219:B220">
    <cfRule type="duplicateValues" dxfId="175" priority="7" stopIfTrue="1"/>
  </conditionalFormatting>
  <conditionalFormatting sqref="B417">
    <cfRule type="duplicateValues" dxfId="174" priority="6" stopIfTrue="1"/>
  </conditionalFormatting>
  <conditionalFormatting sqref="P141">
    <cfRule type="duplicateValues" dxfId="173" priority="4" stopIfTrue="1"/>
  </conditionalFormatting>
  <conditionalFormatting sqref="P143">
    <cfRule type="duplicateValues" dxfId="172" priority="2" stopIfTrue="1"/>
  </conditionalFormatting>
  <conditionalFormatting sqref="P145">
    <cfRule type="duplicateValues" dxfId="171" priority="1" stopIfTrue="1"/>
  </conditionalFormatting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3:N22"/>
  <sheetViews>
    <sheetView workbookViewId="0">
      <selection activeCell="A5" sqref="A5"/>
    </sheetView>
  </sheetViews>
  <sheetFormatPr defaultRowHeight="15" x14ac:dyDescent="0.25"/>
  <cols>
    <col min="1" max="1" width="28.7109375" bestFit="1" customWidth="1"/>
    <col min="2" max="2" width="16.28515625" bestFit="1" customWidth="1"/>
    <col min="3" max="5" width="10.5703125" bestFit="1" customWidth="1"/>
    <col min="6" max="6" width="11.5703125" bestFit="1" customWidth="1"/>
    <col min="7" max="13" width="10.5703125" bestFit="1" customWidth="1"/>
    <col min="14" max="14" width="11.5703125" bestFit="1" customWidth="1"/>
    <col min="15" max="15" width="11.28515625" bestFit="1" customWidth="1"/>
  </cols>
  <sheetData>
    <row r="3" spans="1:14" x14ac:dyDescent="0.25">
      <c r="A3" s="373" t="s">
        <v>1499</v>
      </c>
      <c r="B3" s="373" t="s">
        <v>1498</v>
      </c>
    </row>
    <row r="4" spans="1:14" x14ac:dyDescent="0.25">
      <c r="A4" s="373" t="s">
        <v>1496</v>
      </c>
      <c r="B4" t="s">
        <v>1217</v>
      </c>
      <c r="C4" t="s">
        <v>1219</v>
      </c>
      <c r="D4" t="s">
        <v>1213</v>
      </c>
      <c r="E4" t="s">
        <v>1212</v>
      </c>
      <c r="F4" t="s">
        <v>1210</v>
      </c>
      <c r="G4" t="s">
        <v>1214</v>
      </c>
      <c r="H4" t="s">
        <v>1211</v>
      </c>
      <c r="I4" t="s">
        <v>1218</v>
      </c>
      <c r="J4" t="s">
        <v>1209</v>
      </c>
      <c r="K4" t="s">
        <v>1216</v>
      </c>
      <c r="L4" t="s">
        <v>1215</v>
      </c>
      <c r="M4" t="s">
        <v>1414</v>
      </c>
      <c r="N4" t="s">
        <v>1497</v>
      </c>
    </row>
    <row r="5" spans="1:14" x14ac:dyDescent="0.25">
      <c r="A5" s="374" t="s">
        <v>1243</v>
      </c>
      <c r="B5" s="390"/>
      <c r="C5" s="390">
        <v>1017.11</v>
      </c>
      <c r="D5" s="390">
        <v>480</v>
      </c>
      <c r="E5" s="390">
        <v>75</v>
      </c>
      <c r="F5" s="390"/>
      <c r="G5" s="390"/>
      <c r="H5" s="390"/>
      <c r="I5" s="390">
        <v>3562.8</v>
      </c>
      <c r="J5" s="390"/>
      <c r="K5" s="390"/>
      <c r="L5" s="390"/>
      <c r="M5" s="390"/>
      <c r="N5" s="390">
        <v>5134.91</v>
      </c>
    </row>
    <row r="6" spans="1:14" x14ac:dyDescent="0.25">
      <c r="A6" s="374" t="s">
        <v>1415</v>
      </c>
      <c r="B6" s="390">
        <v>2443.58</v>
      </c>
      <c r="C6" s="390">
        <v>1271.01</v>
      </c>
      <c r="D6" s="390">
        <v>1254.32</v>
      </c>
      <c r="E6" s="390">
        <v>1772.6499999999996</v>
      </c>
      <c r="F6" s="390">
        <v>8555.85</v>
      </c>
      <c r="G6" s="390">
        <v>960.74000000000012</v>
      </c>
      <c r="H6" s="390">
        <v>2182.3599999999992</v>
      </c>
      <c r="I6" s="390">
        <v>1863.7600000000002</v>
      </c>
      <c r="J6" s="390">
        <v>1339.01</v>
      </c>
      <c r="K6" s="390">
        <v>1181.6400000000001</v>
      </c>
      <c r="L6" s="390">
        <v>1346.7800000000002</v>
      </c>
      <c r="M6" s="390">
        <v>1965.1499999999999</v>
      </c>
      <c r="N6" s="390">
        <v>26136.849999999995</v>
      </c>
    </row>
    <row r="7" spans="1:14" x14ac:dyDescent="0.25">
      <c r="A7" s="374" t="s">
        <v>1862</v>
      </c>
      <c r="B7" s="390">
        <v>734.4</v>
      </c>
      <c r="C7" s="390">
        <v>3509</v>
      </c>
      <c r="D7" s="390">
        <v>1630</v>
      </c>
      <c r="E7" s="390">
        <v>0</v>
      </c>
      <c r="F7" s="390">
        <v>2789.3999999999996</v>
      </c>
      <c r="G7" s="390">
        <v>504</v>
      </c>
      <c r="H7" s="390">
        <v>3908</v>
      </c>
      <c r="I7" s="390">
        <v>432</v>
      </c>
      <c r="J7" s="390">
        <v>3498.77</v>
      </c>
      <c r="K7" s="390">
        <v>1484</v>
      </c>
      <c r="L7" s="390">
        <v>1318</v>
      </c>
      <c r="M7" s="390">
        <v>0</v>
      </c>
      <c r="N7" s="390">
        <v>19807.57</v>
      </c>
    </row>
    <row r="8" spans="1:14" x14ac:dyDescent="0.25">
      <c r="A8" s="374" t="s">
        <v>1863</v>
      </c>
      <c r="B8" s="390"/>
      <c r="C8" s="390"/>
      <c r="D8" s="390"/>
      <c r="E8" s="390">
        <v>1303.48</v>
      </c>
      <c r="F8" s="390"/>
      <c r="G8" s="390"/>
      <c r="H8" s="390"/>
      <c r="I8" s="390"/>
      <c r="J8" s="390"/>
      <c r="K8" s="390"/>
      <c r="L8" s="390"/>
      <c r="M8" s="390"/>
      <c r="N8" s="390">
        <v>1303.48</v>
      </c>
    </row>
    <row r="9" spans="1:14" x14ac:dyDescent="0.25">
      <c r="A9" s="374" t="s">
        <v>303</v>
      </c>
      <c r="B9" s="390"/>
      <c r="C9" s="390"/>
      <c r="D9" s="390"/>
      <c r="E9" s="390">
        <v>3256</v>
      </c>
      <c r="F9" s="390"/>
      <c r="G9" s="390"/>
      <c r="H9" s="390"/>
      <c r="I9" s="390"/>
      <c r="J9" s="390"/>
      <c r="K9" s="390"/>
      <c r="L9" s="390"/>
      <c r="M9" s="390"/>
      <c r="N9" s="390">
        <v>3256</v>
      </c>
    </row>
    <row r="10" spans="1:14" x14ac:dyDescent="0.25">
      <c r="A10" s="374" t="s">
        <v>1497</v>
      </c>
      <c r="B10" s="390">
        <v>3177.98</v>
      </c>
      <c r="C10" s="390">
        <v>5797.12</v>
      </c>
      <c r="D10" s="390">
        <v>3364.3199999999997</v>
      </c>
      <c r="E10" s="390">
        <v>6407.1299999999992</v>
      </c>
      <c r="F10" s="390">
        <v>11345.25</v>
      </c>
      <c r="G10" s="390">
        <v>1464.7400000000002</v>
      </c>
      <c r="H10" s="390">
        <v>6090.3599999999988</v>
      </c>
      <c r="I10" s="390">
        <v>5858.56</v>
      </c>
      <c r="J10" s="390">
        <v>4837.78</v>
      </c>
      <c r="K10" s="390">
        <v>2665.6400000000003</v>
      </c>
      <c r="L10" s="390">
        <v>2664.78</v>
      </c>
      <c r="M10" s="390">
        <v>1965.1499999999999</v>
      </c>
      <c r="N10" s="390">
        <v>55638.81</v>
      </c>
    </row>
    <row r="12" spans="1:14" x14ac:dyDescent="0.25">
      <c r="A12" s="374" t="s">
        <v>1864</v>
      </c>
      <c r="B12" s="390">
        <f>(B5+B6+B7)*1.1+B8+B9</f>
        <v>3495.7780000000002</v>
      </c>
      <c r="C12" s="390">
        <f t="shared" ref="C12:N12" si="0">(C5+C6+C7)*1.1+C8+C9</f>
        <v>6376.8320000000003</v>
      </c>
      <c r="D12" s="390">
        <f t="shared" si="0"/>
        <v>3700.752</v>
      </c>
      <c r="E12" s="390">
        <f t="shared" si="0"/>
        <v>6591.8949999999995</v>
      </c>
      <c r="F12" s="390">
        <f t="shared" si="0"/>
        <v>12479.775000000001</v>
      </c>
      <c r="G12" s="390">
        <f t="shared" si="0"/>
        <v>1611.2140000000004</v>
      </c>
      <c r="H12" s="390">
        <f t="shared" si="0"/>
        <v>6699.3959999999988</v>
      </c>
      <c r="I12" s="390">
        <f t="shared" si="0"/>
        <v>6444.4160000000011</v>
      </c>
      <c r="J12" s="390">
        <f t="shared" si="0"/>
        <v>5321.558</v>
      </c>
      <c r="K12" s="390">
        <f t="shared" si="0"/>
        <v>2932.2040000000006</v>
      </c>
      <c r="L12" s="390">
        <f t="shared" si="0"/>
        <v>2931.2580000000003</v>
      </c>
      <c r="M12" s="390">
        <f t="shared" si="0"/>
        <v>2161.665</v>
      </c>
      <c r="N12" s="390">
        <f t="shared" si="0"/>
        <v>60746.743000000002</v>
      </c>
    </row>
    <row r="13" spans="1:14" x14ac:dyDescent="0.25">
      <c r="A13" s="374"/>
      <c r="B13" s="390"/>
      <c r="C13" s="390"/>
      <c r="D13" s="390"/>
      <c r="E13" s="390"/>
      <c r="F13" s="390"/>
      <c r="G13" s="390"/>
      <c r="H13" s="390"/>
      <c r="I13" s="390"/>
      <c r="J13" s="390"/>
      <c r="K13" s="390"/>
      <c r="L13" s="390"/>
      <c r="M13" s="390"/>
      <c r="N13" s="390"/>
    </row>
    <row r="14" spans="1:14" x14ac:dyDescent="0.25">
      <c r="A14" s="374" t="s">
        <v>1865</v>
      </c>
      <c r="B14" s="390">
        <f>(28.86*1.1)+360.16</f>
        <v>391.90600000000001</v>
      </c>
      <c r="C14" s="390">
        <f>(35.28*1.1)+601.77</f>
        <v>640.57799999999997</v>
      </c>
      <c r="D14" s="390">
        <f>(28.16*1.1)+65.34</f>
        <v>96.316000000000003</v>
      </c>
      <c r="E14" s="390"/>
      <c r="F14" s="390"/>
      <c r="G14" s="390"/>
      <c r="H14" s="390"/>
      <c r="I14" s="390"/>
      <c r="J14" s="390"/>
      <c r="K14" s="390"/>
      <c r="L14" s="390"/>
      <c r="M14" s="390"/>
      <c r="N14" s="390">
        <f>SUM(B14:M14)</f>
        <v>1128.8</v>
      </c>
    </row>
    <row r="15" spans="1:14" x14ac:dyDescent="0.25">
      <c r="A15" s="374" t="s">
        <v>1866</v>
      </c>
      <c r="B15" s="390">
        <f>205.54+160</f>
        <v>365.53999999999996</v>
      </c>
      <c r="C15" s="390">
        <v>187.7</v>
      </c>
      <c r="D15" s="390">
        <v>194.02</v>
      </c>
      <c r="E15" s="390"/>
      <c r="F15" s="390"/>
      <c r="G15" s="390"/>
      <c r="H15" s="390"/>
      <c r="I15" s="390"/>
      <c r="J15" s="390"/>
      <c r="K15" s="390"/>
      <c r="L15" s="390"/>
      <c r="M15" s="390"/>
      <c r="N15" s="390">
        <f>SUM(B15:M15)</f>
        <v>747.26</v>
      </c>
    </row>
    <row r="16" spans="1:14" x14ac:dyDescent="0.25">
      <c r="A16" s="374" t="s">
        <v>1867</v>
      </c>
      <c r="B16" s="390"/>
      <c r="C16" s="390"/>
      <c r="D16" s="390"/>
      <c r="E16" s="390">
        <v>800</v>
      </c>
      <c r="F16" s="390"/>
      <c r="G16" s="390"/>
      <c r="H16" s="390"/>
      <c r="I16" s="390"/>
      <c r="J16" s="390"/>
      <c r="K16" s="390"/>
      <c r="L16" s="390"/>
      <c r="M16" s="390"/>
      <c r="N16" s="390">
        <f>SUM(B16:M16)</f>
        <v>800</v>
      </c>
    </row>
    <row r="17" spans="1:14" x14ac:dyDescent="0.25">
      <c r="A17" s="374"/>
      <c r="B17" s="390">
        <f t="shared" ref="B17:N17" si="1">SUM(B14:B16)</f>
        <v>757.44599999999991</v>
      </c>
      <c r="C17" s="390">
        <f t="shared" si="1"/>
        <v>828.27800000000002</v>
      </c>
      <c r="D17" s="390">
        <f t="shared" si="1"/>
        <v>290.33600000000001</v>
      </c>
      <c r="E17" s="390">
        <f t="shared" si="1"/>
        <v>800</v>
      </c>
      <c r="F17" s="390">
        <f t="shared" si="1"/>
        <v>0</v>
      </c>
      <c r="G17" s="390">
        <f t="shared" si="1"/>
        <v>0</v>
      </c>
      <c r="H17" s="390">
        <f t="shared" si="1"/>
        <v>0</v>
      </c>
      <c r="I17" s="390">
        <f t="shared" si="1"/>
        <v>0</v>
      </c>
      <c r="J17" s="390">
        <f t="shared" si="1"/>
        <v>0</v>
      </c>
      <c r="K17" s="390">
        <f t="shared" si="1"/>
        <v>0</v>
      </c>
      <c r="L17" s="390">
        <f t="shared" si="1"/>
        <v>0</v>
      </c>
      <c r="M17" s="390">
        <f t="shared" si="1"/>
        <v>0</v>
      </c>
      <c r="N17" s="390">
        <f t="shared" si="1"/>
        <v>2676.06</v>
      </c>
    </row>
    <row r="18" spans="1:14" x14ac:dyDescent="0.25">
      <c r="A18" s="374"/>
      <c r="B18" s="390"/>
      <c r="C18" s="390"/>
      <c r="D18" s="390"/>
      <c r="E18" s="390"/>
      <c r="F18" s="390"/>
      <c r="G18" s="390"/>
      <c r="H18" s="390"/>
      <c r="I18" s="390"/>
      <c r="J18" s="390"/>
      <c r="K18" s="390"/>
      <c r="L18" s="390"/>
      <c r="M18" s="390"/>
      <c r="N18" s="390"/>
    </row>
    <row r="19" spans="1:14" x14ac:dyDescent="0.25">
      <c r="A19" s="374" t="s">
        <v>1868</v>
      </c>
      <c r="B19" s="390">
        <f>9500/1.36/12</f>
        <v>582.10784313725492</v>
      </c>
      <c r="C19" s="390">
        <f t="shared" ref="C19:M19" si="2">9500/1.36/12</f>
        <v>582.10784313725492</v>
      </c>
      <c r="D19" s="390">
        <f t="shared" si="2"/>
        <v>582.10784313725492</v>
      </c>
      <c r="E19" s="390">
        <f t="shared" si="2"/>
        <v>582.10784313725492</v>
      </c>
      <c r="F19" s="390">
        <f t="shared" si="2"/>
        <v>582.10784313725492</v>
      </c>
      <c r="G19" s="390">
        <f t="shared" si="2"/>
        <v>582.10784313725492</v>
      </c>
      <c r="H19" s="390">
        <f t="shared" si="2"/>
        <v>582.10784313725492</v>
      </c>
      <c r="I19" s="390">
        <f t="shared" si="2"/>
        <v>582.10784313725492</v>
      </c>
      <c r="J19" s="390">
        <f t="shared" si="2"/>
        <v>582.10784313725492</v>
      </c>
      <c r="K19" s="390">
        <f t="shared" si="2"/>
        <v>582.10784313725492</v>
      </c>
      <c r="L19" s="390">
        <f t="shared" si="2"/>
        <v>582.10784313725492</v>
      </c>
      <c r="M19" s="390">
        <f t="shared" si="2"/>
        <v>582.10784313725492</v>
      </c>
      <c r="N19" s="390">
        <f>SUM(B19:M19)</f>
        <v>6985.2941176470604</v>
      </c>
    </row>
    <row r="20" spans="1:14" x14ac:dyDescent="0.25">
      <c r="A20" s="374" t="s">
        <v>1869</v>
      </c>
      <c r="B20" s="390">
        <f>15000/1.36/12</f>
        <v>919.11764705882342</v>
      </c>
      <c r="C20" s="390">
        <f t="shared" ref="C20:M20" si="3">15000/1.36/12</f>
        <v>919.11764705882342</v>
      </c>
      <c r="D20" s="390">
        <f t="shared" si="3"/>
        <v>919.11764705882342</v>
      </c>
      <c r="E20" s="390">
        <f t="shared" si="3"/>
        <v>919.11764705882342</v>
      </c>
      <c r="F20" s="390">
        <f t="shared" si="3"/>
        <v>919.11764705882342</v>
      </c>
      <c r="G20" s="390">
        <f t="shared" si="3"/>
        <v>919.11764705882342</v>
      </c>
      <c r="H20" s="390">
        <f t="shared" si="3"/>
        <v>919.11764705882342</v>
      </c>
      <c r="I20" s="390">
        <f t="shared" si="3"/>
        <v>919.11764705882342</v>
      </c>
      <c r="J20" s="390">
        <f t="shared" si="3"/>
        <v>919.11764705882342</v>
      </c>
      <c r="K20" s="390">
        <f t="shared" si="3"/>
        <v>919.11764705882342</v>
      </c>
      <c r="L20" s="390">
        <f t="shared" si="3"/>
        <v>919.11764705882342</v>
      </c>
      <c r="M20" s="390">
        <f t="shared" si="3"/>
        <v>919.11764705882342</v>
      </c>
      <c r="N20" s="390">
        <f>SUM(B20:M20)</f>
        <v>11029.411764705881</v>
      </c>
    </row>
    <row r="22" spans="1:14" x14ac:dyDescent="0.25">
      <c r="A22" s="445" t="s">
        <v>1870</v>
      </c>
      <c r="B22" s="446">
        <f>B12+B17+B19+B20</f>
        <v>5754.4494901960788</v>
      </c>
      <c r="C22" s="446">
        <f t="shared" ref="C22:N22" si="4">C12+C17+C19+C20</f>
        <v>8706.3354901960793</v>
      </c>
      <c r="D22" s="446">
        <f t="shared" si="4"/>
        <v>5492.3134901960784</v>
      </c>
      <c r="E22" s="446">
        <f t="shared" si="4"/>
        <v>8893.1204901960773</v>
      </c>
      <c r="F22" s="446">
        <f t="shared" si="4"/>
        <v>13981.00049019608</v>
      </c>
      <c r="G22" s="446">
        <f t="shared" si="4"/>
        <v>3112.4394901960786</v>
      </c>
      <c r="H22" s="446">
        <f t="shared" si="4"/>
        <v>8200.6214901960775</v>
      </c>
      <c r="I22" s="446">
        <f t="shared" si="4"/>
        <v>7945.6414901960798</v>
      </c>
      <c r="J22" s="446">
        <f t="shared" si="4"/>
        <v>6822.7834901960787</v>
      </c>
      <c r="K22" s="446">
        <f t="shared" si="4"/>
        <v>4433.4294901960784</v>
      </c>
      <c r="L22" s="446">
        <f t="shared" si="4"/>
        <v>4432.4834901960785</v>
      </c>
      <c r="M22" s="446">
        <f t="shared" si="4"/>
        <v>3662.8904901960782</v>
      </c>
      <c r="N22" s="446">
        <f t="shared" si="4"/>
        <v>81437.508882352937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430B3A-FB78-47E9-95E3-EF43AFE4AEB6}">
  <dimension ref="A1:T212"/>
  <sheetViews>
    <sheetView showWhiteSpace="0" view="pageBreakPreview" topLeftCell="C1" zoomScale="90" zoomScaleNormal="90" zoomScaleSheetLayoutView="90" workbookViewId="0">
      <pane ySplit="2" topLeftCell="A18" activePane="bottomLeft" state="frozen"/>
      <selection pane="bottomLeft" activeCell="E22" sqref="E22"/>
    </sheetView>
  </sheetViews>
  <sheetFormatPr defaultColWidth="9.140625" defaultRowHeight="12.75" x14ac:dyDescent="0.25"/>
  <cols>
    <col min="1" max="1" width="5.140625" style="668" customWidth="1"/>
    <col min="2" max="2" width="8" style="656" customWidth="1"/>
    <col min="3" max="3" width="11.140625" style="656" customWidth="1"/>
    <col min="4" max="4" width="9.140625" style="656" customWidth="1"/>
    <col min="5" max="5" width="29.140625" style="669" customWidth="1"/>
    <col min="6" max="6" width="31.42578125" style="522" customWidth="1"/>
    <col min="7" max="7" width="17.42578125" style="522" customWidth="1"/>
    <col min="8" max="8" width="15.85546875" style="522" customWidth="1"/>
    <col min="9" max="9" width="8.5703125" style="522" customWidth="1"/>
    <col min="10" max="10" width="11.42578125" style="522" customWidth="1"/>
    <col min="11" max="11" width="15.7109375" style="670" customWidth="1"/>
    <col min="12" max="12" width="23.85546875" style="670" customWidth="1"/>
    <col min="13" max="13" width="12.140625" style="671" customWidth="1"/>
    <col min="14" max="14" width="12.140625" style="672" customWidth="1"/>
    <col min="15" max="16" width="12.140625" style="673" customWidth="1"/>
    <col min="17" max="17" width="12.140625" style="672" customWidth="1"/>
    <col min="18" max="19" width="12.140625" style="674" customWidth="1"/>
    <col min="20" max="20" width="25.28515625" style="522" customWidth="1"/>
    <col min="21" max="16384" width="9.140625" style="522"/>
  </cols>
  <sheetData>
    <row r="1" spans="1:20" ht="35.25" customHeight="1" thickTop="1" thickBot="1" x14ac:dyDescent="0.3">
      <c r="A1" s="904" t="s">
        <v>2390</v>
      </c>
      <c r="B1" s="905"/>
      <c r="C1" s="905"/>
      <c r="D1" s="905"/>
      <c r="E1" s="905"/>
      <c r="F1" s="905"/>
      <c r="G1" s="905"/>
      <c r="H1" s="905"/>
      <c r="I1" s="905"/>
      <c r="J1" s="905"/>
      <c r="K1" s="905"/>
      <c r="L1" s="906" t="s">
        <v>2391</v>
      </c>
      <c r="M1" s="906"/>
      <c r="N1" s="906"/>
      <c r="O1" s="906"/>
      <c r="P1" s="906"/>
      <c r="Q1" s="907" t="s">
        <v>2446</v>
      </c>
      <c r="R1" s="908"/>
      <c r="S1" s="909"/>
    </row>
    <row r="2" spans="1:20" ht="59.25" customHeight="1" thickTop="1" x14ac:dyDescent="0.25">
      <c r="A2" s="639" t="s">
        <v>1130</v>
      </c>
      <c r="B2" s="640" t="s">
        <v>1131</v>
      </c>
      <c r="C2" s="640" t="s">
        <v>1132</v>
      </c>
      <c r="D2" s="640" t="s">
        <v>1133</v>
      </c>
      <c r="E2" s="641" t="s">
        <v>1134</v>
      </c>
      <c r="F2" s="400" t="s">
        <v>1135</v>
      </c>
      <c r="G2" s="642" t="s">
        <v>290</v>
      </c>
      <c r="H2" s="400" t="s">
        <v>1136</v>
      </c>
      <c r="I2" s="642" t="s">
        <v>1137</v>
      </c>
      <c r="J2" s="400" t="s">
        <v>1138</v>
      </c>
      <c r="K2" s="400" t="s">
        <v>1139</v>
      </c>
      <c r="L2" s="400" t="s">
        <v>1140</v>
      </c>
      <c r="M2" s="400" t="s">
        <v>1141</v>
      </c>
      <c r="N2" s="401" t="s">
        <v>1142</v>
      </c>
      <c r="O2" s="402" t="s">
        <v>1143</v>
      </c>
      <c r="P2" s="402" t="s">
        <v>1144</v>
      </c>
      <c r="Q2" s="403" t="s">
        <v>1145</v>
      </c>
      <c r="R2" s="404" t="s">
        <v>1146</v>
      </c>
      <c r="S2" s="404" t="s">
        <v>1147</v>
      </c>
      <c r="T2" s="643" t="s">
        <v>1148</v>
      </c>
    </row>
    <row r="3" spans="1:20" ht="24" customHeight="1" x14ac:dyDescent="0.25">
      <c r="A3" s="802" t="s">
        <v>1762</v>
      </c>
      <c r="B3" s="803"/>
      <c r="C3" s="803"/>
      <c r="D3" s="803"/>
      <c r="E3" s="803"/>
      <c r="F3" s="803"/>
      <c r="G3" s="803"/>
      <c r="H3" s="803"/>
      <c r="I3" s="803"/>
      <c r="J3" s="803"/>
      <c r="K3" s="803"/>
      <c r="L3" s="803"/>
      <c r="M3" s="803"/>
      <c r="N3" s="803"/>
      <c r="O3" s="803"/>
      <c r="P3" s="803"/>
      <c r="Q3" s="803"/>
      <c r="R3" s="803"/>
      <c r="S3" s="803"/>
      <c r="T3" s="804"/>
    </row>
    <row r="4" spans="1:20" s="532" customFormat="1" ht="36" x14ac:dyDescent="0.25">
      <c r="A4" s="551">
        <v>101</v>
      </c>
      <c r="B4" s="739" t="s">
        <v>1174</v>
      </c>
      <c r="C4" s="739" t="s">
        <v>1174</v>
      </c>
      <c r="D4" s="739" t="s">
        <v>1174</v>
      </c>
      <c r="E4" s="405" t="s">
        <v>1763</v>
      </c>
      <c r="F4" s="708" t="s">
        <v>1764</v>
      </c>
      <c r="G4" s="719" t="s">
        <v>1765</v>
      </c>
      <c r="H4" s="720" t="s">
        <v>1766</v>
      </c>
      <c r="I4" s="719" t="s">
        <v>904</v>
      </c>
      <c r="J4" s="719" t="s">
        <v>1767</v>
      </c>
      <c r="K4" s="720" t="s">
        <v>1174</v>
      </c>
      <c r="L4" s="406" t="s">
        <v>1768</v>
      </c>
      <c r="M4" s="726" t="s">
        <v>1157</v>
      </c>
      <c r="N4" s="910" t="s">
        <v>1174</v>
      </c>
      <c r="O4" s="911"/>
      <c r="P4" s="912"/>
      <c r="Q4" s="407" t="s">
        <v>1769</v>
      </c>
      <c r="R4" s="644">
        <v>42558</v>
      </c>
      <c r="S4" s="645" t="s">
        <v>1174</v>
      </c>
      <c r="T4" s="408" t="s">
        <v>1770</v>
      </c>
    </row>
    <row r="5" spans="1:20" ht="36" x14ac:dyDescent="0.25">
      <c r="A5" s="570">
        <v>102</v>
      </c>
      <c r="B5" s="733" t="s">
        <v>1174</v>
      </c>
      <c r="C5" s="733" t="s">
        <v>1174</v>
      </c>
      <c r="D5" s="733" t="s">
        <v>1771</v>
      </c>
      <c r="E5" s="241" t="s">
        <v>1772</v>
      </c>
      <c r="F5" s="714" t="s">
        <v>1773</v>
      </c>
      <c r="G5" s="733" t="s">
        <v>1774</v>
      </c>
      <c r="H5" s="714" t="s">
        <v>1775</v>
      </c>
      <c r="I5" s="733" t="s">
        <v>904</v>
      </c>
      <c r="J5" s="733" t="s">
        <v>1767</v>
      </c>
      <c r="K5" s="714" t="s">
        <v>1174</v>
      </c>
      <c r="L5" s="409" t="s">
        <v>1776</v>
      </c>
      <c r="M5" s="722" t="s">
        <v>1157</v>
      </c>
      <c r="N5" s="913"/>
      <c r="O5" s="914"/>
      <c r="P5" s="915"/>
      <c r="Q5" s="744" t="s">
        <v>1769</v>
      </c>
      <c r="R5" s="646">
        <v>42711</v>
      </c>
      <c r="S5" s="646" t="s">
        <v>1174</v>
      </c>
      <c r="T5" s="410"/>
    </row>
    <row r="6" spans="1:20" ht="48" x14ac:dyDescent="0.25">
      <c r="A6" s="554">
        <v>103</v>
      </c>
      <c r="B6" s="738">
        <v>1000013</v>
      </c>
      <c r="C6" s="713" t="s">
        <v>1777</v>
      </c>
      <c r="D6" s="738" t="s">
        <v>1174</v>
      </c>
      <c r="E6" s="239" t="s">
        <v>2445</v>
      </c>
      <c r="F6" s="709" t="s">
        <v>1778</v>
      </c>
      <c r="G6" s="709" t="s">
        <v>1779</v>
      </c>
      <c r="H6" s="713" t="s">
        <v>1780</v>
      </c>
      <c r="I6" s="715" t="s">
        <v>904</v>
      </c>
      <c r="J6" s="738" t="s">
        <v>1767</v>
      </c>
      <c r="K6" s="709" t="s">
        <v>1174</v>
      </c>
      <c r="L6" s="411" t="s">
        <v>1781</v>
      </c>
      <c r="M6" s="730" t="s">
        <v>1193</v>
      </c>
      <c r="N6" s="913"/>
      <c r="O6" s="914"/>
      <c r="P6" s="915"/>
      <c r="Q6" s="916" t="s">
        <v>1174</v>
      </c>
      <c r="R6" s="917"/>
      <c r="S6" s="918"/>
      <c r="T6" s="709" t="s">
        <v>1782</v>
      </c>
    </row>
    <row r="7" spans="1:20" ht="48" x14ac:dyDescent="0.25">
      <c r="A7" s="554">
        <v>104</v>
      </c>
      <c r="B7" s="738">
        <v>1000201</v>
      </c>
      <c r="C7" s="738" t="s">
        <v>1783</v>
      </c>
      <c r="D7" s="738" t="s">
        <v>1174</v>
      </c>
      <c r="E7" s="239">
        <v>782520710</v>
      </c>
      <c r="F7" s="709" t="s">
        <v>1778</v>
      </c>
      <c r="G7" s="715" t="s">
        <v>1784</v>
      </c>
      <c r="H7" s="709" t="s">
        <v>1785</v>
      </c>
      <c r="I7" s="715" t="s">
        <v>904</v>
      </c>
      <c r="J7" s="713" t="s">
        <v>1767</v>
      </c>
      <c r="K7" s="715" t="s">
        <v>1174</v>
      </c>
      <c r="L7" s="411" t="s">
        <v>1781</v>
      </c>
      <c r="M7" s="726" t="s">
        <v>1193</v>
      </c>
      <c r="N7" s="913"/>
      <c r="O7" s="914"/>
      <c r="P7" s="915"/>
      <c r="Q7" s="782" t="s">
        <v>1174</v>
      </c>
      <c r="R7" s="781">
        <v>41415</v>
      </c>
      <c r="S7" s="781" t="s">
        <v>1174</v>
      </c>
      <c r="T7" s="717" t="s">
        <v>1786</v>
      </c>
    </row>
    <row r="8" spans="1:20" ht="48.75" thickBot="1" x14ac:dyDescent="0.3">
      <c r="A8" s="647">
        <v>2131</v>
      </c>
      <c r="B8" s="742" t="s">
        <v>1174</v>
      </c>
      <c r="C8" s="747" t="s">
        <v>1174</v>
      </c>
      <c r="D8" s="742" t="s">
        <v>1174</v>
      </c>
      <c r="E8" s="412" t="s">
        <v>2444</v>
      </c>
      <c r="F8" s="708" t="s">
        <v>1778</v>
      </c>
      <c r="G8" s="708" t="s">
        <v>2443</v>
      </c>
      <c r="H8" s="712" t="s">
        <v>2442</v>
      </c>
      <c r="I8" s="719" t="s">
        <v>904</v>
      </c>
      <c r="J8" s="739" t="s">
        <v>1767</v>
      </c>
      <c r="K8" s="708" t="s">
        <v>1174</v>
      </c>
      <c r="L8" s="411" t="s">
        <v>1781</v>
      </c>
      <c r="M8" s="780" t="s">
        <v>1193</v>
      </c>
      <c r="N8" s="779"/>
      <c r="O8" s="778"/>
      <c r="P8" s="777"/>
      <c r="Q8" s="931" t="s">
        <v>1174</v>
      </c>
      <c r="R8" s="932" t="s">
        <v>1174</v>
      </c>
      <c r="S8" s="933" t="s">
        <v>1174</v>
      </c>
      <c r="T8" s="732"/>
    </row>
    <row r="9" spans="1:20" ht="24" x14ac:dyDescent="0.25">
      <c r="A9" s="551">
        <v>105</v>
      </c>
      <c r="B9" s="712">
        <v>1000640</v>
      </c>
      <c r="C9" s="712" t="s">
        <v>1787</v>
      </c>
      <c r="D9" s="712" t="s">
        <v>1788</v>
      </c>
      <c r="E9" s="243" t="s">
        <v>1789</v>
      </c>
      <c r="F9" s="894" t="s">
        <v>1152</v>
      </c>
      <c r="G9" s="934" t="s">
        <v>1154</v>
      </c>
      <c r="H9" s="894" t="s">
        <v>1790</v>
      </c>
      <c r="I9" s="593" t="s">
        <v>904</v>
      </c>
      <c r="J9" s="593" t="s">
        <v>1767</v>
      </c>
      <c r="K9" s="897" t="s">
        <v>1156</v>
      </c>
      <c r="L9" s="935" t="s">
        <v>1791</v>
      </c>
      <c r="M9" s="897" t="s">
        <v>1157</v>
      </c>
      <c r="N9" s="899" t="s">
        <v>1769</v>
      </c>
      <c r="O9" s="413">
        <v>43117</v>
      </c>
      <c r="P9" s="413" t="s">
        <v>1174</v>
      </c>
      <c r="Q9" s="887" t="s">
        <v>1792</v>
      </c>
      <c r="R9" s="414">
        <v>43168</v>
      </c>
      <c r="S9" s="414" t="s">
        <v>1174</v>
      </c>
      <c r="T9" s="919" t="s">
        <v>1793</v>
      </c>
    </row>
    <row r="10" spans="1:20" ht="24" x14ac:dyDescent="0.25">
      <c r="A10" s="648">
        <v>106</v>
      </c>
      <c r="B10" s="648">
        <v>1000640</v>
      </c>
      <c r="C10" s="648" t="s">
        <v>1787</v>
      </c>
      <c r="D10" s="415" t="s">
        <v>1788</v>
      </c>
      <c r="E10" s="416" t="s">
        <v>1794</v>
      </c>
      <c r="F10" s="797"/>
      <c r="G10" s="832"/>
      <c r="H10" s="797"/>
      <c r="I10" s="738" t="s">
        <v>904</v>
      </c>
      <c r="J10" s="738" t="s">
        <v>1767</v>
      </c>
      <c r="K10" s="883"/>
      <c r="L10" s="936"/>
      <c r="M10" s="883"/>
      <c r="N10" s="900"/>
      <c r="O10" s="417">
        <v>43117</v>
      </c>
      <c r="P10" s="417" t="s">
        <v>1174</v>
      </c>
      <c r="Q10" s="869"/>
      <c r="R10" s="418">
        <v>43168</v>
      </c>
      <c r="S10" s="418" t="s">
        <v>1174</v>
      </c>
      <c r="T10" s="920"/>
    </row>
    <row r="11" spans="1:20" ht="24" customHeight="1" x14ac:dyDescent="0.25">
      <c r="A11" s="648">
        <v>113</v>
      </c>
      <c r="B11" s="648">
        <v>1000752</v>
      </c>
      <c r="C11" s="648" t="s">
        <v>1149</v>
      </c>
      <c r="D11" s="415" t="s">
        <v>1795</v>
      </c>
      <c r="E11" s="416" t="s">
        <v>1796</v>
      </c>
      <c r="F11" s="797"/>
      <c r="G11" s="832"/>
      <c r="H11" s="797"/>
      <c r="I11" s="738" t="s">
        <v>904</v>
      </c>
      <c r="J11" s="738" t="s">
        <v>1767</v>
      </c>
      <c r="K11" s="883"/>
      <c r="L11" s="936"/>
      <c r="M11" s="883"/>
      <c r="N11" s="900"/>
      <c r="O11" s="419" t="s">
        <v>1797</v>
      </c>
      <c r="P11" s="417" t="s">
        <v>1174</v>
      </c>
      <c r="Q11" s="869"/>
      <c r="R11" s="418">
        <v>43168</v>
      </c>
      <c r="S11" s="418" t="s">
        <v>1174</v>
      </c>
      <c r="T11" s="920"/>
    </row>
    <row r="12" spans="1:20" ht="24" x14ac:dyDescent="0.25">
      <c r="A12" s="554">
        <v>114</v>
      </c>
      <c r="B12" s="738">
        <v>1000752</v>
      </c>
      <c r="C12" s="738" t="s">
        <v>1149</v>
      </c>
      <c r="D12" s="713" t="s">
        <v>1795</v>
      </c>
      <c r="E12" s="548" t="s">
        <v>1798</v>
      </c>
      <c r="F12" s="798"/>
      <c r="G12" s="847"/>
      <c r="H12" s="798"/>
      <c r="I12" s="738" t="s">
        <v>904</v>
      </c>
      <c r="J12" s="738" t="s">
        <v>1767</v>
      </c>
      <c r="K12" s="860"/>
      <c r="L12" s="937"/>
      <c r="M12" s="860"/>
      <c r="N12" s="861"/>
      <c r="O12" s="419" t="s">
        <v>1797</v>
      </c>
      <c r="P12" s="417" t="s">
        <v>1174</v>
      </c>
      <c r="Q12" s="888"/>
      <c r="R12" s="418">
        <v>43168</v>
      </c>
      <c r="S12" s="418" t="s">
        <v>1174</v>
      </c>
      <c r="T12" s="921"/>
    </row>
    <row r="13" spans="1:20" ht="96" x14ac:dyDescent="0.25">
      <c r="A13" s="570">
        <v>107</v>
      </c>
      <c r="B13" s="714">
        <v>1000676</v>
      </c>
      <c r="C13" s="714" t="s">
        <v>1799</v>
      </c>
      <c r="D13" s="714" t="s">
        <v>1800</v>
      </c>
      <c r="E13" s="241" t="s">
        <v>1801</v>
      </c>
      <c r="F13" s="800" t="s">
        <v>1161</v>
      </c>
      <c r="G13" s="831" t="s">
        <v>1162</v>
      </c>
      <c r="H13" s="922" t="s">
        <v>1790</v>
      </c>
      <c r="I13" s="733" t="s">
        <v>904</v>
      </c>
      <c r="J13" s="733" t="s">
        <v>1767</v>
      </c>
      <c r="K13" s="649" t="s">
        <v>1922</v>
      </c>
      <c r="L13" s="735" t="s">
        <v>2392</v>
      </c>
      <c r="M13" s="889" t="s">
        <v>1157</v>
      </c>
      <c r="N13" s="927" t="s">
        <v>1802</v>
      </c>
      <c r="O13" s="420">
        <v>43300</v>
      </c>
      <c r="P13" s="650">
        <f>O13+365</f>
        <v>43665</v>
      </c>
      <c r="Q13" s="929" t="s">
        <v>1159</v>
      </c>
      <c r="R13" s="421">
        <v>43616</v>
      </c>
      <c r="S13" s="651">
        <f>R13+365</f>
        <v>43981</v>
      </c>
      <c r="T13" s="733"/>
    </row>
    <row r="14" spans="1:20" ht="120" x14ac:dyDescent="0.25">
      <c r="A14" s="570">
        <v>134</v>
      </c>
      <c r="B14" s="714">
        <v>1000913</v>
      </c>
      <c r="C14" s="714" t="s">
        <v>1803</v>
      </c>
      <c r="D14" s="714" t="s">
        <v>1804</v>
      </c>
      <c r="E14" s="608" t="s">
        <v>1805</v>
      </c>
      <c r="F14" s="797"/>
      <c r="G14" s="832"/>
      <c r="H14" s="923"/>
      <c r="I14" s="733" t="s">
        <v>904</v>
      </c>
      <c r="J14" s="733" t="s">
        <v>1767</v>
      </c>
      <c r="K14" s="776" t="s">
        <v>1923</v>
      </c>
      <c r="L14" s="735" t="s">
        <v>2393</v>
      </c>
      <c r="M14" s="925"/>
      <c r="N14" s="928"/>
      <c r="O14" s="417" t="s">
        <v>1174</v>
      </c>
      <c r="P14" s="431">
        <v>43896</v>
      </c>
      <c r="Q14" s="930"/>
      <c r="R14" s="775" t="s">
        <v>1174</v>
      </c>
      <c r="S14" s="421">
        <v>43896</v>
      </c>
      <c r="T14" s="774" t="s">
        <v>1806</v>
      </c>
    </row>
    <row r="15" spans="1:20" s="769" customFormat="1" ht="15.75" customHeight="1" thickBot="1" x14ac:dyDescent="0.3">
      <c r="A15" s="587">
        <v>2130</v>
      </c>
      <c r="B15" s="242" t="s">
        <v>1174</v>
      </c>
      <c r="C15" s="242" t="s">
        <v>1174</v>
      </c>
      <c r="D15" s="242" t="s">
        <v>1174</v>
      </c>
      <c r="E15" s="422" t="s">
        <v>2441</v>
      </c>
      <c r="F15" s="902"/>
      <c r="G15" s="878"/>
      <c r="H15" s="924"/>
      <c r="I15" s="733" t="s">
        <v>904</v>
      </c>
      <c r="J15" s="733" t="s">
        <v>1767</v>
      </c>
      <c r="K15" s="773"/>
      <c r="L15" s="423"/>
      <c r="M15" s="926"/>
      <c r="N15" s="772"/>
      <c r="O15" s="771"/>
      <c r="P15" s="770"/>
      <c r="Q15" s="750"/>
      <c r="R15" s="425"/>
      <c r="S15" s="426"/>
      <c r="T15" s="427"/>
    </row>
    <row r="16" spans="1:20" ht="60" customHeight="1" x14ac:dyDescent="0.25">
      <c r="A16" s="591">
        <v>108</v>
      </c>
      <c r="B16" s="593">
        <v>1000640</v>
      </c>
      <c r="C16" s="593" t="s">
        <v>1787</v>
      </c>
      <c r="D16" s="728" t="s">
        <v>1788</v>
      </c>
      <c r="E16" s="237" t="s">
        <v>1807</v>
      </c>
      <c r="F16" s="728" t="s">
        <v>2394</v>
      </c>
      <c r="G16" s="894" t="s">
        <v>1165</v>
      </c>
      <c r="H16" s="894" t="s">
        <v>1808</v>
      </c>
      <c r="I16" s="593" t="s">
        <v>904</v>
      </c>
      <c r="J16" s="593" t="s">
        <v>1767</v>
      </c>
      <c r="K16" s="895" t="s">
        <v>2395</v>
      </c>
      <c r="L16" s="896" t="s">
        <v>1809</v>
      </c>
      <c r="M16" s="897" t="s">
        <v>1157</v>
      </c>
      <c r="N16" s="899" t="s">
        <v>971</v>
      </c>
      <c r="O16" s="428">
        <v>42926</v>
      </c>
      <c r="P16" s="428">
        <v>43715</v>
      </c>
      <c r="Q16" s="887" t="s">
        <v>971</v>
      </c>
      <c r="R16" s="429">
        <v>43525</v>
      </c>
      <c r="S16" s="652">
        <f>R16+364</f>
        <v>43889</v>
      </c>
      <c r="T16" s="430" t="s">
        <v>1810</v>
      </c>
    </row>
    <row r="17" spans="1:20" ht="60" x14ac:dyDescent="0.25">
      <c r="A17" s="554">
        <v>109</v>
      </c>
      <c r="B17" s="738">
        <v>1000640</v>
      </c>
      <c r="C17" s="738" t="s">
        <v>1787</v>
      </c>
      <c r="D17" s="713" t="s">
        <v>1788</v>
      </c>
      <c r="E17" s="548" t="s">
        <v>1811</v>
      </c>
      <c r="F17" s="713" t="s">
        <v>2396</v>
      </c>
      <c r="G17" s="797"/>
      <c r="H17" s="797"/>
      <c r="I17" s="738" t="s">
        <v>904</v>
      </c>
      <c r="J17" s="738" t="s">
        <v>1767</v>
      </c>
      <c r="K17" s="858"/>
      <c r="L17" s="882"/>
      <c r="M17" s="883"/>
      <c r="N17" s="900"/>
      <c r="O17" s="428">
        <v>42926</v>
      </c>
      <c r="P17" s="428">
        <v>43715</v>
      </c>
      <c r="Q17" s="869"/>
      <c r="R17" s="429">
        <v>43525</v>
      </c>
      <c r="S17" s="550">
        <f>R17+364</f>
        <v>43889</v>
      </c>
      <c r="T17" s="713" t="s">
        <v>1812</v>
      </c>
    </row>
    <row r="18" spans="1:20" ht="59.25" customHeight="1" x14ac:dyDescent="0.25">
      <c r="A18" s="554">
        <v>110</v>
      </c>
      <c r="B18" s="738">
        <v>1000676</v>
      </c>
      <c r="C18" s="738" t="s">
        <v>1799</v>
      </c>
      <c r="D18" s="713" t="s">
        <v>1813</v>
      </c>
      <c r="E18" s="548" t="s">
        <v>1814</v>
      </c>
      <c r="F18" s="713" t="s">
        <v>1815</v>
      </c>
      <c r="G18" s="797"/>
      <c r="H18" s="797"/>
      <c r="I18" s="738" t="s">
        <v>904</v>
      </c>
      <c r="J18" s="738" t="s">
        <v>1767</v>
      </c>
      <c r="K18" s="889" t="s">
        <v>2397</v>
      </c>
      <c r="L18" s="882"/>
      <c r="M18" s="883"/>
      <c r="N18" s="900"/>
      <c r="O18" s="431">
        <v>43351</v>
      </c>
      <c r="P18" s="431">
        <f>O18+364</f>
        <v>43715</v>
      </c>
      <c r="Q18" s="869"/>
      <c r="R18" s="550">
        <v>43292</v>
      </c>
      <c r="S18" s="550">
        <f>R18+364</f>
        <v>43656</v>
      </c>
      <c r="T18" s="713" t="s">
        <v>1816</v>
      </c>
    </row>
    <row r="19" spans="1:20" ht="59.25" customHeight="1" x14ac:dyDescent="0.25">
      <c r="A19" s="554">
        <v>111</v>
      </c>
      <c r="B19" s="738" t="s">
        <v>1174</v>
      </c>
      <c r="C19" s="738" t="s">
        <v>1174</v>
      </c>
      <c r="D19" s="738" t="s">
        <v>1175</v>
      </c>
      <c r="E19" s="548" t="s">
        <v>1817</v>
      </c>
      <c r="F19" s="713" t="s">
        <v>1818</v>
      </c>
      <c r="G19" s="798"/>
      <c r="H19" s="798"/>
      <c r="I19" s="738" t="s">
        <v>904</v>
      </c>
      <c r="J19" s="738" t="s">
        <v>1767</v>
      </c>
      <c r="K19" s="890"/>
      <c r="L19" s="892"/>
      <c r="M19" s="883"/>
      <c r="N19" s="900"/>
      <c r="O19" s="431">
        <v>43351</v>
      </c>
      <c r="P19" s="431">
        <f>O19+364</f>
        <v>43715</v>
      </c>
      <c r="Q19" s="888"/>
      <c r="R19" s="550">
        <v>43292</v>
      </c>
      <c r="S19" s="550">
        <f>R19+364</f>
        <v>43656</v>
      </c>
      <c r="T19" s="713" t="s">
        <v>1819</v>
      </c>
    </row>
    <row r="20" spans="1:20" ht="60" x14ac:dyDescent="0.25">
      <c r="A20" s="554">
        <v>115</v>
      </c>
      <c r="B20" s="738">
        <v>1000752</v>
      </c>
      <c r="C20" s="738" t="s">
        <v>1149</v>
      </c>
      <c r="D20" s="713" t="s">
        <v>1795</v>
      </c>
      <c r="E20" s="548" t="s">
        <v>1820</v>
      </c>
      <c r="F20" s="713" t="s">
        <v>1821</v>
      </c>
      <c r="G20" s="800" t="s">
        <v>1165</v>
      </c>
      <c r="H20" s="800" t="s">
        <v>1808</v>
      </c>
      <c r="I20" s="738" t="s">
        <v>904</v>
      </c>
      <c r="J20" s="738" t="s">
        <v>1767</v>
      </c>
      <c r="K20" s="816" t="s">
        <v>1166</v>
      </c>
      <c r="L20" s="891" t="s">
        <v>1822</v>
      </c>
      <c r="M20" s="883"/>
      <c r="N20" s="900"/>
      <c r="O20" s="431">
        <v>42926</v>
      </c>
      <c r="P20" s="431" t="s">
        <v>1174</v>
      </c>
      <c r="Q20" s="893" t="s">
        <v>971</v>
      </c>
      <c r="R20" s="549">
        <v>43525</v>
      </c>
      <c r="S20" s="550">
        <f>R20+364</f>
        <v>43889</v>
      </c>
      <c r="T20" s="741" t="s">
        <v>1823</v>
      </c>
    </row>
    <row r="21" spans="1:20" ht="60" x14ac:dyDescent="0.25">
      <c r="A21" s="554">
        <v>116</v>
      </c>
      <c r="B21" s="738">
        <v>1000752</v>
      </c>
      <c r="C21" s="738" t="s">
        <v>1149</v>
      </c>
      <c r="D21" s="713" t="s">
        <v>1795</v>
      </c>
      <c r="E21" s="548" t="s">
        <v>1824</v>
      </c>
      <c r="F21" s="713" t="s">
        <v>1821</v>
      </c>
      <c r="G21" s="797"/>
      <c r="H21" s="797"/>
      <c r="I21" s="738" t="s">
        <v>904</v>
      </c>
      <c r="J21" s="738" t="s">
        <v>1767</v>
      </c>
      <c r="K21" s="860"/>
      <c r="L21" s="882"/>
      <c r="M21" s="883"/>
      <c r="N21" s="900"/>
      <c r="O21" s="431">
        <v>42926</v>
      </c>
      <c r="P21" s="431" t="s">
        <v>1174</v>
      </c>
      <c r="Q21" s="869"/>
      <c r="R21" s="549">
        <v>43525</v>
      </c>
      <c r="S21" s="550">
        <f t="shared" ref="S21:S22" si="0">R21+364</f>
        <v>43889</v>
      </c>
      <c r="T21" s="713" t="s">
        <v>1825</v>
      </c>
    </row>
    <row r="22" spans="1:20" ht="60" x14ac:dyDescent="0.25">
      <c r="A22" s="554">
        <v>117</v>
      </c>
      <c r="B22" s="738">
        <v>1000752</v>
      </c>
      <c r="C22" s="738" t="s">
        <v>1149</v>
      </c>
      <c r="D22" s="713" t="s">
        <v>1795</v>
      </c>
      <c r="E22" s="548" t="s">
        <v>1826</v>
      </c>
      <c r="F22" s="713" t="s">
        <v>1821</v>
      </c>
      <c r="G22" s="798"/>
      <c r="H22" s="798"/>
      <c r="I22" s="738" t="s">
        <v>904</v>
      </c>
      <c r="J22" s="738" t="s">
        <v>1767</v>
      </c>
      <c r="K22" s="741" t="s">
        <v>1827</v>
      </c>
      <c r="L22" s="892"/>
      <c r="M22" s="883"/>
      <c r="N22" s="900"/>
      <c r="O22" s="431">
        <v>42926</v>
      </c>
      <c r="P22" s="431" t="s">
        <v>1174</v>
      </c>
      <c r="Q22" s="888"/>
      <c r="R22" s="549">
        <v>43525</v>
      </c>
      <c r="S22" s="550">
        <f t="shared" si="0"/>
        <v>43889</v>
      </c>
      <c r="T22" s="713" t="s">
        <v>1828</v>
      </c>
    </row>
    <row r="23" spans="1:20" ht="26.25" customHeight="1" x14ac:dyDescent="0.25">
      <c r="A23" s="551">
        <v>127</v>
      </c>
      <c r="B23" s="739">
        <v>1000640</v>
      </c>
      <c r="C23" s="739" t="s">
        <v>1787</v>
      </c>
      <c r="D23" s="712" t="s">
        <v>1788</v>
      </c>
      <c r="E23" s="243" t="s">
        <v>1829</v>
      </c>
      <c r="F23" s="712" t="s">
        <v>1180</v>
      </c>
      <c r="G23" s="708" t="s">
        <v>1182</v>
      </c>
      <c r="H23" s="800" t="s">
        <v>1830</v>
      </c>
      <c r="I23" s="739" t="s">
        <v>904</v>
      </c>
      <c r="J23" s="739" t="s">
        <v>1767</v>
      </c>
      <c r="K23" s="712" t="s">
        <v>1174</v>
      </c>
      <c r="L23" s="891" t="s">
        <v>1831</v>
      </c>
      <c r="M23" s="883"/>
      <c r="N23" s="900"/>
      <c r="O23" s="428">
        <v>43351</v>
      </c>
      <c r="P23" s="428">
        <f>O23+364</f>
        <v>43715</v>
      </c>
      <c r="Q23" s="872" t="s">
        <v>1174</v>
      </c>
      <c r="R23" s="873"/>
      <c r="S23" s="874"/>
      <c r="T23" s="831"/>
    </row>
    <row r="24" spans="1:20" ht="26.25" customHeight="1" thickBot="1" x14ac:dyDescent="0.3">
      <c r="A24" s="587">
        <v>128</v>
      </c>
      <c r="B24" s="588" t="s">
        <v>1174</v>
      </c>
      <c r="C24" s="588" t="s">
        <v>1174</v>
      </c>
      <c r="D24" s="242" t="s">
        <v>1832</v>
      </c>
      <c r="E24" s="432" t="s">
        <v>1833</v>
      </c>
      <c r="F24" s="242" t="s">
        <v>1834</v>
      </c>
      <c r="G24" s="242" t="s">
        <v>1188</v>
      </c>
      <c r="H24" s="902"/>
      <c r="I24" s="588" t="s">
        <v>904</v>
      </c>
      <c r="J24" s="588" t="s">
        <v>1767</v>
      </c>
      <c r="K24" s="242" t="s">
        <v>1174</v>
      </c>
      <c r="L24" s="903"/>
      <c r="M24" s="898"/>
      <c r="N24" s="901"/>
      <c r="O24" s="424">
        <v>43351</v>
      </c>
      <c r="P24" s="424">
        <f>O24+364</f>
        <v>43715</v>
      </c>
      <c r="Q24" s="875"/>
      <c r="R24" s="876"/>
      <c r="S24" s="877"/>
      <c r="T24" s="878"/>
    </row>
    <row r="25" spans="1:20" ht="26.25" customHeight="1" x14ac:dyDescent="0.25">
      <c r="A25" s="653">
        <v>133</v>
      </c>
      <c r="B25" s="654">
        <v>1000809</v>
      </c>
      <c r="C25" s="748" t="s">
        <v>1835</v>
      </c>
      <c r="D25" s="745" t="s">
        <v>1174</v>
      </c>
      <c r="E25" s="433" t="s">
        <v>1836</v>
      </c>
      <c r="F25" s="745" t="s">
        <v>1837</v>
      </c>
      <c r="G25" s="745" t="s">
        <v>1838</v>
      </c>
      <c r="H25" s="745" t="s">
        <v>1839</v>
      </c>
      <c r="I25" s="748" t="s">
        <v>904</v>
      </c>
      <c r="J25" s="748" t="s">
        <v>1840</v>
      </c>
      <c r="K25" s="746" t="s">
        <v>1841</v>
      </c>
      <c r="L25" s="746" t="s">
        <v>1842</v>
      </c>
      <c r="M25" s="746" t="s">
        <v>1157</v>
      </c>
      <c r="N25" s="879" t="s">
        <v>1174</v>
      </c>
      <c r="O25" s="880"/>
      <c r="P25" s="881"/>
      <c r="Q25" s="743" t="s">
        <v>971</v>
      </c>
      <c r="R25" s="655">
        <v>43579</v>
      </c>
      <c r="S25" s="655">
        <v>43945</v>
      </c>
      <c r="T25" s="748"/>
    </row>
    <row r="26" spans="1:20" s="656" customFormat="1" ht="24" customHeight="1" x14ac:dyDescent="0.25">
      <c r="A26" s="802" t="s">
        <v>1843</v>
      </c>
      <c r="B26" s="803"/>
      <c r="C26" s="803"/>
      <c r="D26" s="803"/>
      <c r="E26" s="803"/>
      <c r="F26" s="803"/>
      <c r="G26" s="803"/>
      <c r="H26" s="803"/>
      <c r="I26" s="803"/>
      <c r="J26" s="803"/>
      <c r="K26" s="803"/>
      <c r="L26" s="803"/>
      <c r="M26" s="803"/>
      <c r="N26" s="803"/>
      <c r="O26" s="803"/>
      <c r="P26" s="803"/>
      <c r="Q26" s="803"/>
      <c r="R26" s="803"/>
      <c r="S26" s="803"/>
      <c r="T26" s="804"/>
    </row>
    <row r="27" spans="1:20" s="532" customFormat="1" ht="29.25" customHeight="1" x14ac:dyDescent="0.25">
      <c r="A27" s="551">
        <v>118</v>
      </c>
      <c r="B27" s="739" t="s">
        <v>1174</v>
      </c>
      <c r="C27" s="739" t="s">
        <v>1174</v>
      </c>
      <c r="D27" s="739" t="s">
        <v>1174</v>
      </c>
      <c r="E27" s="243" t="s">
        <v>1844</v>
      </c>
      <c r="F27" s="832" t="s">
        <v>1845</v>
      </c>
      <c r="G27" s="739" t="s">
        <v>1846</v>
      </c>
      <c r="H27" s="832" t="s">
        <v>1847</v>
      </c>
      <c r="I27" s="739" t="s">
        <v>904</v>
      </c>
      <c r="J27" s="739" t="s">
        <v>1767</v>
      </c>
      <c r="K27" s="808" t="s">
        <v>1848</v>
      </c>
      <c r="L27" s="882" t="s">
        <v>1924</v>
      </c>
      <c r="M27" s="883" t="s">
        <v>1157</v>
      </c>
      <c r="N27" s="884" t="s">
        <v>1174</v>
      </c>
      <c r="O27" s="885"/>
      <c r="P27" s="886"/>
      <c r="Q27" s="869" t="s">
        <v>971</v>
      </c>
      <c r="R27" s="652">
        <v>43587</v>
      </c>
      <c r="S27" s="652">
        <v>43982</v>
      </c>
      <c r="T27" s="870"/>
    </row>
    <row r="28" spans="1:20" s="532" customFormat="1" ht="29.25" customHeight="1" x14ac:dyDescent="0.25">
      <c r="A28" s="554">
        <v>119</v>
      </c>
      <c r="B28" s="738" t="s">
        <v>1174</v>
      </c>
      <c r="C28" s="738" t="s">
        <v>1174</v>
      </c>
      <c r="D28" s="738" t="s">
        <v>1174</v>
      </c>
      <c r="E28" s="548" t="s">
        <v>1849</v>
      </c>
      <c r="F28" s="832"/>
      <c r="G28" s="831" t="s">
        <v>1850</v>
      </c>
      <c r="H28" s="832"/>
      <c r="I28" s="738" t="s">
        <v>904</v>
      </c>
      <c r="J28" s="738" t="s">
        <v>1767</v>
      </c>
      <c r="K28" s="808"/>
      <c r="L28" s="882"/>
      <c r="M28" s="883"/>
      <c r="N28" s="884"/>
      <c r="O28" s="885"/>
      <c r="P28" s="886"/>
      <c r="Q28" s="869"/>
      <c r="R28" s="652">
        <v>43587</v>
      </c>
      <c r="S28" s="652">
        <v>43982</v>
      </c>
      <c r="T28" s="832"/>
    </row>
    <row r="29" spans="1:20" s="532" customFormat="1" ht="29.25" customHeight="1" x14ac:dyDescent="0.25">
      <c r="A29" s="554">
        <v>120</v>
      </c>
      <c r="B29" s="738">
        <v>1000760</v>
      </c>
      <c r="C29" s="738" t="s">
        <v>1851</v>
      </c>
      <c r="D29" s="713" t="s">
        <v>1852</v>
      </c>
      <c r="E29" s="241" t="s">
        <v>1853</v>
      </c>
      <c r="F29" s="832"/>
      <c r="G29" s="832"/>
      <c r="H29" s="832"/>
      <c r="I29" s="738" t="s">
        <v>904</v>
      </c>
      <c r="J29" s="738" t="s">
        <v>1767</v>
      </c>
      <c r="K29" s="808"/>
      <c r="L29" s="882"/>
      <c r="M29" s="883"/>
      <c r="N29" s="884"/>
      <c r="O29" s="885"/>
      <c r="P29" s="886"/>
      <c r="Q29" s="869"/>
      <c r="R29" s="651">
        <v>43587</v>
      </c>
      <c r="S29" s="651">
        <v>43982</v>
      </c>
      <c r="T29" s="832"/>
    </row>
    <row r="30" spans="1:20" s="532" customFormat="1" ht="29.25" customHeight="1" x14ac:dyDescent="0.25">
      <c r="A30" s="554">
        <v>121</v>
      </c>
      <c r="B30" s="738">
        <v>1000760</v>
      </c>
      <c r="C30" s="738" t="s">
        <v>1851</v>
      </c>
      <c r="D30" s="713" t="s">
        <v>1852</v>
      </c>
      <c r="E30" s="241" t="s">
        <v>1854</v>
      </c>
      <c r="F30" s="847"/>
      <c r="G30" s="847"/>
      <c r="H30" s="847"/>
      <c r="I30" s="738" t="s">
        <v>904</v>
      </c>
      <c r="J30" s="738" t="s">
        <v>1767</v>
      </c>
      <c r="K30" s="808"/>
      <c r="L30" s="882"/>
      <c r="M30" s="883"/>
      <c r="N30" s="884"/>
      <c r="O30" s="885"/>
      <c r="P30" s="886"/>
      <c r="Q30" s="869"/>
      <c r="R30" s="651">
        <v>43587</v>
      </c>
      <c r="S30" s="651">
        <v>43982</v>
      </c>
      <c r="T30" s="832"/>
    </row>
    <row r="31" spans="1:20" ht="30" customHeight="1" x14ac:dyDescent="0.25">
      <c r="A31" s="554">
        <v>122</v>
      </c>
      <c r="B31" s="738">
        <v>1000063</v>
      </c>
      <c r="C31" s="738" t="s">
        <v>1855</v>
      </c>
      <c r="D31" s="738" t="s">
        <v>1174</v>
      </c>
      <c r="E31" s="548" t="s">
        <v>1856</v>
      </c>
      <c r="F31" s="790" t="s">
        <v>1857</v>
      </c>
      <c r="G31" s="805" t="s">
        <v>1858</v>
      </c>
      <c r="H31" s="790" t="s">
        <v>1847</v>
      </c>
      <c r="I31" s="805" t="s">
        <v>904</v>
      </c>
      <c r="J31" s="709" t="s">
        <v>1767</v>
      </c>
      <c r="K31" s="808"/>
      <c r="L31" s="882"/>
      <c r="M31" s="883"/>
      <c r="N31" s="884"/>
      <c r="O31" s="885"/>
      <c r="P31" s="886"/>
      <c r="Q31" s="869"/>
      <c r="R31" s="651">
        <v>43587</v>
      </c>
      <c r="S31" s="651">
        <v>43982</v>
      </c>
      <c r="T31" s="832"/>
    </row>
    <row r="32" spans="1:20" ht="30" customHeight="1" x14ac:dyDescent="0.25">
      <c r="A32" s="570">
        <v>123</v>
      </c>
      <c r="B32" s="733">
        <v>1000063</v>
      </c>
      <c r="C32" s="733" t="s">
        <v>1855</v>
      </c>
      <c r="D32" s="733" t="s">
        <v>1174</v>
      </c>
      <c r="E32" s="241" t="s">
        <v>1859</v>
      </c>
      <c r="F32" s="806"/>
      <c r="G32" s="811"/>
      <c r="H32" s="806"/>
      <c r="I32" s="811"/>
      <c r="J32" s="717" t="s">
        <v>1767</v>
      </c>
      <c r="K32" s="808"/>
      <c r="L32" s="882"/>
      <c r="M32" s="883"/>
      <c r="N32" s="884"/>
      <c r="O32" s="885"/>
      <c r="P32" s="886"/>
      <c r="Q32" s="869"/>
      <c r="R32" s="651">
        <v>43587</v>
      </c>
      <c r="S32" s="651">
        <v>43982</v>
      </c>
      <c r="T32" s="871"/>
    </row>
    <row r="33" spans="1:20" ht="24" customHeight="1" x14ac:dyDescent="0.25">
      <c r="A33" s="802" t="s">
        <v>2060</v>
      </c>
      <c r="B33" s="803"/>
      <c r="C33" s="803"/>
      <c r="D33" s="803"/>
      <c r="E33" s="803"/>
      <c r="F33" s="803"/>
      <c r="G33" s="803"/>
      <c r="H33" s="803"/>
      <c r="I33" s="803"/>
      <c r="J33" s="803"/>
      <c r="K33" s="803"/>
      <c r="L33" s="803"/>
      <c r="M33" s="803"/>
      <c r="N33" s="803"/>
      <c r="O33" s="803"/>
      <c r="P33" s="803"/>
      <c r="Q33" s="803"/>
      <c r="R33" s="803"/>
      <c r="S33" s="803"/>
      <c r="T33" s="804"/>
    </row>
    <row r="34" spans="1:20" ht="24" customHeight="1" x14ac:dyDescent="0.25">
      <c r="A34" s="551">
        <v>124</v>
      </c>
      <c r="B34" s="739">
        <v>1000110</v>
      </c>
      <c r="C34" s="739" t="s">
        <v>2061</v>
      </c>
      <c r="D34" s="739" t="s">
        <v>1174</v>
      </c>
      <c r="E34" s="243" t="s">
        <v>2062</v>
      </c>
      <c r="F34" s="847" t="s">
        <v>2063</v>
      </c>
      <c r="G34" s="847" t="s">
        <v>2064</v>
      </c>
      <c r="H34" s="847" t="s">
        <v>2065</v>
      </c>
      <c r="I34" s="739" t="s">
        <v>904</v>
      </c>
      <c r="J34" s="739" t="s">
        <v>1767</v>
      </c>
      <c r="K34" s="798" t="s">
        <v>1174</v>
      </c>
      <c r="L34" s="858" t="s">
        <v>2066</v>
      </c>
      <c r="M34" s="860" t="s">
        <v>2067</v>
      </c>
      <c r="N34" s="861" t="s">
        <v>2068</v>
      </c>
      <c r="O34" s="552">
        <v>43005</v>
      </c>
      <c r="P34" s="553" t="s">
        <v>1174</v>
      </c>
      <c r="Q34" s="863" t="s">
        <v>1174</v>
      </c>
      <c r="R34" s="864"/>
      <c r="S34" s="865"/>
      <c r="T34" s="866" t="s">
        <v>2069</v>
      </c>
    </row>
    <row r="35" spans="1:20" ht="24" customHeight="1" x14ac:dyDescent="0.25">
      <c r="A35" s="554">
        <v>125</v>
      </c>
      <c r="B35" s="738">
        <v>1000758</v>
      </c>
      <c r="C35" s="738" t="s">
        <v>1851</v>
      </c>
      <c r="D35" s="738" t="s">
        <v>2070</v>
      </c>
      <c r="E35" s="548" t="s">
        <v>2071</v>
      </c>
      <c r="F35" s="839"/>
      <c r="G35" s="839"/>
      <c r="H35" s="839"/>
      <c r="I35" s="738" t="s">
        <v>904</v>
      </c>
      <c r="J35" s="555" t="s">
        <v>1767</v>
      </c>
      <c r="K35" s="799"/>
      <c r="L35" s="859"/>
      <c r="M35" s="854"/>
      <c r="N35" s="862"/>
      <c r="O35" s="556">
        <v>43012</v>
      </c>
      <c r="P35" s="557" t="s">
        <v>1174</v>
      </c>
      <c r="Q35" s="841"/>
      <c r="R35" s="842"/>
      <c r="S35" s="843"/>
      <c r="T35" s="867"/>
    </row>
    <row r="36" spans="1:20" ht="24" customHeight="1" x14ac:dyDescent="0.25">
      <c r="A36" s="554">
        <v>129</v>
      </c>
      <c r="B36" s="738" t="s">
        <v>1174</v>
      </c>
      <c r="C36" s="738" t="s">
        <v>1174</v>
      </c>
      <c r="D36" s="738" t="s">
        <v>1174</v>
      </c>
      <c r="E36" s="548" t="s">
        <v>2072</v>
      </c>
      <c r="F36" s="738" t="s">
        <v>2073</v>
      </c>
      <c r="G36" s="738" t="s">
        <v>2074</v>
      </c>
      <c r="H36" s="839"/>
      <c r="I36" s="738" t="s">
        <v>904</v>
      </c>
      <c r="J36" s="555" t="s">
        <v>1767</v>
      </c>
      <c r="K36" s="799"/>
      <c r="L36" s="859"/>
      <c r="M36" s="741" t="s">
        <v>1174</v>
      </c>
      <c r="N36" s="848" t="s">
        <v>1174</v>
      </c>
      <c r="O36" s="849"/>
      <c r="P36" s="850"/>
      <c r="Q36" s="841"/>
      <c r="R36" s="842"/>
      <c r="S36" s="843"/>
      <c r="T36" s="867"/>
    </row>
    <row r="37" spans="1:20" s="532" customFormat="1" ht="24" customHeight="1" x14ac:dyDescent="0.25">
      <c r="A37" s="558">
        <v>130</v>
      </c>
      <c r="B37" s="713">
        <v>1000455</v>
      </c>
      <c r="C37" s="713" t="s">
        <v>2075</v>
      </c>
      <c r="D37" s="713" t="s">
        <v>2076</v>
      </c>
      <c r="E37" s="239" t="s">
        <v>2077</v>
      </c>
      <c r="F37" s="790" t="s">
        <v>2078</v>
      </c>
      <c r="G37" s="715" t="s">
        <v>2079</v>
      </c>
      <c r="H37" s="709" t="s">
        <v>2080</v>
      </c>
      <c r="I37" s="715" t="s">
        <v>904</v>
      </c>
      <c r="J37" s="715" t="s">
        <v>1767</v>
      </c>
      <c r="K37" s="799" t="s">
        <v>1174</v>
      </c>
      <c r="L37" s="851" t="s">
        <v>2081</v>
      </c>
      <c r="M37" s="854" t="s">
        <v>2082</v>
      </c>
      <c r="N37" s="856" t="s">
        <v>971</v>
      </c>
      <c r="O37" s="556">
        <v>43796</v>
      </c>
      <c r="P37" s="657">
        <f>O37+181.5</f>
        <v>43977.5</v>
      </c>
      <c r="Q37" s="841" t="s">
        <v>1174</v>
      </c>
      <c r="R37" s="842"/>
      <c r="S37" s="843"/>
      <c r="T37" s="867"/>
    </row>
    <row r="38" spans="1:20" s="532" customFormat="1" ht="24" customHeight="1" x14ac:dyDescent="0.25">
      <c r="A38" s="558">
        <v>131</v>
      </c>
      <c r="B38" s="738">
        <v>1000759</v>
      </c>
      <c r="C38" s="738" t="s">
        <v>1851</v>
      </c>
      <c r="D38" s="713" t="s">
        <v>2083</v>
      </c>
      <c r="E38" s="239" t="s">
        <v>2084</v>
      </c>
      <c r="F38" s="790"/>
      <c r="G38" s="805" t="s">
        <v>2085</v>
      </c>
      <c r="H38" s="790" t="s">
        <v>2086</v>
      </c>
      <c r="I38" s="715" t="s">
        <v>904</v>
      </c>
      <c r="J38" s="715" t="s">
        <v>1767</v>
      </c>
      <c r="K38" s="799"/>
      <c r="L38" s="852"/>
      <c r="M38" s="854"/>
      <c r="N38" s="856"/>
      <c r="O38" s="556">
        <v>43658</v>
      </c>
      <c r="P38" s="657">
        <f>O38+181.5</f>
        <v>43839.5</v>
      </c>
      <c r="Q38" s="841"/>
      <c r="R38" s="842"/>
      <c r="S38" s="843"/>
      <c r="T38" s="867"/>
    </row>
    <row r="39" spans="1:20" s="532" customFormat="1" ht="24" customHeight="1" thickBot="1" x14ac:dyDescent="0.3">
      <c r="A39" s="559">
        <v>132</v>
      </c>
      <c r="B39" s="733">
        <v>1000759</v>
      </c>
      <c r="C39" s="733" t="s">
        <v>1851</v>
      </c>
      <c r="D39" s="714" t="s">
        <v>2083</v>
      </c>
      <c r="E39" s="560" t="s">
        <v>2087</v>
      </c>
      <c r="F39" s="806"/>
      <c r="G39" s="811"/>
      <c r="H39" s="806"/>
      <c r="I39" s="718" t="s">
        <v>904</v>
      </c>
      <c r="J39" s="718" t="s">
        <v>1767</v>
      </c>
      <c r="K39" s="800"/>
      <c r="L39" s="853"/>
      <c r="M39" s="855"/>
      <c r="N39" s="857"/>
      <c r="O39" s="561">
        <v>43838</v>
      </c>
      <c r="P39" s="658">
        <f>O39+181.5</f>
        <v>44019.5</v>
      </c>
      <c r="Q39" s="844"/>
      <c r="R39" s="845"/>
      <c r="S39" s="846"/>
      <c r="T39" s="868"/>
    </row>
    <row r="40" spans="1:20" ht="24" customHeight="1" x14ac:dyDescent="0.25">
      <c r="A40" s="802" t="s">
        <v>1967</v>
      </c>
      <c r="B40" s="803"/>
      <c r="C40" s="803"/>
      <c r="D40" s="803"/>
      <c r="E40" s="803"/>
      <c r="F40" s="803"/>
      <c r="G40" s="803"/>
      <c r="H40" s="803"/>
      <c r="I40" s="803"/>
      <c r="J40" s="803"/>
      <c r="K40" s="803"/>
      <c r="L40" s="804"/>
      <c r="M40" s="723"/>
      <c r="N40" s="723"/>
      <c r="O40" s="523"/>
      <c r="P40" s="523"/>
      <c r="Q40" s="723"/>
      <c r="R40" s="524"/>
      <c r="S40" s="524"/>
      <c r="T40" s="525"/>
    </row>
    <row r="41" spans="1:20" ht="24.75" customHeight="1" x14ac:dyDescent="0.25">
      <c r="A41" s="551">
        <v>204</v>
      </c>
      <c r="B41" s="739" t="s">
        <v>1174</v>
      </c>
      <c r="C41" s="739" t="s">
        <v>1174</v>
      </c>
      <c r="D41" s="739" t="s">
        <v>2088</v>
      </c>
      <c r="E41" s="405" t="s">
        <v>2089</v>
      </c>
      <c r="F41" s="719" t="s">
        <v>2090</v>
      </c>
      <c r="G41" s="719" t="s">
        <v>2091</v>
      </c>
      <c r="H41" s="719" t="s">
        <v>2092</v>
      </c>
      <c r="I41" s="719" t="s">
        <v>904</v>
      </c>
      <c r="J41" s="562" t="s">
        <v>1840</v>
      </c>
      <c r="K41" s="813" t="s">
        <v>1174</v>
      </c>
      <c r="L41" s="731" t="s">
        <v>2093</v>
      </c>
      <c r="M41" s="526"/>
      <c r="N41" s="526"/>
      <c r="O41" s="523"/>
      <c r="P41" s="523"/>
      <c r="Q41" s="526"/>
      <c r="R41" s="523"/>
      <c r="S41" s="523"/>
      <c r="T41" s="736"/>
    </row>
    <row r="42" spans="1:20" ht="18.75" customHeight="1" x14ac:dyDescent="0.25">
      <c r="A42" s="554">
        <v>205</v>
      </c>
      <c r="B42" s="738">
        <v>1000748</v>
      </c>
      <c r="C42" s="563" t="s">
        <v>1972</v>
      </c>
      <c r="D42" s="564" t="s">
        <v>2094</v>
      </c>
      <c r="E42" s="548" t="s">
        <v>2095</v>
      </c>
      <c r="F42" s="831" t="s">
        <v>1978</v>
      </c>
      <c r="G42" s="831" t="s">
        <v>1979</v>
      </c>
      <c r="H42" s="800" t="s">
        <v>1975</v>
      </c>
      <c r="I42" s="738" t="s">
        <v>904</v>
      </c>
      <c r="J42" s="555" t="s">
        <v>1840</v>
      </c>
      <c r="K42" s="813"/>
      <c r="L42" s="818" t="s">
        <v>1980</v>
      </c>
      <c r="M42" s="526"/>
      <c r="N42" s="526"/>
      <c r="O42" s="523"/>
      <c r="P42" s="523"/>
      <c r="Q42" s="526"/>
      <c r="R42" s="523"/>
      <c r="S42" s="523"/>
      <c r="T42" s="736"/>
    </row>
    <row r="43" spans="1:20" ht="18.75" customHeight="1" x14ac:dyDescent="0.25">
      <c r="A43" s="554">
        <v>206</v>
      </c>
      <c r="B43" s="738">
        <v>1000748</v>
      </c>
      <c r="C43" s="563" t="s">
        <v>1972</v>
      </c>
      <c r="D43" s="564" t="s">
        <v>2094</v>
      </c>
      <c r="E43" s="548" t="s">
        <v>2096</v>
      </c>
      <c r="F43" s="832"/>
      <c r="G43" s="832"/>
      <c r="H43" s="797"/>
      <c r="I43" s="738" t="s">
        <v>904</v>
      </c>
      <c r="J43" s="555" t="s">
        <v>1840</v>
      </c>
      <c r="K43" s="813"/>
      <c r="L43" s="819"/>
      <c r="M43" s="526"/>
      <c r="N43" s="526"/>
      <c r="O43" s="523"/>
      <c r="P43" s="523"/>
      <c r="Q43" s="526"/>
      <c r="R43" s="523"/>
      <c r="S43" s="523"/>
      <c r="T43" s="736"/>
    </row>
    <row r="44" spans="1:20" ht="18.75" customHeight="1" x14ac:dyDescent="0.25">
      <c r="A44" s="554">
        <v>209</v>
      </c>
      <c r="B44" s="738">
        <v>1000748</v>
      </c>
      <c r="C44" s="563" t="s">
        <v>1972</v>
      </c>
      <c r="D44" s="564" t="s">
        <v>2094</v>
      </c>
      <c r="E44" s="548" t="s">
        <v>2097</v>
      </c>
      <c r="F44" s="847"/>
      <c r="G44" s="847"/>
      <c r="H44" s="798"/>
      <c r="I44" s="738" t="s">
        <v>904</v>
      </c>
      <c r="J44" s="555" t="s">
        <v>1840</v>
      </c>
      <c r="K44" s="813"/>
      <c r="L44" s="820"/>
      <c r="M44" s="526"/>
      <c r="N44" s="526"/>
      <c r="O44" s="523"/>
      <c r="P44" s="523"/>
      <c r="Q44" s="526"/>
      <c r="R44" s="523"/>
      <c r="S44" s="523"/>
      <c r="T44" s="736"/>
    </row>
    <row r="45" spans="1:20" ht="24" x14ac:dyDescent="0.25">
      <c r="A45" s="554">
        <v>213</v>
      </c>
      <c r="B45" s="738" t="s">
        <v>1174</v>
      </c>
      <c r="C45" s="738" t="s">
        <v>1174</v>
      </c>
      <c r="D45" s="738" t="s">
        <v>1174</v>
      </c>
      <c r="E45" s="548" t="s">
        <v>2098</v>
      </c>
      <c r="F45" s="831" t="s">
        <v>1969</v>
      </c>
      <c r="G45" s="738" t="s">
        <v>2099</v>
      </c>
      <c r="H45" s="839" t="s">
        <v>1970</v>
      </c>
      <c r="I45" s="715" t="s">
        <v>904</v>
      </c>
      <c r="J45" s="715" t="s">
        <v>1840</v>
      </c>
      <c r="K45" s="813"/>
      <c r="L45" s="838" t="s">
        <v>1174</v>
      </c>
      <c r="M45" s="526"/>
      <c r="N45" s="526"/>
      <c r="O45" s="523"/>
      <c r="P45" s="523"/>
      <c r="Q45" s="526"/>
      <c r="R45" s="523"/>
      <c r="S45" s="523"/>
      <c r="T45" s="727"/>
    </row>
    <row r="46" spans="1:20" ht="24" x14ac:dyDescent="0.25">
      <c r="A46" s="554">
        <v>214</v>
      </c>
      <c r="B46" s="738" t="s">
        <v>1174</v>
      </c>
      <c r="C46" s="738" t="s">
        <v>1174</v>
      </c>
      <c r="D46" s="738" t="s">
        <v>1174</v>
      </c>
      <c r="E46" s="548" t="s">
        <v>2398</v>
      </c>
      <c r="F46" s="832"/>
      <c r="G46" s="738" t="s">
        <v>2100</v>
      </c>
      <c r="H46" s="839"/>
      <c r="I46" s="715" t="s">
        <v>904</v>
      </c>
      <c r="J46" s="715" t="s">
        <v>1840</v>
      </c>
      <c r="K46" s="813"/>
      <c r="L46" s="840"/>
      <c r="M46" s="526"/>
      <c r="N46" s="526"/>
      <c r="O46" s="523"/>
      <c r="P46" s="523"/>
      <c r="Q46" s="526"/>
      <c r="R46" s="523"/>
      <c r="S46" s="523"/>
      <c r="T46" s="727"/>
    </row>
    <row r="47" spans="1:20" ht="19.5" customHeight="1" x14ac:dyDescent="0.25">
      <c r="A47" s="554">
        <v>216</v>
      </c>
      <c r="B47" s="738" t="s">
        <v>1174</v>
      </c>
      <c r="C47" s="738" t="s">
        <v>1174</v>
      </c>
      <c r="D47" s="738" t="s">
        <v>1174</v>
      </c>
      <c r="E47" s="548" t="s">
        <v>2101</v>
      </c>
      <c r="F47" s="832"/>
      <c r="G47" s="839" t="s">
        <v>2102</v>
      </c>
      <c r="H47" s="839"/>
      <c r="I47" s="715" t="s">
        <v>904</v>
      </c>
      <c r="J47" s="715" t="s">
        <v>1840</v>
      </c>
      <c r="K47" s="813"/>
      <c r="L47" s="840"/>
      <c r="M47" s="526"/>
      <c r="N47" s="526"/>
      <c r="O47" s="523"/>
      <c r="P47" s="523"/>
      <c r="Q47" s="526"/>
      <c r="R47" s="523"/>
      <c r="S47" s="523"/>
      <c r="T47" s="727"/>
    </row>
    <row r="48" spans="1:20" ht="19.5" customHeight="1" x14ac:dyDescent="0.25">
      <c r="A48" s="554">
        <v>217</v>
      </c>
      <c r="B48" s="738" t="s">
        <v>1174</v>
      </c>
      <c r="C48" s="738" t="s">
        <v>1174</v>
      </c>
      <c r="D48" s="738" t="s">
        <v>1174</v>
      </c>
      <c r="E48" s="548" t="s">
        <v>2103</v>
      </c>
      <c r="F48" s="832"/>
      <c r="G48" s="839"/>
      <c r="H48" s="839"/>
      <c r="I48" s="738" t="s">
        <v>904</v>
      </c>
      <c r="J48" s="713" t="s">
        <v>1840</v>
      </c>
      <c r="K48" s="813"/>
      <c r="L48" s="840"/>
      <c r="M48" s="526"/>
      <c r="N48" s="526"/>
      <c r="O48" s="523"/>
      <c r="P48" s="523"/>
      <c r="Q48" s="526"/>
      <c r="R48" s="523"/>
      <c r="S48" s="523"/>
      <c r="T48" s="565"/>
    </row>
    <row r="49" spans="1:20" ht="19.5" customHeight="1" x14ac:dyDescent="0.25">
      <c r="A49" s="554">
        <v>218</v>
      </c>
      <c r="B49" s="738" t="s">
        <v>1174</v>
      </c>
      <c r="C49" s="738" t="s">
        <v>1174</v>
      </c>
      <c r="D49" s="738" t="s">
        <v>1174</v>
      </c>
      <c r="E49" s="548" t="s">
        <v>2104</v>
      </c>
      <c r="F49" s="832"/>
      <c r="G49" s="738" t="s">
        <v>2105</v>
      </c>
      <c r="H49" s="839"/>
      <c r="I49" s="715" t="s">
        <v>904</v>
      </c>
      <c r="J49" s="715" t="s">
        <v>1840</v>
      </c>
      <c r="K49" s="813"/>
      <c r="L49" s="840"/>
      <c r="M49" s="526"/>
      <c r="N49" s="526"/>
      <c r="O49" s="523"/>
      <c r="P49" s="523"/>
      <c r="Q49" s="526"/>
      <c r="R49" s="523"/>
      <c r="S49" s="523"/>
      <c r="T49" s="727"/>
    </row>
    <row r="50" spans="1:20" ht="19.5" customHeight="1" x14ac:dyDescent="0.25">
      <c r="A50" s="554">
        <v>269</v>
      </c>
      <c r="B50" s="738" t="s">
        <v>1174</v>
      </c>
      <c r="C50" s="738" t="s">
        <v>1174</v>
      </c>
      <c r="D50" s="738" t="s">
        <v>1174</v>
      </c>
      <c r="E50" s="548" t="s">
        <v>2106</v>
      </c>
      <c r="F50" s="832"/>
      <c r="G50" s="738" t="s">
        <v>2107</v>
      </c>
      <c r="H50" s="839"/>
      <c r="I50" s="738" t="s">
        <v>904</v>
      </c>
      <c r="J50" s="738" t="s">
        <v>1840</v>
      </c>
      <c r="K50" s="813"/>
      <c r="L50" s="840"/>
      <c r="M50" s="526"/>
      <c r="N50" s="526"/>
      <c r="O50" s="523"/>
      <c r="P50" s="523"/>
      <c r="Q50" s="526"/>
      <c r="R50" s="523"/>
      <c r="S50" s="523"/>
      <c r="T50" s="736"/>
    </row>
    <row r="51" spans="1:20" ht="24" x14ac:dyDescent="0.25">
      <c r="A51" s="551">
        <v>2122</v>
      </c>
      <c r="B51" s="738" t="s">
        <v>1174</v>
      </c>
      <c r="C51" s="738" t="s">
        <v>1174</v>
      </c>
      <c r="D51" s="738" t="s">
        <v>1174</v>
      </c>
      <c r="E51" s="243" t="s">
        <v>2440</v>
      </c>
      <c r="F51" s="832"/>
      <c r="G51" s="739" t="s">
        <v>2108</v>
      </c>
      <c r="H51" s="738" t="s">
        <v>2109</v>
      </c>
      <c r="I51" s="738" t="s">
        <v>904</v>
      </c>
      <c r="J51" s="738" t="s">
        <v>1840</v>
      </c>
      <c r="K51" s="813"/>
      <c r="L51" s="840"/>
      <c r="M51" s="526"/>
      <c r="N51" s="526"/>
      <c r="O51" s="523"/>
      <c r="P51" s="523"/>
      <c r="Q51" s="526"/>
      <c r="R51" s="523"/>
      <c r="S51" s="523"/>
      <c r="T51" s="736"/>
    </row>
    <row r="52" spans="1:20" ht="24" x14ac:dyDescent="0.25">
      <c r="A52" s="551">
        <v>2123</v>
      </c>
      <c r="B52" s="738" t="s">
        <v>1174</v>
      </c>
      <c r="C52" s="738" t="s">
        <v>1174</v>
      </c>
      <c r="D52" s="738" t="s">
        <v>1174</v>
      </c>
      <c r="E52" s="243" t="s">
        <v>2439</v>
      </c>
      <c r="F52" s="832"/>
      <c r="G52" s="739" t="s">
        <v>2110</v>
      </c>
      <c r="H52" s="738" t="s">
        <v>2111</v>
      </c>
      <c r="I52" s="738" t="s">
        <v>904</v>
      </c>
      <c r="J52" s="738" t="s">
        <v>1840</v>
      </c>
      <c r="K52" s="813"/>
      <c r="L52" s="837"/>
      <c r="M52" s="526"/>
      <c r="N52" s="526"/>
      <c r="O52" s="523"/>
      <c r="P52" s="523"/>
      <c r="Q52" s="526"/>
      <c r="R52" s="523"/>
      <c r="S52" s="523"/>
      <c r="T52" s="736"/>
    </row>
    <row r="53" spans="1:20" ht="15" customHeight="1" x14ac:dyDescent="0.25">
      <c r="A53" s="551">
        <v>2124</v>
      </c>
      <c r="B53" s="738" t="s">
        <v>1174</v>
      </c>
      <c r="C53" s="738" t="s">
        <v>1174</v>
      </c>
      <c r="D53" s="738" t="s">
        <v>1174</v>
      </c>
      <c r="E53" s="243" t="s">
        <v>2438</v>
      </c>
      <c r="F53" s="832"/>
      <c r="G53" s="739" t="s">
        <v>2437</v>
      </c>
      <c r="H53" s="738" t="s">
        <v>2429</v>
      </c>
      <c r="I53" s="739" t="s">
        <v>904</v>
      </c>
      <c r="J53" s="739" t="s">
        <v>1840</v>
      </c>
      <c r="K53" s="813"/>
      <c r="L53" s="737"/>
      <c r="M53" s="526"/>
      <c r="N53" s="526"/>
      <c r="O53" s="523"/>
      <c r="P53" s="523"/>
      <c r="Q53" s="526"/>
      <c r="R53" s="523"/>
      <c r="S53" s="523"/>
      <c r="T53" s="736"/>
    </row>
    <row r="54" spans="1:20" ht="15" customHeight="1" x14ac:dyDescent="0.25">
      <c r="A54" s="551">
        <v>2125</v>
      </c>
      <c r="B54" s="738" t="s">
        <v>1174</v>
      </c>
      <c r="C54" s="738" t="s">
        <v>1174</v>
      </c>
      <c r="D54" s="738" t="s">
        <v>1174</v>
      </c>
      <c r="E54" s="243" t="s">
        <v>2436</v>
      </c>
      <c r="F54" s="832"/>
      <c r="G54" s="739" t="s">
        <v>2102</v>
      </c>
      <c r="H54" s="738" t="s">
        <v>2429</v>
      </c>
      <c r="I54" s="739" t="s">
        <v>904</v>
      </c>
      <c r="J54" s="739" t="s">
        <v>1840</v>
      </c>
      <c r="K54" s="813"/>
      <c r="L54" s="737"/>
      <c r="M54" s="526"/>
      <c r="N54" s="526"/>
      <c r="O54" s="523"/>
      <c r="P54" s="523"/>
      <c r="Q54" s="526"/>
      <c r="R54" s="523"/>
      <c r="S54" s="523"/>
      <c r="T54" s="736"/>
    </row>
    <row r="55" spans="1:20" ht="15" customHeight="1" x14ac:dyDescent="0.25">
      <c r="A55" s="551">
        <v>2126</v>
      </c>
      <c r="B55" s="738" t="s">
        <v>1174</v>
      </c>
      <c r="C55" s="738" t="s">
        <v>1174</v>
      </c>
      <c r="D55" s="738" t="s">
        <v>1174</v>
      </c>
      <c r="E55" s="243" t="s">
        <v>2435</v>
      </c>
      <c r="F55" s="832"/>
      <c r="G55" s="739" t="s">
        <v>2432</v>
      </c>
      <c r="H55" s="738" t="s">
        <v>2429</v>
      </c>
      <c r="I55" s="739" t="s">
        <v>904</v>
      </c>
      <c r="J55" s="739" t="s">
        <v>1840</v>
      </c>
      <c r="K55" s="813"/>
      <c r="L55" s="737"/>
      <c r="M55" s="526"/>
      <c r="N55" s="526"/>
      <c r="O55" s="523"/>
      <c r="P55" s="523"/>
      <c r="Q55" s="526"/>
      <c r="R55" s="523"/>
      <c r="S55" s="523"/>
      <c r="T55" s="736"/>
    </row>
    <row r="56" spans="1:20" ht="15" customHeight="1" x14ac:dyDescent="0.25">
      <c r="A56" s="551">
        <v>2127</v>
      </c>
      <c r="B56" s="738" t="s">
        <v>1174</v>
      </c>
      <c r="C56" s="738" t="s">
        <v>1174</v>
      </c>
      <c r="D56" s="738" t="s">
        <v>1174</v>
      </c>
      <c r="E56" s="243" t="s">
        <v>2434</v>
      </c>
      <c r="F56" s="832"/>
      <c r="G56" s="739" t="s">
        <v>2432</v>
      </c>
      <c r="H56" s="738" t="s">
        <v>2429</v>
      </c>
      <c r="I56" s="739" t="s">
        <v>904</v>
      </c>
      <c r="J56" s="739" t="s">
        <v>1840</v>
      </c>
      <c r="K56" s="813"/>
      <c r="L56" s="737"/>
      <c r="M56" s="526"/>
      <c r="N56" s="526"/>
      <c r="O56" s="523"/>
      <c r="P56" s="523"/>
      <c r="Q56" s="526"/>
      <c r="R56" s="523"/>
      <c r="S56" s="523"/>
      <c r="T56" s="736"/>
    </row>
    <row r="57" spans="1:20" ht="15" customHeight="1" x14ac:dyDescent="0.25">
      <c r="A57" s="551">
        <v>2128</v>
      </c>
      <c r="B57" s="738" t="s">
        <v>1174</v>
      </c>
      <c r="C57" s="738" t="s">
        <v>1174</v>
      </c>
      <c r="D57" s="738" t="s">
        <v>1174</v>
      </c>
      <c r="E57" s="243" t="s">
        <v>2433</v>
      </c>
      <c r="F57" s="832"/>
      <c r="G57" s="739" t="s">
        <v>2432</v>
      </c>
      <c r="H57" s="738" t="s">
        <v>2429</v>
      </c>
      <c r="I57" s="739" t="s">
        <v>904</v>
      </c>
      <c r="J57" s="739" t="s">
        <v>1840</v>
      </c>
      <c r="K57" s="813"/>
      <c r="L57" s="737"/>
      <c r="M57" s="526"/>
      <c r="N57" s="526"/>
      <c r="O57" s="523"/>
      <c r="P57" s="523"/>
      <c r="Q57" s="526"/>
      <c r="R57" s="523"/>
      <c r="S57" s="523"/>
      <c r="T57" s="736"/>
    </row>
    <row r="58" spans="1:20" ht="15" customHeight="1" x14ac:dyDescent="0.25">
      <c r="A58" s="551">
        <v>2129</v>
      </c>
      <c r="B58" s="738" t="s">
        <v>1174</v>
      </c>
      <c r="C58" s="738" t="s">
        <v>1174</v>
      </c>
      <c r="D58" s="738" t="s">
        <v>1174</v>
      </c>
      <c r="E58" s="243" t="s">
        <v>2431</v>
      </c>
      <c r="F58" s="847"/>
      <c r="G58" s="739" t="s">
        <v>2430</v>
      </c>
      <c r="H58" s="738" t="s">
        <v>2429</v>
      </c>
      <c r="I58" s="739" t="s">
        <v>904</v>
      </c>
      <c r="J58" s="739" t="s">
        <v>1840</v>
      </c>
      <c r="K58" s="813"/>
      <c r="L58" s="737"/>
      <c r="M58" s="526"/>
      <c r="N58" s="526"/>
      <c r="O58" s="523"/>
      <c r="P58" s="523"/>
      <c r="Q58" s="526"/>
      <c r="R58" s="523"/>
      <c r="S58" s="523"/>
      <c r="T58" s="736"/>
    </row>
    <row r="59" spans="1:20" ht="24" customHeight="1" x14ac:dyDescent="0.25">
      <c r="A59" s="551">
        <v>270</v>
      </c>
      <c r="B59" s="566">
        <v>1000809</v>
      </c>
      <c r="C59" s="739" t="s">
        <v>1835</v>
      </c>
      <c r="D59" s="739" t="s">
        <v>1174</v>
      </c>
      <c r="E59" s="243" t="s">
        <v>2112</v>
      </c>
      <c r="F59" s="739" t="s">
        <v>2113</v>
      </c>
      <c r="G59" s="739" t="s">
        <v>2114</v>
      </c>
      <c r="H59" s="797" t="s">
        <v>2115</v>
      </c>
      <c r="I59" s="739" t="s">
        <v>904</v>
      </c>
      <c r="J59" s="739" t="s">
        <v>1840</v>
      </c>
      <c r="K59" s="813"/>
      <c r="L59" s="724" t="s">
        <v>2116</v>
      </c>
      <c r="M59" s="526"/>
      <c r="N59" s="526"/>
      <c r="O59" s="523"/>
      <c r="P59" s="523"/>
      <c r="Q59" s="526"/>
      <c r="R59" s="523"/>
      <c r="S59" s="523"/>
      <c r="T59" s="736"/>
    </row>
    <row r="60" spans="1:20" ht="19.5" customHeight="1" x14ac:dyDescent="0.25">
      <c r="A60" s="554">
        <v>271</v>
      </c>
      <c r="B60" s="567">
        <v>1000809</v>
      </c>
      <c r="C60" s="738" t="s">
        <v>1835</v>
      </c>
      <c r="D60" s="738" t="s">
        <v>1174</v>
      </c>
      <c r="E60" s="548" t="s">
        <v>2117</v>
      </c>
      <c r="F60" s="839" t="s">
        <v>2118</v>
      </c>
      <c r="G60" s="839" t="s">
        <v>2119</v>
      </c>
      <c r="H60" s="797"/>
      <c r="I60" s="738" t="s">
        <v>904</v>
      </c>
      <c r="J60" s="738" t="s">
        <v>1840</v>
      </c>
      <c r="K60" s="813"/>
      <c r="L60" s="815" t="s">
        <v>2120</v>
      </c>
      <c r="M60" s="526"/>
      <c r="N60" s="568"/>
      <c r="O60" s="569"/>
      <c r="P60" s="523"/>
      <c r="Q60" s="526"/>
      <c r="R60" s="523"/>
      <c r="S60" s="523"/>
      <c r="T60" s="736"/>
    </row>
    <row r="61" spans="1:20" ht="19.5" customHeight="1" x14ac:dyDescent="0.25">
      <c r="A61" s="554">
        <v>272</v>
      </c>
      <c r="B61" s="567">
        <v>1000809</v>
      </c>
      <c r="C61" s="738" t="s">
        <v>1835</v>
      </c>
      <c r="D61" s="738" t="s">
        <v>1174</v>
      </c>
      <c r="E61" s="548" t="s">
        <v>2121</v>
      </c>
      <c r="F61" s="839"/>
      <c r="G61" s="839"/>
      <c r="H61" s="797"/>
      <c r="I61" s="738" t="s">
        <v>904</v>
      </c>
      <c r="J61" s="738" t="s">
        <v>1840</v>
      </c>
      <c r="K61" s="813"/>
      <c r="L61" s="815"/>
      <c r="M61" s="526"/>
      <c r="N61" s="526"/>
      <c r="O61" s="523"/>
      <c r="P61" s="523"/>
      <c r="Q61" s="526"/>
      <c r="R61" s="523"/>
      <c r="S61" s="523"/>
      <c r="T61" s="736"/>
    </row>
    <row r="62" spans="1:20" ht="19.5" customHeight="1" x14ac:dyDescent="0.25">
      <c r="A62" s="554">
        <v>273</v>
      </c>
      <c r="B62" s="567">
        <v>1000809</v>
      </c>
      <c r="C62" s="738" t="s">
        <v>1835</v>
      </c>
      <c r="D62" s="738" t="s">
        <v>1174</v>
      </c>
      <c r="E62" s="548" t="s">
        <v>2122</v>
      </c>
      <c r="F62" s="839"/>
      <c r="G62" s="839"/>
      <c r="H62" s="797"/>
      <c r="I62" s="738" t="s">
        <v>904</v>
      </c>
      <c r="J62" s="738" t="s">
        <v>1840</v>
      </c>
      <c r="K62" s="813"/>
      <c r="L62" s="815"/>
      <c r="M62" s="526"/>
      <c r="N62" s="526"/>
      <c r="O62" s="523"/>
      <c r="P62" s="523"/>
      <c r="Q62" s="526"/>
      <c r="R62" s="523"/>
      <c r="S62" s="523"/>
      <c r="T62" s="736"/>
    </row>
    <row r="63" spans="1:20" ht="19.5" customHeight="1" x14ac:dyDescent="0.25">
      <c r="A63" s="554">
        <v>274</v>
      </c>
      <c r="B63" s="567">
        <v>1000809</v>
      </c>
      <c r="C63" s="738" t="s">
        <v>1835</v>
      </c>
      <c r="D63" s="738" t="s">
        <v>1174</v>
      </c>
      <c r="E63" s="548" t="s">
        <v>2123</v>
      </c>
      <c r="F63" s="839"/>
      <c r="G63" s="839"/>
      <c r="H63" s="797"/>
      <c r="I63" s="738" t="s">
        <v>904</v>
      </c>
      <c r="J63" s="738" t="s">
        <v>1840</v>
      </c>
      <c r="K63" s="813"/>
      <c r="L63" s="815"/>
      <c r="M63" s="526"/>
      <c r="N63" s="526"/>
      <c r="O63" s="523"/>
      <c r="P63" s="523"/>
      <c r="Q63" s="526"/>
      <c r="R63" s="523"/>
      <c r="S63" s="523"/>
      <c r="T63" s="736"/>
    </row>
    <row r="64" spans="1:20" ht="19.5" customHeight="1" x14ac:dyDescent="0.25">
      <c r="A64" s="570">
        <v>275</v>
      </c>
      <c r="B64" s="571">
        <v>1000809</v>
      </c>
      <c r="C64" s="733" t="s">
        <v>1835</v>
      </c>
      <c r="D64" s="733" t="s">
        <v>1174</v>
      </c>
      <c r="E64" s="241" t="s">
        <v>2124</v>
      </c>
      <c r="F64" s="831"/>
      <c r="G64" s="831"/>
      <c r="H64" s="797"/>
      <c r="I64" s="733" t="s">
        <v>904</v>
      </c>
      <c r="J64" s="733" t="s">
        <v>1840</v>
      </c>
      <c r="K64" s="813"/>
      <c r="L64" s="818"/>
      <c r="M64" s="526"/>
      <c r="N64" s="526"/>
      <c r="O64" s="523"/>
      <c r="P64" s="523"/>
      <c r="Q64" s="526"/>
      <c r="R64" s="523"/>
      <c r="S64" s="523"/>
      <c r="T64" s="736"/>
    </row>
    <row r="65" spans="1:20" ht="24" customHeight="1" x14ac:dyDescent="0.25">
      <c r="A65" s="802" t="s">
        <v>2125</v>
      </c>
      <c r="B65" s="803"/>
      <c r="C65" s="803"/>
      <c r="D65" s="803"/>
      <c r="E65" s="803"/>
      <c r="F65" s="803"/>
      <c r="G65" s="803"/>
      <c r="H65" s="803"/>
      <c r="I65" s="803"/>
      <c r="J65" s="803"/>
      <c r="K65" s="803"/>
      <c r="L65" s="804"/>
      <c r="M65" s="723"/>
      <c r="N65" s="723"/>
      <c r="O65" s="523"/>
      <c r="P65" s="523"/>
      <c r="Q65" s="723"/>
      <c r="R65" s="524"/>
      <c r="S65" s="524"/>
      <c r="T65" s="525"/>
    </row>
    <row r="66" spans="1:20" ht="36" x14ac:dyDescent="0.25">
      <c r="A66" s="551">
        <v>219</v>
      </c>
      <c r="B66" s="712">
        <v>1000640</v>
      </c>
      <c r="C66" s="712" t="s">
        <v>1787</v>
      </c>
      <c r="D66" s="712" t="s">
        <v>1788</v>
      </c>
      <c r="E66" s="243" t="s">
        <v>2126</v>
      </c>
      <c r="F66" s="712" t="s">
        <v>2127</v>
      </c>
      <c r="G66" s="719" t="s">
        <v>2128</v>
      </c>
      <c r="H66" s="712" t="s">
        <v>2129</v>
      </c>
      <c r="I66" s="719" t="s">
        <v>904</v>
      </c>
      <c r="J66" s="562" t="s">
        <v>1767</v>
      </c>
      <c r="K66" s="813" t="s">
        <v>1174</v>
      </c>
      <c r="L66" s="826" t="s">
        <v>2093</v>
      </c>
      <c r="M66" s="509"/>
      <c r="N66" s="526"/>
      <c r="O66" s="523"/>
      <c r="P66" s="523"/>
      <c r="Q66" s="526"/>
      <c r="R66" s="572"/>
      <c r="S66" s="523"/>
      <c r="T66" s="836"/>
    </row>
    <row r="67" spans="1:20" ht="36" x14ac:dyDescent="0.25">
      <c r="A67" s="570">
        <v>221</v>
      </c>
      <c r="B67" s="733">
        <v>1000640</v>
      </c>
      <c r="C67" s="733" t="s">
        <v>1787</v>
      </c>
      <c r="D67" s="714" t="s">
        <v>1788</v>
      </c>
      <c r="E67" s="560" t="s">
        <v>2130</v>
      </c>
      <c r="F67" s="717" t="s">
        <v>2131</v>
      </c>
      <c r="G67" s="717" t="s">
        <v>1185</v>
      </c>
      <c r="H67" s="714" t="s">
        <v>1830</v>
      </c>
      <c r="I67" s="718" t="s">
        <v>904</v>
      </c>
      <c r="J67" s="733" t="s">
        <v>1767</v>
      </c>
      <c r="K67" s="813"/>
      <c r="L67" s="826"/>
      <c r="M67" s="509"/>
      <c r="N67" s="526"/>
      <c r="O67" s="523"/>
      <c r="P67" s="523"/>
      <c r="Q67" s="526"/>
      <c r="R67" s="572"/>
      <c r="S67" s="523"/>
      <c r="T67" s="836"/>
    </row>
    <row r="68" spans="1:20" ht="24" customHeight="1" x14ac:dyDescent="0.25">
      <c r="A68" s="802" t="s">
        <v>1990</v>
      </c>
      <c r="B68" s="803"/>
      <c r="C68" s="803"/>
      <c r="D68" s="803"/>
      <c r="E68" s="803"/>
      <c r="F68" s="803"/>
      <c r="G68" s="803"/>
      <c r="H68" s="803"/>
      <c r="I68" s="803"/>
      <c r="J68" s="803"/>
      <c r="K68" s="803"/>
      <c r="L68" s="804"/>
      <c r="M68" s="723"/>
      <c r="N68" s="723"/>
      <c r="O68" s="523"/>
      <c r="P68" s="523"/>
      <c r="Q68" s="723"/>
      <c r="R68" s="524"/>
      <c r="S68" s="524"/>
      <c r="T68" s="525"/>
    </row>
    <row r="69" spans="1:20" ht="24" customHeight="1" x14ac:dyDescent="0.25">
      <c r="A69" s="551">
        <v>223</v>
      </c>
      <c r="B69" s="739">
        <v>1000014</v>
      </c>
      <c r="C69" s="739" t="s">
        <v>2132</v>
      </c>
      <c r="D69" s="739" t="s">
        <v>1174</v>
      </c>
      <c r="E69" s="573" t="s">
        <v>2133</v>
      </c>
      <c r="F69" s="812" t="s">
        <v>2134</v>
      </c>
      <c r="G69" s="789" t="s">
        <v>2135</v>
      </c>
      <c r="H69" s="812" t="s">
        <v>2136</v>
      </c>
      <c r="I69" s="719" t="s">
        <v>904</v>
      </c>
      <c r="J69" s="719" t="s">
        <v>1840</v>
      </c>
      <c r="K69" s="789" t="s">
        <v>1174</v>
      </c>
      <c r="L69" s="837" t="s">
        <v>1174</v>
      </c>
      <c r="M69" s="810"/>
      <c r="N69" s="810"/>
      <c r="O69" s="523"/>
      <c r="P69" s="523"/>
      <c r="Q69" s="810"/>
      <c r="R69" s="523"/>
      <c r="S69" s="523"/>
      <c r="T69" s="727"/>
    </row>
    <row r="70" spans="1:20" ht="24" customHeight="1" x14ac:dyDescent="0.25">
      <c r="A70" s="554">
        <v>224</v>
      </c>
      <c r="B70" s="738" t="s">
        <v>1174</v>
      </c>
      <c r="C70" s="738" t="s">
        <v>1174</v>
      </c>
      <c r="D70" s="738" t="s">
        <v>1174</v>
      </c>
      <c r="E70" s="239" t="s">
        <v>2137</v>
      </c>
      <c r="F70" s="805"/>
      <c r="G70" s="790"/>
      <c r="H70" s="805"/>
      <c r="I70" s="715" t="s">
        <v>904</v>
      </c>
      <c r="J70" s="715" t="s">
        <v>1840</v>
      </c>
      <c r="K70" s="790"/>
      <c r="L70" s="829"/>
      <c r="M70" s="810"/>
      <c r="N70" s="810"/>
      <c r="O70" s="523"/>
      <c r="P70" s="523"/>
      <c r="Q70" s="810"/>
      <c r="R70" s="523"/>
      <c r="S70" s="523"/>
      <c r="T70" s="727"/>
    </row>
    <row r="71" spans="1:20" ht="24" customHeight="1" x14ac:dyDescent="0.25">
      <c r="A71" s="554">
        <v>228</v>
      </c>
      <c r="B71" s="738" t="s">
        <v>1174</v>
      </c>
      <c r="C71" s="738" t="s">
        <v>1174</v>
      </c>
      <c r="D71" s="738" t="s">
        <v>1174</v>
      </c>
      <c r="E71" s="574" t="s">
        <v>2138</v>
      </c>
      <c r="F71" s="709" t="s">
        <v>2028</v>
      </c>
      <c r="G71" s="715" t="s">
        <v>2139</v>
      </c>
      <c r="H71" s="713" t="s">
        <v>2140</v>
      </c>
      <c r="I71" s="715" t="s">
        <v>904</v>
      </c>
      <c r="J71" s="715" t="s">
        <v>1840</v>
      </c>
      <c r="K71" s="790"/>
      <c r="L71" s="829"/>
      <c r="M71" s="810"/>
      <c r="N71" s="810"/>
      <c r="O71" s="523"/>
      <c r="P71" s="523"/>
      <c r="Q71" s="810"/>
      <c r="R71" s="523"/>
      <c r="S71" s="523"/>
      <c r="T71" s="727"/>
    </row>
    <row r="72" spans="1:20" ht="24" customHeight="1" x14ac:dyDescent="0.25">
      <c r="A72" s="554">
        <v>230</v>
      </c>
      <c r="B72" s="738" t="s">
        <v>1174</v>
      </c>
      <c r="C72" s="738" t="s">
        <v>1174</v>
      </c>
      <c r="D72" s="738" t="s">
        <v>1174</v>
      </c>
      <c r="E72" s="239" t="s">
        <v>2141</v>
      </c>
      <c r="F72" s="715" t="s">
        <v>2142</v>
      </c>
      <c r="G72" s="715" t="s">
        <v>2143</v>
      </c>
      <c r="H72" s="715" t="s">
        <v>1970</v>
      </c>
      <c r="I72" s="715" t="s">
        <v>904</v>
      </c>
      <c r="J72" s="715" t="s">
        <v>1840</v>
      </c>
      <c r="K72" s="790"/>
      <c r="L72" s="829"/>
      <c r="M72" s="810"/>
      <c r="N72" s="810"/>
      <c r="O72" s="523"/>
      <c r="P72" s="523"/>
      <c r="Q72" s="810"/>
      <c r="R72" s="523"/>
      <c r="S72" s="523"/>
      <c r="T72" s="727"/>
    </row>
    <row r="73" spans="1:20" ht="24" customHeight="1" x14ac:dyDescent="0.25">
      <c r="A73" s="554">
        <v>276</v>
      </c>
      <c r="B73" s="738">
        <v>1000806</v>
      </c>
      <c r="C73" s="738" t="s">
        <v>2144</v>
      </c>
      <c r="D73" s="738" t="s">
        <v>2145</v>
      </c>
      <c r="E73" s="575" t="s">
        <v>2146</v>
      </c>
      <c r="F73" s="729" t="s">
        <v>2004</v>
      </c>
      <c r="G73" s="738" t="s">
        <v>2147</v>
      </c>
      <c r="H73" s="738" t="s">
        <v>2005</v>
      </c>
      <c r="I73" s="738" t="s">
        <v>904</v>
      </c>
      <c r="J73" s="738" t="s">
        <v>1840</v>
      </c>
      <c r="K73" s="790"/>
      <c r="L73" s="829"/>
      <c r="M73" s="810"/>
      <c r="N73" s="810"/>
      <c r="O73" s="523"/>
      <c r="P73" s="523"/>
      <c r="Q73" s="810"/>
      <c r="R73" s="523"/>
      <c r="S73" s="523"/>
      <c r="T73" s="727"/>
    </row>
    <row r="74" spans="1:20" ht="24" customHeight="1" x14ac:dyDescent="0.25">
      <c r="A74" s="554">
        <v>277</v>
      </c>
      <c r="B74" s="738" t="s">
        <v>1174</v>
      </c>
      <c r="C74" s="738" t="s">
        <v>1174</v>
      </c>
      <c r="D74" s="738" t="s">
        <v>1174</v>
      </c>
      <c r="E74" s="576" t="s">
        <v>2148</v>
      </c>
      <c r="F74" s="729" t="s">
        <v>2149</v>
      </c>
      <c r="G74" s="738" t="s">
        <v>2150</v>
      </c>
      <c r="H74" s="713" t="s">
        <v>2151</v>
      </c>
      <c r="I74" s="738" t="s">
        <v>904</v>
      </c>
      <c r="J74" s="738" t="s">
        <v>1840</v>
      </c>
      <c r="K74" s="790"/>
      <c r="L74" s="829"/>
      <c r="M74" s="810"/>
      <c r="N74" s="810"/>
      <c r="O74" s="523"/>
      <c r="P74" s="523"/>
      <c r="Q74" s="810"/>
      <c r="R74" s="523"/>
      <c r="S74" s="523"/>
      <c r="T74" s="727"/>
    </row>
    <row r="75" spans="1:20" ht="24" customHeight="1" x14ac:dyDescent="0.25">
      <c r="A75" s="554">
        <v>278</v>
      </c>
      <c r="B75" s="738" t="s">
        <v>1174</v>
      </c>
      <c r="C75" s="738" t="s">
        <v>1174</v>
      </c>
      <c r="D75" s="738" t="s">
        <v>1174</v>
      </c>
      <c r="E75" s="576" t="s">
        <v>2152</v>
      </c>
      <c r="F75" s="577" t="s">
        <v>2153</v>
      </c>
      <c r="G75" s="738" t="s">
        <v>2154</v>
      </c>
      <c r="H75" s="713" t="s">
        <v>2155</v>
      </c>
      <c r="I75" s="738" t="s">
        <v>904</v>
      </c>
      <c r="J75" s="738" t="s">
        <v>1840</v>
      </c>
      <c r="K75" s="790"/>
      <c r="L75" s="829"/>
      <c r="M75" s="810"/>
      <c r="N75" s="810"/>
      <c r="O75" s="523"/>
      <c r="P75" s="523"/>
      <c r="Q75" s="810"/>
      <c r="R75" s="523"/>
      <c r="S75" s="523"/>
      <c r="T75" s="727"/>
    </row>
    <row r="76" spans="1:20" ht="24" customHeight="1" x14ac:dyDescent="0.25">
      <c r="A76" s="554">
        <v>279</v>
      </c>
      <c r="B76" s="738" t="s">
        <v>1174</v>
      </c>
      <c r="C76" s="738" t="s">
        <v>1174</v>
      </c>
      <c r="D76" s="738" t="s">
        <v>1174</v>
      </c>
      <c r="E76" s="578" t="s">
        <v>2156</v>
      </c>
      <c r="F76" s="577" t="s">
        <v>2157</v>
      </c>
      <c r="G76" s="738">
        <v>881</v>
      </c>
      <c r="H76" s="738" t="s">
        <v>2158</v>
      </c>
      <c r="I76" s="738" t="s">
        <v>2159</v>
      </c>
      <c r="J76" s="738" t="s">
        <v>1840</v>
      </c>
      <c r="K76" s="790"/>
      <c r="L76" s="829"/>
      <c r="M76" s="810"/>
      <c r="N76" s="810"/>
      <c r="O76" s="523"/>
      <c r="P76" s="523"/>
      <c r="Q76" s="810"/>
      <c r="R76" s="523"/>
      <c r="S76" s="523"/>
      <c r="T76" s="727"/>
    </row>
    <row r="77" spans="1:20" ht="24" customHeight="1" x14ac:dyDescent="0.25">
      <c r="A77" s="554">
        <v>280</v>
      </c>
      <c r="B77" s="738" t="s">
        <v>1174</v>
      </c>
      <c r="C77" s="738" t="s">
        <v>1174</v>
      </c>
      <c r="D77" s="738" t="s">
        <v>1174</v>
      </c>
      <c r="E77" s="575" t="s">
        <v>2160</v>
      </c>
      <c r="F77" s="729" t="s">
        <v>1996</v>
      </c>
      <c r="G77" s="738" t="s">
        <v>2161</v>
      </c>
      <c r="H77" s="738" t="s">
        <v>1997</v>
      </c>
      <c r="I77" s="738" t="s">
        <v>2159</v>
      </c>
      <c r="J77" s="738" t="s">
        <v>1840</v>
      </c>
      <c r="K77" s="790"/>
      <c r="L77" s="829"/>
      <c r="M77" s="810"/>
      <c r="N77" s="810"/>
      <c r="O77" s="523"/>
      <c r="P77" s="523"/>
      <c r="Q77" s="810"/>
      <c r="R77" s="523"/>
      <c r="S77" s="523"/>
      <c r="T77" s="727"/>
    </row>
    <row r="78" spans="1:20" ht="24" customHeight="1" x14ac:dyDescent="0.25">
      <c r="A78" s="570">
        <v>234</v>
      </c>
      <c r="B78" s="733" t="s">
        <v>1174</v>
      </c>
      <c r="C78" s="733" t="s">
        <v>1174</v>
      </c>
      <c r="D78" s="733" t="s">
        <v>2162</v>
      </c>
      <c r="E78" s="579" t="s">
        <v>2163</v>
      </c>
      <c r="F78" s="717" t="s">
        <v>2164</v>
      </c>
      <c r="G78" s="718" t="s">
        <v>2165</v>
      </c>
      <c r="H78" s="717" t="s">
        <v>2166</v>
      </c>
      <c r="I78" s="718" t="s">
        <v>904</v>
      </c>
      <c r="J78" s="718" t="s">
        <v>1840</v>
      </c>
      <c r="K78" s="806"/>
      <c r="L78" s="838"/>
      <c r="M78" s="810"/>
      <c r="N78" s="810"/>
      <c r="O78" s="523"/>
      <c r="P78" s="523"/>
      <c r="Q78" s="810"/>
      <c r="R78" s="523"/>
      <c r="S78" s="523"/>
      <c r="T78" s="727"/>
    </row>
    <row r="79" spans="1:20" ht="24" customHeight="1" x14ac:dyDescent="0.25">
      <c r="A79" s="802" t="s">
        <v>2012</v>
      </c>
      <c r="B79" s="803"/>
      <c r="C79" s="803"/>
      <c r="D79" s="803"/>
      <c r="E79" s="803"/>
      <c r="F79" s="803"/>
      <c r="G79" s="803"/>
      <c r="H79" s="803"/>
      <c r="I79" s="803"/>
      <c r="J79" s="803"/>
      <c r="K79" s="803"/>
      <c r="L79" s="804"/>
      <c r="M79" s="723"/>
      <c r="N79" s="723"/>
      <c r="O79" s="523"/>
      <c r="P79" s="523"/>
      <c r="Q79" s="723"/>
      <c r="R79" s="524"/>
      <c r="S79" s="524"/>
      <c r="T79" s="525"/>
    </row>
    <row r="80" spans="1:20" ht="24" x14ac:dyDescent="0.25">
      <c r="A80" s="551">
        <v>235</v>
      </c>
      <c r="B80" s="739" t="s">
        <v>1174</v>
      </c>
      <c r="C80" s="739" t="s">
        <v>1174</v>
      </c>
      <c r="D80" s="739" t="s">
        <v>2167</v>
      </c>
      <c r="E80" s="243" t="s">
        <v>2168</v>
      </c>
      <c r="F80" s="712" t="s">
        <v>2169</v>
      </c>
      <c r="G80" s="798" t="s">
        <v>2170</v>
      </c>
      <c r="H80" s="798" t="s">
        <v>2171</v>
      </c>
      <c r="I80" s="719" t="s">
        <v>904</v>
      </c>
      <c r="J80" s="580" t="s">
        <v>1840</v>
      </c>
      <c r="K80" s="813" t="s">
        <v>1174</v>
      </c>
      <c r="L80" s="819" t="s">
        <v>2172</v>
      </c>
      <c r="M80" s="810"/>
      <c r="N80" s="810"/>
      <c r="O80" s="523"/>
      <c r="P80" s="523"/>
      <c r="Q80" s="810"/>
      <c r="R80" s="569"/>
      <c r="S80" s="569"/>
      <c r="T80" s="727"/>
    </row>
    <row r="81" spans="1:20" ht="24" x14ac:dyDescent="0.25">
      <c r="A81" s="554">
        <v>236</v>
      </c>
      <c r="B81" s="738" t="s">
        <v>1174</v>
      </c>
      <c r="C81" s="738" t="s">
        <v>1174</v>
      </c>
      <c r="D81" s="738" t="s">
        <v>2167</v>
      </c>
      <c r="E81" s="548" t="s">
        <v>2173</v>
      </c>
      <c r="F81" s="713" t="s">
        <v>2174</v>
      </c>
      <c r="G81" s="835"/>
      <c r="H81" s="835"/>
      <c r="I81" s="715" t="s">
        <v>904</v>
      </c>
      <c r="J81" s="581" t="s">
        <v>1840</v>
      </c>
      <c r="K81" s="813"/>
      <c r="L81" s="819"/>
      <c r="M81" s="810"/>
      <c r="N81" s="810"/>
      <c r="O81" s="523"/>
      <c r="P81" s="523"/>
      <c r="Q81" s="810"/>
      <c r="R81" s="569"/>
      <c r="S81" s="569"/>
      <c r="T81" s="727"/>
    </row>
    <row r="82" spans="1:20" ht="24" x14ac:dyDescent="0.25">
      <c r="A82" s="554">
        <v>237</v>
      </c>
      <c r="B82" s="738" t="s">
        <v>1174</v>
      </c>
      <c r="C82" s="738" t="s">
        <v>1174</v>
      </c>
      <c r="D82" s="738" t="s">
        <v>2167</v>
      </c>
      <c r="E82" s="548" t="s">
        <v>2175</v>
      </c>
      <c r="F82" s="713" t="s">
        <v>2176</v>
      </c>
      <c r="G82" s="835"/>
      <c r="H82" s="835"/>
      <c r="I82" s="715" t="s">
        <v>904</v>
      </c>
      <c r="J82" s="581" t="s">
        <v>1840</v>
      </c>
      <c r="K82" s="813"/>
      <c r="L82" s="820"/>
      <c r="M82" s="810"/>
      <c r="N82" s="810"/>
      <c r="O82" s="523"/>
      <c r="P82" s="523"/>
      <c r="Q82" s="810"/>
      <c r="R82" s="569"/>
      <c r="S82" s="569"/>
      <c r="T82" s="727"/>
    </row>
    <row r="83" spans="1:20" ht="36" x14ac:dyDescent="0.25">
      <c r="A83" s="554">
        <v>240</v>
      </c>
      <c r="B83" s="738" t="s">
        <v>1174</v>
      </c>
      <c r="C83" s="738" t="s">
        <v>1174</v>
      </c>
      <c r="D83" s="738" t="s">
        <v>2177</v>
      </c>
      <c r="E83" s="239" t="s">
        <v>2178</v>
      </c>
      <c r="F83" s="717" t="s">
        <v>2179</v>
      </c>
      <c r="G83" s="715" t="s">
        <v>2025</v>
      </c>
      <c r="H83" s="717" t="s">
        <v>2024</v>
      </c>
      <c r="I83" s="715" t="s">
        <v>904</v>
      </c>
      <c r="J83" s="581" t="s">
        <v>1767</v>
      </c>
      <c r="K83" s="813"/>
      <c r="L83" s="740" t="s">
        <v>2093</v>
      </c>
      <c r="M83" s="810"/>
      <c r="N83" s="810"/>
      <c r="O83" s="523"/>
      <c r="P83" s="523"/>
      <c r="Q83" s="810"/>
      <c r="R83" s="569"/>
      <c r="S83" s="569"/>
      <c r="T83" s="727"/>
    </row>
    <row r="84" spans="1:20" ht="24" customHeight="1" x14ac:dyDescent="0.25">
      <c r="A84" s="554">
        <v>267</v>
      </c>
      <c r="B84" s="738" t="s">
        <v>1174</v>
      </c>
      <c r="C84" s="738" t="s">
        <v>1174</v>
      </c>
      <c r="D84" s="738" t="s">
        <v>2180</v>
      </c>
      <c r="E84" s="548" t="s">
        <v>2181</v>
      </c>
      <c r="F84" s="800" t="s">
        <v>2182</v>
      </c>
      <c r="G84" s="831" t="s">
        <v>2183</v>
      </c>
      <c r="H84" s="800" t="s">
        <v>2184</v>
      </c>
      <c r="I84" s="738" t="s">
        <v>904</v>
      </c>
      <c r="J84" s="581" t="s">
        <v>1767</v>
      </c>
      <c r="K84" s="813"/>
      <c r="L84" s="833" t="s">
        <v>2185</v>
      </c>
      <c r="M84" s="723"/>
      <c r="N84" s="723"/>
      <c r="O84" s="523"/>
      <c r="P84" s="523"/>
      <c r="Q84" s="723"/>
      <c r="R84" s="569"/>
      <c r="S84" s="569"/>
      <c r="T84" s="727"/>
    </row>
    <row r="85" spans="1:20" ht="24" customHeight="1" x14ac:dyDescent="0.25">
      <c r="A85" s="570">
        <v>268</v>
      </c>
      <c r="B85" s="733" t="s">
        <v>1174</v>
      </c>
      <c r="C85" s="733" t="s">
        <v>1174</v>
      </c>
      <c r="D85" s="733" t="s">
        <v>2180</v>
      </c>
      <c r="E85" s="241" t="s">
        <v>2186</v>
      </c>
      <c r="F85" s="797"/>
      <c r="G85" s="832"/>
      <c r="H85" s="797"/>
      <c r="I85" s="733" t="s">
        <v>904</v>
      </c>
      <c r="J85" s="582" t="s">
        <v>1767</v>
      </c>
      <c r="K85" s="813"/>
      <c r="L85" s="834"/>
      <c r="M85" s="723"/>
      <c r="N85" s="723"/>
      <c r="O85" s="523"/>
      <c r="P85" s="523"/>
      <c r="Q85" s="723"/>
      <c r="R85" s="569"/>
      <c r="S85" s="569"/>
      <c r="T85" s="727"/>
    </row>
    <row r="86" spans="1:20" ht="24" customHeight="1" x14ac:dyDescent="0.25">
      <c r="A86" s="802" t="s">
        <v>2026</v>
      </c>
      <c r="B86" s="803"/>
      <c r="C86" s="803"/>
      <c r="D86" s="803"/>
      <c r="E86" s="803"/>
      <c r="F86" s="803"/>
      <c r="G86" s="803"/>
      <c r="H86" s="803"/>
      <c r="I86" s="803"/>
      <c r="J86" s="803"/>
      <c r="K86" s="803"/>
      <c r="L86" s="804"/>
      <c r="M86" s="723"/>
      <c r="N86" s="723"/>
      <c r="O86" s="523"/>
      <c r="P86" s="523"/>
      <c r="Q86" s="723"/>
      <c r="R86" s="524"/>
      <c r="S86" s="524"/>
      <c r="T86" s="525"/>
    </row>
    <row r="87" spans="1:20" ht="19.5" customHeight="1" x14ac:dyDescent="0.25">
      <c r="A87" s="551">
        <v>244</v>
      </c>
      <c r="B87" s="712">
        <v>1000567</v>
      </c>
      <c r="C87" s="739" t="s">
        <v>2187</v>
      </c>
      <c r="D87" s="711" t="s">
        <v>2188</v>
      </c>
      <c r="E87" s="583">
        <v>14362000504041</v>
      </c>
      <c r="F87" s="814" t="s">
        <v>2036</v>
      </c>
      <c r="G87" s="813" t="s">
        <v>2037</v>
      </c>
      <c r="H87" s="813" t="s">
        <v>2189</v>
      </c>
      <c r="I87" s="719" t="s">
        <v>904</v>
      </c>
      <c r="J87" s="719" t="s">
        <v>1840</v>
      </c>
      <c r="K87" s="813" t="s">
        <v>1174</v>
      </c>
      <c r="L87" s="826" t="s">
        <v>2093</v>
      </c>
      <c r="M87" s="810"/>
      <c r="N87" s="810"/>
      <c r="O87" s="523"/>
      <c r="P87" s="523"/>
      <c r="Q87" s="810"/>
      <c r="R87" s="569"/>
      <c r="S87" s="569"/>
      <c r="T87" s="727"/>
    </row>
    <row r="88" spans="1:20" ht="19.5" customHeight="1" x14ac:dyDescent="0.25">
      <c r="A88" s="554">
        <v>245</v>
      </c>
      <c r="B88" s="738">
        <v>1000567</v>
      </c>
      <c r="C88" s="739" t="s">
        <v>2187</v>
      </c>
      <c r="D88" s="714" t="s">
        <v>2188</v>
      </c>
      <c r="E88" s="584">
        <v>14362000504050</v>
      </c>
      <c r="F88" s="814"/>
      <c r="G88" s="813"/>
      <c r="H88" s="813"/>
      <c r="I88" s="715" t="s">
        <v>904</v>
      </c>
      <c r="J88" s="715" t="s">
        <v>1840</v>
      </c>
      <c r="K88" s="813"/>
      <c r="L88" s="826"/>
      <c r="M88" s="810"/>
      <c r="N88" s="810"/>
      <c r="O88" s="523"/>
      <c r="P88" s="523"/>
      <c r="Q88" s="810"/>
      <c r="R88" s="569"/>
      <c r="S88" s="569"/>
      <c r="T88" s="727"/>
    </row>
    <row r="89" spans="1:20" ht="19.5" customHeight="1" x14ac:dyDescent="0.25">
      <c r="A89" s="554">
        <v>246</v>
      </c>
      <c r="B89" s="738">
        <v>1000567</v>
      </c>
      <c r="C89" s="734" t="s">
        <v>2187</v>
      </c>
      <c r="D89" s="714" t="s">
        <v>2188</v>
      </c>
      <c r="E89" s="584">
        <v>14362000504054</v>
      </c>
      <c r="F89" s="812"/>
      <c r="G89" s="813"/>
      <c r="H89" s="813"/>
      <c r="I89" s="715" t="s">
        <v>904</v>
      </c>
      <c r="J89" s="715" t="s">
        <v>1840</v>
      </c>
      <c r="K89" s="813"/>
      <c r="L89" s="827"/>
      <c r="M89" s="810"/>
      <c r="N89" s="810"/>
      <c r="O89" s="523"/>
      <c r="P89" s="523"/>
      <c r="Q89" s="810"/>
      <c r="R89" s="569"/>
      <c r="S89" s="569"/>
      <c r="T89" s="727"/>
    </row>
    <row r="90" spans="1:20" ht="19.5" customHeight="1" x14ac:dyDescent="0.25">
      <c r="A90" s="554">
        <v>248</v>
      </c>
      <c r="B90" s="713">
        <v>1000750</v>
      </c>
      <c r="C90" s="714" t="s">
        <v>2190</v>
      </c>
      <c r="D90" s="714" t="s">
        <v>2191</v>
      </c>
      <c r="E90" s="584">
        <v>16346000500555</v>
      </c>
      <c r="F90" s="806" t="s">
        <v>2192</v>
      </c>
      <c r="G90" s="813"/>
      <c r="H90" s="813"/>
      <c r="I90" s="715" t="s">
        <v>904</v>
      </c>
      <c r="J90" s="715" t="s">
        <v>1840</v>
      </c>
      <c r="K90" s="813"/>
      <c r="L90" s="818" t="s">
        <v>2193</v>
      </c>
      <c r="M90" s="810"/>
      <c r="N90" s="810"/>
      <c r="O90" s="523"/>
      <c r="P90" s="523"/>
      <c r="Q90" s="810"/>
      <c r="R90" s="569"/>
      <c r="S90" s="569"/>
      <c r="T90" s="727"/>
    </row>
    <row r="91" spans="1:20" ht="19.5" customHeight="1" x14ac:dyDescent="0.25">
      <c r="A91" s="554">
        <v>249</v>
      </c>
      <c r="B91" s="713">
        <v>1000750</v>
      </c>
      <c r="C91" s="714" t="s">
        <v>2190</v>
      </c>
      <c r="D91" s="714" t="s">
        <v>2191</v>
      </c>
      <c r="E91" s="584">
        <v>16346000500558</v>
      </c>
      <c r="F91" s="813"/>
      <c r="G91" s="813"/>
      <c r="H91" s="813"/>
      <c r="I91" s="715" t="s">
        <v>904</v>
      </c>
      <c r="J91" s="715" t="s">
        <v>1840</v>
      </c>
      <c r="K91" s="813"/>
      <c r="L91" s="819"/>
      <c r="M91" s="810"/>
      <c r="N91" s="810"/>
      <c r="O91" s="523"/>
      <c r="P91" s="523"/>
      <c r="Q91" s="810"/>
      <c r="R91" s="569"/>
      <c r="S91" s="569"/>
      <c r="T91" s="727"/>
    </row>
    <row r="92" spans="1:20" ht="19.5" customHeight="1" x14ac:dyDescent="0.25">
      <c r="A92" s="554">
        <v>250</v>
      </c>
      <c r="B92" s="713">
        <v>1000750</v>
      </c>
      <c r="C92" s="714" t="s">
        <v>2190</v>
      </c>
      <c r="D92" s="714" t="s">
        <v>2191</v>
      </c>
      <c r="E92" s="584">
        <v>16346000500563</v>
      </c>
      <c r="F92" s="789"/>
      <c r="G92" s="789"/>
      <c r="H92" s="789"/>
      <c r="I92" s="715" t="s">
        <v>904</v>
      </c>
      <c r="J92" s="715" t="s">
        <v>1840</v>
      </c>
      <c r="K92" s="813"/>
      <c r="L92" s="820"/>
      <c r="M92" s="810"/>
      <c r="N92" s="810"/>
      <c r="O92" s="523"/>
      <c r="P92" s="523"/>
      <c r="Q92" s="810"/>
      <c r="R92" s="569"/>
      <c r="S92" s="569"/>
      <c r="T92" s="727"/>
    </row>
    <row r="93" spans="1:20" ht="48" x14ac:dyDescent="0.25">
      <c r="A93" s="554">
        <v>251</v>
      </c>
      <c r="B93" s="738">
        <v>1000030</v>
      </c>
      <c r="C93" s="738" t="s">
        <v>2194</v>
      </c>
      <c r="D93" s="738" t="s">
        <v>1174</v>
      </c>
      <c r="E93" s="239" t="s">
        <v>2195</v>
      </c>
      <c r="F93" s="709" t="s">
        <v>2196</v>
      </c>
      <c r="G93" s="715" t="s">
        <v>2197</v>
      </c>
      <c r="H93" s="709" t="s">
        <v>2033</v>
      </c>
      <c r="I93" s="715" t="s">
        <v>904</v>
      </c>
      <c r="J93" s="715" t="s">
        <v>1840</v>
      </c>
      <c r="K93" s="789"/>
      <c r="L93" s="740" t="s">
        <v>2093</v>
      </c>
      <c r="M93" s="810"/>
      <c r="N93" s="810"/>
      <c r="O93" s="523"/>
      <c r="P93" s="523"/>
      <c r="Q93" s="810"/>
      <c r="R93" s="569"/>
      <c r="S93" s="569"/>
      <c r="T93" s="727"/>
    </row>
    <row r="94" spans="1:20" ht="48" x14ac:dyDescent="0.25">
      <c r="A94" s="554">
        <v>252</v>
      </c>
      <c r="B94" s="713">
        <v>1000567</v>
      </c>
      <c r="C94" s="713" t="s">
        <v>2187</v>
      </c>
      <c r="D94" s="713" t="s">
        <v>2188</v>
      </c>
      <c r="E94" s="574">
        <v>1409300504745</v>
      </c>
      <c r="F94" s="790" t="s">
        <v>2032</v>
      </c>
      <c r="G94" s="805" t="s">
        <v>2198</v>
      </c>
      <c r="H94" s="790" t="s">
        <v>2199</v>
      </c>
      <c r="I94" s="715" t="s">
        <v>904</v>
      </c>
      <c r="J94" s="715" t="s">
        <v>1767</v>
      </c>
      <c r="K94" s="825" t="s">
        <v>2200</v>
      </c>
      <c r="L94" s="721" t="s">
        <v>2201</v>
      </c>
      <c r="M94" s="810"/>
      <c r="N94" s="810"/>
      <c r="O94" s="523"/>
      <c r="P94" s="523"/>
      <c r="Q94" s="810"/>
      <c r="R94" s="585"/>
      <c r="S94" s="585"/>
      <c r="T94" s="727"/>
    </row>
    <row r="95" spans="1:20" ht="18.75" customHeight="1" x14ac:dyDescent="0.25">
      <c r="A95" s="554">
        <v>255</v>
      </c>
      <c r="B95" s="713">
        <v>1000750</v>
      </c>
      <c r="C95" s="713" t="s">
        <v>2190</v>
      </c>
      <c r="D95" s="713" t="s">
        <v>2191</v>
      </c>
      <c r="E95" s="574">
        <v>1632100502821</v>
      </c>
      <c r="F95" s="790"/>
      <c r="G95" s="805"/>
      <c r="H95" s="790"/>
      <c r="I95" s="715" t="s">
        <v>904</v>
      </c>
      <c r="J95" s="715" t="s">
        <v>1767</v>
      </c>
      <c r="K95" s="825"/>
      <c r="L95" s="815" t="s">
        <v>2202</v>
      </c>
      <c r="M95" s="810"/>
      <c r="N95" s="810"/>
      <c r="O95" s="523"/>
      <c r="P95" s="523"/>
      <c r="Q95" s="810"/>
      <c r="R95" s="585"/>
      <c r="S95" s="585"/>
      <c r="T95" s="727"/>
    </row>
    <row r="96" spans="1:20" ht="18.75" customHeight="1" x14ac:dyDescent="0.25">
      <c r="A96" s="554">
        <v>256</v>
      </c>
      <c r="B96" s="713">
        <v>1000750</v>
      </c>
      <c r="C96" s="713" t="s">
        <v>2190</v>
      </c>
      <c r="D96" s="713" t="s">
        <v>2191</v>
      </c>
      <c r="E96" s="574">
        <v>1633900501313</v>
      </c>
      <c r="F96" s="790"/>
      <c r="G96" s="805"/>
      <c r="H96" s="790"/>
      <c r="I96" s="715" t="s">
        <v>904</v>
      </c>
      <c r="J96" s="715" t="s">
        <v>1767</v>
      </c>
      <c r="K96" s="825"/>
      <c r="L96" s="815"/>
      <c r="M96" s="810"/>
      <c r="N96" s="810"/>
      <c r="O96" s="523"/>
      <c r="P96" s="523"/>
      <c r="Q96" s="810"/>
      <c r="R96" s="585"/>
      <c r="S96" s="585"/>
      <c r="T96" s="727"/>
    </row>
    <row r="97" spans="1:20" ht="18.75" customHeight="1" x14ac:dyDescent="0.25">
      <c r="A97" s="554">
        <v>257</v>
      </c>
      <c r="B97" s="713">
        <v>1000750</v>
      </c>
      <c r="C97" s="713" t="s">
        <v>2190</v>
      </c>
      <c r="D97" s="713" t="s">
        <v>2191</v>
      </c>
      <c r="E97" s="574">
        <v>1634100501876</v>
      </c>
      <c r="F97" s="790"/>
      <c r="G97" s="805"/>
      <c r="H97" s="790"/>
      <c r="I97" s="715" t="s">
        <v>904</v>
      </c>
      <c r="J97" s="715" t="s">
        <v>1767</v>
      </c>
      <c r="K97" s="825"/>
      <c r="L97" s="815"/>
      <c r="M97" s="810"/>
      <c r="N97" s="810"/>
      <c r="O97" s="523"/>
      <c r="P97" s="523"/>
      <c r="Q97" s="810"/>
      <c r="R97" s="585"/>
      <c r="S97" s="585"/>
      <c r="T97" s="727"/>
    </row>
    <row r="98" spans="1:20" ht="18.75" customHeight="1" x14ac:dyDescent="0.25">
      <c r="A98" s="554">
        <v>258</v>
      </c>
      <c r="B98" s="713">
        <v>1000750</v>
      </c>
      <c r="C98" s="713" t="s">
        <v>2190</v>
      </c>
      <c r="D98" s="713" t="s">
        <v>2191</v>
      </c>
      <c r="E98" s="574">
        <v>1634700500048</v>
      </c>
      <c r="F98" s="790"/>
      <c r="G98" s="805"/>
      <c r="H98" s="790"/>
      <c r="I98" s="715" t="s">
        <v>904</v>
      </c>
      <c r="J98" s="715" t="s">
        <v>1767</v>
      </c>
      <c r="K98" s="825"/>
      <c r="L98" s="815"/>
      <c r="M98" s="810"/>
      <c r="N98" s="810"/>
      <c r="O98" s="523"/>
      <c r="P98" s="523"/>
      <c r="Q98" s="810"/>
      <c r="R98" s="585"/>
      <c r="S98" s="585"/>
      <c r="T98" s="727"/>
    </row>
    <row r="99" spans="1:20" ht="18.75" customHeight="1" x14ac:dyDescent="0.25">
      <c r="A99" s="554">
        <v>263</v>
      </c>
      <c r="B99" s="738" t="s">
        <v>1174</v>
      </c>
      <c r="C99" s="738" t="s">
        <v>1174</v>
      </c>
      <c r="D99" s="738" t="s">
        <v>1174</v>
      </c>
      <c r="E99" s="416">
        <v>8607455165</v>
      </c>
      <c r="F99" s="790" t="s">
        <v>2203</v>
      </c>
      <c r="G99" s="805" t="s">
        <v>2204</v>
      </c>
      <c r="H99" s="805" t="s">
        <v>2205</v>
      </c>
      <c r="I99" s="715" t="s">
        <v>904</v>
      </c>
      <c r="J99" s="715" t="s">
        <v>1767</v>
      </c>
      <c r="K99" s="790" t="s">
        <v>1174</v>
      </c>
      <c r="L99" s="829" t="s">
        <v>1174</v>
      </c>
      <c r="M99" s="810"/>
      <c r="N99" s="810"/>
      <c r="O99" s="523"/>
      <c r="P99" s="523"/>
      <c r="Q99" s="810"/>
      <c r="R99" s="585"/>
      <c r="S99" s="585"/>
      <c r="T99" s="727"/>
    </row>
    <row r="100" spans="1:20" ht="18.75" customHeight="1" x14ac:dyDescent="0.25">
      <c r="A100" s="554">
        <v>264</v>
      </c>
      <c r="B100" s="738" t="s">
        <v>1174</v>
      </c>
      <c r="C100" s="738" t="s">
        <v>1174</v>
      </c>
      <c r="D100" s="738" t="s">
        <v>1174</v>
      </c>
      <c r="E100" s="586">
        <v>8607455347</v>
      </c>
      <c r="F100" s="790"/>
      <c r="G100" s="805"/>
      <c r="H100" s="805"/>
      <c r="I100" s="715" t="s">
        <v>904</v>
      </c>
      <c r="J100" s="715" t="s">
        <v>1767</v>
      </c>
      <c r="K100" s="790"/>
      <c r="L100" s="829"/>
      <c r="M100" s="810"/>
      <c r="N100" s="810"/>
      <c r="O100" s="523"/>
      <c r="P100" s="523"/>
      <c r="Q100" s="810"/>
      <c r="R100" s="585"/>
      <c r="S100" s="585"/>
      <c r="T100" s="727"/>
    </row>
    <row r="101" spans="1:20" ht="18.75" customHeight="1" x14ac:dyDescent="0.25">
      <c r="A101" s="554">
        <v>265</v>
      </c>
      <c r="B101" s="738" t="s">
        <v>1174</v>
      </c>
      <c r="C101" s="738" t="s">
        <v>1174</v>
      </c>
      <c r="D101" s="738" t="s">
        <v>1174</v>
      </c>
      <c r="E101" s="586">
        <v>8607455618</v>
      </c>
      <c r="F101" s="790"/>
      <c r="G101" s="805"/>
      <c r="H101" s="805"/>
      <c r="I101" s="715" t="s">
        <v>904</v>
      </c>
      <c r="J101" s="715" t="s">
        <v>1767</v>
      </c>
      <c r="K101" s="790"/>
      <c r="L101" s="829"/>
      <c r="M101" s="810"/>
      <c r="N101" s="810"/>
      <c r="O101" s="523"/>
      <c r="P101" s="523"/>
      <c r="Q101" s="810"/>
      <c r="R101" s="585"/>
      <c r="S101" s="585"/>
      <c r="T101" s="727"/>
    </row>
    <row r="102" spans="1:20" ht="48.75" thickBot="1" x14ac:dyDescent="0.3">
      <c r="A102" s="587">
        <v>266</v>
      </c>
      <c r="B102" s="588">
        <v>1000063</v>
      </c>
      <c r="C102" s="588" t="s">
        <v>1855</v>
      </c>
      <c r="D102" s="588" t="s">
        <v>1174</v>
      </c>
      <c r="E102" s="589" t="s">
        <v>2206</v>
      </c>
      <c r="F102" s="242" t="s">
        <v>2207</v>
      </c>
      <c r="G102" s="732" t="s">
        <v>2208</v>
      </c>
      <c r="H102" s="242" t="s">
        <v>2209</v>
      </c>
      <c r="I102" s="590" t="s">
        <v>904</v>
      </c>
      <c r="J102" s="590" t="s">
        <v>1767</v>
      </c>
      <c r="K102" s="828"/>
      <c r="L102" s="830"/>
      <c r="M102" s="810"/>
      <c r="N102" s="810"/>
      <c r="O102" s="523"/>
      <c r="P102" s="523"/>
      <c r="Q102" s="810"/>
      <c r="R102" s="524"/>
      <c r="S102" s="524"/>
      <c r="T102" s="727"/>
    </row>
    <row r="103" spans="1:20" ht="19.5" customHeight="1" x14ac:dyDescent="0.25">
      <c r="A103" s="591">
        <v>284</v>
      </c>
      <c r="B103" s="592">
        <v>1000809</v>
      </c>
      <c r="C103" s="593" t="s">
        <v>1835</v>
      </c>
      <c r="D103" s="593" t="s">
        <v>1174</v>
      </c>
      <c r="E103" s="237" t="s">
        <v>2210</v>
      </c>
      <c r="F103" s="822" t="s">
        <v>2211</v>
      </c>
      <c r="G103" s="822" t="s">
        <v>2212</v>
      </c>
      <c r="H103" s="822" t="s">
        <v>2213</v>
      </c>
      <c r="I103" s="593" t="s">
        <v>904</v>
      </c>
      <c r="J103" s="593" t="s">
        <v>1767</v>
      </c>
      <c r="K103" s="822" t="s">
        <v>1174</v>
      </c>
      <c r="L103" s="823" t="s">
        <v>1174</v>
      </c>
      <c r="M103" s="723"/>
      <c r="N103" s="723"/>
      <c r="O103" s="523"/>
      <c r="P103" s="523"/>
      <c r="Q103" s="723"/>
      <c r="R103" s="524"/>
      <c r="S103" s="524"/>
      <c r="T103" s="810"/>
    </row>
    <row r="104" spans="1:20" ht="19.5" customHeight="1" x14ac:dyDescent="0.25">
      <c r="A104" s="554">
        <v>285</v>
      </c>
      <c r="B104" s="738" t="s">
        <v>1174</v>
      </c>
      <c r="C104" s="738" t="s">
        <v>1174</v>
      </c>
      <c r="D104" s="738" t="s">
        <v>1174</v>
      </c>
      <c r="E104" s="548" t="s">
        <v>2214</v>
      </c>
      <c r="F104" s="799"/>
      <c r="G104" s="799"/>
      <c r="H104" s="799"/>
      <c r="I104" s="738" t="s">
        <v>904</v>
      </c>
      <c r="J104" s="738" t="s">
        <v>1767</v>
      </c>
      <c r="K104" s="799"/>
      <c r="L104" s="824"/>
      <c r="M104" s="723"/>
      <c r="N104" s="723"/>
      <c r="O104" s="523"/>
      <c r="P104" s="523"/>
      <c r="Q104" s="723"/>
      <c r="R104" s="524"/>
      <c r="S104" s="524"/>
      <c r="T104" s="810"/>
    </row>
    <row r="105" spans="1:20" ht="19.5" customHeight="1" x14ac:dyDescent="0.25">
      <c r="A105" s="554">
        <v>286</v>
      </c>
      <c r="B105" s="738" t="s">
        <v>1174</v>
      </c>
      <c r="C105" s="738" t="s">
        <v>1174</v>
      </c>
      <c r="D105" s="738" t="s">
        <v>1174</v>
      </c>
      <c r="E105" s="548" t="s">
        <v>2215</v>
      </c>
      <c r="F105" s="799"/>
      <c r="G105" s="799"/>
      <c r="H105" s="799"/>
      <c r="I105" s="738" t="s">
        <v>904</v>
      </c>
      <c r="J105" s="738" t="s">
        <v>1767</v>
      </c>
      <c r="K105" s="799"/>
      <c r="L105" s="824"/>
      <c r="M105" s="723"/>
      <c r="N105" s="723"/>
      <c r="O105" s="523"/>
      <c r="P105" s="523"/>
      <c r="Q105" s="723"/>
      <c r="R105" s="524"/>
      <c r="S105" s="524"/>
      <c r="T105" s="810"/>
    </row>
    <row r="106" spans="1:20" ht="19.5" customHeight="1" x14ac:dyDescent="0.25">
      <c r="A106" s="554">
        <v>287</v>
      </c>
      <c r="B106" s="738" t="s">
        <v>1174</v>
      </c>
      <c r="C106" s="738" t="s">
        <v>1174</v>
      </c>
      <c r="D106" s="738" t="s">
        <v>1174</v>
      </c>
      <c r="E106" s="548" t="s">
        <v>2216</v>
      </c>
      <c r="F106" s="799"/>
      <c r="G106" s="799"/>
      <c r="H106" s="799"/>
      <c r="I106" s="738" t="s">
        <v>904</v>
      </c>
      <c r="J106" s="738" t="s">
        <v>1767</v>
      </c>
      <c r="K106" s="799"/>
      <c r="L106" s="824"/>
      <c r="M106" s="723"/>
      <c r="N106" s="723"/>
      <c r="O106" s="523"/>
      <c r="P106" s="523"/>
      <c r="Q106" s="723"/>
      <c r="R106" s="524"/>
      <c r="S106" s="524"/>
      <c r="T106" s="810"/>
    </row>
    <row r="107" spans="1:20" ht="19.5" customHeight="1" x14ac:dyDescent="0.25">
      <c r="A107" s="554">
        <v>288</v>
      </c>
      <c r="B107" s="738" t="s">
        <v>1174</v>
      </c>
      <c r="C107" s="738" t="s">
        <v>1174</v>
      </c>
      <c r="D107" s="738" t="s">
        <v>1174</v>
      </c>
      <c r="E107" s="548" t="s">
        <v>2217</v>
      </c>
      <c r="F107" s="799"/>
      <c r="G107" s="799"/>
      <c r="H107" s="799"/>
      <c r="I107" s="738" t="s">
        <v>904</v>
      </c>
      <c r="J107" s="738" t="s">
        <v>1767</v>
      </c>
      <c r="K107" s="799"/>
      <c r="L107" s="824"/>
      <c r="M107" s="723"/>
      <c r="N107" s="723"/>
      <c r="O107" s="523"/>
      <c r="P107" s="523"/>
      <c r="Q107" s="723"/>
      <c r="R107" s="524"/>
      <c r="S107" s="524"/>
      <c r="T107" s="810"/>
    </row>
    <row r="108" spans="1:20" ht="19.5" customHeight="1" x14ac:dyDescent="0.25">
      <c r="A108" s="554">
        <v>289</v>
      </c>
      <c r="B108" s="738" t="s">
        <v>1174</v>
      </c>
      <c r="C108" s="738" t="s">
        <v>1174</v>
      </c>
      <c r="D108" s="738" t="s">
        <v>1174</v>
      </c>
      <c r="E108" s="548" t="s">
        <v>2218</v>
      </c>
      <c r="F108" s="799"/>
      <c r="G108" s="799"/>
      <c r="H108" s="799"/>
      <c r="I108" s="738" t="s">
        <v>904</v>
      </c>
      <c r="J108" s="738" t="s">
        <v>1767</v>
      </c>
      <c r="K108" s="799"/>
      <c r="L108" s="824"/>
      <c r="M108" s="723"/>
      <c r="N108" s="723"/>
      <c r="O108" s="523"/>
      <c r="P108" s="523"/>
      <c r="Q108" s="723"/>
      <c r="R108" s="524"/>
      <c r="S108" s="524"/>
      <c r="T108" s="810"/>
    </row>
    <row r="109" spans="1:20" ht="19.5" customHeight="1" x14ac:dyDescent="0.25">
      <c r="A109" s="554">
        <v>290</v>
      </c>
      <c r="B109" s="738" t="s">
        <v>1174</v>
      </c>
      <c r="C109" s="738" t="s">
        <v>1174</v>
      </c>
      <c r="D109" s="738" t="s">
        <v>1174</v>
      </c>
      <c r="E109" s="548" t="s">
        <v>2219</v>
      </c>
      <c r="F109" s="799"/>
      <c r="G109" s="799"/>
      <c r="H109" s="799"/>
      <c r="I109" s="738" t="s">
        <v>904</v>
      </c>
      <c r="J109" s="738" t="s">
        <v>1767</v>
      </c>
      <c r="K109" s="799"/>
      <c r="L109" s="824"/>
      <c r="M109" s="723"/>
      <c r="N109" s="723"/>
      <c r="O109" s="523"/>
      <c r="P109" s="523"/>
      <c r="Q109" s="723"/>
      <c r="R109" s="524"/>
      <c r="S109" s="524"/>
      <c r="T109" s="810"/>
    </row>
    <row r="110" spans="1:20" ht="19.5" customHeight="1" x14ac:dyDescent="0.25">
      <c r="A110" s="554">
        <v>291</v>
      </c>
      <c r="B110" s="738" t="s">
        <v>1174</v>
      </c>
      <c r="C110" s="738" t="s">
        <v>1174</v>
      </c>
      <c r="D110" s="738" t="s">
        <v>1174</v>
      </c>
      <c r="E110" s="548" t="s">
        <v>2220</v>
      </c>
      <c r="F110" s="799"/>
      <c r="G110" s="799"/>
      <c r="H110" s="799"/>
      <c r="I110" s="738" t="s">
        <v>904</v>
      </c>
      <c r="J110" s="738" t="s">
        <v>1767</v>
      </c>
      <c r="K110" s="799"/>
      <c r="L110" s="824"/>
      <c r="M110" s="723"/>
      <c r="N110" s="723"/>
      <c r="O110" s="523"/>
      <c r="P110" s="523"/>
      <c r="Q110" s="723"/>
      <c r="R110" s="524"/>
      <c r="S110" s="524"/>
      <c r="T110" s="810"/>
    </row>
    <row r="111" spans="1:20" ht="19.5" customHeight="1" x14ac:dyDescent="0.25">
      <c r="A111" s="554">
        <v>292</v>
      </c>
      <c r="B111" s="738" t="s">
        <v>1174</v>
      </c>
      <c r="C111" s="738" t="s">
        <v>1174</v>
      </c>
      <c r="D111" s="738" t="s">
        <v>1174</v>
      </c>
      <c r="E111" s="548" t="s">
        <v>2221</v>
      </c>
      <c r="F111" s="799"/>
      <c r="G111" s="799"/>
      <c r="H111" s="799"/>
      <c r="I111" s="738" t="s">
        <v>904</v>
      </c>
      <c r="J111" s="738" t="s">
        <v>1767</v>
      </c>
      <c r="K111" s="799"/>
      <c r="L111" s="824"/>
      <c r="M111" s="723"/>
      <c r="N111" s="723"/>
      <c r="O111" s="523"/>
      <c r="P111" s="523"/>
      <c r="Q111" s="723"/>
      <c r="R111" s="524"/>
      <c r="S111" s="524"/>
      <c r="T111" s="810"/>
    </row>
    <row r="112" spans="1:20" ht="19.5" customHeight="1" x14ac:dyDescent="0.25">
      <c r="A112" s="554">
        <v>293</v>
      </c>
      <c r="B112" s="738" t="s">
        <v>1174</v>
      </c>
      <c r="C112" s="738" t="s">
        <v>1174</v>
      </c>
      <c r="D112" s="738" t="s">
        <v>1174</v>
      </c>
      <c r="E112" s="548" t="s">
        <v>2222</v>
      </c>
      <c r="F112" s="799"/>
      <c r="G112" s="799"/>
      <c r="H112" s="799"/>
      <c r="I112" s="738" t="s">
        <v>904</v>
      </c>
      <c r="J112" s="738" t="s">
        <v>1767</v>
      </c>
      <c r="K112" s="799"/>
      <c r="L112" s="824"/>
      <c r="M112" s="723"/>
      <c r="N112" s="723"/>
      <c r="O112" s="523"/>
      <c r="P112" s="523"/>
      <c r="Q112" s="723"/>
      <c r="R112" s="524"/>
      <c r="S112" s="524"/>
      <c r="T112" s="810"/>
    </row>
    <row r="113" spans="1:20" ht="19.5" customHeight="1" x14ac:dyDescent="0.25">
      <c r="A113" s="554">
        <v>294</v>
      </c>
      <c r="B113" s="738" t="s">
        <v>1174</v>
      </c>
      <c r="C113" s="738" t="s">
        <v>1174</v>
      </c>
      <c r="D113" s="738" t="s">
        <v>1174</v>
      </c>
      <c r="E113" s="548" t="s">
        <v>2223</v>
      </c>
      <c r="F113" s="799"/>
      <c r="G113" s="799"/>
      <c r="H113" s="799"/>
      <c r="I113" s="738" t="s">
        <v>904</v>
      </c>
      <c r="J113" s="738" t="s">
        <v>1767</v>
      </c>
      <c r="K113" s="799"/>
      <c r="L113" s="824"/>
      <c r="M113" s="723"/>
      <c r="N113" s="723"/>
      <c r="O113" s="523"/>
      <c r="P113" s="523"/>
      <c r="Q113" s="723"/>
      <c r="R113" s="524"/>
      <c r="S113" s="524"/>
      <c r="T113" s="810"/>
    </row>
    <row r="114" spans="1:20" ht="19.5" customHeight="1" x14ac:dyDescent="0.25">
      <c r="A114" s="554">
        <v>295</v>
      </c>
      <c r="B114" s="738" t="s">
        <v>1174</v>
      </c>
      <c r="C114" s="738" t="s">
        <v>1174</v>
      </c>
      <c r="D114" s="738" t="s">
        <v>1174</v>
      </c>
      <c r="E114" s="548" t="s">
        <v>2224</v>
      </c>
      <c r="F114" s="799"/>
      <c r="G114" s="799"/>
      <c r="H114" s="799"/>
      <c r="I114" s="738" t="s">
        <v>904</v>
      </c>
      <c r="J114" s="738" t="s">
        <v>1767</v>
      </c>
      <c r="K114" s="799"/>
      <c r="L114" s="824"/>
      <c r="M114" s="723"/>
      <c r="N114" s="723"/>
      <c r="O114" s="523"/>
      <c r="P114" s="523"/>
      <c r="Q114" s="723"/>
      <c r="R114" s="524"/>
      <c r="S114" s="524"/>
      <c r="T114" s="810"/>
    </row>
    <row r="115" spans="1:20" ht="24" customHeight="1" x14ac:dyDescent="0.25">
      <c r="A115" s="659">
        <v>296</v>
      </c>
      <c r="B115" s="567">
        <v>1000809</v>
      </c>
      <c r="C115" s="738" t="s">
        <v>1835</v>
      </c>
      <c r="D115" s="738" t="s">
        <v>1174</v>
      </c>
      <c r="E115" s="594" t="s">
        <v>2399</v>
      </c>
      <c r="F115" s="799" t="s">
        <v>2225</v>
      </c>
      <c r="G115" s="799" t="s">
        <v>2226</v>
      </c>
      <c r="H115" s="799" t="s">
        <v>2213</v>
      </c>
      <c r="I115" s="715" t="s">
        <v>904</v>
      </c>
      <c r="J115" s="715" t="s">
        <v>1767</v>
      </c>
      <c r="K115" s="817" t="s">
        <v>2227</v>
      </c>
      <c r="L115" s="818" t="s">
        <v>2228</v>
      </c>
      <c r="M115" s="723"/>
      <c r="N115" s="723"/>
      <c r="O115" s="523"/>
      <c r="P115" s="523"/>
      <c r="Q115" s="723"/>
      <c r="R115" s="524"/>
      <c r="S115" s="524"/>
      <c r="T115" s="810"/>
    </row>
    <row r="116" spans="1:20" ht="24" customHeight="1" x14ac:dyDescent="0.25">
      <c r="A116" s="554">
        <v>297</v>
      </c>
      <c r="B116" s="567">
        <v>1000809</v>
      </c>
      <c r="C116" s="738" t="s">
        <v>1835</v>
      </c>
      <c r="D116" s="738" t="s">
        <v>1174</v>
      </c>
      <c r="E116" s="548" t="s">
        <v>2229</v>
      </c>
      <c r="F116" s="799"/>
      <c r="G116" s="799"/>
      <c r="H116" s="799"/>
      <c r="I116" s="715" t="s">
        <v>904</v>
      </c>
      <c r="J116" s="715" t="s">
        <v>1767</v>
      </c>
      <c r="K116" s="808"/>
      <c r="L116" s="819"/>
      <c r="M116" s="723"/>
      <c r="N116" s="723"/>
      <c r="O116" s="523"/>
      <c r="P116" s="523"/>
      <c r="Q116" s="723"/>
      <c r="R116" s="524"/>
      <c r="S116" s="524"/>
      <c r="T116" s="821"/>
    </row>
    <row r="117" spans="1:20" ht="24" customHeight="1" x14ac:dyDescent="0.25">
      <c r="A117" s="554">
        <v>298</v>
      </c>
      <c r="B117" s="567">
        <v>1000809</v>
      </c>
      <c r="C117" s="738" t="s">
        <v>1835</v>
      </c>
      <c r="D117" s="738" t="s">
        <v>1174</v>
      </c>
      <c r="E117" s="548" t="s">
        <v>2230</v>
      </c>
      <c r="F117" s="799"/>
      <c r="G117" s="799"/>
      <c r="H117" s="799"/>
      <c r="I117" s="715" t="s">
        <v>904</v>
      </c>
      <c r="J117" s="715" t="s">
        <v>1767</v>
      </c>
      <c r="K117" s="808"/>
      <c r="L117" s="820"/>
      <c r="M117" s="723"/>
      <c r="N117" s="723"/>
      <c r="O117" s="523"/>
      <c r="P117" s="523"/>
      <c r="Q117" s="723"/>
      <c r="R117" s="524"/>
      <c r="S117" s="524"/>
      <c r="T117" s="821"/>
    </row>
    <row r="118" spans="1:20" ht="24" customHeight="1" x14ac:dyDescent="0.25">
      <c r="A118" s="554">
        <v>299</v>
      </c>
      <c r="B118" s="567">
        <v>1000809</v>
      </c>
      <c r="C118" s="738" t="s">
        <v>1835</v>
      </c>
      <c r="D118" s="738" t="s">
        <v>1174</v>
      </c>
      <c r="E118" s="595">
        <v>17011522501601</v>
      </c>
      <c r="F118" s="713" t="s">
        <v>2231</v>
      </c>
      <c r="G118" s="713" t="s">
        <v>2232</v>
      </c>
      <c r="H118" s="799"/>
      <c r="I118" s="715" t="s">
        <v>904</v>
      </c>
      <c r="J118" s="715" t="s">
        <v>1767</v>
      </c>
      <c r="K118" s="808"/>
      <c r="L118" s="721" t="s">
        <v>1174</v>
      </c>
      <c r="M118" s="723"/>
      <c r="N118" s="723"/>
      <c r="O118" s="523"/>
      <c r="P118" s="523"/>
      <c r="Q118" s="723"/>
      <c r="R118" s="524"/>
      <c r="S118" s="524"/>
      <c r="T118" s="727"/>
    </row>
    <row r="119" spans="1:20" ht="18.75" customHeight="1" x14ac:dyDescent="0.25">
      <c r="A119" s="554">
        <v>2100</v>
      </c>
      <c r="B119" s="738" t="s">
        <v>1174</v>
      </c>
      <c r="C119" s="738" t="s">
        <v>1174</v>
      </c>
      <c r="D119" s="738" t="s">
        <v>1174</v>
      </c>
      <c r="E119" s="548" t="s">
        <v>2233</v>
      </c>
      <c r="F119" s="799" t="s">
        <v>2234</v>
      </c>
      <c r="G119" s="799" t="s">
        <v>2226</v>
      </c>
      <c r="H119" s="799" t="s">
        <v>2213</v>
      </c>
      <c r="I119" s="715" t="s">
        <v>904</v>
      </c>
      <c r="J119" s="715" t="s">
        <v>1767</v>
      </c>
      <c r="K119" s="808"/>
      <c r="L119" s="815" t="s">
        <v>2235</v>
      </c>
      <c r="M119" s="723"/>
      <c r="N119" s="723"/>
      <c r="O119" s="523"/>
      <c r="P119" s="523"/>
      <c r="Q119" s="723"/>
      <c r="R119" s="524"/>
      <c r="S119" s="524"/>
      <c r="T119" s="810"/>
    </row>
    <row r="120" spans="1:20" ht="18.75" customHeight="1" x14ac:dyDescent="0.25">
      <c r="A120" s="554">
        <v>2101</v>
      </c>
      <c r="B120" s="738" t="s">
        <v>1174</v>
      </c>
      <c r="C120" s="738" t="s">
        <v>1174</v>
      </c>
      <c r="D120" s="738" t="s">
        <v>1174</v>
      </c>
      <c r="E120" s="548" t="s">
        <v>2236</v>
      </c>
      <c r="F120" s="799"/>
      <c r="G120" s="799"/>
      <c r="H120" s="799"/>
      <c r="I120" s="715" t="s">
        <v>904</v>
      </c>
      <c r="J120" s="715" t="s">
        <v>1767</v>
      </c>
      <c r="K120" s="808"/>
      <c r="L120" s="815"/>
      <c r="M120" s="723"/>
      <c r="N120" s="723"/>
      <c r="O120" s="523"/>
      <c r="P120" s="523"/>
      <c r="Q120" s="723"/>
      <c r="R120" s="524"/>
      <c r="S120" s="524"/>
      <c r="T120" s="810"/>
    </row>
    <row r="121" spans="1:20" ht="18.75" customHeight="1" x14ac:dyDescent="0.25">
      <c r="A121" s="554">
        <v>2102</v>
      </c>
      <c r="B121" s="738" t="s">
        <v>1174</v>
      </c>
      <c r="C121" s="738" t="s">
        <v>1174</v>
      </c>
      <c r="D121" s="738" t="s">
        <v>1174</v>
      </c>
      <c r="E121" s="594" t="s">
        <v>2400</v>
      </c>
      <c r="F121" s="799"/>
      <c r="G121" s="799"/>
      <c r="H121" s="799"/>
      <c r="I121" s="715" t="s">
        <v>904</v>
      </c>
      <c r="J121" s="715" t="s">
        <v>1767</v>
      </c>
      <c r="K121" s="808"/>
      <c r="L121" s="815"/>
      <c r="M121" s="723"/>
      <c r="N121" s="723"/>
      <c r="O121" s="523"/>
      <c r="P121" s="523"/>
      <c r="Q121" s="723"/>
      <c r="R121" s="524"/>
      <c r="S121" s="524"/>
      <c r="T121" s="810"/>
    </row>
    <row r="122" spans="1:20" ht="18.75" customHeight="1" x14ac:dyDescent="0.25">
      <c r="A122" s="554">
        <v>2103</v>
      </c>
      <c r="B122" s="738" t="s">
        <v>1174</v>
      </c>
      <c r="C122" s="738" t="s">
        <v>1174</v>
      </c>
      <c r="D122" s="738" t="s">
        <v>1174</v>
      </c>
      <c r="E122" s="548" t="s">
        <v>2237</v>
      </c>
      <c r="F122" s="799"/>
      <c r="G122" s="799"/>
      <c r="H122" s="799"/>
      <c r="I122" s="715" t="s">
        <v>904</v>
      </c>
      <c r="J122" s="715" t="s">
        <v>1767</v>
      </c>
      <c r="K122" s="808"/>
      <c r="L122" s="815" t="s">
        <v>2238</v>
      </c>
      <c r="M122" s="723"/>
      <c r="N122" s="723"/>
      <c r="O122" s="523"/>
      <c r="P122" s="523"/>
      <c r="Q122" s="723"/>
      <c r="R122" s="524"/>
      <c r="S122" s="524"/>
      <c r="T122" s="810"/>
    </row>
    <row r="123" spans="1:20" ht="18.75" customHeight="1" x14ac:dyDescent="0.25">
      <c r="A123" s="554">
        <v>2104</v>
      </c>
      <c r="B123" s="738" t="s">
        <v>1174</v>
      </c>
      <c r="C123" s="738" t="s">
        <v>1174</v>
      </c>
      <c r="D123" s="738" t="s">
        <v>1174</v>
      </c>
      <c r="E123" s="548" t="s">
        <v>2239</v>
      </c>
      <c r="F123" s="799"/>
      <c r="G123" s="799"/>
      <c r="H123" s="799"/>
      <c r="I123" s="715" t="s">
        <v>904</v>
      </c>
      <c r="J123" s="715" t="s">
        <v>1767</v>
      </c>
      <c r="K123" s="808"/>
      <c r="L123" s="815"/>
      <c r="M123" s="723"/>
      <c r="N123" s="723"/>
      <c r="O123" s="523"/>
      <c r="P123" s="523"/>
      <c r="Q123" s="723"/>
      <c r="R123" s="524"/>
      <c r="S123" s="524"/>
      <c r="T123" s="810"/>
    </row>
    <row r="124" spans="1:20" ht="18.75" customHeight="1" x14ac:dyDescent="0.25">
      <c r="A124" s="554">
        <v>2105</v>
      </c>
      <c r="B124" s="738" t="s">
        <v>1174</v>
      </c>
      <c r="C124" s="738" t="s">
        <v>1174</v>
      </c>
      <c r="D124" s="738" t="s">
        <v>1174</v>
      </c>
      <c r="E124" s="548" t="s">
        <v>2240</v>
      </c>
      <c r="F124" s="799"/>
      <c r="G124" s="799"/>
      <c r="H124" s="799"/>
      <c r="I124" s="715" t="s">
        <v>904</v>
      </c>
      <c r="J124" s="715" t="s">
        <v>1767</v>
      </c>
      <c r="K124" s="808"/>
      <c r="L124" s="815"/>
      <c r="M124" s="723"/>
      <c r="N124" s="723"/>
      <c r="O124" s="523"/>
      <c r="P124" s="523"/>
      <c r="Q124" s="723"/>
      <c r="R124" s="524"/>
      <c r="S124" s="524"/>
      <c r="T124" s="810"/>
    </row>
    <row r="125" spans="1:20" ht="18.75" customHeight="1" x14ac:dyDescent="0.25">
      <c r="A125" s="554">
        <v>2106</v>
      </c>
      <c r="B125" s="738" t="s">
        <v>1174</v>
      </c>
      <c r="C125" s="738" t="s">
        <v>1174</v>
      </c>
      <c r="D125" s="738" t="s">
        <v>1174</v>
      </c>
      <c r="E125" s="548" t="s">
        <v>2241</v>
      </c>
      <c r="F125" s="799"/>
      <c r="G125" s="799"/>
      <c r="H125" s="799"/>
      <c r="I125" s="715" t="s">
        <v>904</v>
      </c>
      <c r="J125" s="715" t="s">
        <v>1767</v>
      </c>
      <c r="K125" s="808"/>
      <c r="L125" s="815"/>
      <c r="M125" s="723"/>
      <c r="N125" s="723"/>
      <c r="O125" s="523"/>
      <c r="P125" s="523"/>
      <c r="Q125" s="723"/>
      <c r="R125" s="524"/>
      <c r="S125" s="524"/>
      <c r="T125" s="810"/>
    </row>
    <row r="126" spans="1:20" ht="18.75" customHeight="1" x14ac:dyDescent="0.25">
      <c r="A126" s="554">
        <v>2107</v>
      </c>
      <c r="B126" s="738" t="s">
        <v>1174</v>
      </c>
      <c r="C126" s="738" t="s">
        <v>1174</v>
      </c>
      <c r="D126" s="738" t="s">
        <v>1174</v>
      </c>
      <c r="E126" s="595">
        <v>17256522504064</v>
      </c>
      <c r="F126" s="799" t="s">
        <v>2231</v>
      </c>
      <c r="G126" s="799" t="s">
        <v>2232</v>
      </c>
      <c r="H126" s="799"/>
      <c r="I126" s="715" t="s">
        <v>904</v>
      </c>
      <c r="J126" s="715" t="s">
        <v>1767</v>
      </c>
      <c r="K126" s="808"/>
      <c r="L126" s="818" t="s">
        <v>1174</v>
      </c>
      <c r="M126" s="723"/>
      <c r="N126" s="723"/>
      <c r="O126" s="523"/>
      <c r="P126" s="523"/>
      <c r="Q126" s="723"/>
      <c r="R126" s="524"/>
      <c r="S126" s="524"/>
      <c r="T126" s="727"/>
    </row>
    <row r="127" spans="1:20" ht="18.75" customHeight="1" x14ac:dyDescent="0.25">
      <c r="A127" s="554">
        <v>2108</v>
      </c>
      <c r="B127" s="738" t="s">
        <v>1174</v>
      </c>
      <c r="C127" s="738" t="s">
        <v>1174</v>
      </c>
      <c r="D127" s="738" t="s">
        <v>1174</v>
      </c>
      <c r="E127" s="595">
        <v>17256522504166</v>
      </c>
      <c r="F127" s="799"/>
      <c r="G127" s="799"/>
      <c r="H127" s="799"/>
      <c r="I127" s="715" t="s">
        <v>904</v>
      </c>
      <c r="J127" s="715" t="s">
        <v>1767</v>
      </c>
      <c r="K127" s="808"/>
      <c r="L127" s="820"/>
      <c r="M127" s="723"/>
      <c r="N127" s="723"/>
      <c r="O127" s="523"/>
      <c r="P127" s="523"/>
      <c r="Q127" s="723"/>
      <c r="R127" s="524"/>
      <c r="S127" s="524"/>
      <c r="T127" s="727"/>
    </row>
    <row r="128" spans="1:20" ht="48" x14ac:dyDescent="0.25">
      <c r="A128" s="554">
        <v>2109</v>
      </c>
      <c r="B128" s="738">
        <v>1000891</v>
      </c>
      <c r="C128" s="738" t="s">
        <v>2242</v>
      </c>
      <c r="D128" s="738" t="s">
        <v>2243</v>
      </c>
      <c r="E128" s="548" t="s">
        <v>2244</v>
      </c>
      <c r="F128" s="799" t="s">
        <v>2245</v>
      </c>
      <c r="G128" s="799" t="s">
        <v>2226</v>
      </c>
      <c r="H128" s="799" t="s">
        <v>2213</v>
      </c>
      <c r="I128" s="715" t="s">
        <v>904</v>
      </c>
      <c r="J128" s="715" t="s">
        <v>1767</v>
      </c>
      <c r="K128" s="808" t="s">
        <v>2227</v>
      </c>
      <c r="L128" s="721" t="s">
        <v>2246</v>
      </c>
      <c r="M128" s="723"/>
      <c r="N128" s="723"/>
      <c r="O128" s="523"/>
      <c r="P128" s="523"/>
      <c r="Q128" s="723"/>
      <c r="R128" s="524"/>
      <c r="S128" s="524"/>
      <c r="T128" s="810"/>
    </row>
    <row r="129" spans="1:20" ht="19.5" customHeight="1" x14ac:dyDescent="0.25">
      <c r="A129" s="554">
        <v>2110</v>
      </c>
      <c r="B129" s="738">
        <v>1000891</v>
      </c>
      <c r="C129" s="738" t="s">
        <v>2242</v>
      </c>
      <c r="D129" s="738" t="s">
        <v>2243</v>
      </c>
      <c r="E129" s="548" t="s">
        <v>2247</v>
      </c>
      <c r="F129" s="799"/>
      <c r="G129" s="799"/>
      <c r="H129" s="799"/>
      <c r="I129" s="715" t="s">
        <v>904</v>
      </c>
      <c r="J129" s="715" t="s">
        <v>1767</v>
      </c>
      <c r="K129" s="808"/>
      <c r="L129" s="815" t="s">
        <v>2248</v>
      </c>
      <c r="M129" s="723"/>
      <c r="N129" s="723"/>
      <c r="O129" s="523"/>
      <c r="P129" s="523"/>
      <c r="Q129" s="723"/>
      <c r="R129" s="524"/>
      <c r="S129" s="524"/>
      <c r="T129" s="810"/>
    </row>
    <row r="130" spans="1:20" ht="18.75" customHeight="1" x14ac:dyDescent="0.25">
      <c r="A130" s="554">
        <v>2111</v>
      </c>
      <c r="B130" s="738">
        <v>1000891</v>
      </c>
      <c r="C130" s="738" t="s">
        <v>2242</v>
      </c>
      <c r="D130" s="738" t="s">
        <v>2243</v>
      </c>
      <c r="E130" s="548" t="s">
        <v>2249</v>
      </c>
      <c r="F130" s="799"/>
      <c r="G130" s="799"/>
      <c r="H130" s="799"/>
      <c r="I130" s="715" t="s">
        <v>904</v>
      </c>
      <c r="J130" s="715" t="s">
        <v>1767</v>
      </c>
      <c r="K130" s="808"/>
      <c r="L130" s="815"/>
      <c r="M130" s="723"/>
      <c r="N130" s="723"/>
      <c r="O130" s="523"/>
      <c r="P130" s="523"/>
      <c r="Q130" s="723"/>
      <c r="R130" s="524"/>
      <c r="S130" s="524"/>
      <c r="T130" s="810"/>
    </row>
    <row r="131" spans="1:20" ht="18.75" customHeight="1" x14ac:dyDescent="0.25">
      <c r="A131" s="554">
        <v>2112</v>
      </c>
      <c r="B131" s="738">
        <v>1000891</v>
      </c>
      <c r="C131" s="738" t="s">
        <v>2242</v>
      </c>
      <c r="D131" s="738" t="s">
        <v>2243</v>
      </c>
      <c r="E131" s="548" t="s">
        <v>2250</v>
      </c>
      <c r="F131" s="799"/>
      <c r="G131" s="799"/>
      <c r="H131" s="799"/>
      <c r="I131" s="715" t="s">
        <v>904</v>
      </c>
      <c r="J131" s="715" t="s">
        <v>1767</v>
      </c>
      <c r="K131" s="808"/>
      <c r="L131" s="815"/>
      <c r="M131" s="723"/>
      <c r="N131" s="723"/>
      <c r="O131" s="523"/>
      <c r="P131" s="523"/>
      <c r="Q131" s="723"/>
      <c r="R131" s="524"/>
      <c r="S131" s="524"/>
      <c r="T131" s="810"/>
    </row>
    <row r="132" spans="1:20" ht="18.75" customHeight="1" x14ac:dyDescent="0.25">
      <c r="A132" s="554">
        <v>2113</v>
      </c>
      <c r="B132" s="738">
        <v>1000891</v>
      </c>
      <c r="C132" s="738" t="s">
        <v>2242</v>
      </c>
      <c r="D132" s="738" t="s">
        <v>2243</v>
      </c>
      <c r="E132" s="548" t="s">
        <v>2251</v>
      </c>
      <c r="F132" s="799"/>
      <c r="G132" s="799"/>
      <c r="H132" s="799"/>
      <c r="I132" s="715" t="s">
        <v>904</v>
      </c>
      <c r="J132" s="715" t="s">
        <v>1767</v>
      </c>
      <c r="K132" s="808"/>
      <c r="L132" s="815"/>
      <c r="M132" s="723"/>
      <c r="N132" s="723"/>
      <c r="O132" s="523"/>
      <c r="P132" s="523"/>
      <c r="Q132" s="723"/>
      <c r="R132" s="524"/>
      <c r="S132" s="524"/>
      <c r="T132" s="810"/>
    </row>
    <row r="133" spans="1:20" ht="18.75" customHeight="1" x14ac:dyDescent="0.25">
      <c r="A133" s="554">
        <v>2114</v>
      </c>
      <c r="B133" s="738">
        <v>1000891</v>
      </c>
      <c r="C133" s="738" t="s">
        <v>2242</v>
      </c>
      <c r="D133" s="738" t="s">
        <v>2243</v>
      </c>
      <c r="E133" s="548" t="s">
        <v>2252</v>
      </c>
      <c r="F133" s="799"/>
      <c r="G133" s="799"/>
      <c r="H133" s="799"/>
      <c r="I133" s="715" t="s">
        <v>904</v>
      </c>
      <c r="J133" s="715" t="s">
        <v>1767</v>
      </c>
      <c r="K133" s="808"/>
      <c r="L133" s="815"/>
      <c r="M133" s="723"/>
      <c r="N133" s="723"/>
      <c r="O133" s="523"/>
      <c r="P133" s="523"/>
      <c r="Q133" s="723"/>
      <c r="R133" s="524"/>
      <c r="S133" s="524"/>
      <c r="T133" s="810"/>
    </row>
    <row r="134" spans="1:20" ht="18.75" customHeight="1" x14ac:dyDescent="0.25">
      <c r="A134" s="554">
        <v>2115</v>
      </c>
      <c r="B134" s="738">
        <v>1000891</v>
      </c>
      <c r="C134" s="738" t="s">
        <v>2242</v>
      </c>
      <c r="D134" s="738" t="s">
        <v>2243</v>
      </c>
      <c r="E134" s="548" t="s">
        <v>2253</v>
      </c>
      <c r="F134" s="799"/>
      <c r="G134" s="799"/>
      <c r="H134" s="799"/>
      <c r="I134" s="715" t="s">
        <v>904</v>
      </c>
      <c r="J134" s="715" t="s">
        <v>1767</v>
      </c>
      <c r="K134" s="808"/>
      <c r="L134" s="815"/>
      <c r="M134" s="723"/>
      <c r="N134" s="723"/>
      <c r="O134" s="523"/>
      <c r="P134" s="523"/>
      <c r="Q134" s="723"/>
      <c r="R134" s="524"/>
      <c r="S134" s="524"/>
      <c r="T134" s="810"/>
    </row>
    <row r="135" spans="1:20" ht="18.75" customHeight="1" x14ac:dyDescent="0.25">
      <c r="A135" s="554">
        <v>2116</v>
      </c>
      <c r="B135" s="738">
        <v>1000891</v>
      </c>
      <c r="C135" s="738" t="s">
        <v>2242</v>
      </c>
      <c r="D135" s="738" t="s">
        <v>2243</v>
      </c>
      <c r="E135" s="548" t="s">
        <v>2254</v>
      </c>
      <c r="F135" s="799"/>
      <c r="G135" s="799"/>
      <c r="H135" s="799"/>
      <c r="I135" s="715" t="s">
        <v>904</v>
      </c>
      <c r="J135" s="715" t="s">
        <v>1767</v>
      </c>
      <c r="K135" s="808"/>
      <c r="L135" s="815"/>
      <c r="M135" s="723"/>
      <c r="N135" s="723"/>
      <c r="O135" s="523"/>
      <c r="P135" s="523"/>
      <c r="Q135" s="723"/>
      <c r="R135" s="524"/>
      <c r="S135" s="524"/>
      <c r="T135" s="810"/>
    </row>
    <row r="136" spans="1:20" ht="18.75" customHeight="1" x14ac:dyDescent="0.25">
      <c r="A136" s="554">
        <v>2117</v>
      </c>
      <c r="B136" s="738">
        <v>1000891</v>
      </c>
      <c r="C136" s="738" t="s">
        <v>2242</v>
      </c>
      <c r="D136" s="738" t="s">
        <v>2243</v>
      </c>
      <c r="E136" s="548" t="s">
        <v>2255</v>
      </c>
      <c r="F136" s="799"/>
      <c r="G136" s="799"/>
      <c r="H136" s="799"/>
      <c r="I136" s="715" t="s">
        <v>904</v>
      </c>
      <c r="J136" s="715" t="s">
        <v>1767</v>
      </c>
      <c r="K136" s="808"/>
      <c r="L136" s="815"/>
      <c r="M136" s="723"/>
      <c r="N136" s="723"/>
      <c r="O136" s="523"/>
      <c r="P136" s="523"/>
      <c r="Q136" s="723"/>
      <c r="R136" s="524"/>
      <c r="S136" s="524"/>
      <c r="T136" s="810"/>
    </row>
    <row r="137" spans="1:20" ht="18.75" customHeight="1" x14ac:dyDescent="0.25">
      <c r="A137" s="554">
        <v>2118</v>
      </c>
      <c r="B137" s="738">
        <v>1000891</v>
      </c>
      <c r="C137" s="738" t="s">
        <v>2242</v>
      </c>
      <c r="D137" s="738" t="s">
        <v>2243</v>
      </c>
      <c r="E137" s="548" t="s">
        <v>2256</v>
      </c>
      <c r="F137" s="799"/>
      <c r="G137" s="799"/>
      <c r="H137" s="799"/>
      <c r="I137" s="715" t="s">
        <v>904</v>
      </c>
      <c r="J137" s="715" t="s">
        <v>1767</v>
      </c>
      <c r="K137" s="808"/>
      <c r="L137" s="815"/>
      <c r="M137" s="723"/>
      <c r="N137" s="723"/>
      <c r="O137" s="523"/>
      <c r="P137" s="523"/>
      <c r="Q137" s="723"/>
      <c r="R137" s="524"/>
      <c r="S137" s="524"/>
      <c r="T137" s="810"/>
    </row>
    <row r="138" spans="1:20" ht="18.75" customHeight="1" x14ac:dyDescent="0.25">
      <c r="A138" s="554">
        <v>2119</v>
      </c>
      <c r="B138" s="738">
        <v>1000891</v>
      </c>
      <c r="C138" s="738" t="s">
        <v>2242</v>
      </c>
      <c r="D138" s="738" t="s">
        <v>2243</v>
      </c>
      <c r="E138" s="548" t="s">
        <v>2257</v>
      </c>
      <c r="F138" s="799"/>
      <c r="G138" s="799"/>
      <c r="H138" s="799"/>
      <c r="I138" s="715" t="s">
        <v>904</v>
      </c>
      <c r="J138" s="715" t="s">
        <v>1767</v>
      </c>
      <c r="K138" s="808"/>
      <c r="L138" s="815"/>
      <c r="M138" s="723"/>
      <c r="N138" s="723"/>
      <c r="O138" s="523"/>
      <c r="P138" s="523"/>
      <c r="Q138" s="723"/>
      <c r="R138" s="524"/>
      <c r="S138" s="524"/>
      <c r="T138" s="810"/>
    </row>
    <row r="139" spans="1:20" ht="18.75" customHeight="1" x14ac:dyDescent="0.25">
      <c r="A139" s="554">
        <v>2120</v>
      </c>
      <c r="B139" s="738">
        <v>1000891</v>
      </c>
      <c r="C139" s="738" t="s">
        <v>2242</v>
      </c>
      <c r="D139" s="738" t="s">
        <v>2243</v>
      </c>
      <c r="E139" s="548" t="s">
        <v>2258</v>
      </c>
      <c r="F139" s="799"/>
      <c r="G139" s="799"/>
      <c r="H139" s="799"/>
      <c r="I139" s="715" t="s">
        <v>904</v>
      </c>
      <c r="J139" s="715" t="s">
        <v>1767</v>
      </c>
      <c r="K139" s="808"/>
      <c r="L139" s="815"/>
      <c r="M139" s="723"/>
      <c r="N139" s="723"/>
      <c r="O139" s="523"/>
      <c r="P139" s="523"/>
      <c r="Q139" s="723"/>
      <c r="R139" s="524"/>
      <c r="S139" s="524"/>
      <c r="T139" s="810"/>
    </row>
    <row r="140" spans="1:20" ht="24" customHeight="1" x14ac:dyDescent="0.25">
      <c r="A140" s="596">
        <v>2121</v>
      </c>
      <c r="B140" s="597">
        <v>1000891</v>
      </c>
      <c r="C140" s="597" t="s">
        <v>2242</v>
      </c>
      <c r="D140" s="597" t="s">
        <v>2243</v>
      </c>
      <c r="E140" s="598">
        <v>18113522501188</v>
      </c>
      <c r="F140" s="725" t="s">
        <v>2231</v>
      </c>
      <c r="G140" s="725" t="s">
        <v>2232</v>
      </c>
      <c r="H140" s="807"/>
      <c r="I140" s="599" t="s">
        <v>904</v>
      </c>
      <c r="J140" s="599" t="s">
        <v>1767</v>
      </c>
      <c r="K140" s="809"/>
      <c r="L140" s="600" t="s">
        <v>1174</v>
      </c>
      <c r="M140" s="723"/>
      <c r="N140" s="723"/>
      <c r="O140" s="523"/>
      <c r="P140" s="523"/>
      <c r="Q140" s="529"/>
      <c r="R140" s="527"/>
      <c r="S140" s="527"/>
      <c r="T140" s="528"/>
    </row>
    <row r="141" spans="1:20" ht="24" customHeight="1" x14ac:dyDescent="0.25">
      <c r="A141" s="788" t="s">
        <v>2259</v>
      </c>
      <c r="B141" s="788"/>
      <c r="C141" s="788"/>
      <c r="D141" s="788"/>
      <c r="E141" s="788"/>
      <c r="F141" s="788"/>
      <c r="G141" s="788"/>
      <c r="H141" s="788"/>
      <c r="I141" s="788"/>
      <c r="J141" s="788"/>
      <c r="K141" s="601"/>
      <c r="L141" s="601"/>
      <c r="M141" s="723"/>
      <c r="N141" s="723"/>
      <c r="O141" s="523"/>
      <c r="P141" s="523"/>
      <c r="Q141" s="529"/>
      <c r="R141" s="527"/>
      <c r="S141" s="527"/>
      <c r="T141" s="528"/>
    </row>
    <row r="142" spans="1:20" ht="105" customHeight="1" x14ac:dyDescent="0.25">
      <c r="A142" s="551">
        <v>281</v>
      </c>
      <c r="B142" s="566">
        <v>1000809</v>
      </c>
      <c r="C142" s="739" t="s">
        <v>1835</v>
      </c>
      <c r="D142" s="739" t="s">
        <v>1174</v>
      </c>
      <c r="E142" s="566" t="s">
        <v>1174</v>
      </c>
      <c r="F142" s="798" t="s">
        <v>2260</v>
      </c>
      <c r="G142" s="798"/>
      <c r="H142" s="798" t="s">
        <v>2261</v>
      </c>
      <c r="I142" s="719" t="s">
        <v>904</v>
      </c>
      <c r="J142" s="719" t="s">
        <v>1767</v>
      </c>
      <c r="K142" s="526"/>
      <c r="L142" s="602"/>
      <c r="M142" s="723"/>
      <c r="N142" s="723"/>
      <c r="O142" s="523"/>
      <c r="P142" s="523"/>
      <c r="Q142" s="529"/>
      <c r="R142" s="527"/>
      <c r="S142" s="527"/>
      <c r="T142" s="528"/>
    </row>
    <row r="143" spans="1:20" ht="127.5" customHeight="1" x14ac:dyDescent="0.25">
      <c r="A143" s="554">
        <v>282</v>
      </c>
      <c r="B143" s="567">
        <v>1000809</v>
      </c>
      <c r="C143" s="738" t="s">
        <v>1835</v>
      </c>
      <c r="D143" s="738" t="s">
        <v>1174</v>
      </c>
      <c r="E143" s="567" t="s">
        <v>2262</v>
      </c>
      <c r="F143" s="799" t="s">
        <v>2263</v>
      </c>
      <c r="G143" s="799"/>
      <c r="H143" s="799"/>
      <c r="I143" s="715" t="s">
        <v>904</v>
      </c>
      <c r="J143" s="715" t="s">
        <v>1767</v>
      </c>
      <c r="K143" s="526"/>
      <c r="L143" s="602"/>
      <c r="M143" s="723"/>
      <c r="N143" s="723"/>
      <c r="O143" s="523"/>
      <c r="P143" s="523"/>
      <c r="Q143" s="529"/>
      <c r="R143" s="527"/>
      <c r="S143" s="527"/>
      <c r="T143" s="528"/>
    </row>
    <row r="144" spans="1:20" ht="82.5" customHeight="1" x14ac:dyDescent="0.25">
      <c r="A144" s="570">
        <v>283</v>
      </c>
      <c r="B144" s="571">
        <v>1000809</v>
      </c>
      <c r="C144" s="733" t="s">
        <v>1835</v>
      </c>
      <c r="D144" s="733" t="s">
        <v>1174</v>
      </c>
      <c r="E144" s="571" t="s">
        <v>1174</v>
      </c>
      <c r="F144" s="816" t="s">
        <v>2264</v>
      </c>
      <c r="G144" s="816"/>
      <c r="H144" s="800"/>
      <c r="I144" s="718" t="s">
        <v>904</v>
      </c>
      <c r="J144" s="718" t="s">
        <v>1767</v>
      </c>
      <c r="K144" s="526"/>
      <c r="L144" s="602"/>
      <c r="M144" s="723"/>
      <c r="N144" s="723"/>
      <c r="O144" s="523"/>
      <c r="P144" s="523"/>
      <c r="Q144" s="529"/>
      <c r="R144" s="527"/>
      <c r="S144" s="527"/>
      <c r="T144" s="528"/>
    </row>
    <row r="145" spans="1:20" ht="24" customHeight="1" x14ac:dyDescent="0.25">
      <c r="A145" s="788" t="s">
        <v>2048</v>
      </c>
      <c r="B145" s="788"/>
      <c r="C145" s="788"/>
      <c r="D145" s="788"/>
      <c r="E145" s="788"/>
      <c r="F145" s="788"/>
      <c r="G145" s="788"/>
      <c r="H145" s="788"/>
      <c r="I145" s="788"/>
      <c r="J145" s="788"/>
      <c r="K145" s="603"/>
      <c r="L145" s="604"/>
      <c r="M145" s="723"/>
      <c r="N145" s="723"/>
      <c r="O145" s="523"/>
      <c r="P145" s="523"/>
      <c r="Q145" s="529"/>
      <c r="R145" s="527"/>
      <c r="S145" s="527"/>
      <c r="T145" s="528"/>
    </row>
    <row r="146" spans="1:20" s="532" customFormat="1" ht="18.75" customHeight="1" x14ac:dyDescent="0.25">
      <c r="A146" s="551">
        <v>301</v>
      </c>
      <c r="B146" s="739" t="s">
        <v>1174</v>
      </c>
      <c r="C146" s="739" t="s">
        <v>1174</v>
      </c>
      <c r="D146" s="739" t="s">
        <v>1174</v>
      </c>
      <c r="E146" s="405">
        <v>3571904</v>
      </c>
      <c r="F146" s="719" t="s">
        <v>2265</v>
      </c>
      <c r="G146" s="719" t="s">
        <v>2266</v>
      </c>
      <c r="H146" s="719" t="s">
        <v>2267</v>
      </c>
      <c r="I146" s="719" t="s">
        <v>904</v>
      </c>
      <c r="J146" s="719" t="s">
        <v>1767</v>
      </c>
      <c r="K146" s="603"/>
      <c r="L146" s="604"/>
      <c r="M146" s="801"/>
      <c r="N146" s="801"/>
      <c r="O146" s="530"/>
      <c r="P146" s="530"/>
      <c r="Q146" s="796"/>
      <c r="R146" s="531"/>
      <c r="S146" s="531"/>
      <c r="T146" s="528"/>
    </row>
    <row r="147" spans="1:20" s="532" customFormat="1" ht="18.75" customHeight="1" x14ac:dyDescent="0.25">
      <c r="A147" s="554">
        <v>302</v>
      </c>
      <c r="B147" s="738" t="s">
        <v>1174</v>
      </c>
      <c r="C147" s="738" t="s">
        <v>1174</v>
      </c>
      <c r="D147" s="738" t="s">
        <v>1174</v>
      </c>
      <c r="E147" s="605" t="s">
        <v>2268</v>
      </c>
      <c r="F147" s="811" t="s">
        <v>2269</v>
      </c>
      <c r="G147" s="811" t="s">
        <v>2270</v>
      </c>
      <c r="H147" s="806" t="s">
        <v>2271</v>
      </c>
      <c r="I147" s="715" t="s">
        <v>904</v>
      </c>
      <c r="J147" s="715" t="s">
        <v>1767</v>
      </c>
      <c r="K147" s="603"/>
      <c r="L147" s="604"/>
      <c r="M147" s="801"/>
      <c r="N147" s="801"/>
      <c r="O147" s="530"/>
      <c r="P147" s="530"/>
      <c r="Q147" s="796"/>
      <c r="R147" s="531"/>
      <c r="S147" s="531"/>
      <c r="T147" s="528"/>
    </row>
    <row r="148" spans="1:20" s="532" customFormat="1" ht="18.75" customHeight="1" x14ac:dyDescent="0.25">
      <c r="A148" s="554">
        <v>303</v>
      </c>
      <c r="B148" s="738" t="s">
        <v>1174</v>
      </c>
      <c r="C148" s="738" t="s">
        <v>1174</v>
      </c>
      <c r="D148" s="738" t="s">
        <v>1174</v>
      </c>
      <c r="E148" s="605" t="s">
        <v>2272</v>
      </c>
      <c r="F148" s="812"/>
      <c r="G148" s="812"/>
      <c r="H148" s="813"/>
      <c r="I148" s="715" t="s">
        <v>904</v>
      </c>
      <c r="J148" s="715" t="s">
        <v>1767</v>
      </c>
      <c r="K148" s="603"/>
      <c r="L148" s="604"/>
      <c r="M148" s="801"/>
      <c r="N148" s="801"/>
      <c r="O148" s="530"/>
      <c r="P148" s="530"/>
      <c r="Q148" s="796"/>
      <c r="R148" s="531"/>
      <c r="S148" s="531"/>
      <c r="T148" s="528"/>
    </row>
    <row r="149" spans="1:20" s="532" customFormat="1" ht="18.75" customHeight="1" x14ac:dyDescent="0.25">
      <c r="A149" s="554">
        <v>304</v>
      </c>
      <c r="B149" s="738" t="s">
        <v>1174</v>
      </c>
      <c r="C149" s="738" t="s">
        <v>1174</v>
      </c>
      <c r="D149" s="738" t="s">
        <v>1174</v>
      </c>
      <c r="E149" s="239" t="s">
        <v>2273</v>
      </c>
      <c r="F149" s="811" t="s">
        <v>2274</v>
      </c>
      <c r="G149" s="811" t="s">
        <v>2275</v>
      </c>
      <c r="H149" s="813"/>
      <c r="I149" s="715" t="s">
        <v>904</v>
      </c>
      <c r="J149" s="715" t="s">
        <v>1767</v>
      </c>
      <c r="K149" s="603"/>
      <c r="L149" s="604"/>
      <c r="M149" s="801"/>
      <c r="N149" s="801"/>
      <c r="O149" s="530"/>
      <c r="P149" s="530"/>
      <c r="Q149" s="796"/>
      <c r="R149" s="531"/>
      <c r="S149" s="531"/>
      <c r="T149" s="528"/>
    </row>
    <row r="150" spans="1:20" s="532" customFormat="1" ht="18.75" customHeight="1" x14ac:dyDescent="0.25">
      <c r="A150" s="554">
        <v>305</v>
      </c>
      <c r="B150" s="738" t="s">
        <v>1174</v>
      </c>
      <c r="C150" s="738" t="s">
        <v>1174</v>
      </c>
      <c r="D150" s="738" t="s">
        <v>1174</v>
      </c>
      <c r="E150" s="239" t="s">
        <v>2276</v>
      </c>
      <c r="F150" s="814"/>
      <c r="G150" s="814"/>
      <c r="H150" s="813"/>
      <c r="I150" s="715" t="s">
        <v>904</v>
      </c>
      <c r="J150" s="715" t="s">
        <v>1767</v>
      </c>
      <c r="K150" s="603"/>
      <c r="L150" s="604"/>
      <c r="M150" s="801"/>
      <c r="N150" s="801"/>
      <c r="O150" s="530"/>
      <c r="P150" s="530"/>
      <c r="Q150" s="796"/>
      <c r="R150" s="531"/>
      <c r="S150" s="531"/>
      <c r="T150" s="528"/>
    </row>
    <row r="151" spans="1:20" s="532" customFormat="1" ht="18.75" customHeight="1" x14ac:dyDescent="0.25">
      <c r="A151" s="554">
        <v>306</v>
      </c>
      <c r="B151" s="738" t="s">
        <v>1174</v>
      </c>
      <c r="C151" s="738" t="s">
        <v>1174</v>
      </c>
      <c r="D151" s="738" t="s">
        <v>1174</v>
      </c>
      <c r="E151" s="239" t="s">
        <v>2277</v>
      </c>
      <c r="F151" s="814"/>
      <c r="G151" s="812"/>
      <c r="H151" s="789"/>
      <c r="I151" s="715" t="s">
        <v>904</v>
      </c>
      <c r="J151" s="715" t="s">
        <v>1767</v>
      </c>
      <c r="K151" s="603"/>
      <c r="L151" s="604"/>
      <c r="M151" s="801"/>
      <c r="N151" s="801"/>
      <c r="O151" s="530"/>
      <c r="P151" s="530"/>
      <c r="Q151" s="796"/>
      <c r="R151" s="531"/>
      <c r="S151" s="531"/>
      <c r="T151" s="528"/>
    </row>
    <row r="152" spans="1:20" s="532" customFormat="1" ht="24" x14ac:dyDescent="0.25">
      <c r="A152" s="554">
        <v>307</v>
      </c>
      <c r="B152" s="738">
        <v>1000013</v>
      </c>
      <c r="C152" s="713" t="s">
        <v>1777</v>
      </c>
      <c r="D152" s="738" t="s">
        <v>2278</v>
      </c>
      <c r="E152" s="239" t="s">
        <v>2279</v>
      </c>
      <c r="F152" s="814"/>
      <c r="G152" s="811" t="s">
        <v>2280</v>
      </c>
      <c r="H152" s="806" t="s">
        <v>2281</v>
      </c>
      <c r="I152" s="715" t="s">
        <v>904</v>
      </c>
      <c r="J152" s="715" t="s">
        <v>1767</v>
      </c>
      <c r="K152" s="603"/>
      <c r="L152" s="604"/>
      <c r="M152" s="801"/>
      <c r="N152" s="801"/>
      <c r="O152" s="530"/>
      <c r="P152" s="530"/>
      <c r="Q152" s="796"/>
      <c r="R152" s="531"/>
      <c r="S152" s="531"/>
      <c r="T152" s="528"/>
    </row>
    <row r="153" spans="1:20" s="532" customFormat="1" ht="24" x14ac:dyDescent="0.25">
      <c r="A153" s="554">
        <v>308</v>
      </c>
      <c r="B153" s="738">
        <v>1000013</v>
      </c>
      <c r="C153" s="713" t="s">
        <v>1777</v>
      </c>
      <c r="D153" s="738" t="s">
        <v>2278</v>
      </c>
      <c r="E153" s="239" t="s">
        <v>2282</v>
      </c>
      <c r="F153" s="814"/>
      <c r="G153" s="812"/>
      <c r="H153" s="789"/>
      <c r="I153" s="715" t="s">
        <v>904</v>
      </c>
      <c r="J153" s="715" t="s">
        <v>1767</v>
      </c>
      <c r="K153" s="603"/>
      <c r="L153" s="604"/>
      <c r="M153" s="801"/>
      <c r="N153" s="801"/>
      <c r="O153" s="530"/>
      <c r="P153" s="530"/>
      <c r="Q153" s="796"/>
      <c r="R153" s="531"/>
      <c r="S153" s="531"/>
      <c r="T153" s="528"/>
    </row>
    <row r="154" spans="1:20" s="532" customFormat="1" ht="18.75" customHeight="1" x14ac:dyDescent="0.25">
      <c r="A154" s="554">
        <v>309</v>
      </c>
      <c r="B154" s="738" t="s">
        <v>1174</v>
      </c>
      <c r="C154" s="738" t="s">
        <v>1174</v>
      </c>
      <c r="D154" s="738" t="s">
        <v>2283</v>
      </c>
      <c r="E154" s="239" t="s">
        <v>2284</v>
      </c>
      <c r="F154" s="814"/>
      <c r="G154" s="811" t="s">
        <v>2285</v>
      </c>
      <c r="H154" s="811" t="s">
        <v>2286</v>
      </c>
      <c r="I154" s="715" t="s">
        <v>904</v>
      </c>
      <c r="J154" s="715" t="s">
        <v>1767</v>
      </c>
      <c r="K154" s="603"/>
      <c r="L154" s="604"/>
      <c r="M154" s="801"/>
      <c r="N154" s="801"/>
      <c r="O154" s="530"/>
      <c r="P154" s="530"/>
      <c r="Q154" s="796"/>
      <c r="R154" s="531"/>
      <c r="S154" s="531"/>
      <c r="T154" s="528"/>
    </row>
    <row r="155" spans="1:20" s="532" customFormat="1" ht="18.75" customHeight="1" x14ac:dyDescent="0.25">
      <c r="A155" s="554">
        <v>310</v>
      </c>
      <c r="B155" s="738" t="s">
        <v>1174</v>
      </c>
      <c r="C155" s="738" t="s">
        <v>1174</v>
      </c>
      <c r="D155" s="738" t="s">
        <v>2283</v>
      </c>
      <c r="E155" s="239" t="s">
        <v>2287</v>
      </c>
      <c r="F155" s="814"/>
      <c r="G155" s="812"/>
      <c r="H155" s="812"/>
      <c r="I155" s="715" t="s">
        <v>904</v>
      </c>
      <c r="J155" s="715" t="s">
        <v>1767</v>
      </c>
      <c r="K155" s="603"/>
      <c r="L155" s="604"/>
      <c r="M155" s="801"/>
      <c r="N155" s="801"/>
      <c r="O155" s="530"/>
      <c r="P155" s="530"/>
      <c r="Q155" s="796"/>
      <c r="R155" s="531"/>
      <c r="S155" s="531"/>
      <c r="T155" s="528"/>
    </row>
    <row r="156" spans="1:20" s="532" customFormat="1" ht="18.75" customHeight="1" x14ac:dyDescent="0.25">
      <c r="A156" s="554">
        <v>311</v>
      </c>
      <c r="B156" s="738" t="s">
        <v>1174</v>
      </c>
      <c r="C156" s="738" t="s">
        <v>1174</v>
      </c>
      <c r="D156" s="738" t="s">
        <v>2288</v>
      </c>
      <c r="E156" s="239" t="s">
        <v>2289</v>
      </c>
      <c r="F156" s="812"/>
      <c r="G156" s="811" t="s">
        <v>2053</v>
      </c>
      <c r="H156" s="806" t="s">
        <v>2290</v>
      </c>
      <c r="I156" s="715" t="s">
        <v>904</v>
      </c>
      <c r="J156" s="715" t="s">
        <v>1767</v>
      </c>
      <c r="K156" s="603"/>
      <c r="L156" s="604"/>
      <c r="M156" s="801"/>
      <c r="N156" s="801"/>
      <c r="O156" s="530"/>
      <c r="P156" s="530"/>
      <c r="Q156" s="796"/>
      <c r="R156" s="531"/>
      <c r="S156" s="531"/>
      <c r="T156" s="528"/>
    </row>
    <row r="157" spans="1:20" s="532" customFormat="1" ht="18.75" customHeight="1" x14ac:dyDescent="0.25">
      <c r="A157" s="554">
        <v>312</v>
      </c>
      <c r="B157" s="738" t="s">
        <v>1174</v>
      </c>
      <c r="C157" s="738" t="s">
        <v>1174</v>
      </c>
      <c r="D157" s="738" t="s">
        <v>2291</v>
      </c>
      <c r="E157" s="239" t="s">
        <v>2292</v>
      </c>
      <c r="F157" s="806" t="s">
        <v>2293</v>
      </c>
      <c r="G157" s="814"/>
      <c r="H157" s="813"/>
      <c r="I157" s="715" t="s">
        <v>904</v>
      </c>
      <c r="J157" s="715" t="s">
        <v>1767</v>
      </c>
      <c r="K157" s="603"/>
      <c r="L157" s="604"/>
      <c r="M157" s="801"/>
      <c r="N157" s="801"/>
      <c r="O157" s="530"/>
      <c r="P157" s="530"/>
      <c r="Q157" s="796"/>
      <c r="R157" s="531"/>
      <c r="S157" s="531"/>
      <c r="T157" s="528"/>
    </row>
    <row r="158" spans="1:20" s="532" customFormat="1" ht="18.75" customHeight="1" x14ac:dyDescent="0.25">
      <c r="A158" s="554">
        <v>313</v>
      </c>
      <c r="B158" s="738" t="s">
        <v>1174</v>
      </c>
      <c r="C158" s="738" t="s">
        <v>1174</v>
      </c>
      <c r="D158" s="738" t="s">
        <v>2291</v>
      </c>
      <c r="E158" s="239" t="s">
        <v>2294</v>
      </c>
      <c r="F158" s="789"/>
      <c r="G158" s="812"/>
      <c r="H158" s="789"/>
      <c r="I158" s="715" t="s">
        <v>904</v>
      </c>
      <c r="J158" s="715" t="s">
        <v>1767</v>
      </c>
      <c r="K158" s="603"/>
      <c r="L158" s="604"/>
      <c r="M158" s="801"/>
      <c r="N158" s="801"/>
      <c r="O158" s="530"/>
      <c r="P158" s="530"/>
      <c r="Q158" s="796"/>
      <c r="R158" s="531"/>
      <c r="S158" s="531"/>
      <c r="T158" s="528"/>
    </row>
    <row r="159" spans="1:20" s="532" customFormat="1" ht="18.75" customHeight="1" x14ac:dyDescent="0.25">
      <c r="A159" s="554">
        <v>314</v>
      </c>
      <c r="B159" s="738" t="s">
        <v>1174</v>
      </c>
      <c r="C159" s="738" t="s">
        <v>1174</v>
      </c>
      <c r="D159" s="738" t="s">
        <v>1174</v>
      </c>
      <c r="E159" s="239" t="s">
        <v>2056</v>
      </c>
      <c r="F159" s="800" t="s">
        <v>2295</v>
      </c>
      <c r="G159" s="806" t="s">
        <v>2008</v>
      </c>
      <c r="H159" s="806" t="s">
        <v>2008</v>
      </c>
      <c r="I159" s="715" t="s">
        <v>904</v>
      </c>
      <c r="J159" s="715" t="s">
        <v>1767</v>
      </c>
      <c r="K159" s="603"/>
      <c r="L159" s="604"/>
      <c r="M159" s="801"/>
      <c r="N159" s="801"/>
      <c r="O159" s="530"/>
      <c r="P159" s="530"/>
      <c r="Q159" s="796"/>
      <c r="R159" s="531"/>
      <c r="S159" s="531"/>
      <c r="T159" s="528"/>
    </row>
    <row r="160" spans="1:20" s="532" customFormat="1" ht="18.75" customHeight="1" x14ac:dyDescent="0.25">
      <c r="A160" s="554">
        <v>315</v>
      </c>
      <c r="B160" s="738" t="s">
        <v>1174</v>
      </c>
      <c r="C160" s="738" t="s">
        <v>1174</v>
      </c>
      <c r="D160" s="738" t="s">
        <v>1174</v>
      </c>
      <c r="E160" s="239" t="s">
        <v>2056</v>
      </c>
      <c r="F160" s="797"/>
      <c r="G160" s="789"/>
      <c r="H160" s="789"/>
      <c r="I160" s="715" t="s">
        <v>904</v>
      </c>
      <c r="J160" s="715" t="s">
        <v>1767</v>
      </c>
      <c r="K160" s="603"/>
      <c r="L160" s="604"/>
      <c r="M160" s="801"/>
      <c r="N160" s="801"/>
      <c r="O160" s="530"/>
      <c r="P160" s="530"/>
      <c r="Q160" s="796"/>
      <c r="R160" s="531"/>
      <c r="S160" s="531"/>
      <c r="T160" s="528"/>
    </row>
    <row r="161" spans="1:20" s="532" customFormat="1" ht="19.5" customHeight="1" x14ac:dyDescent="0.25">
      <c r="A161" s="554">
        <v>316</v>
      </c>
      <c r="B161" s="738" t="s">
        <v>1174</v>
      </c>
      <c r="C161" s="738" t="s">
        <v>1174</v>
      </c>
      <c r="D161" s="738" t="s">
        <v>2296</v>
      </c>
      <c r="E161" s="239" t="s">
        <v>2056</v>
      </c>
      <c r="F161" s="797"/>
      <c r="G161" s="800" t="s">
        <v>2297</v>
      </c>
      <c r="H161" s="800" t="s">
        <v>2298</v>
      </c>
      <c r="I161" s="715" t="s">
        <v>904</v>
      </c>
      <c r="J161" s="715" t="s">
        <v>1767</v>
      </c>
      <c r="K161" s="603"/>
      <c r="L161" s="604"/>
      <c r="M161" s="801"/>
      <c r="N161" s="801"/>
      <c r="O161" s="530"/>
      <c r="P161" s="530"/>
      <c r="Q161" s="796"/>
      <c r="R161" s="531"/>
      <c r="S161" s="531"/>
      <c r="T161" s="528"/>
    </row>
    <row r="162" spans="1:20" s="532" customFormat="1" ht="19.5" customHeight="1" x14ac:dyDescent="0.25">
      <c r="A162" s="570">
        <v>317</v>
      </c>
      <c r="B162" s="733" t="s">
        <v>1174</v>
      </c>
      <c r="C162" s="733" t="s">
        <v>1174</v>
      </c>
      <c r="D162" s="733" t="s">
        <v>2296</v>
      </c>
      <c r="E162" s="560" t="s">
        <v>2056</v>
      </c>
      <c r="F162" s="797"/>
      <c r="G162" s="797"/>
      <c r="H162" s="797"/>
      <c r="I162" s="718" t="s">
        <v>904</v>
      </c>
      <c r="J162" s="718" t="s">
        <v>1767</v>
      </c>
      <c r="K162" s="603"/>
      <c r="L162" s="604"/>
      <c r="M162" s="801"/>
      <c r="N162" s="801"/>
      <c r="O162" s="530"/>
      <c r="P162" s="530"/>
      <c r="Q162" s="796"/>
      <c r="R162" s="531"/>
      <c r="S162" s="531"/>
      <c r="T162" s="528"/>
    </row>
    <row r="163" spans="1:20" s="532" customFormat="1" ht="24" x14ac:dyDescent="0.25">
      <c r="A163" s="570">
        <v>334</v>
      </c>
      <c r="B163" s="567">
        <v>1000809</v>
      </c>
      <c r="C163" s="738" t="s">
        <v>1835</v>
      </c>
      <c r="D163" s="738" t="s">
        <v>1174</v>
      </c>
      <c r="E163" s="548" t="s">
        <v>2299</v>
      </c>
      <c r="F163" s="713" t="s">
        <v>2300</v>
      </c>
      <c r="G163" s="738" t="s">
        <v>1174</v>
      </c>
      <c r="H163" s="713" t="s">
        <v>2301</v>
      </c>
      <c r="I163" s="738" t="s">
        <v>904</v>
      </c>
      <c r="J163" s="738" t="s">
        <v>1767</v>
      </c>
      <c r="K163" s="603"/>
      <c r="L163" s="604"/>
      <c r="M163" s="801"/>
      <c r="N163" s="801"/>
      <c r="O163" s="530"/>
      <c r="P163" s="530"/>
      <c r="Q163" s="796"/>
      <c r="R163" s="531"/>
      <c r="S163" s="531"/>
      <c r="T163" s="528"/>
    </row>
    <row r="164" spans="1:20" s="532" customFormat="1" ht="36" x14ac:dyDescent="0.25">
      <c r="A164" s="554">
        <v>335</v>
      </c>
      <c r="B164" s="567">
        <v>1000809</v>
      </c>
      <c r="C164" s="738" t="s">
        <v>1835</v>
      </c>
      <c r="D164" s="738" t="s">
        <v>1174</v>
      </c>
      <c r="E164" s="548" t="s">
        <v>2302</v>
      </c>
      <c r="F164" s="713" t="s">
        <v>2303</v>
      </c>
      <c r="G164" s="738" t="s">
        <v>2304</v>
      </c>
      <c r="H164" s="800" t="s">
        <v>2305</v>
      </c>
      <c r="I164" s="738" t="s">
        <v>904</v>
      </c>
      <c r="J164" s="738" t="s">
        <v>1767</v>
      </c>
      <c r="K164" s="603"/>
      <c r="L164" s="604"/>
      <c r="M164" s="801"/>
      <c r="N164" s="801"/>
      <c r="O164" s="530"/>
      <c r="P164" s="530"/>
      <c r="Q164" s="796"/>
      <c r="R164" s="531"/>
      <c r="S164" s="531"/>
      <c r="T164" s="528"/>
    </row>
    <row r="165" spans="1:20" s="532" customFormat="1" ht="39" customHeight="1" x14ac:dyDescent="0.25">
      <c r="A165" s="570">
        <v>336</v>
      </c>
      <c r="B165" s="571">
        <v>1000809</v>
      </c>
      <c r="C165" s="733" t="s">
        <v>1835</v>
      </c>
      <c r="D165" s="733" t="s">
        <v>1174</v>
      </c>
      <c r="E165" s="241" t="s">
        <v>2306</v>
      </c>
      <c r="F165" s="714" t="s">
        <v>2307</v>
      </c>
      <c r="G165" s="733" t="s">
        <v>2308</v>
      </c>
      <c r="H165" s="797"/>
      <c r="I165" s="733" t="s">
        <v>904</v>
      </c>
      <c r="J165" s="733" t="s">
        <v>1767</v>
      </c>
      <c r="K165" s="603"/>
      <c r="L165" s="604"/>
      <c r="M165" s="801"/>
      <c r="N165" s="801"/>
      <c r="O165" s="530"/>
      <c r="P165" s="530"/>
      <c r="Q165" s="796"/>
      <c r="R165" s="531"/>
      <c r="S165" s="531"/>
      <c r="T165" s="528"/>
    </row>
    <row r="166" spans="1:20" ht="24" customHeight="1" x14ac:dyDescent="0.25">
      <c r="A166" s="802" t="s">
        <v>2309</v>
      </c>
      <c r="B166" s="803"/>
      <c r="C166" s="803"/>
      <c r="D166" s="803"/>
      <c r="E166" s="803"/>
      <c r="F166" s="803"/>
      <c r="G166" s="803"/>
      <c r="H166" s="803"/>
      <c r="I166" s="803"/>
      <c r="J166" s="804"/>
      <c r="K166" s="603"/>
      <c r="L166" s="604"/>
      <c r="M166" s="801"/>
      <c r="N166" s="801"/>
      <c r="O166" s="523"/>
      <c r="P166" s="523"/>
      <c r="Q166" s="796"/>
      <c r="R166" s="527"/>
      <c r="S166" s="527"/>
      <c r="T166" s="528"/>
    </row>
    <row r="167" spans="1:20" s="532" customFormat="1" ht="18.75" customHeight="1" x14ac:dyDescent="0.25">
      <c r="A167" s="554">
        <v>323</v>
      </c>
      <c r="B167" s="738">
        <v>1000759</v>
      </c>
      <c r="C167" s="738" t="s">
        <v>1851</v>
      </c>
      <c r="D167" s="713" t="s">
        <v>2083</v>
      </c>
      <c r="E167" s="239" t="s">
        <v>2310</v>
      </c>
      <c r="F167" s="805" t="s">
        <v>2311</v>
      </c>
      <c r="G167" s="805" t="s">
        <v>2312</v>
      </c>
      <c r="H167" s="790" t="s">
        <v>2313</v>
      </c>
      <c r="I167" s="715" t="s">
        <v>904</v>
      </c>
      <c r="J167" s="715" t="s">
        <v>1767</v>
      </c>
      <c r="K167" s="603"/>
      <c r="L167" s="604"/>
      <c r="M167" s="801"/>
      <c r="N167" s="801"/>
      <c r="O167" s="530"/>
      <c r="P167" s="530"/>
      <c r="Q167" s="796"/>
      <c r="R167" s="531"/>
      <c r="S167" s="531"/>
      <c r="T167" s="528"/>
    </row>
    <row r="168" spans="1:20" s="532" customFormat="1" ht="18.75" customHeight="1" x14ac:dyDescent="0.25">
      <c r="A168" s="554">
        <v>324</v>
      </c>
      <c r="B168" s="738">
        <v>1000759</v>
      </c>
      <c r="C168" s="738" t="s">
        <v>1851</v>
      </c>
      <c r="D168" s="713" t="s">
        <v>2083</v>
      </c>
      <c r="E168" s="239" t="s">
        <v>2314</v>
      </c>
      <c r="F168" s="805"/>
      <c r="G168" s="805"/>
      <c r="H168" s="790"/>
      <c r="I168" s="715" t="s">
        <v>904</v>
      </c>
      <c r="J168" s="715" t="s">
        <v>1767</v>
      </c>
      <c r="K168" s="603"/>
      <c r="L168" s="604"/>
      <c r="M168" s="801"/>
      <c r="N168" s="801"/>
      <c r="O168" s="530"/>
      <c r="P168" s="530"/>
      <c r="Q168" s="796"/>
      <c r="R168" s="531"/>
      <c r="S168" s="531"/>
      <c r="T168" s="528"/>
    </row>
    <row r="169" spans="1:20" s="532" customFormat="1" ht="18.75" customHeight="1" x14ac:dyDescent="0.25">
      <c r="A169" s="554">
        <v>325</v>
      </c>
      <c r="B169" s="738">
        <v>1000759</v>
      </c>
      <c r="C169" s="738" t="s">
        <v>1851</v>
      </c>
      <c r="D169" s="713" t="s">
        <v>2083</v>
      </c>
      <c r="E169" s="239" t="s">
        <v>2315</v>
      </c>
      <c r="F169" s="805"/>
      <c r="G169" s="805"/>
      <c r="H169" s="790"/>
      <c r="I169" s="715" t="s">
        <v>904</v>
      </c>
      <c r="J169" s="715" t="s">
        <v>1767</v>
      </c>
      <c r="K169" s="603"/>
      <c r="L169" s="604"/>
      <c r="M169" s="801"/>
      <c r="N169" s="801"/>
      <c r="O169" s="530"/>
      <c r="P169" s="530"/>
      <c r="Q169" s="796"/>
      <c r="R169" s="531"/>
      <c r="S169" s="531"/>
      <c r="T169" s="528"/>
    </row>
    <row r="170" spans="1:20" s="532" customFormat="1" ht="24" x14ac:dyDescent="0.25">
      <c r="A170" s="554">
        <v>326</v>
      </c>
      <c r="B170" s="738">
        <v>1000759</v>
      </c>
      <c r="C170" s="738" t="s">
        <v>1851</v>
      </c>
      <c r="D170" s="713" t="s">
        <v>2083</v>
      </c>
      <c r="E170" s="239" t="s">
        <v>2316</v>
      </c>
      <c r="F170" s="709" t="s">
        <v>2317</v>
      </c>
      <c r="G170" s="715" t="s">
        <v>2008</v>
      </c>
      <c r="H170" s="790"/>
      <c r="I170" s="715" t="s">
        <v>904</v>
      </c>
      <c r="J170" s="715" t="s">
        <v>1767</v>
      </c>
      <c r="K170" s="603"/>
      <c r="L170" s="604"/>
      <c r="M170" s="801"/>
      <c r="N170" s="801"/>
      <c r="O170" s="530"/>
      <c r="P170" s="530"/>
      <c r="Q170" s="796"/>
      <c r="R170" s="531"/>
      <c r="S170" s="531"/>
      <c r="T170" s="528"/>
    </row>
    <row r="171" spans="1:20" s="532" customFormat="1" ht="18.75" customHeight="1" x14ac:dyDescent="0.25">
      <c r="A171" s="554">
        <v>327</v>
      </c>
      <c r="B171" s="738" t="s">
        <v>1174</v>
      </c>
      <c r="C171" s="738" t="s">
        <v>1174</v>
      </c>
      <c r="D171" s="738" t="s">
        <v>2318</v>
      </c>
      <c r="E171" s="239" t="s">
        <v>2319</v>
      </c>
      <c r="F171" s="715" t="s">
        <v>2320</v>
      </c>
      <c r="G171" s="715" t="s">
        <v>2321</v>
      </c>
      <c r="H171" s="709" t="s">
        <v>2322</v>
      </c>
      <c r="I171" s="715" t="s">
        <v>904</v>
      </c>
      <c r="J171" s="715" t="s">
        <v>1767</v>
      </c>
      <c r="K171" s="603"/>
      <c r="L171" s="604"/>
      <c r="M171" s="801"/>
      <c r="N171" s="801"/>
      <c r="O171" s="530"/>
      <c r="P171" s="530"/>
      <c r="Q171" s="796"/>
      <c r="R171" s="531"/>
      <c r="S171" s="531"/>
      <c r="T171" s="528"/>
    </row>
    <row r="172" spans="1:20" s="532" customFormat="1" ht="24" customHeight="1" x14ac:dyDescent="0.25">
      <c r="A172" s="554">
        <v>329</v>
      </c>
      <c r="B172" s="738" t="s">
        <v>1174</v>
      </c>
      <c r="C172" s="738" t="s">
        <v>1174</v>
      </c>
      <c r="D172" s="738" t="s">
        <v>1174</v>
      </c>
      <c r="E172" s="239">
        <v>1060412</v>
      </c>
      <c r="F172" s="709" t="s">
        <v>2323</v>
      </c>
      <c r="G172" s="715" t="s">
        <v>2324</v>
      </c>
      <c r="H172" s="715" t="s">
        <v>2325</v>
      </c>
      <c r="I172" s="715" t="s">
        <v>904</v>
      </c>
      <c r="J172" s="715" t="s">
        <v>1767</v>
      </c>
      <c r="K172" s="603"/>
      <c r="L172" s="604"/>
      <c r="M172" s="801"/>
      <c r="N172" s="801"/>
      <c r="O172" s="530"/>
      <c r="P172" s="530"/>
      <c r="Q172" s="796"/>
      <c r="R172" s="531"/>
      <c r="S172" s="531"/>
      <c r="T172" s="528"/>
    </row>
    <row r="173" spans="1:20" s="532" customFormat="1" ht="36" x14ac:dyDescent="0.25">
      <c r="A173" s="570">
        <v>330</v>
      </c>
      <c r="B173" s="733" t="s">
        <v>1174</v>
      </c>
      <c r="C173" s="733" t="s">
        <v>1174</v>
      </c>
      <c r="D173" s="733" t="s">
        <v>2326</v>
      </c>
      <c r="E173" s="560">
        <v>110010477</v>
      </c>
      <c r="F173" s="718" t="s">
        <v>2327</v>
      </c>
      <c r="G173" s="718" t="s">
        <v>2328</v>
      </c>
      <c r="H173" s="717" t="s">
        <v>2329</v>
      </c>
      <c r="I173" s="718" t="s">
        <v>904</v>
      </c>
      <c r="J173" s="718" t="s">
        <v>1767</v>
      </c>
      <c r="K173" s="603"/>
      <c r="L173" s="604"/>
      <c r="M173" s="801"/>
      <c r="N173" s="801"/>
      <c r="O173" s="530"/>
      <c r="P173" s="530"/>
      <c r="Q173" s="796"/>
      <c r="R173" s="531"/>
      <c r="S173" s="531"/>
      <c r="T173" s="528"/>
    </row>
    <row r="174" spans="1:20" ht="24" customHeight="1" x14ac:dyDescent="0.25">
      <c r="A174" s="788" t="s">
        <v>2055</v>
      </c>
      <c r="B174" s="788"/>
      <c r="C174" s="788"/>
      <c r="D174" s="788"/>
      <c r="E174" s="788"/>
      <c r="F174" s="788"/>
      <c r="G174" s="788"/>
      <c r="H174" s="788"/>
      <c r="I174" s="788"/>
      <c r="J174" s="788"/>
      <c r="K174" s="727"/>
      <c r="L174" s="727"/>
      <c r="M174" s="716"/>
      <c r="N174" s="716"/>
      <c r="O174" s="523"/>
      <c r="P174" s="523"/>
      <c r="Q174" s="710"/>
      <c r="R174" s="527"/>
      <c r="S174" s="527"/>
      <c r="T174" s="528"/>
    </row>
    <row r="175" spans="1:20" s="532" customFormat="1" ht="36" x14ac:dyDescent="0.25">
      <c r="A175" s="606">
        <v>331</v>
      </c>
      <c r="B175" s="734" t="s">
        <v>1174</v>
      </c>
      <c r="C175" s="734" t="s">
        <v>1174</v>
      </c>
      <c r="D175" s="734" t="s">
        <v>2330</v>
      </c>
      <c r="E175" s="607" t="s">
        <v>2056</v>
      </c>
      <c r="F175" s="749" t="s">
        <v>2331</v>
      </c>
      <c r="G175" s="734" t="s">
        <v>2008</v>
      </c>
      <c r="H175" s="797" t="s">
        <v>2332</v>
      </c>
      <c r="I175" s="734" t="s">
        <v>904</v>
      </c>
      <c r="J175" s="734" t="s">
        <v>1767</v>
      </c>
      <c r="K175" s="727"/>
      <c r="L175" s="727"/>
      <c r="M175" s="716"/>
      <c r="N175" s="716"/>
      <c r="O175" s="530"/>
      <c r="P175" s="530"/>
      <c r="Q175" s="710"/>
      <c r="R175" s="531"/>
      <c r="S175" s="531"/>
      <c r="T175" s="528"/>
    </row>
    <row r="176" spans="1:20" s="532" customFormat="1" ht="24" customHeight="1" x14ac:dyDescent="0.25">
      <c r="A176" s="554">
        <v>332</v>
      </c>
      <c r="B176" s="738" t="s">
        <v>1174</v>
      </c>
      <c r="C176" s="738" t="s">
        <v>1174</v>
      </c>
      <c r="D176" s="738" t="s">
        <v>2330</v>
      </c>
      <c r="E176" s="578" t="s">
        <v>2056</v>
      </c>
      <c r="F176" s="729" t="s">
        <v>2333</v>
      </c>
      <c r="G176" s="738" t="s">
        <v>2008</v>
      </c>
      <c r="H176" s="798"/>
      <c r="I176" s="733" t="s">
        <v>904</v>
      </c>
      <c r="J176" s="733" t="s">
        <v>1767</v>
      </c>
      <c r="K176" s="727"/>
      <c r="L176" s="727"/>
      <c r="M176" s="716"/>
      <c r="N176" s="716"/>
      <c r="O176" s="530"/>
      <c r="P176" s="530"/>
      <c r="Q176" s="710"/>
      <c r="R176" s="531"/>
      <c r="S176" s="531"/>
      <c r="T176" s="528"/>
    </row>
    <row r="177" spans="1:20" s="532" customFormat="1" ht="24" customHeight="1" x14ac:dyDescent="0.25">
      <c r="A177" s="570">
        <v>333</v>
      </c>
      <c r="B177" s="733" t="s">
        <v>1174</v>
      </c>
      <c r="C177" s="733" t="s">
        <v>1174</v>
      </c>
      <c r="D177" s="733" t="s">
        <v>1174</v>
      </c>
      <c r="E177" s="608" t="s">
        <v>2056</v>
      </c>
      <c r="F177" s="609" t="s">
        <v>2057</v>
      </c>
      <c r="G177" s="733">
        <v>2255</v>
      </c>
      <c r="H177" s="714" t="s">
        <v>2058</v>
      </c>
      <c r="I177" s="733" t="s">
        <v>904</v>
      </c>
      <c r="J177" s="733" t="s">
        <v>1840</v>
      </c>
      <c r="K177" s="727"/>
      <c r="L177" s="727"/>
      <c r="M177" s="716"/>
      <c r="N177" s="716"/>
      <c r="O177" s="530"/>
      <c r="P177" s="530"/>
      <c r="Q177" s="710"/>
      <c r="R177" s="531"/>
      <c r="S177" s="531"/>
      <c r="T177" s="528"/>
    </row>
    <row r="178" spans="1:20" ht="24" customHeight="1" x14ac:dyDescent="0.25">
      <c r="A178" s="788" t="s">
        <v>2334</v>
      </c>
      <c r="B178" s="788"/>
      <c r="C178" s="788"/>
      <c r="D178" s="788"/>
      <c r="E178" s="788"/>
      <c r="F178" s="788"/>
      <c r="G178" s="788"/>
      <c r="H178" s="788"/>
      <c r="I178" s="788"/>
      <c r="J178" s="788"/>
      <c r="K178" s="727"/>
      <c r="L178" s="727"/>
      <c r="M178" s="716"/>
      <c r="N178" s="716"/>
      <c r="O178" s="523"/>
      <c r="P178" s="523"/>
      <c r="Q178" s="710"/>
      <c r="R178" s="527"/>
      <c r="S178" s="527"/>
      <c r="T178" s="528"/>
    </row>
    <row r="179" spans="1:20" s="532" customFormat="1" ht="24" customHeight="1" x14ac:dyDescent="0.25">
      <c r="A179" s="551">
        <v>337</v>
      </c>
      <c r="B179" s="566">
        <v>1000809</v>
      </c>
      <c r="C179" s="739" t="s">
        <v>1835</v>
      </c>
      <c r="D179" s="739" t="s">
        <v>1174</v>
      </c>
      <c r="E179" s="610" t="s">
        <v>2335</v>
      </c>
      <c r="F179" s="611" t="s">
        <v>2336</v>
      </c>
      <c r="G179" s="739" t="s">
        <v>2337</v>
      </c>
      <c r="H179" s="798" t="s">
        <v>2338</v>
      </c>
      <c r="I179" s="739" t="s">
        <v>904</v>
      </c>
      <c r="J179" s="739" t="s">
        <v>1767</v>
      </c>
      <c r="K179" s="727"/>
      <c r="L179" s="727"/>
      <c r="M179" s="716"/>
      <c r="N179" s="716"/>
      <c r="O179" s="530"/>
      <c r="P179" s="530"/>
      <c r="Q179" s="710"/>
      <c r="R179" s="531"/>
      <c r="S179" s="531"/>
      <c r="T179" s="528"/>
    </row>
    <row r="180" spans="1:20" s="532" customFormat="1" ht="24" customHeight="1" x14ac:dyDescent="0.25">
      <c r="A180" s="554">
        <v>338</v>
      </c>
      <c r="B180" s="567">
        <v>1000809</v>
      </c>
      <c r="C180" s="738" t="s">
        <v>1835</v>
      </c>
      <c r="D180" s="738" t="s">
        <v>1174</v>
      </c>
      <c r="E180" s="578" t="s">
        <v>2339</v>
      </c>
      <c r="F180" s="729" t="s">
        <v>2340</v>
      </c>
      <c r="G180" s="738" t="s">
        <v>1174</v>
      </c>
      <c r="H180" s="799"/>
      <c r="I180" s="738" t="s">
        <v>904</v>
      </c>
      <c r="J180" s="738" t="s">
        <v>1767</v>
      </c>
      <c r="K180" s="727"/>
      <c r="L180" s="727"/>
      <c r="M180" s="716"/>
      <c r="N180" s="716"/>
      <c r="O180" s="530"/>
      <c r="P180" s="530"/>
      <c r="Q180" s="710"/>
      <c r="R180" s="531"/>
      <c r="S180" s="531"/>
      <c r="T180" s="528"/>
    </row>
    <row r="181" spans="1:20" s="532" customFormat="1" ht="24" customHeight="1" x14ac:dyDescent="0.25">
      <c r="A181" s="554">
        <v>339</v>
      </c>
      <c r="B181" s="567">
        <v>1000809</v>
      </c>
      <c r="C181" s="738" t="s">
        <v>1835</v>
      </c>
      <c r="D181" s="738" t="s">
        <v>1174</v>
      </c>
      <c r="E181" s="578" t="s">
        <v>2302</v>
      </c>
      <c r="F181" s="577" t="s">
        <v>2341</v>
      </c>
      <c r="G181" s="738" t="s">
        <v>1174</v>
      </c>
      <c r="H181" s="799"/>
      <c r="I181" s="738" t="s">
        <v>904</v>
      </c>
      <c r="J181" s="738" t="s">
        <v>1767</v>
      </c>
      <c r="K181" s="727"/>
      <c r="L181" s="727"/>
      <c r="M181" s="716"/>
      <c r="N181" s="716"/>
      <c r="O181" s="530"/>
      <c r="P181" s="530"/>
      <c r="Q181" s="710"/>
      <c r="R181" s="531"/>
      <c r="S181" s="531"/>
      <c r="T181" s="528"/>
    </row>
    <row r="182" spans="1:20" s="532" customFormat="1" ht="24" customHeight="1" x14ac:dyDescent="0.25">
      <c r="A182" s="570">
        <v>340</v>
      </c>
      <c r="B182" s="571">
        <v>1000809</v>
      </c>
      <c r="C182" s="733" t="s">
        <v>1835</v>
      </c>
      <c r="D182" s="733" t="s">
        <v>1174</v>
      </c>
      <c r="E182" s="608" t="s">
        <v>2335</v>
      </c>
      <c r="F182" s="612" t="s">
        <v>2342</v>
      </c>
      <c r="G182" s="733" t="s">
        <v>1174</v>
      </c>
      <c r="H182" s="800"/>
      <c r="I182" s="733" t="s">
        <v>904</v>
      </c>
      <c r="J182" s="733" t="s">
        <v>1767</v>
      </c>
      <c r="K182" s="727"/>
      <c r="L182" s="727"/>
      <c r="M182" s="716"/>
      <c r="N182" s="716"/>
      <c r="O182" s="530"/>
      <c r="P182" s="530"/>
      <c r="Q182" s="710"/>
      <c r="R182" s="531"/>
      <c r="S182" s="531"/>
      <c r="T182" s="528"/>
    </row>
    <row r="183" spans="1:20" s="532" customFormat="1" ht="24" customHeight="1" x14ac:dyDescent="0.25">
      <c r="A183" s="551">
        <v>341</v>
      </c>
      <c r="B183" s="566">
        <v>1000809</v>
      </c>
      <c r="C183" s="739" t="s">
        <v>1835</v>
      </c>
      <c r="D183" s="739" t="s">
        <v>1174</v>
      </c>
      <c r="E183" s="610" t="s">
        <v>2299</v>
      </c>
      <c r="F183" s="611" t="s">
        <v>2343</v>
      </c>
      <c r="G183" s="739" t="s">
        <v>2344</v>
      </c>
      <c r="H183" s="798" t="s">
        <v>2345</v>
      </c>
      <c r="I183" s="739" t="s">
        <v>904</v>
      </c>
      <c r="J183" s="739" t="s">
        <v>1767</v>
      </c>
      <c r="K183" s="727"/>
      <c r="L183" s="727"/>
      <c r="M183" s="716"/>
      <c r="N183" s="716"/>
      <c r="O183" s="530"/>
      <c r="P183" s="530"/>
      <c r="Q183" s="710"/>
      <c r="R183" s="531"/>
      <c r="S183" s="531"/>
      <c r="T183" s="528"/>
    </row>
    <row r="184" spans="1:20" s="532" customFormat="1" ht="24" customHeight="1" x14ac:dyDescent="0.25">
      <c r="A184" s="554">
        <v>342</v>
      </c>
      <c r="B184" s="567">
        <v>1000809</v>
      </c>
      <c r="C184" s="738" t="s">
        <v>1835</v>
      </c>
      <c r="D184" s="738" t="s">
        <v>1174</v>
      </c>
      <c r="E184" s="548" t="s">
        <v>2339</v>
      </c>
      <c r="F184" s="713" t="s">
        <v>2346</v>
      </c>
      <c r="G184" s="738" t="s">
        <v>2347</v>
      </c>
      <c r="H184" s="799"/>
      <c r="I184" s="738" t="s">
        <v>904</v>
      </c>
      <c r="J184" s="738" t="s">
        <v>1767</v>
      </c>
      <c r="K184" s="727"/>
      <c r="L184" s="727"/>
      <c r="M184" s="716"/>
      <c r="N184" s="716"/>
      <c r="O184" s="530"/>
      <c r="P184" s="530"/>
      <c r="Q184" s="710"/>
      <c r="R184" s="531"/>
      <c r="S184" s="531"/>
      <c r="T184" s="528"/>
    </row>
    <row r="185" spans="1:20" s="532" customFormat="1" ht="24" customHeight="1" x14ac:dyDescent="0.25">
      <c r="A185" s="570">
        <v>343</v>
      </c>
      <c r="B185" s="571">
        <v>1000809</v>
      </c>
      <c r="C185" s="733" t="s">
        <v>1835</v>
      </c>
      <c r="D185" s="733" t="s">
        <v>1174</v>
      </c>
      <c r="E185" s="241" t="s">
        <v>2299</v>
      </c>
      <c r="F185" s="714" t="s">
        <v>2348</v>
      </c>
      <c r="G185" s="733" t="s">
        <v>2349</v>
      </c>
      <c r="H185" s="714" t="s">
        <v>2008</v>
      </c>
      <c r="I185" s="733" t="s">
        <v>904</v>
      </c>
      <c r="J185" s="733" t="s">
        <v>1767</v>
      </c>
      <c r="K185" s="727"/>
      <c r="L185" s="727"/>
      <c r="M185" s="716"/>
      <c r="N185" s="716"/>
      <c r="O185" s="530"/>
      <c r="P185" s="530"/>
      <c r="Q185" s="710"/>
      <c r="R185" s="531"/>
      <c r="S185" s="531"/>
      <c r="T185" s="528"/>
    </row>
    <row r="186" spans="1:20" ht="24" customHeight="1" x14ac:dyDescent="0.25">
      <c r="A186" s="788" t="s">
        <v>2039</v>
      </c>
      <c r="B186" s="788"/>
      <c r="C186" s="788"/>
      <c r="D186" s="788"/>
      <c r="E186" s="788"/>
      <c r="F186" s="788"/>
      <c r="G186" s="788"/>
      <c r="H186" s="788"/>
      <c r="I186" s="788"/>
      <c r="J186" s="788"/>
      <c r="K186" s="727"/>
      <c r="L186" s="727"/>
      <c r="M186" s="716"/>
      <c r="N186" s="716"/>
      <c r="O186" s="523"/>
      <c r="P186" s="523"/>
      <c r="Q186" s="710"/>
      <c r="R186" s="527"/>
      <c r="S186" s="527"/>
      <c r="T186" s="528"/>
    </row>
    <row r="187" spans="1:20" s="532" customFormat="1" ht="48" x14ac:dyDescent="0.25">
      <c r="A187" s="551">
        <v>344</v>
      </c>
      <c r="B187" s="566">
        <v>1000013</v>
      </c>
      <c r="C187" s="712" t="s">
        <v>1777</v>
      </c>
      <c r="D187" s="712" t="s">
        <v>2350</v>
      </c>
      <c r="E187" s="405" t="s">
        <v>2351</v>
      </c>
      <c r="F187" s="708" t="s">
        <v>2352</v>
      </c>
      <c r="G187" s="708" t="s">
        <v>2353</v>
      </c>
      <c r="H187" s="789" t="s">
        <v>2354</v>
      </c>
      <c r="I187" s="719" t="s">
        <v>904</v>
      </c>
      <c r="J187" s="719" t="s">
        <v>1767</v>
      </c>
      <c r="K187" s="727"/>
      <c r="L187" s="727"/>
      <c r="M187" s="716"/>
      <c r="N187" s="716"/>
      <c r="O187" s="530"/>
      <c r="P187" s="530"/>
      <c r="Q187" s="710"/>
      <c r="R187" s="531"/>
      <c r="S187" s="531"/>
      <c r="T187" s="528"/>
    </row>
    <row r="188" spans="1:20" s="532" customFormat="1" ht="24" customHeight="1" x14ac:dyDescent="0.25">
      <c r="A188" s="554">
        <v>345</v>
      </c>
      <c r="B188" s="567">
        <v>1000511</v>
      </c>
      <c r="C188" s="738" t="s">
        <v>2355</v>
      </c>
      <c r="D188" s="738" t="s">
        <v>2356</v>
      </c>
      <c r="E188" s="239" t="s">
        <v>2357</v>
      </c>
      <c r="F188" s="709" t="s">
        <v>2358</v>
      </c>
      <c r="G188" s="715" t="s">
        <v>2359</v>
      </c>
      <c r="H188" s="790"/>
      <c r="I188" s="715" t="s">
        <v>904</v>
      </c>
      <c r="J188" s="715" t="s">
        <v>1767</v>
      </c>
      <c r="K188" s="727"/>
      <c r="L188" s="727"/>
      <c r="M188" s="716"/>
      <c r="N188" s="716"/>
      <c r="O188" s="530"/>
      <c r="P188" s="530"/>
      <c r="Q188" s="710"/>
      <c r="R188" s="531"/>
      <c r="S188" s="531"/>
      <c r="T188" s="528"/>
    </row>
    <row r="189" spans="1:20" s="532" customFormat="1" ht="24" customHeight="1" x14ac:dyDescent="0.25">
      <c r="A189" s="554">
        <v>346</v>
      </c>
      <c r="B189" s="567">
        <v>1000511</v>
      </c>
      <c r="C189" s="738" t="s">
        <v>2355</v>
      </c>
      <c r="D189" s="738" t="s">
        <v>2356</v>
      </c>
      <c r="E189" s="239" t="s">
        <v>2360</v>
      </c>
      <c r="F189" s="709" t="s">
        <v>2361</v>
      </c>
      <c r="G189" s="715" t="s">
        <v>2362</v>
      </c>
      <c r="H189" s="790"/>
      <c r="I189" s="715" t="s">
        <v>904</v>
      </c>
      <c r="J189" s="715" t="s">
        <v>1767</v>
      </c>
      <c r="K189" s="727"/>
      <c r="L189" s="727"/>
      <c r="M189" s="716"/>
      <c r="N189" s="716"/>
      <c r="O189" s="530"/>
      <c r="P189" s="530"/>
      <c r="Q189" s="710"/>
      <c r="R189" s="531"/>
      <c r="S189" s="531"/>
      <c r="T189" s="528"/>
    </row>
    <row r="190" spans="1:20" s="532" customFormat="1" ht="24" customHeight="1" x14ac:dyDescent="0.25">
      <c r="A190" s="554">
        <v>347</v>
      </c>
      <c r="B190" s="567">
        <v>1000511</v>
      </c>
      <c r="C190" s="738" t="s">
        <v>2355</v>
      </c>
      <c r="D190" s="738" t="s">
        <v>2356</v>
      </c>
      <c r="E190" s="239" t="s">
        <v>2363</v>
      </c>
      <c r="F190" s="709" t="s">
        <v>2364</v>
      </c>
      <c r="G190" s="715" t="s">
        <v>2365</v>
      </c>
      <c r="H190" s="790"/>
      <c r="I190" s="715" t="s">
        <v>904</v>
      </c>
      <c r="J190" s="715" t="s">
        <v>1767</v>
      </c>
      <c r="K190" s="727"/>
      <c r="L190" s="727"/>
      <c r="M190" s="716"/>
      <c r="N190" s="716"/>
      <c r="O190" s="530"/>
      <c r="P190" s="530"/>
      <c r="Q190" s="710"/>
      <c r="R190" s="531"/>
      <c r="S190" s="531"/>
      <c r="T190" s="528"/>
    </row>
    <row r="191" spans="1:20" s="532" customFormat="1" ht="24" customHeight="1" x14ac:dyDescent="0.25">
      <c r="A191" s="554">
        <v>348</v>
      </c>
      <c r="B191" s="567">
        <v>1000511</v>
      </c>
      <c r="C191" s="738" t="s">
        <v>2355</v>
      </c>
      <c r="D191" s="738" t="s">
        <v>2356</v>
      </c>
      <c r="E191" s="239" t="s">
        <v>2366</v>
      </c>
      <c r="F191" s="709" t="s">
        <v>2367</v>
      </c>
      <c r="G191" s="715" t="s">
        <v>2368</v>
      </c>
      <c r="H191" s="790"/>
      <c r="I191" s="715" t="s">
        <v>904</v>
      </c>
      <c r="J191" s="715" t="s">
        <v>1767</v>
      </c>
      <c r="K191" s="727"/>
      <c r="L191" s="727"/>
      <c r="M191" s="716"/>
      <c r="N191" s="716"/>
      <c r="O191" s="530"/>
      <c r="P191" s="530"/>
      <c r="Q191" s="710"/>
      <c r="R191" s="531"/>
      <c r="S191" s="531"/>
      <c r="T191" s="528"/>
    </row>
    <row r="192" spans="1:20" s="532" customFormat="1" ht="24" customHeight="1" x14ac:dyDescent="0.25">
      <c r="A192" s="554">
        <v>349</v>
      </c>
      <c r="B192" s="567">
        <v>1000511</v>
      </c>
      <c r="C192" s="738" t="s">
        <v>2355</v>
      </c>
      <c r="D192" s="738" t="s">
        <v>2356</v>
      </c>
      <c r="E192" s="239" t="s">
        <v>2369</v>
      </c>
      <c r="F192" s="709" t="s">
        <v>2370</v>
      </c>
      <c r="G192" s="715" t="s">
        <v>2371</v>
      </c>
      <c r="H192" s="790"/>
      <c r="I192" s="715" t="s">
        <v>904</v>
      </c>
      <c r="J192" s="715" t="s">
        <v>1767</v>
      </c>
      <c r="K192" s="727"/>
      <c r="L192" s="727"/>
      <c r="M192" s="716"/>
      <c r="N192" s="716"/>
      <c r="O192" s="530"/>
      <c r="P192" s="530"/>
      <c r="Q192" s="710"/>
      <c r="R192" s="531"/>
      <c r="S192" s="531"/>
      <c r="T192" s="528"/>
    </row>
    <row r="193" spans="1:20" s="532" customFormat="1" ht="24" customHeight="1" x14ac:dyDescent="0.25">
      <c r="A193" s="554">
        <v>350</v>
      </c>
      <c r="B193" s="567">
        <v>1000511</v>
      </c>
      <c r="C193" s="738" t="s">
        <v>2355</v>
      </c>
      <c r="D193" s="738" t="s">
        <v>2356</v>
      </c>
      <c r="E193" s="239" t="s">
        <v>2372</v>
      </c>
      <c r="F193" s="709" t="s">
        <v>2373</v>
      </c>
      <c r="G193" s="715" t="s">
        <v>2374</v>
      </c>
      <c r="H193" s="790"/>
      <c r="I193" s="715" t="s">
        <v>904</v>
      </c>
      <c r="J193" s="715" t="s">
        <v>1767</v>
      </c>
      <c r="K193" s="727"/>
      <c r="L193" s="727"/>
      <c r="M193" s="716"/>
      <c r="N193" s="716"/>
      <c r="O193" s="530"/>
      <c r="P193" s="530"/>
      <c r="Q193" s="710"/>
      <c r="R193" s="531"/>
      <c r="S193" s="531"/>
      <c r="T193" s="528"/>
    </row>
    <row r="194" spans="1:20" s="532" customFormat="1" ht="24" customHeight="1" x14ac:dyDescent="0.25">
      <c r="A194" s="554">
        <v>351</v>
      </c>
      <c r="B194" s="567">
        <v>1000511</v>
      </c>
      <c r="C194" s="738" t="s">
        <v>2355</v>
      </c>
      <c r="D194" s="738" t="s">
        <v>2356</v>
      </c>
      <c r="E194" s="239" t="s">
        <v>2375</v>
      </c>
      <c r="F194" s="709" t="s">
        <v>2376</v>
      </c>
      <c r="G194" s="715" t="s">
        <v>2377</v>
      </c>
      <c r="H194" s="790"/>
      <c r="I194" s="715" t="s">
        <v>904</v>
      </c>
      <c r="J194" s="715" t="s">
        <v>1767</v>
      </c>
      <c r="K194" s="727"/>
      <c r="L194" s="727"/>
      <c r="M194" s="716"/>
      <c r="N194" s="716"/>
      <c r="O194" s="530"/>
      <c r="P194" s="530"/>
      <c r="Q194" s="710"/>
      <c r="R194" s="531"/>
      <c r="S194" s="531"/>
      <c r="T194" s="528"/>
    </row>
    <row r="195" spans="1:20" s="532" customFormat="1" ht="36" customHeight="1" x14ac:dyDescent="0.25">
      <c r="A195" s="554">
        <v>352</v>
      </c>
      <c r="B195" s="567">
        <v>1000809</v>
      </c>
      <c r="C195" s="738" t="s">
        <v>1835</v>
      </c>
      <c r="D195" s="738" t="s">
        <v>1174</v>
      </c>
      <c r="E195" s="239" t="s">
        <v>2378</v>
      </c>
      <c r="F195" s="791" t="s">
        <v>2379</v>
      </c>
      <c r="G195" s="792"/>
      <c r="H195" s="790" t="s">
        <v>2380</v>
      </c>
      <c r="I195" s="715" t="s">
        <v>904</v>
      </c>
      <c r="J195" s="715" t="s">
        <v>2381</v>
      </c>
      <c r="K195" s="727"/>
      <c r="L195" s="727"/>
      <c r="M195" s="716"/>
      <c r="N195" s="716"/>
      <c r="O195" s="530"/>
      <c r="P195" s="530"/>
      <c r="Q195" s="710"/>
      <c r="R195" s="531"/>
      <c r="S195" s="531"/>
      <c r="T195" s="528"/>
    </row>
    <row r="196" spans="1:20" s="532" customFormat="1" ht="141" customHeight="1" x14ac:dyDescent="0.25">
      <c r="A196" s="596">
        <v>353</v>
      </c>
      <c r="B196" s="613">
        <v>1000809</v>
      </c>
      <c r="C196" s="597" t="s">
        <v>1835</v>
      </c>
      <c r="D196" s="597" t="s">
        <v>1174</v>
      </c>
      <c r="E196" s="614" t="s">
        <v>2378</v>
      </c>
      <c r="F196" s="794" t="s">
        <v>2382</v>
      </c>
      <c r="G196" s="795"/>
      <c r="H196" s="793"/>
      <c r="I196" s="599" t="s">
        <v>2383</v>
      </c>
      <c r="J196" s="599" t="s">
        <v>1767</v>
      </c>
      <c r="K196" s="727"/>
      <c r="L196" s="727"/>
      <c r="M196" s="716"/>
      <c r="N196" s="716"/>
      <c r="O196" s="530"/>
      <c r="P196" s="530"/>
      <c r="Q196" s="710"/>
      <c r="R196" s="531"/>
      <c r="S196" s="531"/>
      <c r="T196" s="528"/>
    </row>
    <row r="197" spans="1:20" s="617" customFormat="1" ht="13.5" customHeight="1" x14ac:dyDescent="0.25">
      <c r="A197" s="493"/>
      <c r="B197" s="494"/>
      <c r="C197" s="492"/>
      <c r="D197" s="490"/>
      <c r="E197" s="615"/>
      <c r="F197" s="727"/>
      <c r="G197" s="727"/>
      <c r="H197" s="727"/>
      <c r="I197" s="727"/>
      <c r="J197" s="727"/>
      <c r="K197" s="616"/>
      <c r="L197" s="616"/>
      <c r="M197" s="723"/>
      <c r="N197" s="727"/>
      <c r="O197" s="524"/>
      <c r="P197" s="524"/>
      <c r="Q197" s="528"/>
      <c r="R197" s="527"/>
      <c r="S197" s="527"/>
      <c r="T197" s="528"/>
    </row>
    <row r="198" spans="1:20" s="617" customFormat="1" ht="13.5" customHeight="1" x14ac:dyDescent="0.25">
      <c r="A198" s="495" t="s">
        <v>2059</v>
      </c>
      <c r="B198" s="491"/>
      <c r="C198" s="491"/>
      <c r="D198" s="491"/>
      <c r="E198" s="496"/>
      <c r="F198" s="485"/>
      <c r="G198" s="485"/>
      <c r="H198" s="485"/>
      <c r="I198" s="485"/>
      <c r="J198" s="485"/>
      <c r="K198" s="618"/>
      <c r="L198" s="618"/>
      <c r="M198" s="727"/>
      <c r="N198" s="727"/>
      <c r="O198" s="524"/>
      <c r="P198" s="524"/>
      <c r="Q198" s="528"/>
      <c r="R198" s="527"/>
      <c r="S198" s="527"/>
      <c r="T198" s="528"/>
    </row>
    <row r="199" spans="1:20" s="617" customFormat="1" ht="13.5" customHeight="1" x14ac:dyDescent="0.25">
      <c r="A199" s="768">
        <v>103</v>
      </c>
      <c r="B199" s="767" t="s">
        <v>2428</v>
      </c>
      <c r="C199" s="491"/>
      <c r="D199" s="491"/>
      <c r="E199" s="496"/>
      <c r="F199" s="485"/>
      <c r="G199" s="485"/>
      <c r="H199" s="485"/>
      <c r="I199" s="485"/>
      <c r="J199" s="485"/>
      <c r="K199" s="618"/>
      <c r="L199" s="618"/>
      <c r="M199" s="727"/>
      <c r="N199" s="727"/>
      <c r="O199" s="524"/>
      <c r="P199" s="524"/>
      <c r="Q199" s="528"/>
      <c r="R199" s="527"/>
      <c r="S199" s="527"/>
      <c r="T199" s="528"/>
    </row>
    <row r="200" spans="1:20" s="617" customFormat="1" ht="13.5" customHeight="1" x14ac:dyDescent="0.25">
      <c r="A200" s="494">
        <v>132</v>
      </c>
      <c r="B200" s="492" t="s">
        <v>2401</v>
      </c>
      <c r="C200" s="492"/>
      <c r="D200" s="492"/>
      <c r="E200" s="520"/>
      <c r="F200" s="485"/>
      <c r="G200" s="485"/>
      <c r="H200" s="485"/>
      <c r="I200" s="485"/>
      <c r="J200" s="485"/>
      <c r="K200" s="485"/>
      <c r="L200" s="485"/>
      <c r="M200" s="727"/>
      <c r="N200" s="727"/>
      <c r="O200" s="524"/>
      <c r="P200" s="524"/>
      <c r="Q200" s="528"/>
      <c r="R200" s="619"/>
      <c r="S200" s="619"/>
      <c r="T200" s="618"/>
    </row>
    <row r="201" spans="1:20" s="617" customFormat="1" ht="13.5" customHeight="1" x14ac:dyDescent="0.25">
      <c r="A201" s="551">
        <v>2122</v>
      </c>
      <c r="B201" s="492" t="s">
        <v>2427</v>
      </c>
      <c r="C201" s="492"/>
      <c r="D201" s="492"/>
      <c r="E201" s="520"/>
      <c r="F201" s="485"/>
      <c r="G201" s="485"/>
      <c r="H201" s="485"/>
      <c r="I201" s="485"/>
      <c r="J201" s="485"/>
      <c r="K201" s="485"/>
      <c r="L201" s="485"/>
      <c r="M201" s="727"/>
      <c r="N201" s="727"/>
      <c r="O201" s="524"/>
      <c r="P201" s="524"/>
      <c r="Q201" s="528"/>
      <c r="R201" s="619"/>
      <c r="S201" s="619"/>
      <c r="T201" s="618"/>
    </row>
    <row r="202" spans="1:20" s="617" customFormat="1" ht="13.5" customHeight="1" x14ac:dyDescent="0.25">
      <c r="A202" s="551">
        <v>2123</v>
      </c>
      <c r="B202" s="492" t="s">
        <v>2427</v>
      </c>
      <c r="C202" s="492"/>
      <c r="D202" s="492"/>
      <c r="E202" s="520"/>
      <c r="F202" s="485"/>
      <c r="G202" s="485"/>
      <c r="H202" s="485"/>
      <c r="I202" s="485"/>
      <c r="J202" s="485"/>
      <c r="K202" s="485"/>
      <c r="L202" s="485"/>
      <c r="M202" s="727"/>
      <c r="N202" s="727"/>
      <c r="O202" s="524"/>
      <c r="P202" s="524"/>
      <c r="Q202" s="528"/>
      <c r="R202" s="619"/>
      <c r="S202" s="619"/>
      <c r="T202" s="618"/>
    </row>
    <row r="203" spans="1:20" s="617" customFormat="1" ht="13.5" customHeight="1" x14ac:dyDescent="0.25">
      <c r="A203" s="551">
        <v>2124</v>
      </c>
      <c r="B203" s="520" t="s">
        <v>2426</v>
      </c>
      <c r="C203" s="492"/>
      <c r="D203" s="492"/>
      <c r="E203" s="520"/>
      <c r="F203" s="485"/>
      <c r="G203" s="485"/>
      <c r="H203" s="485"/>
      <c r="I203" s="485"/>
      <c r="J203" s="485"/>
      <c r="K203" s="485"/>
      <c r="L203" s="485"/>
      <c r="M203" s="727"/>
      <c r="N203" s="727"/>
      <c r="O203" s="524"/>
      <c r="P203" s="524"/>
      <c r="Q203" s="528"/>
      <c r="R203" s="619"/>
      <c r="S203" s="619"/>
      <c r="T203" s="618"/>
    </row>
    <row r="204" spans="1:20" s="617" customFormat="1" ht="13.5" customHeight="1" x14ac:dyDescent="0.25">
      <c r="A204" s="551">
        <v>2125</v>
      </c>
      <c r="B204" s="520" t="s">
        <v>2426</v>
      </c>
      <c r="C204" s="492"/>
      <c r="D204" s="492"/>
      <c r="E204" s="520"/>
      <c r="F204" s="485"/>
      <c r="G204" s="485"/>
      <c r="H204" s="485"/>
      <c r="I204" s="485"/>
      <c r="J204" s="485"/>
      <c r="K204" s="485"/>
      <c r="L204" s="485"/>
      <c r="M204" s="727"/>
      <c r="N204" s="727"/>
      <c r="O204" s="524"/>
      <c r="P204" s="524"/>
      <c r="Q204" s="528"/>
      <c r="R204" s="619"/>
      <c r="S204" s="619"/>
      <c r="T204" s="618"/>
    </row>
    <row r="205" spans="1:20" s="617" customFormat="1" ht="13.5" customHeight="1" x14ac:dyDescent="0.25">
      <c r="A205" s="551">
        <v>2126</v>
      </c>
      <c r="B205" s="520" t="s">
        <v>2426</v>
      </c>
      <c r="C205" s="492"/>
      <c r="D205" s="492"/>
      <c r="E205" s="520"/>
      <c r="F205" s="485"/>
      <c r="G205" s="485"/>
      <c r="H205" s="485"/>
      <c r="I205" s="485"/>
      <c r="J205" s="485"/>
      <c r="K205" s="485"/>
      <c r="L205" s="485"/>
      <c r="M205" s="727"/>
      <c r="N205" s="727"/>
      <c r="O205" s="524"/>
      <c r="P205" s="524"/>
      <c r="Q205" s="528"/>
      <c r="R205" s="619"/>
      <c r="S205" s="619"/>
      <c r="T205" s="618"/>
    </row>
    <row r="206" spans="1:20" s="617" customFormat="1" ht="13.5" customHeight="1" x14ac:dyDescent="0.25">
      <c r="A206" s="551">
        <v>2127</v>
      </c>
      <c r="B206" s="520" t="s">
        <v>2426</v>
      </c>
      <c r="C206" s="492"/>
      <c r="D206" s="492"/>
      <c r="E206" s="520"/>
      <c r="F206" s="485"/>
      <c r="G206" s="485"/>
      <c r="H206" s="485"/>
      <c r="I206" s="485"/>
      <c r="J206" s="485"/>
      <c r="K206" s="485"/>
      <c r="L206" s="485"/>
      <c r="M206" s="727"/>
      <c r="N206" s="727"/>
      <c r="O206" s="524"/>
      <c r="P206" s="524"/>
      <c r="Q206" s="528"/>
      <c r="R206" s="619"/>
      <c r="S206" s="619"/>
      <c r="T206" s="618"/>
    </row>
    <row r="207" spans="1:20" s="661" customFormat="1" x14ac:dyDescent="0.25">
      <c r="A207" s="551">
        <v>2128</v>
      </c>
      <c r="B207" s="520" t="s">
        <v>2426</v>
      </c>
      <c r="C207" s="490"/>
      <c r="D207" s="490"/>
      <c r="E207" s="660"/>
      <c r="K207" s="484"/>
      <c r="L207" s="484"/>
      <c r="M207" s="662"/>
      <c r="N207" s="663"/>
      <c r="O207" s="664"/>
      <c r="P207" s="664"/>
      <c r="Q207" s="665"/>
      <c r="R207" s="666"/>
      <c r="S207" s="666"/>
      <c r="T207" s="667"/>
    </row>
    <row r="208" spans="1:20" x14ac:dyDescent="0.25">
      <c r="A208" s="551">
        <v>2129</v>
      </c>
      <c r="B208" s="520" t="s">
        <v>2426</v>
      </c>
    </row>
    <row r="209" spans="1:2" x14ac:dyDescent="0.25">
      <c r="A209" s="551">
        <v>2130</v>
      </c>
      <c r="B209" s="520" t="s">
        <v>2425</v>
      </c>
    </row>
    <row r="210" spans="1:2" x14ac:dyDescent="0.25">
      <c r="A210" s="551">
        <v>2131</v>
      </c>
      <c r="B210" s="520" t="s">
        <v>2424</v>
      </c>
    </row>
    <row r="211" spans="1:2" x14ac:dyDescent="0.25">
      <c r="A211" s="551"/>
      <c r="B211" s="520"/>
    </row>
    <row r="212" spans="1:2" x14ac:dyDescent="0.25">
      <c r="A212" s="551"/>
      <c r="B212" s="520"/>
    </row>
  </sheetData>
  <mergeCells count="204">
    <mergeCell ref="A1:K1"/>
    <mergeCell ref="L1:P1"/>
    <mergeCell ref="Q1:S1"/>
    <mergeCell ref="A3:T3"/>
    <mergeCell ref="N4:P7"/>
    <mergeCell ref="Q6:S6"/>
    <mergeCell ref="T9:T12"/>
    <mergeCell ref="F13:F15"/>
    <mergeCell ref="G13:G15"/>
    <mergeCell ref="H13:H15"/>
    <mergeCell ref="M13:M15"/>
    <mergeCell ref="N13:N14"/>
    <mergeCell ref="Q13:Q14"/>
    <mergeCell ref="Q8:S8"/>
    <mergeCell ref="F9:F12"/>
    <mergeCell ref="G9:G12"/>
    <mergeCell ref="H9:H12"/>
    <mergeCell ref="K9:K12"/>
    <mergeCell ref="L9:L12"/>
    <mergeCell ref="M9:M12"/>
    <mergeCell ref="N9:N12"/>
    <mergeCell ref="Q9:Q12"/>
    <mergeCell ref="Q16:Q19"/>
    <mergeCell ref="K18:K19"/>
    <mergeCell ref="G20:G22"/>
    <mergeCell ref="H20:H22"/>
    <mergeCell ref="K20:K21"/>
    <mergeCell ref="L20:L22"/>
    <mergeCell ref="Q20:Q22"/>
    <mergeCell ref="G16:G19"/>
    <mergeCell ref="H16:H19"/>
    <mergeCell ref="K16:K17"/>
    <mergeCell ref="L16:L19"/>
    <mergeCell ref="M16:M24"/>
    <mergeCell ref="N16:N24"/>
    <mergeCell ref="H23:H24"/>
    <mergeCell ref="L23:L24"/>
    <mergeCell ref="Q27:Q32"/>
    <mergeCell ref="T27:T32"/>
    <mergeCell ref="G28:G30"/>
    <mergeCell ref="F31:F32"/>
    <mergeCell ref="G31:G32"/>
    <mergeCell ref="H31:H32"/>
    <mergeCell ref="I31:I32"/>
    <mergeCell ref="Q23:S24"/>
    <mergeCell ref="T23:T24"/>
    <mergeCell ref="N25:P25"/>
    <mergeCell ref="A26:T26"/>
    <mergeCell ref="F27:F30"/>
    <mergeCell ref="H27:H30"/>
    <mergeCell ref="K27:K32"/>
    <mergeCell ref="L27:L32"/>
    <mergeCell ref="M27:M32"/>
    <mergeCell ref="N27:P32"/>
    <mergeCell ref="N36:P36"/>
    <mergeCell ref="F37:F39"/>
    <mergeCell ref="K37:K39"/>
    <mergeCell ref="L37:L39"/>
    <mergeCell ref="M37:M39"/>
    <mergeCell ref="N37:N39"/>
    <mergeCell ref="A33:T33"/>
    <mergeCell ref="F34:F35"/>
    <mergeCell ref="G34:G35"/>
    <mergeCell ref="H34:H36"/>
    <mergeCell ref="K34:K36"/>
    <mergeCell ref="L34:L36"/>
    <mergeCell ref="M34:M35"/>
    <mergeCell ref="N34:N35"/>
    <mergeCell ref="Q34:S36"/>
    <mergeCell ref="T34:T39"/>
    <mergeCell ref="H45:H50"/>
    <mergeCell ref="L45:L52"/>
    <mergeCell ref="G47:G48"/>
    <mergeCell ref="H59:H64"/>
    <mergeCell ref="F60:F64"/>
    <mergeCell ref="G60:G64"/>
    <mergeCell ref="L60:L64"/>
    <mergeCell ref="Q37:S39"/>
    <mergeCell ref="G38:G39"/>
    <mergeCell ref="H38:H39"/>
    <mergeCell ref="A40:L40"/>
    <mergeCell ref="K41:K64"/>
    <mergeCell ref="F42:F44"/>
    <mergeCell ref="G42:G44"/>
    <mergeCell ref="H42:H44"/>
    <mergeCell ref="L42:L44"/>
    <mergeCell ref="F45:F58"/>
    <mergeCell ref="A65:L65"/>
    <mergeCell ref="K66:K67"/>
    <mergeCell ref="L66:L67"/>
    <mergeCell ref="T66:T67"/>
    <mergeCell ref="A68:L68"/>
    <mergeCell ref="F69:F70"/>
    <mergeCell ref="G69:G70"/>
    <mergeCell ref="H69:H70"/>
    <mergeCell ref="K69:K78"/>
    <mergeCell ref="L69:L78"/>
    <mergeCell ref="K99:K102"/>
    <mergeCell ref="L99:L102"/>
    <mergeCell ref="Q80:Q83"/>
    <mergeCell ref="F84:F85"/>
    <mergeCell ref="G84:G85"/>
    <mergeCell ref="H84:H85"/>
    <mergeCell ref="L84:L85"/>
    <mergeCell ref="A86:L86"/>
    <mergeCell ref="M69:M78"/>
    <mergeCell ref="N69:N78"/>
    <mergeCell ref="Q69:Q78"/>
    <mergeCell ref="A79:L79"/>
    <mergeCell ref="G80:G82"/>
    <mergeCell ref="H80:H82"/>
    <mergeCell ref="K80:K85"/>
    <mergeCell ref="L80:L82"/>
    <mergeCell ref="M80:M83"/>
    <mergeCell ref="N80:N83"/>
    <mergeCell ref="F103:F114"/>
    <mergeCell ref="G103:G114"/>
    <mergeCell ref="H103:H114"/>
    <mergeCell ref="K103:K114"/>
    <mergeCell ref="L103:L114"/>
    <mergeCell ref="T103:T114"/>
    <mergeCell ref="N87:N102"/>
    <mergeCell ref="Q87:Q102"/>
    <mergeCell ref="F90:F92"/>
    <mergeCell ref="L90:L92"/>
    <mergeCell ref="F94:F98"/>
    <mergeCell ref="G94:G98"/>
    <mergeCell ref="H94:H98"/>
    <mergeCell ref="K94:K98"/>
    <mergeCell ref="L95:L98"/>
    <mergeCell ref="F99:F101"/>
    <mergeCell ref="F87:F89"/>
    <mergeCell ref="G87:G92"/>
    <mergeCell ref="H87:H92"/>
    <mergeCell ref="K87:K93"/>
    <mergeCell ref="L87:L89"/>
    <mergeCell ref="M87:M102"/>
    <mergeCell ref="G99:G101"/>
    <mergeCell ref="H99:H101"/>
    <mergeCell ref="F115:F117"/>
    <mergeCell ref="G115:G117"/>
    <mergeCell ref="H115:H118"/>
    <mergeCell ref="K115:K127"/>
    <mergeCell ref="L115:L117"/>
    <mergeCell ref="T115:T117"/>
    <mergeCell ref="F119:F125"/>
    <mergeCell ref="G119:G125"/>
    <mergeCell ref="H119:H127"/>
    <mergeCell ref="L119:L121"/>
    <mergeCell ref="T119:T125"/>
    <mergeCell ref="L122:L125"/>
    <mergeCell ref="F126:F127"/>
    <mergeCell ref="G126:G127"/>
    <mergeCell ref="L126:L127"/>
    <mergeCell ref="F128:F139"/>
    <mergeCell ref="G128:G139"/>
    <mergeCell ref="H128:H140"/>
    <mergeCell ref="K128:K140"/>
    <mergeCell ref="T128:T139"/>
    <mergeCell ref="Q146:Q166"/>
    <mergeCell ref="F147:F148"/>
    <mergeCell ref="G147:G148"/>
    <mergeCell ref="H147:H151"/>
    <mergeCell ref="F149:F156"/>
    <mergeCell ref="G149:G151"/>
    <mergeCell ref="G152:G153"/>
    <mergeCell ref="L129:L139"/>
    <mergeCell ref="A141:J141"/>
    <mergeCell ref="F142:G142"/>
    <mergeCell ref="H142:H144"/>
    <mergeCell ref="F143:G143"/>
    <mergeCell ref="F144:G144"/>
    <mergeCell ref="H152:H153"/>
    <mergeCell ref="G154:G155"/>
    <mergeCell ref="H154:H155"/>
    <mergeCell ref="G156:G158"/>
    <mergeCell ref="H156:H158"/>
    <mergeCell ref="F157:F158"/>
    <mergeCell ref="A145:J145"/>
    <mergeCell ref="M146:M166"/>
    <mergeCell ref="N146:N166"/>
    <mergeCell ref="A166:J166"/>
    <mergeCell ref="F167:F169"/>
    <mergeCell ref="G167:G169"/>
    <mergeCell ref="H167:H170"/>
    <mergeCell ref="M167:M173"/>
    <mergeCell ref="N167:N173"/>
    <mergeCell ref="F159:F162"/>
    <mergeCell ref="G159:G160"/>
    <mergeCell ref="H159:H160"/>
    <mergeCell ref="G161:G162"/>
    <mergeCell ref="H161:H162"/>
    <mergeCell ref="H164:H165"/>
    <mergeCell ref="A186:J186"/>
    <mergeCell ref="H187:H194"/>
    <mergeCell ref="F195:G195"/>
    <mergeCell ref="H195:H196"/>
    <mergeCell ref="F196:G196"/>
    <mergeCell ref="Q167:Q173"/>
    <mergeCell ref="A174:J174"/>
    <mergeCell ref="H175:H176"/>
    <mergeCell ref="A178:J178"/>
    <mergeCell ref="H179:H182"/>
    <mergeCell ref="H183:H184"/>
  </mergeCells>
  <conditionalFormatting sqref="R27:R30 O10:O12 R20:R22 R2 R140:R144 R4:R7 R146:R165 R187:R1048576 R167:R185 R9:R12">
    <cfRule type="timePeriod" dxfId="169" priority="38" timePeriod="nextMonth">
      <formula>AND(MONTH(O2)=MONTH(EDATE(TODAY(),0+1)),YEAR(O2)=YEAR(EDATE(TODAY(),0+1)))</formula>
    </cfRule>
  </conditionalFormatting>
  <conditionalFormatting sqref="R31">
    <cfRule type="timePeriod" dxfId="168" priority="37" timePeriod="nextMonth">
      <formula>AND(MONTH(R31)=MONTH(EDATE(TODAY(),0+1)),YEAR(R31)=YEAR(EDATE(TODAY(),0+1)))</formula>
    </cfRule>
  </conditionalFormatting>
  <conditionalFormatting sqref="R32">
    <cfRule type="timePeriod" dxfId="167" priority="36" timePeriod="nextMonth">
      <formula>AND(MONTH(R32)=MONTH(EDATE(TODAY(),0+1)),YEAR(R32)=YEAR(EDATE(TODAY(),0+1)))</formula>
    </cfRule>
  </conditionalFormatting>
  <conditionalFormatting sqref="S20">
    <cfRule type="timePeriod" dxfId="166" priority="35" timePeriod="nextMonth">
      <formula>AND(MONTH(S20)=MONTH(EDATE(TODAY(),0+1)),YEAR(S20)=YEAR(EDATE(TODAY(),0+1)))</formula>
    </cfRule>
  </conditionalFormatting>
  <conditionalFormatting sqref="R20">
    <cfRule type="timePeriod" dxfId="165" priority="34" timePeriod="nextMonth">
      <formula>AND(MONTH(R20)=MONTH(EDATE(TODAY(),0+1)),YEAR(R20)=YEAR(EDATE(TODAY(),0+1)))</formula>
    </cfRule>
  </conditionalFormatting>
  <conditionalFormatting sqref="S21:S22">
    <cfRule type="timePeriod" dxfId="164" priority="33" timePeriod="nextMonth">
      <formula>AND(MONTH(S21)=MONTH(EDATE(TODAY(),0+1)),YEAR(S21)=YEAR(EDATE(TODAY(),0+1)))</formula>
    </cfRule>
  </conditionalFormatting>
  <conditionalFormatting sqref="R21:R22">
    <cfRule type="timePeriod" dxfId="163" priority="32" timePeriod="nextMonth">
      <formula>AND(MONTH(R21)=MONTH(EDATE(TODAY(),0+1)),YEAR(R21)=YEAR(EDATE(TODAY(),0+1)))</formula>
    </cfRule>
  </conditionalFormatting>
  <conditionalFormatting sqref="R80:R83 R73">
    <cfRule type="timePeriod" dxfId="162" priority="39" timePeriod="nextMonth">
      <formula>AND(MONTH(R73)=MONTH(EDATE(TODAY(),0+1)),YEAR(R73)=YEAR(EDATE(TODAY(),0+1)))</formula>
    </cfRule>
  </conditionalFormatting>
  <conditionalFormatting sqref="R105 R75:R78">
    <cfRule type="timePeriod" dxfId="161" priority="40" timePeriod="nextMonth">
      <formula>AND(MONTH(R75)=MONTH(EDATE(TODAY(),0+1)),YEAR(R75)=YEAR(EDATE(TODAY(),0+1)))</formula>
    </cfRule>
  </conditionalFormatting>
  <conditionalFormatting sqref="R92:R103">
    <cfRule type="timePeriod" dxfId="160" priority="41" timePeriod="nextMonth">
      <formula>AND(MONTH(R92)=MONTH(EDATE(TODAY(),0+1)),YEAR(R92)=YEAR(EDATE(TODAY(),0+1)))</formula>
    </cfRule>
  </conditionalFormatting>
  <conditionalFormatting sqref="R84:R85 R74 R87:R91">
    <cfRule type="timePeriod" dxfId="159" priority="42" timePeriod="nextMonth">
      <formula>AND(MONTH(R74)=MONTH(EDATE(TODAY(),0+1)),YEAR(R74)=YEAR(EDATE(TODAY(),0+1)))</formula>
    </cfRule>
  </conditionalFormatting>
  <conditionalFormatting sqref="R128:R139">
    <cfRule type="timePeriod" dxfId="158" priority="43" timePeriod="nextMonth">
      <formula>AND(MONTH(R128)=MONTH(EDATE(TODAY(),0+1)),YEAR(R128)=YEAR(EDATE(TODAY(),0+1)))</formula>
    </cfRule>
  </conditionalFormatting>
  <conditionalFormatting sqref="R106">
    <cfRule type="timePeriod" dxfId="157" priority="44" timePeriod="nextMonth">
      <formula>AND(MONTH(R106)=MONTH(EDATE(TODAY(),0+1)),YEAR(R106)=YEAR(EDATE(TODAY(),0+1)))</formula>
    </cfRule>
  </conditionalFormatting>
  <conditionalFormatting sqref="R126:R127 R112:R118">
    <cfRule type="timePeriod" dxfId="156" priority="45" timePeriod="nextMonth">
      <formula>AND(MONTH(R112)=MONTH(EDATE(TODAY(),0+1)),YEAR(R112)=YEAR(EDATE(TODAY(),0+1)))</formula>
    </cfRule>
  </conditionalFormatting>
  <conditionalFormatting sqref="R104">
    <cfRule type="timePeriod" dxfId="155" priority="46" timePeriod="nextMonth">
      <formula>AND(MONTH(R104)=MONTH(EDATE(TODAY(),0+1)),YEAR(R104)=YEAR(EDATE(TODAY(),0+1)))</formula>
    </cfRule>
  </conditionalFormatting>
  <conditionalFormatting sqref="R107">
    <cfRule type="timePeriod" dxfId="154" priority="47" timePeriod="nextMonth">
      <formula>AND(MONTH(R107)=MONTH(EDATE(TODAY(),0+1)),YEAR(R107)=YEAR(EDATE(TODAY(),0+1)))</formula>
    </cfRule>
  </conditionalFormatting>
  <conditionalFormatting sqref="R119:R127">
    <cfRule type="timePeriod" dxfId="153" priority="48" timePeriod="nextMonth">
      <formula>AND(MONTH(R119)=MONTH(EDATE(TODAY(),0+1)),YEAR(R119)=YEAR(EDATE(TODAY(),0+1)))</formula>
    </cfRule>
  </conditionalFormatting>
  <conditionalFormatting sqref="R108:R111">
    <cfRule type="timePeriod" dxfId="152" priority="49" timePeriod="nextMonth">
      <formula>AND(MONTH(R108)=MONTH(EDATE(TODAY(),0+1)),YEAR(R108)=YEAR(EDATE(TODAY(),0+1)))</formula>
    </cfRule>
  </conditionalFormatting>
  <conditionalFormatting sqref="R69:R72 R66:R67 R41:R64">
    <cfRule type="timePeriod" dxfId="151" priority="50" timePeriod="nextMonth">
      <formula>AND(MONTH(R41)=MONTH(EDATE(TODAY(),0+1)),YEAR(R41)=YEAR(EDATE(TODAY(),0+1)))</formula>
    </cfRule>
  </conditionalFormatting>
  <conditionalFormatting sqref="O13 R13">
    <cfRule type="timePeriod" dxfId="150" priority="30" timePeriod="nextMonth">
      <formula>AND(MONTH(O13)=MONTH(EDATE(TODAY(),0+1)),YEAR(O13)=YEAR(EDATE(TODAY(),0+1)))</formula>
    </cfRule>
  </conditionalFormatting>
  <conditionalFormatting sqref="R13">
    <cfRule type="timePeriod" dxfId="149" priority="29" timePeriod="nextMonth">
      <formula>AND(MONTH(R13)=MONTH(EDATE(TODAY(),0+1)),YEAR(R13)=YEAR(EDATE(TODAY(),0+1)))</formula>
    </cfRule>
  </conditionalFormatting>
  <conditionalFormatting sqref="R18:R19">
    <cfRule type="timePeriod" dxfId="148" priority="28" timePeriod="nextMonth">
      <formula>AND(MONTH(R18)=MONTH(EDATE(TODAY(),0+1)),YEAR(R18)=YEAR(EDATE(TODAY(),0+1)))</formula>
    </cfRule>
  </conditionalFormatting>
  <conditionalFormatting sqref="S16:S17">
    <cfRule type="timePeriod" dxfId="147" priority="27" timePeriod="nextMonth">
      <formula>AND(MONTH(S16)=MONTH(EDATE(TODAY(),0+1)),YEAR(S16)=YEAR(EDATE(TODAY(),0+1)))</formula>
    </cfRule>
  </conditionalFormatting>
  <conditionalFormatting sqref="R16:R17">
    <cfRule type="timePeriod" dxfId="146" priority="26" timePeriod="nextMonth">
      <formula>AND(MONTH(R16)=MONTH(EDATE(TODAY(),0+1)),YEAR(R16)=YEAR(EDATE(TODAY(),0+1)))</formula>
    </cfRule>
  </conditionalFormatting>
  <conditionalFormatting sqref="O14:P14 R14">
    <cfRule type="timePeriod" dxfId="145" priority="25" timePeriod="nextMonth">
      <formula>AND(MONTH(O14)=MONTH(EDATE(TODAY(),0+1)),YEAR(O14)=YEAR(EDATE(TODAY(),0+1)))</formula>
    </cfRule>
  </conditionalFormatting>
  <conditionalFormatting sqref="S14">
    <cfRule type="timePeriod" dxfId="144" priority="24" timePeriod="nextMonth">
      <formula>AND(MONTH(S14)=MONTH(EDATE(TODAY(),0+1)),YEAR(S14)=YEAR(EDATE(TODAY(),0+1)))</formula>
    </cfRule>
  </conditionalFormatting>
  <conditionalFormatting sqref="R126:R127">
    <cfRule type="timePeriod" dxfId="143" priority="31" timePeriod="nextMonth">
      <formula>AND(MONTH(R126)=MONTH(EDATE(TODAY(),0+1)),YEAR(R126)=YEAR(EDATE(TODAY(),0+1)))</formula>
    </cfRule>
  </conditionalFormatting>
  <conditionalFormatting sqref="R79">
    <cfRule type="timePeriod" dxfId="142" priority="23" timePeriod="nextMonth">
      <formula>AND(MONTH(R79)=MONTH(EDATE(TODAY(),0+1)),YEAR(R79)=YEAR(EDATE(TODAY(),0+1)))</formula>
    </cfRule>
  </conditionalFormatting>
  <conditionalFormatting sqref="R68">
    <cfRule type="timePeriod" dxfId="141" priority="22" timePeriod="nextMonth">
      <formula>AND(MONTH(R68)=MONTH(EDATE(TODAY(),0+1)),YEAR(R68)=YEAR(EDATE(TODAY(),0+1)))</formula>
    </cfRule>
  </conditionalFormatting>
  <conditionalFormatting sqref="R65">
    <cfRule type="timePeriod" dxfId="140" priority="21" timePeriod="nextMonth">
      <formula>AND(MONTH(R65)=MONTH(EDATE(TODAY(),0+1)),YEAR(R65)=YEAR(EDATE(TODAY(),0+1)))</formula>
    </cfRule>
  </conditionalFormatting>
  <conditionalFormatting sqref="R40">
    <cfRule type="timePeriod" dxfId="139" priority="20" timePeriod="nextMonth">
      <formula>AND(MONTH(R40)=MONTH(EDATE(TODAY(),0+1)),YEAR(R40)=YEAR(EDATE(TODAY(),0+1)))</formula>
    </cfRule>
  </conditionalFormatting>
  <conditionalFormatting sqref="R86">
    <cfRule type="timePeriod" dxfId="138" priority="19" timePeriod="nextMonth">
      <formula>AND(MONTH(R86)=MONTH(EDATE(TODAY(),0+1)),YEAR(R86)=YEAR(EDATE(TODAY(),0+1)))</formula>
    </cfRule>
  </conditionalFormatting>
  <conditionalFormatting sqref="R145">
    <cfRule type="timePeriod" dxfId="137" priority="18" timePeriod="nextMonth">
      <formula>AND(MONTH(R145)=MONTH(EDATE(TODAY(),0+1)),YEAR(R145)=YEAR(EDATE(TODAY(),0+1)))</formula>
    </cfRule>
  </conditionalFormatting>
  <conditionalFormatting sqref="R166">
    <cfRule type="timePeriod" dxfId="136" priority="17" timePeriod="nextMonth">
      <formula>AND(MONTH(R166)=MONTH(EDATE(TODAY(),0+1)),YEAR(R166)=YEAR(EDATE(TODAY(),0+1)))</formula>
    </cfRule>
  </conditionalFormatting>
  <conditionalFormatting sqref="R178:R182">
    <cfRule type="timePeriod" dxfId="135" priority="16" timePeriod="nextMonth">
      <formula>AND(MONTH(R178)=MONTH(EDATE(TODAY(),0+1)),YEAR(R178)=YEAR(EDATE(TODAY(),0+1)))</formula>
    </cfRule>
  </conditionalFormatting>
  <conditionalFormatting sqref="R184:R185">
    <cfRule type="timePeriod" dxfId="134" priority="15" timePeriod="nextMonth">
      <formula>AND(MONTH(R184)=MONTH(EDATE(TODAY(),0+1)),YEAR(R184)=YEAR(EDATE(TODAY(),0+1)))</formula>
    </cfRule>
  </conditionalFormatting>
  <conditionalFormatting sqref="R25">
    <cfRule type="timePeriod" dxfId="133" priority="14" timePeriod="nextMonth">
      <formula>AND(MONTH(R25)=MONTH(EDATE(TODAY(),0+1)),YEAR(R25)=YEAR(EDATE(TODAY(),0+1)))</formula>
    </cfRule>
  </conditionalFormatting>
  <conditionalFormatting sqref="R186:R194">
    <cfRule type="timePeriod" dxfId="132" priority="13" timePeriod="nextMonth">
      <formula>AND(MONTH(R186)=MONTH(EDATE(TODAY(),0+1)),YEAR(R186)=YEAR(EDATE(TODAY(),0+1)))</formula>
    </cfRule>
  </conditionalFormatting>
  <conditionalFormatting sqref="R174">
    <cfRule type="timePeriod" dxfId="131" priority="12" timePeriod="nextMonth">
      <formula>AND(MONTH(R174)=MONTH(EDATE(TODAY(),0+1)),YEAR(R174)=YEAR(EDATE(TODAY(),0+1)))</formula>
    </cfRule>
  </conditionalFormatting>
  <conditionalFormatting sqref="A1:A7 A16:A114 A9:A14 A116:A1048576">
    <cfRule type="duplicateValues" dxfId="130" priority="51"/>
  </conditionalFormatting>
  <conditionalFormatting sqref="A1:A7 A9:A14 A16:A1048576">
    <cfRule type="duplicateValues" dxfId="129" priority="11"/>
  </conditionalFormatting>
  <conditionalFormatting sqref="A115">
    <cfRule type="duplicateValues" dxfId="128" priority="52"/>
  </conditionalFormatting>
  <conditionalFormatting sqref="O15:P15 R15">
    <cfRule type="timePeriod" dxfId="127" priority="10" timePeriod="nextMonth">
      <formula>AND(MONTH(O15)=MONTH(EDATE(TODAY(),0+1)),YEAR(O15)=YEAR(EDATE(TODAY(),0+1)))</formula>
    </cfRule>
  </conditionalFormatting>
  <conditionalFormatting sqref="S15">
    <cfRule type="timePeriod" dxfId="126" priority="9" timePeriod="nextMonth">
      <formula>AND(MONTH(S15)=MONTH(EDATE(TODAY(),0+1)),YEAR(S15)=YEAR(EDATE(TODAY(),0+1)))</formula>
    </cfRule>
  </conditionalFormatting>
  <conditionalFormatting sqref="A15">
    <cfRule type="duplicateValues" dxfId="125" priority="53"/>
  </conditionalFormatting>
  <conditionalFormatting sqref="R8">
    <cfRule type="timePeriod" dxfId="124" priority="7" timePeriod="nextMonth">
      <formula>AND(MONTH(R8)=MONTH(EDATE(TODAY(),0+1)),YEAR(R8)=YEAR(EDATE(TODAY(),0+1)))</formula>
    </cfRule>
  </conditionalFormatting>
  <conditionalFormatting sqref="A8">
    <cfRule type="duplicateValues" dxfId="123" priority="8"/>
  </conditionalFormatting>
  <conditionalFormatting sqref="A8">
    <cfRule type="duplicateValues" dxfId="122" priority="6"/>
  </conditionalFormatting>
  <conditionalFormatting sqref="A209">
    <cfRule type="duplicateValues" dxfId="121" priority="5"/>
  </conditionalFormatting>
  <conditionalFormatting sqref="A1:A1048576">
    <cfRule type="duplicateValues" dxfId="120" priority="4"/>
  </conditionalFormatting>
  <conditionalFormatting sqref="B197">
    <cfRule type="duplicateValues" dxfId="119" priority="3"/>
  </conditionalFormatting>
  <conditionalFormatting sqref="B197">
    <cfRule type="duplicateValues" dxfId="118" priority="2"/>
  </conditionalFormatting>
  <conditionalFormatting sqref="B197">
    <cfRule type="duplicateValues" dxfId="117" priority="1"/>
  </conditionalFormatting>
  <printOptions horizontalCentered="1"/>
  <pageMargins left="0.19685039370078741" right="0.11811023622047245" top="0.55118110236220474" bottom="0.39370078740157483" header="0.19685039370078741" footer="0.19685039370078741"/>
  <pageSetup paperSize="9" scale="48" orientation="landscape" r:id="rId1"/>
  <headerFooter>
    <oddHeader>&amp;L&amp;G&amp;C&amp;"-,Bold"&amp;14ADC Equipment Maintenance / Calibration Masterlist</oddHeader>
    <oddFooter>&amp;L&amp;8Prepared By (Name/Sign):  ________________________________
Date: ________________________________&amp;C&amp;8Page &amp;P of &amp;N
NOTE * S/N# must not be changed at all times.&amp;R&amp;8WPPL Approval by (Sign/ Date): _________________________
Esther Hau</oddFooter>
  </headerFooter>
  <rowBreaks count="6" manualBreakCount="6">
    <brk id="25" max="19" man="1"/>
    <brk id="39" max="16383" man="1"/>
    <brk id="85" max="19" man="1"/>
    <brk id="127" max="19" man="1"/>
    <brk id="144" max="19" man="1"/>
    <brk id="185" max="19" man="1"/>
  </rowBreaks>
  <legacyDrawingHF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9E1D2B-379E-4A0F-8DA0-A40E58CDEC0F}">
  <dimension ref="A1:T66"/>
  <sheetViews>
    <sheetView view="pageBreakPreview" topLeftCell="C1" zoomScaleNormal="100" zoomScaleSheetLayoutView="100" workbookViewId="0">
      <selection activeCell="E4" sqref="E4"/>
    </sheetView>
  </sheetViews>
  <sheetFormatPr defaultColWidth="9.140625" defaultRowHeight="12.75" x14ac:dyDescent="0.25"/>
  <cols>
    <col min="1" max="1" width="9.85546875" style="702" customWidth="1"/>
    <col min="2" max="2" width="8" style="703" customWidth="1"/>
    <col min="3" max="3" width="10.7109375" style="703" customWidth="1"/>
    <col min="4" max="4" width="9.140625" style="703" customWidth="1"/>
    <col min="5" max="5" width="29.140625" style="704" customWidth="1"/>
    <col min="6" max="6" width="25.85546875" style="481" customWidth="1"/>
    <col min="7" max="7" width="16.7109375" style="481" customWidth="1"/>
    <col min="8" max="8" width="17.42578125" style="481" customWidth="1"/>
    <col min="9" max="9" width="8.5703125" style="481" customWidth="1"/>
    <col min="10" max="10" width="11.42578125" style="481" customWidth="1"/>
    <col min="11" max="11" width="15.7109375" style="705" customWidth="1"/>
    <col min="12" max="12" width="22.85546875" style="705" customWidth="1"/>
    <col min="13" max="13" width="12.140625" style="706" customWidth="1"/>
    <col min="14" max="14" width="12.140625" style="481" customWidth="1"/>
    <col min="15" max="16" width="12.140625" style="707" customWidth="1"/>
    <col min="17" max="17" width="12.140625" style="481" customWidth="1"/>
    <col min="18" max="19" width="12.140625" style="707" customWidth="1"/>
    <col min="20" max="20" width="25.140625" style="481" customWidth="1"/>
    <col min="21" max="16384" width="9.140625" style="481"/>
  </cols>
  <sheetData>
    <row r="1" spans="1:20" ht="34.5" customHeight="1" thickTop="1" thickBot="1" x14ac:dyDescent="0.3">
      <c r="A1" s="904" t="s">
        <v>2402</v>
      </c>
      <c r="B1" s="905"/>
      <c r="C1" s="905"/>
      <c r="D1" s="905"/>
      <c r="E1" s="905"/>
      <c r="F1" s="905"/>
      <c r="G1" s="905"/>
      <c r="H1" s="905"/>
      <c r="I1" s="905"/>
      <c r="J1" s="905"/>
      <c r="K1" s="905"/>
      <c r="L1" s="906" t="s">
        <v>2391</v>
      </c>
      <c r="M1" s="906"/>
      <c r="N1" s="906"/>
      <c r="O1" s="906"/>
      <c r="P1" s="906"/>
      <c r="Q1" s="907" t="s">
        <v>2403</v>
      </c>
      <c r="R1" s="908"/>
      <c r="S1" s="909"/>
      <c r="T1" s="675"/>
    </row>
    <row r="2" spans="1:20" ht="59.25" customHeight="1" thickTop="1" x14ac:dyDescent="0.25">
      <c r="A2" s="676" t="s">
        <v>1130</v>
      </c>
      <c r="B2" s="677" t="s">
        <v>1131</v>
      </c>
      <c r="C2" s="677" t="s">
        <v>1132</v>
      </c>
      <c r="D2" s="677" t="s">
        <v>1133</v>
      </c>
      <c r="E2" s="678" t="s">
        <v>1134</v>
      </c>
      <c r="F2" s="434" t="s">
        <v>1135</v>
      </c>
      <c r="G2" s="435" t="s">
        <v>1136</v>
      </c>
      <c r="H2" s="679" t="s">
        <v>290</v>
      </c>
      <c r="I2" s="679" t="s">
        <v>1137</v>
      </c>
      <c r="J2" s="435" t="s">
        <v>1138</v>
      </c>
      <c r="K2" s="435" t="s">
        <v>1139</v>
      </c>
      <c r="L2" s="435" t="s">
        <v>1140</v>
      </c>
      <c r="M2" s="434" t="s">
        <v>1141</v>
      </c>
      <c r="N2" s="401" t="s">
        <v>1142</v>
      </c>
      <c r="O2" s="436" t="s">
        <v>1143</v>
      </c>
      <c r="P2" s="436" t="s">
        <v>1144</v>
      </c>
      <c r="Q2" s="403" t="s">
        <v>1145</v>
      </c>
      <c r="R2" s="437" t="s">
        <v>1146</v>
      </c>
      <c r="S2" s="437" t="s">
        <v>1147</v>
      </c>
      <c r="T2" s="680" t="s">
        <v>1148</v>
      </c>
    </row>
    <row r="3" spans="1:20" s="522" customFormat="1" ht="24" customHeight="1" x14ac:dyDescent="0.25">
      <c r="A3" s="788" t="s">
        <v>1762</v>
      </c>
      <c r="B3" s="788"/>
      <c r="C3" s="788"/>
      <c r="D3" s="788"/>
      <c r="E3" s="788"/>
      <c r="F3" s="788"/>
      <c r="G3" s="788"/>
      <c r="H3" s="788"/>
      <c r="I3" s="788"/>
      <c r="J3" s="788"/>
      <c r="K3" s="788"/>
      <c r="L3" s="788"/>
      <c r="M3" s="788"/>
      <c r="N3" s="788"/>
      <c r="O3" s="788"/>
      <c r="P3" s="788"/>
      <c r="Q3" s="788"/>
      <c r="R3" s="788"/>
      <c r="S3" s="788"/>
      <c r="T3" s="788"/>
    </row>
    <row r="4" spans="1:20" s="685" customFormat="1" ht="60" customHeight="1" x14ac:dyDescent="0.25">
      <c r="A4" s="515">
        <v>101</v>
      </c>
      <c r="B4" s="638">
        <v>1000753</v>
      </c>
      <c r="C4" s="638" t="s">
        <v>1149</v>
      </c>
      <c r="D4" s="638" t="s">
        <v>1150</v>
      </c>
      <c r="E4" s="517" t="s">
        <v>1151</v>
      </c>
      <c r="F4" s="631" t="s">
        <v>1152</v>
      </c>
      <c r="G4" s="974" t="s">
        <v>1153</v>
      </c>
      <c r="H4" s="681" t="s">
        <v>1154</v>
      </c>
      <c r="I4" s="544" t="s">
        <v>904</v>
      </c>
      <c r="J4" s="544" t="s">
        <v>1155</v>
      </c>
      <c r="K4" s="975" t="s">
        <v>1156</v>
      </c>
      <c r="L4" s="976" t="s">
        <v>2404</v>
      </c>
      <c r="M4" s="978" t="s">
        <v>1157</v>
      </c>
      <c r="N4" s="981" t="s">
        <v>1158</v>
      </c>
      <c r="O4" s="682">
        <v>43705</v>
      </c>
      <c r="P4" s="683">
        <f>O4+365</f>
        <v>44070</v>
      </c>
      <c r="Q4" s="982" t="s">
        <v>1159</v>
      </c>
      <c r="R4" s="684">
        <v>43535</v>
      </c>
      <c r="S4" s="684">
        <f>R4+365</f>
        <v>43900</v>
      </c>
      <c r="T4" s="438"/>
    </row>
    <row r="5" spans="1:20" ht="60" customHeight="1" x14ac:dyDescent="0.25">
      <c r="A5" s="497">
        <v>102</v>
      </c>
      <c r="B5" s="521">
        <v>1000753</v>
      </c>
      <c r="C5" s="480" t="s">
        <v>1149</v>
      </c>
      <c r="D5" s="521" t="s">
        <v>1150</v>
      </c>
      <c r="E5" s="483" t="s">
        <v>1160</v>
      </c>
      <c r="F5" s="634" t="s">
        <v>1161</v>
      </c>
      <c r="G5" s="969"/>
      <c r="H5" s="686" t="s">
        <v>1162</v>
      </c>
      <c r="I5" s="499" t="s">
        <v>904</v>
      </c>
      <c r="J5" s="499" t="s">
        <v>1155</v>
      </c>
      <c r="K5" s="971"/>
      <c r="L5" s="977"/>
      <c r="M5" s="979"/>
      <c r="N5" s="960"/>
      <c r="O5" s="687">
        <v>43705</v>
      </c>
      <c r="P5" s="688">
        <f>O5+365</f>
        <v>44070</v>
      </c>
      <c r="Q5" s="973"/>
      <c r="R5" s="689">
        <v>43535</v>
      </c>
      <c r="S5" s="689">
        <f>R5+365</f>
        <v>43900</v>
      </c>
      <c r="T5" s="488"/>
    </row>
    <row r="6" spans="1:20" s="685" customFormat="1" ht="60" customHeight="1" x14ac:dyDescent="0.25">
      <c r="A6" s="515">
        <v>111</v>
      </c>
      <c r="B6" s="638">
        <v>1000938</v>
      </c>
      <c r="C6" s="638" t="s">
        <v>1957</v>
      </c>
      <c r="D6" s="638" t="s">
        <v>1958</v>
      </c>
      <c r="E6" s="517" t="s">
        <v>1959</v>
      </c>
      <c r="F6" s="631" t="s">
        <v>1152</v>
      </c>
      <c r="G6" s="969"/>
      <c r="H6" s="681" t="s">
        <v>1154</v>
      </c>
      <c r="I6" s="544" t="s">
        <v>904</v>
      </c>
      <c r="J6" s="544" t="s">
        <v>1155</v>
      </c>
      <c r="K6" s="637" t="s">
        <v>1961</v>
      </c>
      <c r="L6" s="976" t="s">
        <v>2405</v>
      </c>
      <c r="M6" s="979"/>
      <c r="N6" s="960"/>
      <c r="O6" s="690" t="s">
        <v>1174</v>
      </c>
      <c r="P6" s="682">
        <v>44047</v>
      </c>
      <c r="Q6" s="973"/>
      <c r="R6" s="691" t="s">
        <v>1174</v>
      </c>
      <c r="S6" s="684">
        <v>44047</v>
      </c>
      <c r="T6" s="546" t="s">
        <v>1963</v>
      </c>
    </row>
    <row r="7" spans="1:20" ht="60" customHeight="1" x14ac:dyDescent="0.25">
      <c r="A7" s="497">
        <v>112</v>
      </c>
      <c r="B7" s="638">
        <v>1000938</v>
      </c>
      <c r="C7" s="480" t="s">
        <v>1957</v>
      </c>
      <c r="D7" s="521" t="s">
        <v>1958</v>
      </c>
      <c r="E7" s="483" t="s">
        <v>1960</v>
      </c>
      <c r="F7" s="634" t="s">
        <v>1161</v>
      </c>
      <c r="G7" s="970"/>
      <c r="H7" s="686" t="s">
        <v>1162</v>
      </c>
      <c r="I7" s="499" t="s">
        <v>904</v>
      </c>
      <c r="J7" s="499" t="s">
        <v>1155</v>
      </c>
      <c r="K7" s="637" t="s">
        <v>1962</v>
      </c>
      <c r="L7" s="977"/>
      <c r="M7" s="979"/>
      <c r="N7" s="961"/>
      <c r="O7" s="690" t="s">
        <v>1174</v>
      </c>
      <c r="P7" s="682">
        <v>44047</v>
      </c>
      <c r="Q7" s="930"/>
      <c r="R7" s="692" t="s">
        <v>1174</v>
      </c>
      <c r="S7" s="689">
        <v>44047</v>
      </c>
      <c r="T7" s="546" t="s">
        <v>1963</v>
      </c>
    </row>
    <row r="8" spans="1:20" ht="60" customHeight="1" x14ac:dyDescent="0.25">
      <c r="A8" s="497">
        <v>103</v>
      </c>
      <c r="B8" s="521">
        <v>1000753</v>
      </c>
      <c r="C8" s="480" t="s">
        <v>1149</v>
      </c>
      <c r="D8" s="521" t="s">
        <v>1150</v>
      </c>
      <c r="E8" s="483" t="s">
        <v>1163</v>
      </c>
      <c r="F8" s="634" t="s">
        <v>1164</v>
      </c>
      <c r="G8" s="968" t="s">
        <v>2406</v>
      </c>
      <c r="H8" s="968" t="s">
        <v>1165</v>
      </c>
      <c r="I8" s="499" t="s">
        <v>904</v>
      </c>
      <c r="J8" s="499" t="s">
        <v>1155</v>
      </c>
      <c r="K8" s="971" t="s">
        <v>1166</v>
      </c>
      <c r="L8" s="972" t="s">
        <v>2407</v>
      </c>
      <c r="M8" s="979"/>
      <c r="N8" s="959" t="s">
        <v>971</v>
      </c>
      <c r="O8" s="545">
        <v>43714</v>
      </c>
      <c r="P8" s="688">
        <f t="shared" ref="P8:P11" si="0">O8+365</f>
        <v>44079</v>
      </c>
      <c r="Q8" s="929" t="s">
        <v>971</v>
      </c>
      <c r="R8" s="689">
        <v>43729</v>
      </c>
      <c r="S8" s="693">
        <f>R8+365</f>
        <v>44094</v>
      </c>
      <c r="T8" s="439" t="s">
        <v>1167</v>
      </c>
    </row>
    <row r="9" spans="1:20" ht="60" x14ac:dyDescent="0.25">
      <c r="A9" s="497">
        <v>104</v>
      </c>
      <c r="B9" s="521">
        <v>1000753</v>
      </c>
      <c r="C9" s="480" t="s">
        <v>1149</v>
      </c>
      <c r="D9" s="521" t="s">
        <v>1150</v>
      </c>
      <c r="E9" s="483" t="s">
        <v>1168</v>
      </c>
      <c r="F9" s="634" t="s">
        <v>1169</v>
      </c>
      <c r="G9" s="969"/>
      <c r="H9" s="969"/>
      <c r="I9" s="499" t="s">
        <v>904</v>
      </c>
      <c r="J9" s="499" t="s">
        <v>1155</v>
      </c>
      <c r="K9" s="971"/>
      <c r="L9" s="965"/>
      <c r="M9" s="979"/>
      <c r="N9" s="960"/>
      <c r="O9" s="545">
        <v>43714</v>
      </c>
      <c r="P9" s="688">
        <f t="shared" si="0"/>
        <v>44079</v>
      </c>
      <c r="Q9" s="973"/>
      <c r="R9" s="689">
        <v>43729</v>
      </c>
      <c r="S9" s="693">
        <f>R9+365</f>
        <v>44094</v>
      </c>
      <c r="T9" s="634" t="s">
        <v>1170</v>
      </c>
    </row>
    <row r="10" spans="1:20" ht="60" x14ac:dyDescent="0.25">
      <c r="A10" s="497">
        <v>105</v>
      </c>
      <c r="B10" s="521">
        <v>1000753</v>
      </c>
      <c r="C10" s="480" t="s">
        <v>1149</v>
      </c>
      <c r="D10" s="521" t="s">
        <v>1150</v>
      </c>
      <c r="E10" s="483" t="s">
        <v>1171</v>
      </c>
      <c r="F10" s="634" t="s">
        <v>1164</v>
      </c>
      <c r="G10" s="969"/>
      <c r="H10" s="969"/>
      <c r="I10" s="499" t="s">
        <v>904</v>
      </c>
      <c r="J10" s="499" t="s">
        <v>1155</v>
      </c>
      <c r="K10" s="440" t="s">
        <v>1172</v>
      </c>
      <c r="L10" s="965"/>
      <c r="M10" s="979"/>
      <c r="N10" s="960"/>
      <c r="O10" s="545">
        <v>43714</v>
      </c>
      <c r="P10" s="688">
        <f t="shared" si="0"/>
        <v>44079</v>
      </c>
      <c r="Q10" s="973"/>
      <c r="R10" s="694">
        <v>43743</v>
      </c>
      <c r="S10" s="693">
        <f>R10+365</f>
        <v>44108</v>
      </c>
      <c r="T10" s="634" t="s">
        <v>1173</v>
      </c>
    </row>
    <row r="11" spans="1:20" ht="60" x14ac:dyDescent="0.25">
      <c r="A11" s="497">
        <v>107</v>
      </c>
      <c r="B11" s="521" t="s">
        <v>1174</v>
      </c>
      <c r="C11" s="521" t="s">
        <v>1174</v>
      </c>
      <c r="D11" s="521" t="s">
        <v>1175</v>
      </c>
      <c r="E11" s="483" t="s">
        <v>1176</v>
      </c>
      <c r="F11" s="634" t="s">
        <v>1169</v>
      </c>
      <c r="G11" s="969"/>
      <c r="H11" s="969"/>
      <c r="I11" s="499" t="s">
        <v>904</v>
      </c>
      <c r="J11" s="499" t="s">
        <v>1155</v>
      </c>
      <c r="K11" s="439" t="s">
        <v>1177</v>
      </c>
      <c r="L11" s="965"/>
      <c r="M11" s="979"/>
      <c r="N11" s="960"/>
      <c r="O11" s="545">
        <v>43714</v>
      </c>
      <c r="P11" s="688">
        <f t="shared" si="0"/>
        <v>44079</v>
      </c>
      <c r="Q11" s="973"/>
      <c r="R11" s="694">
        <v>43743</v>
      </c>
      <c r="S11" s="693">
        <f>R11+365</f>
        <v>44108</v>
      </c>
      <c r="T11" s="634" t="s">
        <v>1178</v>
      </c>
    </row>
    <row r="12" spans="1:20" ht="60" x14ac:dyDescent="0.25">
      <c r="A12" s="497">
        <v>113</v>
      </c>
      <c r="B12" s="628">
        <v>1000752</v>
      </c>
      <c r="C12" s="628" t="s">
        <v>1149</v>
      </c>
      <c r="D12" s="623" t="s">
        <v>1795</v>
      </c>
      <c r="E12" s="548" t="s">
        <v>1964</v>
      </c>
      <c r="F12" s="623" t="s">
        <v>1821</v>
      </c>
      <c r="G12" s="969"/>
      <c r="H12" s="969"/>
      <c r="I12" s="499" t="s">
        <v>904</v>
      </c>
      <c r="J12" s="499" t="s">
        <v>1155</v>
      </c>
      <c r="K12" s="962" t="s">
        <v>2408</v>
      </c>
      <c r="L12" s="965" t="s">
        <v>2409</v>
      </c>
      <c r="M12" s="979"/>
      <c r="N12" s="960"/>
      <c r="O12" s="545">
        <v>42926</v>
      </c>
      <c r="P12" s="695" t="s">
        <v>1174</v>
      </c>
      <c r="Q12" s="973"/>
      <c r="R12" s="549">
        <v>43525</v>
      </c>
      <c r="S12" s="550">
        <f>R12+364</f>
        <v>43889</v>
      </c>
      <c r="T12" s="623" t="s">
        <v>1825</v>
      </c>
    </row>
    <row r="13" spans="1:20" ht="60" x14ac:dyDescent="0.25">
      <c r="A13" s="497">
        <v>114</v>
      </c>
      <c r="B13" s="628">
        <v>1000752</v>
      </c>
      <c r="C13" s="628" t="s">
        <v>1149</v>
      </c>
      <c r="D13" s="623" t="s">
        <v>1795</v>
      </c>
      <c r="E13" s="548" t="s">
        <v>1965</v>
      </c>
      <c r="F13" s="623" t="s">
        <v>1821</v>
      </c>
      <c r="G13" s="969"/>
      <c r="H13" s="969"/>
      <c r="I13" s="499" t="s">
        <v>904</v>
      </c>
      <c r="J13" s="499" t="s">
        <v>1155</v>
      </c>
      <c r="K13" s="963"/>
      <c r="L13" s="965"/>
      <c r="M13" s="979"/>
      <c r="N13" s="960"/>
      <c r="O13" s="545">
        <v>42926</v>
      </c>
      <c r="P13" s="695" t="s">
        <v>1174</v>
      </c>
      <c r="Q13" s="973"/>
      <c r="R13" s="549">
        <v>43525</v>
      </c>
      <c r="S13" s="550">
        <f t="shared" ref="S13:S14" si="1">R13+364</f>
        <v>43889</v>
      </c>
      <c r="T13" s="629" t="s">
        <v>1823</v>
      </c>
    </row>
    <row r="14" spans="1:20" ht="60" x14ac:dyDescent="0.25">
      <c r="A14" s="497">
        <v>115</v>
      </c>
      <c r="B14" s="628">
        <v>1000752</v>
      </c>
      <c r="C14" s="628" t="s">
        <v>1149</v>
      </c>
      <c r="D14" s="623" t="s">
        <v>1795</v>
      </c>
      <c r="E14" s="548" t="s">
        <v>1966</v>
      </c>
      <c r="F14" s="623" t="s">
        <v>1821</v>
      </c>
      <c r="G14" s="970"/>
      <c r="H14" s="970"/>
      <c r="I14" s="499" t="s">
        <v>904</v>
      </c>
      <c r="J14" s="499" t="s">
        <v>1155</v>
      </c>
      <c r="K14" s="964"/>
      <c r="L14" s="966"/>
      <c r="M14" s="979"/>
      <c r="N14" s="960"/>
      <c r="O14" s="545">
        <v>42926</v>
      </c>
      <c r="P14" s="695" t="s">
        <v>1174</v>
      </c>
      <c r="Q14" s="930"/>
      <c r="R14" s="549">
        <v>43525</v>
      </c>
      <c r="S14" s="550">
        <f t="shared" si="1"/>
        <v>43889</v>
      </c>
      <c r="T14" s="623" t="s">
        <v>1828</v>
      </c>
    </row>
    <row r="15" spans="1:20" ht="24" x14ac:dyDescent="0.25">
      <c r="A15" s="497">
        <v>108</v>
      </c>
      <c r="B15" s="634">
        <v>1000753</v>
      </c>
      <c r="C15" s="634" t="s">
        <v>1149</v>
      </c>
      <c r="D15" s="634" t="s">
        <v>1150</v>
      </c>
      <c r="E15" s="696" t="s">
        <v>1179</v>
      </c>
      <c r="F15" s="488" t="s">
        <v>1180</v>
      </c>
      <c r="G15" s="956" t="s">
        <v>1181</v>
      </c>
      <c r="H15" s="488" t="s">
        <v>1182</v>
      </c>
      <c r="I15" s="636" t="s">
        <v>904</v>
      </c>
      <c r="J15" s="636" t="s">
        <v>1155</v>
      </c>
      <c r="K15" s="971" t="s">
        <v>1174</v>
      </c>
      <c r="L15" s="965" t="s">
        <v>2410</v>
      </c>
      <c r="M15" s="979"/>
      <c r="N15" s="960"/>
      <c r="O15" s="545">
        <v>43714</v>
      </c>
      <c r="P15" s="697">
        <f t="shared" ref="P15:P17" si="2">O15+365</f>
        <v>44079</v>
      </c>
      <c r="Q15" s="958" t="s">
        <v>1174</v>
      </c>
      <c r="R15" s="958"/>
      <c r="S15" s="958"/>
      <c r="T15" s="815"/>
    </row>
    <row r="16" spans="1:20" ht="24" x14ac:dyDescent="0.25">
      <c r="A16" s="497">
        <v>109</v>
      </c>
      <c r="B16" s="634">
        <v>1000753</v>
      </c>
      <c r="C16" s="634" t="s">
        <v>1149</v>
      </c>
      <c r="D16" s="634" t="s">
        <v>1150</v>
      </c>
      <c r="E16" s="506" t="s">
        <v>1183</v>
      </c>
      <c r="F16" s="488" t="s">
        <v>1184</v>
      </c>
      <c r="G16" s="956"/>
      <c r="H16" s="488" t="s">
        <v>1185</v>
      </c>
      <c r="I16" s="636" t="s">
        <v>904</v>
      </c>
      <c r="J16" s="636" t="s">
        <v>1155</v>
      </c>
      <c r="K16" s="971"/>
      <c r="L16" s="965"/>
      <c r="M16" s="979"/>
      <c r="N16" s="960"/>
      <c r="O16" s="545">
        <v>43714</v>
      </c>
      <c r="P16" s="697">
        <f t="shared" si="2"/>
        <v>44079</v>
      </c>
      <c r="Q16" s="958"/>
      <c r="R16" s="958"/>
      <c r="S16" s="958"/>
      <c r="T16" s="815"/>
    </row>
    <row r="17" spans="1:20" ht="24" x14ac:dyDescent="0.25">
      <c r="A17" s="497">
        <v>110</v>
      </c>
      <c r="B17" s="634">
        <v>1000753</v>
      </c>
      <c r="C17" s="634" t="s">
        <v>1149</v>
      </c>
      <c r="D17" s="634" t="s">
        <v>1150</v>
      </c>
      <c r="E17" s="506" t="s">
        <v>1186</v>
      </c>
      <c r="F17" s="499" t="s">
        <v>1187</v>
      </c>
      <c r="G17" s="956"/>
      <c r="H17" s="499" t="s">
        <v>1188</v>
      </c>
      <c r="I17" s="636" t="s">
        <v>904</v>
      </c>
      <c r="J17" s="636" t="s">
        <v>1155</v>
      </c>
      <c r="K17" s="971"/>
      <c r="L17" s="966"/>
      <c r="M17" s="980"/>
      <c r="N17" s="961"/>
      <c r="O17" s="545">
        <v>43714</v>
      </c>
      <c r="P17" s="697">
        <f t="shared" si="2"/>
        <v>44079</v>
      </c>
      <c r="Q17" s="958"/>
      <c r="R17" s="958"/>
      <c r="S17" s="958"/>
      <c r="T17" s="815"/>
    </row>
    <row r="18" spans="1:20" ht="132.75" thickBot="1" x14ac:dyDescent="0.3">
      <c r="A18" s="501">
        <v>106</v>
      </c>
      <c r="B18" s="502" t="s">
        <v>1174</v>
      </c>
      <c r="C18" s="502" t="s">
        <v>1174</v>
      </c>
      <c r="D18" s="502" t="s">
        <v>1174</v>
      </c>
      <c r="E18" s="698">
        <v>90100084</v>
      </c>
      <c r="F18" s="441" t="s">
        <v>1189</v>
      </c>
      <c r="G18" s="699" t="s">
        <v>1190</v>
      </c>
      <c r="H18" s="699" t="s">
        <v>1191</v>
      </c>
      <c r="I18" s="699" t="s">
        <v>904</v>
      </c>
      <c r="J18" s="699" t="s">
        <v>1155</v>
      </c>
      <c r="K18" s="442" t="s">
        <v>1192</v>
      </c>
      <c r="L18" s="443" t="s">
        <v>1174</v>
      </c>
      <c r="M18" s="444" t="s">
        <v>1193</v>
      </c>
      <c r="N18" s="951" t="s">
        <v>1174</v>
      </c>
      <c r="O18" s="951"/>
      <c r="P18" s="951"/>
      <c r="Q18" s="952" t="s">
        <v>1174</v>
      </c>
      <c r="R18" s="952"/>
      <c r="S18" s="952"/>
      <c r="T18" s="240"/>
    </row>
    <row r="19" spans="1:20" s="522" customFormat="1" ht="24" customHeight="1" x14ac:dyDescent="0.25">
      <c r="A19" s="940" t="s">
        <v>1967</v>
      </c>
      <c r="B19" s="940"/>
      <c r="C19" s="940"/>
      <c r="D19" s="940"/>
      <c r="E19" s="940"/>
      <c r="F19" s="940"/>
      <c r="G19" s="940"/>
      <c r="H19" s="940"/>
      <c r="I19" s="940"/>
      <c r="J19" s="940"/>
      <c r="K19" s="940"/>
      <c r="L19" s="940"/>
      <c r="M19" s="626"/>
      <c r="N19" s="626"/>
      <c r="O19" s="523"/>
      <c r="P19" s="523"/>
      <c r="Q19" s="626"/>
      <c r="R19" s="524"/>
      <c r="S19" s="524"/>
      <c r="T19" s="525"/>
    </row>
    <row r="20" spans="1:20" ht="23.25" customHeight="1" x14ac:dyDescent="0.25">
      <c r="A20" s="515">
        <v>201</v>
      </c>
      <c r="B20" s="631" t="s">
        <v>1174</v>
      </c>
      <c r="C20" s="631" t="s">
        <v>1174</v>
      </c>
      <c r="D20" s="631" t="s">
        <v>1174</v>
      </c>
      <c r="E20" s="516" t="s">
        <v>1968</v>
      </c>
      <c r="F20" s="953" t="s">
        <v>1969</v>
      </c>
      <c r="G20" s="631" t="s">
        <v>1970</v>
      </c>
      <c r="H20" s="635" t="s">
        <v>1971</v>
      </c>
      <c r="I20" s="635" t="s">
        <v>904</v>
      </c>
      <c r="J20" s="635" t="s">
        <v>1155</v>
      </c>
      <c r="K20" s="941" t="s">
        <v>1174</v>
      </c>
      <c r="L20" s="941" t="s">
        <v>1174</v>
      </c>
      <c r="M20" s="509"/>
      <c r="N20" s="526"/>
      <c r="O20" s="507"/>
      <c r="P20" s="508"/>
      <c r="Q20" s="486"/>
      <c r="R20" s="507"/>
      <c r="S20" s="508"/>
      <c r="T20" s="503"/>
    </row>
    <row r="21" spans="1:20" ht="23.25" customHeight="1" x14ac:dyDescent="0.25">
      <c r="A21" s="497">
        <v>202</v>
      </c>
      <c r="B21" s="634">
        <v>1000748</v>
      </c>
      <c r="C21" s="504" t="s">
        <v>1972</v>
      </c>
      <c r="D21" s="634" t="s">
        <v>1973</v>
      </c>
      <c r="E21" s="483" t="s">
        <v>1974</v>
      </c>
      <c r="F21" s="954"/>
      <c r="G21" s="956" t="s">
        <v>1975</v>
      </c>
      <c r="H21" s="636" t="s">
        <v>1976</v>
      </c>
      <c r="I21" s="636" t="s">
        <v>904</v>
      </c>
      <c r="J21" s="636" t="s">
        <v>1155</v>
      </c>
      <c r="K21" s="942"/>
      <c r="L21" s="942"/>
      <c r="M21" s="509"/>
      <c r="N21" s="526"/>
      <c r="O21" s="507"/>
      <c r="P21" s="508"/>
      <c r="Q21" s="486"/>
      <c r="R21" s="507"/>
      <c r="S21" s="508"/>
      <c r="T21" s="503"/>
    </row>
    <row r="22" spans="1:20" ht="28.5" customHeight="1" x14ac:dyDescent="0.25">
      <c r="A22" s="497">
        <v>203</v>
      </c>
      <c r="B22" s="634">
        <v>1000748</v>
      </c>
      <c r="C22" s="504" t="s">
        <v>1972</v>
      </c>
      <c r="D22" s="634" t="s">
        <v>1973</v>
      </c>
      <c r="E22" s="483" t="s">
        <v>1977</v>
      </c>
      <c r="F22" s="956" t="s">
        <v>1978</v>
      </c>
      <c r="G22" s="957"/>
      <c r="H22" s="954" t="s">
        <v>1979</v>
      </c>
      <c r="I22" s="636" t="s">
        <v>904</v>
      </c>
      <c r="J22" s="636" t="s">
        <v>1155</v>
      </c>
      <c r="K22" s="942"/>
      <c r="L22" s="815" t="s">
        <v>1980</v>
      </c>
      <c r="M22" s="509"/>
      <c r="N22" s="526"/>
      <c r="O22" s="507"/>
      <c r="P22" s="508"/>
      <c r="Q22" s="486"/>
      <c r="R22" s="507"/>
      <c r="S22" s="508"/>
      <c r="T22" s="503"/>
    </row>
    <row r="23" spans="1:20" ht="28.5" customHeight="1" x14ac:dyDescent="0.25">
      <c r="A23" s="497">
        <v>204</v>
      </c>
      <c r="B23" s="634">
        <v>1000748</v>
      </c>
      <c r="C23" s="504" t="s">
        <v>1972</v>
      </c>
      <c r="D23" s="634" t="s">
        <v>1973</v>
      </c>
      <c r="E23" s="483" t="s">
        <v>1981</v>
      </c>
      <c r="F23" s="956"/>
      <c r="G23" s="957"/>
      <c r="H23" s="954"/>
      <c r="I23" s="636" t="s">
        <v>904</v>
      </c>
      <c r="J23" s="636" t="s">
        <v>1155</v>
      </c>
      <c r="K23" s="942"/>
      <c r="L23" s="815"/>
      <c r="M23" s="509"/>
      <c r="N23" s="526"/>
      <c r="O23" s="507"/>
      <c r="P23" s="508"/>
      <c r="Q23" s="486"/>
      <c r="R23" s="507"/>
      <c r="S23" s="508"/>
      <c r="T23" s="503"/>
    </row>
    <row r="24" spans="1:20" ht="23.25" customHeight="1" x14ac:dyDescent="0.25">
      <c r="A24" s="497">
        <v>207</v>
      </c>
      <c r="B24" s="634">
        <v>1000753</v>
      </c>
      <c r="C24" s="634" t="s">
        <v>1149</v>
      </c>
      <c r="D24" s="634" t="s">
        <v>1150</v>
      </c>
      <c r="E24" s="506" t="s">
        <v>1982</v>
      </c>
      <c r="F24" s="634" t="s">
        <v>1978</v>
      </c>
      <c r="G24" s="634" t="s">
        <v>1983</v>
      </c>
      <c r="H24" s="636" t="s">
        <v>1984</v>
      </c>
      <c r="I24" s="636" t="s">
        <v>904</v>
      </c>
      <c r="J24" s="636" t="s">
        <v>1155</v>
      </c>
      <c r="K24" s="942"/>
      <c r="L24" s="519" t="s">
        <v>1985</v>
      </c>
      <c r="M24" s="509"/>
      <c r="N24" s="526"/>
      <c r="O24" s="507"/>
      <c r="P24" s="508"/>
      <c r="Q24" s="486"/>
      <c r="R24" s="507"/>
      <c r="S24" s="508"/>
      <c r="T24" s="503"/>
    </row>
    <row r="25" spans="1:20" ht="23.25" customHeight="1" x14ac:dyDescent="0.25">
      <c r="A25" s="497">
        <v>208</v>
      </c>
      <c r="B25" s="634">
        <v>1000753</v>
      </c>
      <c r="C25" s="634" t="s">
        <v>1149</v>
      </c>
      <c r="D25" s="634" t="s">
        <v>1150</v>
      </c>
      <c r="E25" s="506" t="s">
        <v>1986</v>
      </c>
      <c r="F25" s="634" t="s">
        <v>1987</v>
      </c>
      <c r="G25" s="634" t="s">
        <v>1988</v>
      </c>
      <c r="H25" s="636" t="s">
        <v>1989</v>
      </c>
      <c r="I25" s="636" t="s">
        <v>904</v>
      </c>
      <c r="J25" s="636" t="s">
        <v>1155</v>
      </c>
      <c r="K25" s="955"/>
      <c r="L25" s="543" t="s">
        <v>1174</v>
      </c>
      <c r="M25" s="509"/>
      <c r="N25" s="526"/>
      <c r="O25" s="507"/>
      <c r="P25" s="508"/>
      <c r="Q25" s="486"/>
      <c r="R25" s="507"/>
      <c r="S25" s="508"/>
      <c r="T25" s="503"/>
    </row>
    <row r="26" spans="1:20" s="522" customFormat="1" ht="24" customHeight="1" x14ac:dyDescent="0.25">
      <c r="A26" s="788" t="s">
        <v>1990</v>
      </c>
      <c r="B26" s="788"/>
      <c r="C26" s="788"/>
      <c r="D26" s="788"/>
      <c r="E26" s="788"/>
      <c r="F26" s="788"/>
      <c r="G26" s="788"/>
      <c r="H26" s="788"/>
      <c r="I26" s="788"/>
      <c r="J26" s="788"/>
      <c r="K26" s="788"/>
      <c r="L26" s="788"/>
      <c r="M26" s="509"/>
      <c r="N26" s="626"/>
      <c r="O26" s="523"/>
      <c r="P26" s="523"/>
      <c r="Q26" s="626"/>
      <c r="R26" s="524"/>
      <c r="S26" s="524"/>
      <c r="T26" s="525"/>
    </row>
    <row r="27" spans="1:20" ht="23.25" customHeight="1" x14ac:dyDescent="0.25">
      <c r="A27" s="497">
        <v>212</v>
      </c>
      <c r="B27" s="634" t="s">
        <v>1174</v>
      </c>
      <c r="C27" s="634" t="s">
        <v>1174</v>
      </c>
      <c r="D27" s="634" t="s">
        <v>1174</v>
      </c>
      <c r="E27" s="506" t="s">
        <v>1991</v>
      </c>
      <c r="F27" s="499" t="s">
        <v>1992</v>
      </c>
      <c r="G27" s="634" t="s">
        <v>1993</v>
      </c>
      <c r="H27" s="499" t="s">
        <v>1994</v>
      </c>
      <c r="I27" s="636" t="s">
        <v>904</v>
      </c>
      <c r="J27" s="636" t="s">
        <v>1155</v>
      </c>
      <c r="K27" s="941" t="s">
        <v>1174</v>
      </c>
      <c r="L27" s="944" t="s">
        <v>1174</v>
      </c>
      <c r="M27" s="509"/>
      <c r="N27" s="526"/>
      <c r="O27" s="507"/>
      <c r="P27" s="508"/>
      <c r="Q27" s="486"/>
      <c r="R27" s="507"/>
      <c r="S27" s="508"/>
      <c r="T27" s="503"/>
    </row>
    <row r="28" spans="1:20" ht="23.25" customHeight="1" x14ac:dyDescent="0.25">
      <c r="A28" s="497">
        <v>213</v>
      </c>
      <c r="B28" s="634" t="s">
        <v>1174</v>
      </c>
      <c r="C28" s="634" t="s">
        <v>1174</v>
      </c>
      <c r="D28" s="634" t="s">
        <v>1174</v>
      </c>
      <c r="E28" s="506" t="s">
        <v>1995</v>
      </c>
      <c r="F28" s="499" t="s">
        <v>1996</v>
      </c>
      <c r="G28" s="634" t="s">
        <v>1997</v>
      </c>
      <c r="H28" s="499" t="s">
        <v>1998</v>
      </c>
      <c r="I28" s="636" t="s">
        <v>904</v>
      </c>
      <c r="J28" s="636" t="s">
        <v>1155</v>
      </c>
      <c r="K28" s="942"/>
      <c r="L28" s="945"/>
      <c r="M28" s="509"/>
      <c r="N28" s="526"/>
      <c r="O28" s="507"/>
      <c r="P28" s="508"/>
      <c r="Q28" s="486"/>
      <c r="R28" s="507"/>
      <c r="S28" s="508"/>
      <c r="T28" s="503"/>
    </row>
    <row r="29" spans="1:20" ht="23.25" customHeight="1" x14ac:dyDescent="0.25">
      <c r="A29" s="497">
        <v>214</v>
      </c>
      <c r="B29" s="634" t="s">
        <v>1174</v>
      </c>
      <c r="C29" s="634" t="s">
        <v>1174</v>
      </c>
      <c r="D29" s="634" t="s">
        <v>1174</v>
      </c>
      <c r="E29" s="506" t="s">
        <v>1999</v>
      </c>
      <c r="F29" s="488" t="s">
        <v>2000</v>
      </c>
      <c r="G29" s="634" t="s">
        <v>2001</v>
      </c>
      <c r="H29" s="499" t="s">
        <v>2002</v>
      </c>
      <c r="I29" s="636" t="s">
        <v>904</v>
      </c>
      <c r="J29" s="636" t="s">
        <v>1155</v>
      </c>
      <c r="K29" s="942"/>
      <c r="L29" s="945"/>
      <c r="M29" s="509"/>
      <c r="N29" s="526"/>
      <c r="O29" s="507"/>
      <c r="P29" s="508"/>
      <c r="Q29" s="486"/>
      <c r="R29" s="507"/>
      <c r="S29" s="508"/>
      <c r="T29" s="503"/>
    </row>
    <row r="30" spans="1:20" ht="23.25" customHeight="1" x14ac:dyDescent="0.25">
      <c r="A30" s="497">
        <v>215</v>
      </c>
      <c r="B30" s="634" t="s">
        <v>1174</v>
      </c>
      <c r="C30" s="634" t="s">
        <v>1174</v>
      </c>
      <c r="D30" s="634" t="s">
        <v>1174</v>
      </c>
      <c r="E30" s="506" t="s">
        <v>2003</v>
      </c>
      <c r="F30" s="499" t="s">
        <v>2004</v>
      </c>
      <c r="G30" s="634" t="s">
        <v>2005</v>
      </c>
      <c r="H30" s="499" t="s">
        <v>2006</v>
      </c>
      <c r="I30" s="636" t="s">
        <v>904</v>
      </c>
      <c r="J30" s="636" t="s">
        <v>1155</v>
      </c>
      <c r="K30" s="942"/>
      <c r="L30" s="945"/>
      <c r="M30" s="509"/>
      <c r="N30" s="526"/>
      <c r="O30" s="507"/>
      <c r="P30" s="508"/>
      <c r="Q30" s="486"/>
      <c r="R30" s="507"/>
      <c r="S30" s="508"/>
      <c r="T30" s="503"/>
    </row>
    <row r="31" spans="1:20" ht="23.25" customHeight="1" x14ac:dyDescent="0.25">
      <c r="A31" s="500">
        <v>216</v>
      </c>
      <c r="B31" s="633" t="s">
        <v>1174</v>
      </c>
      <c r="C31" s="633" t="s">
        <v>1174</v>
      </c>
      <c r="D31" s="633" t="s">
        <v>2007</v>
      </c>
      <c r="E31" s="489" t="s">
        <v>2008</v>
      </c>
      <c r="F31" s="632" t="s">
        <v>2009</v>
      </c>
      <c r="G31" s="632" t="s">
        <v>2010</v>
      </c>
      <c r="H31" s="633" t="s">
        <v>2011</v>
      </c>
      <c r="I31" s="633" t="s">
        <v>904</v>
      </c>
      <c r="J31" s="633" t="s">
        <v>1155</v>
      </c>
      <c r="K31" s="955"/>
      <c r="L31" s="967"/>
      <c r="M31" s="509"/>
      <c r="N31" s="526"/>
      <c r="O31" s="507"/>
      <c r="P31" s="508"/>
      <c r="Q31" s="486"/>
      <c r="R31" s="507"/>
      <c r="S31" s="508"/>
      <c r="T31" s="503"/>
    </row>
    <row r="32" spans="1:20" s="522" customFormat="1" ht="24" customHeight="1" x14ac:dyDescent="0.25">
      <c r="A32" s="788" t="s">
        <v>2012</v>
      </c>
      <c r="B32" s="788"/>
      <c r="C32" s="788"/>
      <c r="D32" s="788"/>
      <c r="E32" s="788"/>
      <c r="F32" s="788"/>
      <c r="G32" s="788"/>
      <c r="H32" s="788"/>
      <c r="I32" s="788"/>
      <c r="J32" s="788"/>
      <c r="K32" s="788"/>
      <c r="L32" s="788"/>
      <c r="M32" s="509"/>
      <c r="N32" s="626"/>
      <c r="O32" s="523"/>
      <c r="P32" s="523"/>
      <c r="Q32" s="626"/>
      <c r="R32" s="524"/>
      <c r="S32" s="524"/>
      <c r="T32" s="525"/>
    </row>
    <row r="33" spans="1:20" ht="23.25" customHeight="1" x14ac:dyDescent="0.25">
      <c r="A33" s="497">
        <v>225</v>
      </c>
      <c r="B33" s="634" t="s">
        <v>1194</v>
      </c>
      <c r="C33" s="634" t="s">
        <v>2013</v>
      </c>
      <c r="D33" s="634" t="s">
        <v>2014</v>
      </c>
      <c r="E33" s="506" t="s">
        <v>2015</v>
      </c>
      <c r="F33" s="634" t="s">
        <v>2016</v>
      </c>
      <c r="G33" s="956" t="s">
        <v>2017</v>
      </c>
      <c r="H33" s="956" t="s">
        <v>2018</v>
      </c>
      <c r="I33" s="636" t="s">
        <v>904</v>
      </c>
      <c r="J33" s="636" t="s">
        <v>1155</v>
      </c>
      <c r="K33" s="941" t="s">
        <v>1174</v>
      </c>
      <c r="L33" s="944" t="s">
        <v>1174</v>
      </c>
      <c r="M33" s="509"/>
      <c r="N33" s="526"/>
      <c r="O33" s="507"/>
      <c r="P33" s="508"/>
      <c r="Q33" s="486"/>
      <c r="R33" s="507"/>
      <c r="S33" s="508"/>
      <c r="T33" s="503"/>
    </row>
    <row r="34" spans="1:20" ht="23.25" customHeight="1" x14ac:dyDescent="0.25">
      <c r="A34" s="497">
        <v>226</v>
      </c>
      <c r="B34" s="634" t="s">
        <v>1194</v>
      </c>
      <c r="C34" s="634" t="s">
        <v>2013</v>
      </c>
      <c r="D34" s="634" t="s">
        <v>2014</v>
      </c>
      <c r="E34" s="506" t="s">
        <v>2019</v>
      </c>
      <c r="F34" s="634" t="s">
        <v>2020</v>
      </c>
      <c r="G34" s="957"/>
      <c r="H34" s="957"/>
      <c r="I34" s="636" t="s">
        <v>904</v>
      </c>
      <c r="J34" s="636" t="s">
        <v>1155</v>
      </c>
      <c r="K34" s="942"/>
      <c r="L34" s="945"/>
      <c r="M34" s="509"/>
      <c r="N34" s="526"/>
      <c r="O34" s="507"/>
      <c r="P34" s="508"/>
      <c r="Q34" s="486"/>
      <c r="R34" s="507"/>
      <c r="S34" s="508"/>
      <c r="T34" s="503"/>
    </row>
    <row r="35" spans="1:20" ht="23.25" customHeight="1" x14ac:dyDescent="0.25">
      <c r="A35" s="497">
        <v>219</v>
      </c>
      <c r="B35" s="636" t="s">
        <v>1174</v>
      </c>
      <c r="C35" s="634" t="s">
        <v>1174</v>
      </c>
      <c r="D35" s="636" t="s">
        <v>2021</v>
      </c>
      <c r="E35" s="483" t="s">
        <v>2022</v>
      </c>
      <c r="F35" s="634" t="s">
        <v>2023</v>
      </c>
      <c r="G35" s="634" t="s">
        <v>2024</v>
      </c>
      <c r="H35" s="634" t="s">
        <v>2025</v>
      </c>
      <c r="I35" s="636" t="s">
        <v>904</v>
      </c>
      <c r="J35" s="636" t="s">
        <v>1155</v>
      </c>
      <c r="K35" s="955"/>
      <c r="L35" s="967"/>
      <c r="M35" s="509"/>
      <c r="N35" s="526"/>
      <c r="O35" s="507"/>
      <c r="P35" s="508"/>
      <c r="Q35" s="486"/>
      <c r="R35" s="507"/>
      <c r="S35" s="508"/>
      <c r="T35" s="503"/>
    </row>
    <row r="36" spans="1:20" ht="23.25" customHeight="1" x14ac:dyDescent="0.25">
      <c r="A36" s="802" t="s">
        <v>2026</v>
      </c>
      <c r="B36" s="803"/>
      <c r="C36" s="803"/>
      <c r="D36" s="803"/>
      <c r="E36" s="803"/>
      <c r="F36" s="803"/>
      <c r="G36" s="803"/>
      <c r="H36" s="803"/>
      <c r="I36" s="803"/>
      <c r="J36" s="803"/>
      <c r="K36" s="803"/>
      <c r="L36" s="804"/>
      <c r="M36" s="509"/>
      <c r="N36" s="526"/>
      <c r="O36" s="507"/>
      <c r="P36" s="508"/>
      <c r="Q36" s="486"/>
      <c r="R36" s="507"/>
      <c r="S36" s="508"/>
      <c r="T36" s="503"/>
    </row>
    <row r="37" spans="1:20" ht="23.25" customHeight="1" x14ac:dyDescent="0.25">
      <c r="A37" s="497">
        <v>220</v>
      </c>
      <c r="B37" s="634">
        <v>1000368</v>
      </c>
      <c r="C37" s="634" t="s">
        <v>2027</v>
      </c>
      <c r="D37" s="634" t="s">
        <v>2021</v>
      </c>
      <c r="E37" s="506">
        <v>11322520900508</v>
      </c>
      <c r="F37" s="634" t="s">
        <v>2028</v>
      </c>
      <c r="G37" s="634" t="s">
        <v>2029</v>
      </c>
      <c r="H37" s="636" t="s">
        <v>2030</v>
      </c>
      <c r="I37" s="636" t="s">
        <v>904</v>
      </c>
      <c r="J37" s="636" t="s">
        <v>1155</v>
      </c>
      <c r="K37" s="941" t="s">
        <v>1174</v>
      </c>
      <c r="L37" s="944" t="s">
        <v>1174</v>
      </c>
      <c r="M37" s="509"/>
      <c r="N37" s="526"/>
      <c r="O37" s="507"/>
      <c r="P37" s="508"/>
      <c r="Q37" s="486"/>
      <c r="R37" s="507"/>
      <c r="S37" s="508"/>
      <c r="T37" s="503"/>
    </row>
    <row r="38" spans="1:20" ht="23.25" customHeight="1" x14ac:dyDescent="0.25">
      <c r="A38" s="497">
        <v>227</v>
      </c>
      <c r="B38" s="634" t="s">
        <v>1174</v>
      </c>
      <c r="C38" s="634" t="s">
        <v>1174</v>
      </c>
      <c r="D38" s="634" t="s">
        <v>1174</v>
      </c>
      <c r="E38" s="506" t="s">
        <v>2031</v>
      </c>
      <c r="F38" s="947" t="s">
        <v>2032</v>
      </c>
      <c r="G38" s="947" t="s">
        <v>2033</v>
      </c>
      <c r="H38" s="949" t="s">
        <v>2034</v>
      </c>
      <c r="I38" s="636" t="s">
        <v>904</v>
      </c>
      <c r="J38" s="636" t="s">
        <v>1155</v>
      </c>
      <c r="K38" s="942"/>
      <c r="L38" s="945"/>
      <c r="M38" s="509"/>
      <c r="N38" s="526"/>
      <c r="O38" s="507"/>
      <c r="P38" s="508"/>
      <c r="Q38" s="486"/>
      <c r="R38" s="507"/>
      <c r="S38" s="508"/>
      <c r="T38" s="503"/>
    </row>
    <row r="39" spans="1:20" ht="23.25" customHeight="1" x14ac:dyDescent="0.25">
      <c r="A39" s="497">
        <v>228</v>
      </c>
      <c r="B39" s="634" t="s">
        <v>1174</v>
      </c>
      <c r="C39" s="634" t="s">
        <v>1174</v>
      </c>
      <c r="D39" s="634" t="s">
        <v>1174</v>
      </c>
      <c r="E39" s="506">
        <v>9186000502122</v>
      </c>
      <c r="F39" s="938"/>
      <c r="G39" s="938"/>
      <c r="H39" s="950"/>
      <c r="I39" s="636" t="s">
        <v>904</v>
      </c>
      <c r="J39" s="636" t="s">
        <v>1155</v>
      </c>
      <c r="K39" s="942"/>
      <c r="L39" s="945"/>
      <c r="M39" s="509"/>
      <c r="N39" s="526"/>
      <c r="O39" s="507"/>
      <c r="P39" s="508"/>
      <c r="Q39" s="486"/>
      <c r="R39" s="507"/>
      <c r="S39" s="508"/>
      <c r="T39" s="503"/>
    </row>
    <row r="40" spans="1:20" ht="23.25" customHeight="1" x14ac:dyDescent="0.25">
      <c r="A40" s="497">
        <v>230</v>
      </c>
      <c r="B40" s="634" t="s">
        <v>1174</v>
      </c>
      <c r="C40" s="634" t="s">
        <v>1174</v>
      </c>
      <c r="D40" s="634" t="s">
        <v>1174</v>
      </c>
      <c r="E40" s="506">
        <v>9186000502136</v>
      </c>
      <c r="F40" s="938"/>
      <c r="G40" s="938"/>
      <c r="H40" s="950"/>
      <c r="I40" s="636" t="s">
        <v>904</v>
      </c>
      <c r="J40" s="636" t="s">
        <v>1155</v>
      </c>
      <c r="K40" s="942"/>
      <c r="L40" s="945"/>
      <c r="M40" s="509"/>
      <c r="N40" s="526"/>
      <c r="O40" s="507"/>
      <c r="P40" s="508"/>
      <c r="Q40" s="486"/>
      <c r="R40" s="507"/>
      <c r="S40" s="508"/>
      <c r="T40" s="503"/>
    </row>
    <row r="41" spans="1:20" ht="23.25" customHeight="1" x14ac:dyDescent="0.25">
      <c r="A41" s="497">
        <v>231</v>
      </c>
      <c r="B41" s="634" t="s">
        <v>1174</v>
      </c>
      <c r="C41" s="634" t="s">
        <v>1174</v>
      </c>
      <c r="D41" s="634" t="s">
        <v>1174</v>
      </c>
      <c r="E41" s="506">
        <v>1409300504822</v>
      </c>
      <c r="F41" s="939"/>
      <c r="G41" s="938"/>
      <c r="H41" s="636" t="s">
        <v>2035</v>
      </c>
      <c r="I41" s="636" t="s">
        <v>904</v>
      </c>
      <c r="J41" s="636" t="s">
        <v>1155</v>
      </c>
      <c r="K41" s="942"/>
      <c r="L41" s="945"/>
      <c r="M41" s="509"/>
      <c r="N41" s="526"/>
      <c r="O41" s="507"/>
      <c r="P41" s="508"/>
      <c r="Q41" s="486"/>
      <c r="R41" s="507"/>
      <c r="S41" s="508"/>
      <c r="T41" s="503"/>
    </row>
    <row r="42" spans="1:20" ht="23.25" customHeight="1" x14ac:dyDescent="0.25">
      <c r="A42" s="497">
        <v>223</v>
      </c>
      <c r="B42" s="634">
        <v>1000368</v>
      </c>
      <c r="C42" s="634" t="s">
        <v>2027</v>
      </c>
      <c r="D42" s="634" t="s">
        <v>2021</v>
      </c>
      <c r="E42" s="506">
        <v>1132900503110</v>
      </c>
      <c r="F42" s="947" t="s">
        <v>2036</v>
      </c>
      <c r="G42" s="938"/>
      <c r="H42" s="635" t="s">
        <v>2037</v>
      </c>
      <c r="I42" s="636" t="s">
        <v>904</v>
      </c>
      <c r="J42" s="636" t="s">
        <v>1155</v>
      </c>
      <c r="K42" s="942"/>
      <c r="L42" s="945"/>
      <c r="M42" s="509"/>
      <c r="N42" s="526"/>
      <c r="O42" s="507"/>
      <c r="P42" s="508"/>
      <c r="Q42" s="486"/>
      <c r="R42" s="507"/>
      <c r="S42" s="508"/>
      <c r="T42" s="503"/>
    </row>
    <row r="43" spans="1:20" ht="23.25" customHeight="1" thickBot="1" x14ac:dyDescent="0.3">
      <c r="A43" s="501">
        <v>229</v>
      </c>
      <c r="B43" s="518" t="s">
        <v>1174</v>
      </c>
      <c r="C43" s="518" t="s">
        <v>1174</v>
      </c>
      <c r="D43" s="518" t="s">
        <v>1174</v>
      </c>
      <c r="E43" s="505" t="s">
        <v>2038</v>
      </c>
      <c r="F43" s="948"/>
      <c r="G43" s="948"/>
      <c r="H43" s="502" t="s">
        <v>2037</v>
      </c>
      <c r="I43" s="502" t="s">
        <v>904</v>
      </c>
      <c r="J43" s="502" t="s">
        <v>1155</v>
      </c>
      <c r="K43" s="943"/>
      <c r="L43" s="946"/>
      <c r="M43" s="509"/>
      <c r="N43" s="526"/>
      <c r="O43" s="507"/>
      <c r="P43" s="508"/>
      <c r="Q43" s="486"/>
      <c r="R43" s="507"/>
      <c r="S43" s="508"/>
      <c r="T43" s="503"/>
    </row>
    <row r="44" spans="1:20" s="522" customFormat="1" ht="24" customHeight="1" x14ac:dyDescent="0.25">
      <c r="A44" s="788" t="s">
        <v>2039</v>
      </c>
      <c r="B44" s="788"/>
      <c r="C44" s="788"/>
      <c r="D44" s="788"/>
      <c r="E44" s="788"/>
      <c r="F44" s="788"/>
      <c r="G44" s="788"/>
      <c r="H44" s="788"/>
      <c r="I44" s="788"/>
      <c r="J44" s="788"/>
      <c r="K44" s="627"/>
      <c r="L44" s="627"/>
      <c r="M44" s="624"/>
      <c r="N44" s="624"/>
      <c r="O44" s="523"/>
      <c r="P44" s="523"/>
      <c r="Q44" s="625"/>
      <c r="R44" s="527"/>
      <c r="S44" s="527"/>
      <c r="T44" s="528"/>
    </row>
    <row r="45" spans="1:20" ht="23.25" customHeight="1" x14ac:dyDescent="0.25">
      <c r="A45" s="515">
        <v>301</v>
      </c>
      <c r="B45" s="635" t="s">
        <v>1174</v>
      </c>
      <c r="C45" s="635" t="s">
        <v>1174</v>
      </c>
      <c r="D45" s="635" t="s">
        <v>2040</v>
      </c>
      <c r="E45" s="517" t="s">
        <v>2008</v>
      </c>
      <c r="F45" s="631" t="s">
        <v>2041</v>
      </c>
      <c r="G45" s="938" t="s">
        <v>2042</v>
      </c>
      <c r="H45" s="631" t="s">
        <v>1174</v>
      </c>
      <c r="I45" s="635" t="s">
        <v>904</v>
      </c>
      <c r="J45" s="635" t="s">
        <v>1155</v>
      </c>
      <c r="K45" s="509"/>
      <c r="L45" s="526"/>
      <c r="M45" s="526"/>
      <c r="N45" s="526"/>
      <c r="O45" s="507"/>
      <c r="P45" s="508"/>
      <c r="Q45" s="486"/>
      <c r="R45" s="507"/>
      <c r="S45" s="508"/>
      <c r="T45" s="503"/>
    </row>
    <row r="46" spans="1:20" ht="23.25" customHeight="1" x14ac:dyDescent="0.25">
      <c r="A46" s="497">
        <v>302</v>
      </c>
      <c r="B46" s="634">
        <v>1000660</v>
      </c>
      <c r="C46" s="504" t="s">
        <v>2043</v>
      </c>
      <c r="D46" s="634" t="s">
        <v>2040</v>
      </c>
      <c r="E46" s="483" t="s">
        <v>2008</v>
      </c>
      <c r="F46" s="634" t="s">
        <v>2044</v>
      </c>
      <c r="G46" s="939"/>
      <c r="H46" s="634" t="s">
        <v>1174</v>
      </c>
      <c r="I46" s="636" t="s">
        <v>904</v>
      </c>
      <c r="J46" s="636" t="s">
        <v>1155</v>
      </c>
      <c r="K46" s="509"/>
      <c r="L46" s="526"/>
      <c r="M46" s="526"/>
      <c r="N46" s="526"/>
      <c r="O46" s="507"/>
      <c r="P46" s="508"/>
      <c r="Q46" s="486"/>
      <c r="R46" s="507"/>
      <c r="S46" s="508"/>
      <c r="T46" s="503"/>
    </row>
    <row r="47" spans="1:20" ht="23.25" customHeight="1" x14ac:dyDescent="0.25">
      <c r="A47" s="497">
        <v>303</v>
      </c>
      <c r="B47" s="634">
        <v>1000660</v>
      </c>
      <c r="C47" s="504" t="s">
        <v>2043</v>
      </c>
      <c r="D47" s="634" t="s">
        <v>2040</v>
      </c>
      <c r="E47" s="483" t="s">
        <v>2008</v>
      </c>
      <c r="F47" s="630" t="s">
        <v>2045</v>
      </c>
      <c r="G47" s="632" t="s">
        <v>2046</v>
      </c>
      <c r="H47" s="632" t="s">
        <v>2047</v>
      </c>
      <c r="I47" s="636" t="s">
        <v>904</v>
      </c>
      <c r="J47" s="636" t="s">
        <v>1155</v>
      </c>
      <c r="K47" s="509"/>
      <c r="L47" s="526"/>
      <c r="M47" s="526"/>
      <c r="N47" s="526"/>
      <c r="O47" s="507"/>
      <c r="P47" s="508"/>
      <c r="Q47" s="486"/>
      <c r="R47" s="507"/>
      <c r="S47" s="508"/>
      <c r="T47" s="503"/>
    </row>
    <row r="48" spans="1:20" s="522" customFormat="1" ht="24" customHeight="1" x14ac:dyDescent="0.25">
      <c r="A48" s="788" t="s">
        <v>2048</v>
      </c>
      <c r="B48" s="788"/>
      <c r="C48" s="788"/>
      <c r="D48" s="788"/>
      <c r="E48" s="788"/>
      <c r="F48" s="788"/>
      <c r="G48" s="788"/>
      <c r="H48" s="788"/>
      <c r="I48" s="788"/>
      <c r="J48" s="788"/>
      <c r="K48" s="509"/>
      <c r="L48" s="526"/>
      <c r="M48" s="526"/>
      <c r="N48" s="626"/>
      <c r="O48" s="523"/>
      <c r="P48" s="523"/>
      <c r="Q48" s="529"/>
      <c r="R48" s="527"/>
      <c r="S48" s="527"/>
      <c r="T48" s="528"/>
    </row>
    <row r="49" spans="1:20" ht="23.25" customHeight="1" x14ac:dyDescent="0.25">
      <c r="A49" s="497">
        <v>304</v>
      </c>
      <c r="B49" s="636" t="s">
        <v>1174</v>
      </c>
      <c r="C49" s="636" t="s">
        <v>1174</v>
      </c>
      <c r="D49" s="636" t="s">
        <v>2049</v>
      </c>
      <c r="E49" s="483" t="s">
        <v>2050</v>
      </c>
      <c r="F49" s="634" t="s">
        <v>2051</v>
      </c>
      <c r="G49" s="634" t="s">
        <v>2052</v>
      </c>
      <c r="H49" s="634" t="s">
        <v>2053</v>
      </c>
      <c r="I49" s="636" t="s">
        <v>904</v>
      </c>
      <c r="J49" s="636" t="s">
        <v>1155</v>
      </c>
      <c r="K49" s="509"/>
      <c r="L49" s="526"/>
      <c r="M49" s="526"/>
      <c r="N49" s="526"/>
      <c r="O49" s="507"/>
      <c r="P49" s="508"/>
      <c r="Q49" s="486"/>
      <c r="R49" s="507"/>
      <c r="S49" s="508"/>
      <c r="T49" s="503"/>
    </row>
    <row r="50" spans="1:20" ht="23.25" customHeight="1" x14ac:dyDescent="0.25">
      <c r="A50" s="533">
        <v>305</v>
      </c>
      <c r="B50" s="534" t="s">
        <v>1174</v>
      </c>
      <c r="C50" s="534" t="s">
        <v>1174</v>
      </c>
      <c r="D50" s="534" t="s">
        <v>1174</v>
      </c>
      <c r="E50" s="535" t="s">
        <v>2054</v>
      </c>
      <c r="F50" s="536" t="s">
        <v>2054</v>
      </c>
      <c r="G50" s="537" t="s">
        <v>2008</v>
      </c>
      <c r="H50" s="537" t="s">
        <v>1174</v>
      </c>
      <c r="I50" s="537" t="s">
        <v>904</v>
      </c>
      <c r="J50" s="537" t="s">
        <v>1155</v>
      </c>
      <c r="K50" s="509"/>
      <c r="L50" s="526"/>
      <c r="M50" s="526"/>
      <c r="N50" s="526"/>
      <c r="O50" s="507"/>
      <c r="P50" s="508"/>
      <c r="Q50" s="486"/>
      <c r="R50" s="507"/>
      <c r="S50" s="508"/>
      <c r="T50" s="503"/>
    </row>
    <row r="51" spans="1:20" s="522" customFormat="1" ht="24" customHeight="1" x14ac:dyDescent="0.25">
      <c r="A51" s="940" t="s">
        <v>2055</v>
      </c>
      <c r="B51" s="940"/>
      <c r="C51" s="940"/>
      <c r="D51" s="940"/>
      <c r="E51" s="940"/>
      <c r="F51" s="940"/>
      <c r="G51" s="940"/>
      <c r="H51" s="940"/>
      <c r="I51" s="940"/>
      <c r="J51" s="940"/>
      <c r="K51" s="627"/>
      <c r="L51" s="627"/>
      <c r="M51" s="624"/>
      <c r="N51" s="624"/>
      <c r="O51" s="523"/>
      <c r="P51" s="523"/>
      <c r="Q51" s="625"/>
      <c r="R51" s="527"/>
      <c r="S51" s="527"/>
      <c r="T51" s="528"/>
    </row>
    <row r="52" spans="1:20" s="532" customFormat="1" ht="24" customHeight="1" thickBot="1" x14ac:dyDescent="0.3">
      <c r="A52" s="538">
        <v>306</v>
      </c>
      <c r="B52" s="539" t="s">
        <v>1174</v>
      </c>
      <c r="C52" s="539" t="s">
        <v>1174</v>
      </c>
      <c r="D52" s="539" t="s">
        <v>1174</v>
      </c>
      <c r="E52" s="540" t="s">
        <v>2056</v>
      </c>
      <c r="F52" s="541" t="s">
        <v>2057</v>
      </c>
      <c r="G52" s="539">
        <v>2255</v>
      </c>
      <c r="H52" s="542" t="s">
        <v>2058</v>
      </c>
      <c r="I52" s="539" t="s">
        <v>904</v>
      </c>
      <c r="J52" s="539" t="s">
        <v>1840</v>
      </c>
      <c r="K52" s="627"/>
      <c r="L52" s="627"/>
      <c r="M52" s="624"/>
      <c r="N52" s="624"/>
      <c r="O52" s="530"/>
      <c r="P52" s="530"/>
      <c r="Q52" s="625"/>
      <c r="R52" s="531"/>
      <c r="S52" s="531"/>
      <c r="T52" s="528"/>
    </row>
    <row r="53" spans="1:20" s="482" customFormat="1" ht="13.5" customHeight="1" x14ac:dyDescent="0.25">
      <c r="A53" s="493"/>
      <c r="B53" s="490"/>
      <c r="C53" s="490"/>
      <c r="D53" s="490"/>
      <c r="E53" s="487"/>
      <c r="F53" s="485"/>
      <c r="G53" s="485"/>
      <c r="H53" s="485"/>
      <c r="I53" s="485"/>
      <c r="J53" s="485"/>
      <c r="K53" s="484"/>
      <c r="L53" s="484"/>
      <c r="M53" s="484"/>
      <c r="N53" s="485"/>
      <c r="O53" s="498"/>
      <c r="P53" s="498"/>
      <c r="Q53" s="485"/>
      <c r="R53" s="498"/>
      <c r="S53" s="498"/>
      <c r="T53" s="485"/>
    </row>
    <row r="54" spans="1:20" s="482" customFormat="1" ht="13.5" customHeight="1" x14ac:dyDescent="0.25">
      <c r="A54" s="495" t="s">
        <v>2059</v>
      </c>
      <c r="B54" s="491"/>
      <c r="C54" s="491"/>
      <c r="D54" s="491"/>
      <c r="E54" s="496"/>
      <c r="F54" s="485"/>
      <c r="G54" s="485"/>
      <c r="H54" s="485"/>
      <c r="I54" s="485"/>
      <c r="J54" s="485"/>
      <c r="K54" s="485"/>
      <c r="L54" s="485"/>
      <c r="M54" s="485"/>
      <c r="N54" s="485"/>
      <c r="O54" s="498"/>
      <c r="P54" s="498"/>
      <c r="Q54" s="485"/>
      <c r="R54" s="498"/>
      <c r="S54" s="498"/>
      <c r="T54" s="485"/>
    </row>
    <row r="55" spans="1:20" s="512" customFormat="1" ht="12" x14ac:dyDescent="0.25">
      <c r="A55" s="520">
        <v>105</v>
      </c>
      <c r="B55" s="492" t="s">
        <v>2411</v>
      </c>
      <c r="D55" s="510"/>
      <c r="E55" s="511"/>
      <c r="K55" s="513"/>
      <c r="L55" s="513"/>
      <c r="M55" s="513"/>
      <c r="O55" s="514"/>
      <c r="P55" s="514"/>
      <c r="R55" s="514"/>
      <c r="S55" s="514"/>
    </row>
    <row r="56" spans="1:20" s="512" customFormat="1" ht="12" x14ac:dyDescent="0.25">
      <c r="A56" s="494">
        <v>107</v>
      </c>
      <c r="B56" s="492" t="s">
        <v>2411</v>
      </c>
      <c r="C56" s="547"/>
      <c r="D56" s="547"/>
      <c r="E56" s="547"/>
      <c r="K56" s="513"/>
      <c r="L56" s="513"/>
      <c r="M56" s="513"/>
      <c r="O56" s="514"/>
      <c r="P56" s="514"/>
      <c r="R56" s="514"/>
      <c r="S56" s="514"/>
    </row>
    <row r="57" spans="1:20" s="512" customFormat="1" ht="12" customHeight="1" x14ac:dyDescent="0.25">
      <c r="A57" s="494">
        <v>103</v>
      </c>
      <c r="B57" s="492" t="s">
        <v>2412</v>
      </c>
      <c r="C57" s="547"/>
      <c r="D57" s="547"/>
      <c r="E57" s="547"/>
      <c r="F57" s="547"/>
      <c r="K57" s="513"/>
      <c r="L57" s="513"/>
      <c r="M57" s="513"/>
      <c r="O57" s="514"/>
      <c r="P57" s="514"/>
      <c r="R57" s="514"/>
      <c r="S57" s="514"/>
    </row>
    <row r="58" spans="1:20" s="512" customFormat="1" ht="12" x14ac:dyDescent="0.25">
      <c r="A58" s="494">
        <v>104</v>
      </c>
      <c r="B58" s="492" t="s">
        <v>2412</v>
      </c>
      <c r="C58" s="492"/>
      <c r="D58" s="510"/>
      <c r="E58" s="511"/>
      <c r="K58" s="513"/>
      <c r="L58" s="513"/>
      <c r="M58" s="513"/>
      <c r="O58" s="514"/>
      <c r="P58" s="514"/>
      <c r="R58" s="514"/>
      <c r="S58" s="514"/>
    </row>
    <row r="59" spans="1:20" s="512" customFormat="1" ht="12" x14ac:dyDescent="0.25">
      <c r="A59" s="494">
        <v>108</v>
      </c>
      <c r="B59" s="492" t="s">
        <v>2413</v>
      </c>
      <c r="C59" s="492"/>
      <c r="D59" s="510"/>
      <c r="E59" s="511"/>
      <c r="K59" s="513"/>
      <c r="L59" s="513"/>
      <c r="M59" s="513"/>
      <c r="O59" s="514"/>
      <c r="P59" s="514"/>
      <c r="R59" s="514"/>
      <c r="S59" s="514"/>
    </row>
    <row r="60" spans="1:20" s="512" customFormat="1" ht="12" x14ac:dyDescent="0.25">
      <c r="A60" s="494">
        <v>109</v>
      </c>
      <c r="B60" s="492" t="s">
        <v>2413</v>
      </c>
      <c r="C60" s="492"/>
      <c r="D60" s="510"/>
      <c r="E60" s="511"/>
      <c r="K60" s="513"/>
      <c r="L60" s="513"/>
      <c r="M60" s="513"/>
      <c r="O60" s="514"/>
      <c r="P60" s="514"/>
      <c r="R60" s="514"/>
      <c r="S60" s="514"/>
    </row>
    <row r="61" spans="1:20" s="512" customFormat="1" ht="12" x14ac:dyDescent="0.25">
      <c r="A61" s="494">
        <v>110</v>
      </c>
      <c r="B61" s="492" t="s">
        <v>2413</v>
      </c>
      <c r="C61" s="492"/>
      <c r="D61" s="510"/>
      <c r="E61" s="511"/>
      <c r="K61" s="513"/>
      <c r="L61" s="513"/>
      <c r="M61" s="513"/>
      <c r="O61" s="514"/>
      <c r="P61" s="514"/>
      <c r="R61" s="514"/>
      <c r="S61" s="514"/>
    </row>
    <row r="62" spans="1:20" s="512" customFormat="1" ht="12" x14ac:dyDescent="0.25">
      <c r="A62" s="494"/>
      <c r="B62" s="492"/>
      <c r="C62" s="492"/>
      <c r="D62" s="510"/>
      <c r="E62" s="511"/>
      <c r="K62" s="513"/>
      <c r="L62" s="513"/>
      <c r="M62" s="513"/>
      <c r="O62" s="514"/>
      <c r="P62" s="514"/>
      <c r="R62" s="514"/>
      <c r="S62" s="514"/>
    </row>
    <row r="63" spans="1:20" s="512" customFormat="1" ht="12" x14ac:dyDescent="0.25">
      <c r="A63" s="494"/>
      <c r="B63" s="492"/>
      <c r="C63" s="492"/>
      <c r="D63" s="510"/>
      <c r="E63" s="511"/>
      <c r="K63" s="513"/>
      <c r="L63" s="513"/>
      <c r="M63" s="513"/>
      <c r="O63" s="514"/>
      <c r="P63" s="514"/>
      <c r="R63" s="514"/>
      <c r="S63" s="514"/>
    </row>
    <row r="64" spans="1:20" s="512" customFormat="1" ht="12" x14ac:dyDescent="0.25">
      <c r="A64" s="494"/>
      <c r="B64" s="492"/>
      <c r="C64" s="492"/>
      <c r="D64" s="510"/>
      <c r="E64" s="511"/>
      <c r="K64" s="513"/>
      <c r="L64" s="513"/>
      <c r="M64" s="513"/>
      <c r="O64" s="514"/>
      <c r="P64" s="514"/>
      <c r="R64" s="514"/>
      <c r="S64" s="514"/>
    </row>
    <row r="65" spans="1:19" s="512" customFormat="1" ht="12" x14ac:dyDescent="0.25">
      <c r="A65" s="494"/>
      <c r="B65" s="510"/>
      <c r="C65" s="492"/>
      <c r="D65" s="510"/>
      <c r="E65" s="511"/>
      <c r="K65" s="513"/>
      <c r="L65" s="513"/>
      <c r="M65" s="513"/>
      <c r="O65" s="514"/>
      <c r="P65" s="514"/>
      <c r="R65" s="514"/>
      <c r="S65" s="514"/>
    </row>
    <row r="66" spans="1:19" s="661" customFormat="1" x14ac:dyDescent="0.25">
      <c r="A66" s="496"/>
      <c r="B66" s="492"/>
      <c r="C66" s="494"/>
      <c r="D66" s="490"/>
      <c r="E66" s="660"/>
      <c r="K66" s="484"/>
      <c r="L66" s="484"/>
      <c r="M66" s="700"/>
      <c r="O66" s="701"/>
      <c r="P66" s="701"/>
      <c r="R66" s="701"/>
      <c r="S66" s="701"/>
    </row>
  </sheetData>
  <autoFilter ref="A2:S18" xr:uid="{00000000-0009-0000-0000-000000000000}"/>
  <mergeCells count="53">
    <mergeCell ref="L8:L11"/>
    <mergeCell ref="Q8:Q14"/>
    <mergeCell ref="K15:K17"/>
    <mergeCell ref="L15:L17"/>
    <mergeCell ref="A1:K1"/>
    <mergeCell ref="L1:P1"/>
    <mergeCell ref="Q1:S1"/>
    <mergeCell ref="A3:T3"/>
    <mergeCell ref="G4:G7"/>
    <mergeCell ref="K4:K5"/>
    <mergeCell ref="L4:L5"/>
    <mergeCell ref="M4:M17"/>
    <mergeCell ref="N4:N7"/>
    <mergeCell ref="Q4:Q7"/>
    <mergeCell ref="L6:L7"/>
    <mergeCell ref="G8:G14"/>
    <mergeCell ref="H8:H14"/>
    <mergeCell ref="K8:K9"/>
    <mergeCell ref="G33:G34"/>
    <mergeCell ref="H33:H34"/>
    <mergeCell ref="K33:K35"/>
    <mergeCell ref="L33:L35"/>
    <mergeCell ref="A26:L26"/>
    <mergeCell ref="K27:K31"/>
    <mergeCell ref="L27:L31"/>
    <mergeCell ref="A32:L32"/>
    <mergeCell ref="T15:T17"/>
    <mergeCell ref="N18:P18"/>
    <mergeCell ref="Q18:S18"/>
    <mergeCell ref="A19:L19"/>
    <mergeCell ref="F20:F21"/>
    <mergeCell ref="K20:K25"/>
    <mergeCell ref="L20:L21"/>
    <mergeCell ref="G21:G23"/>
    <mergeCell ref="F22:F23"/>
    <mergeCell ref="H22:H23"/>
    <mergeCell ref="L22:L23"/>
    <mergeCell ref="Q15:S17"/>
    <mergeCell ref="N8:N17"/>
    <mergeCell ref="K12:K14"/>
    <mergeCell ref="L12:L14"/>
    <mergeCell ref="G15:G17"/>
    <mergeCell ref="A44:J44"/>
    <mergeCell ref="G45:G46"/>
    <mergeCell ref="A48:J48"/>
    <mergeCell ref="A51:J51"/>
    <mergeCell ref="A36:L36"/>
    <mergeCell ref="K37:K43"/>
    <mergeCell ref="L37:L43"/>
    <mergeCell ref="F38:F41"/>
    <mergeCell ref="G38:G43"/>
    <mergeCell ref="H38:H40"/>
    <mergeCell ref="F42:F43"/>
  </mergeCells>
  <conditionalFormatting sqref="R2 O20:O25 R67:R1048576 R20:R25 R56:R65 R27:R31 O27:O31 O33:O43 R33:R43 R45:R47 O45:O47 O49:O50 R49:R50 R53:R54 O4:O7 O9:O14 R4:R11">
    <cfRule type="timePeriod" dxfId="116" priority="26" timePeriod="nextMonth">
      <formula>AND(MONTH(O2)=MONTH(EDATE(TODAY(),0+1)),YEAR(O2)=YEAR(EDATE(TODAY(),0+1)))</formula>
    </cfRule>
  </conditionalFormatting>
  <conditionalFormatting sqref="R66">
    <cfRule type="timePeriod" dxfId="115" priority="25" timePeriod="nextMonth">
      <formula>AND(MONTH(R66)=MONTH(EDATE(TODAY(),0+1)),YEAR(R66)=YEAR(EDATE(TODAY(),0+1)))</formula>
    </cfRule>
  </conditionalFormatting>
  <conditionalFormatting sqref="O15:O17">
    <cfRule type="timePeriod" dxfId="114" priority="24" timePeriod="nextMonth">
      <formula>AND(MONTH(O15)=MONTH(EDATE(TODAY(),0+1)),YEAR(O15)=YEAR(EDATE(TODAY(),0+1)))</formula>
    </cfRule>
  </conditionalFormatting>
  <conditionalFormatting sqref="A67:A1048576 A2 A41:A43 A20:A25 A27:A31 A33:A35 A37:A39 A45:A47 A49:A50 A4:A18">
    <cfRule type="duplicateValues" dxfId="113" priority="23"/>
  </conditionalFormatting>
  <conditionalFormatting sqref="A40">
    <cfRule type="duplicateValues" dxfId="112" priority="22"/>
  </conditionalFormatting>
  <conditionalFormatting sqref="R55">
    <cfRule type="timePeriod" dxfId="111" priority="21" timePeriod="nextMonth">
      <formula>AND(MONTH(R55)=MONTH(EDATE(TODAY(),0+1)),YEAR(R55)=YEAR(EDATE(TODAY(),0+1)))</formula>
    </cfRule>
  </conditionalFormatting>
  <conditionalFormatting sqref="A1">
    <cfRule type="duplicateValues" dxfId="110" priority="20"/>
  </conditionalFormatting>
  <conditionalFormatting sqref="R19">
    <cfRule type="timePeriod" dxfId="109" priority="19" timePeriod="nextMonth">
      <formula>AND(MONTH(R19)=MONTH(EDATE(TODAY(),0+1)),YEAR(R19)=YEAR(EDATE(TODAY(),0+1)))</formula>
    </cfRule>
  </conditionalFormatting>
  <conditionalFormatting sqref="R26">
    <cfRule type="timePeriod" dxfId="108" priority="18" timePeriod="nextMonth">
      <formula>AND(MONTH(R26)=MONTH(EDATE(TODAY(),0+1)),YEAR(R26)=YEAR(EDATE(TODAY(),0+1)))</formula>
    </cfRule>
  </conditionalFormatting>
  <conditionalFormatting sqref="R32">
    <cfRule type="timePeriod" dxfId="107" priority="17" timePeriod="nextMonth">
      <formula>AND(MONTH(R32)=MONTH(EDATE(TODAY(),0+1)),YEAR(R32)=YEAR(EDATE(TODAY(),0+1)))</formula>
    </cfRule>
  </conditionalFormatting>
  <conditionalFormatting sqref="R44">
    <cfRule type="timePeriod" dxfId="106" priority="16" timePeriod="nextMonth">
      <formula>AND(MONTH(R44)=MONTH(EDATE(TODAY(),0+1)),YEAR(R44)=YEAR(EDATE(TODAY(),0+1)))</formula>
    </cfRule>
  </conditionalFormatting>
  <conditionalFormatting sqref="R48">
    <cfRule type="timePeriod" dxfId="105" priority="15" timePeriod="nextMonth">
      <formula>AND(MONTH(R48)=MONTH(EDATE(TODAY(),0+1)),YEAR(R48)=YEAR(EDATE(TODAY(),0+1)))</formula>
    </cfRule>
  </conditionalFormatting>
  <conditionalFormatting sqref="R51">
    <cfRule type="timePeriod" dxfId="104" priority="14" timePeriod="nextMonth">
      <formula>AND(MONTH(R51)=MONTH(EDATE(TODAY(),0+1)),YEAR(R51)=YEAR(EDATE(TODAY(),0+1)))</formula>
    </cfRule>
  </conditionalFormatting>
  <conditionalFormatting sqref="R51">
    <cfRule type="timePeriod" dxfId="103" priority="13" timePeriod="nextMonth">
      <formula>AND(MONTH(R51)=MONTH(EDATE(TODAY(),0+1)),YEAR(R51)=YEAR(EDATE(TODAY(),0+1)))</formula>
    </cfRule>
  </conditionalFormatting>
  <conditionalFormatting sqref="R52">
    <cfRule type="timePeriod" dxfId="102" priority="11" timePeriod="nextMonth">
      <formula>AND(MONTH(R52)=MONTH(EDATE(TODAY(),0+1)),YEAR(R52)=YEAR(EDATE(TODAY(),0+1)))</formula>
    </cfRule>
  </conditionalFormatting>
  <conditionalFormatting sqref="A52">
    <cfRule type="duplicateValues" dxfId="101" priority="12"/>
  </conditionalFormatting>
  <conditionalFormatting sqref="O8">
    <cfRule type="timePeriod" dxfId="100" priority="10" timePeriod="nextMonth">
      <formula>AND(MONTH(O8)=MONTH(EDATE(TODAY(),0+1)),YEAR(O8)=YEAR(EDATE(TODAY(),0+1)))</formula>
    </cfRule>
  </conditionalFormatting>
  <conditionalFormatting sqref="A59:A1048576 A1:A56">
    <cfRule type="duplicateValues" dxfId="99" priority="9"/>
  </conditionalFormatting>
  <conditionalFormatting sqref="R12:R14">
    <cfRule type="timePeriod" dxfId="98" priority="8" timePeriod="nextMonth">
      <formula>AND(MONTH(R12)=MONTH(EDATE(TODAY(),0+1)),YEAR(R12)=YEAR(EDATE(TODAY(),0+1)))</formula>
    </cfRule>
  </conditionalFormatting>
  <conditionalFormatting sqref="S12">
    <cfRule type="timePeriod" dxfId="97" priority="7" timePeriod="nextMonth">
      <formula>AND(MONTH(S12)=MONTH(EDATE(TODAY(),0+1)),YEAR(S12)=YEAR(EDATE(TODAY(),0+1)))</formula>
    </cfRule>
  </conditionalFormatting>
  <conditionalFormatting sqref="R12">
    <cfRule type="timePeriod" dxfId="96" priority="6" timePeriod="nextMonth">
      <formula>AND(MONTH(R12)=MONTH(EDATE(TODAY(),0+1)),YEAR(R12)=YEAR(EDATE(TODAY(),0+1)))</formula>
    </cfRule>
  </conditionalFormatting>
  <conditionalFormatting sqref="S13:S14">
    <cfRule type="timePeriod" dxfId="95" priority="5" timePeriod="nextMonth">
      <formula>AND(MONTH(S13)=MONTH(EDATE(TODAY(),0+1)),YEAR(S13)=YEAR(EDATE(TODAY(),0+1)))</formula>
    </cfRule>
  </conditionalFormatting>
  <conditionalFormatting sqref="R13:R14">
    <cfRule type="timePeriod" dxfId="94" priority="4" timePeriod="nextMonth">
      <formula>AND(MONTH(R13)=MONTH(EDATE(TODAY(),0+1)),YEAR(R13)=YEAR(EDATE(TODAY(),0+1)))</formula>
    </cfRule>
  </conditionalFormatting>
  <conditionalFormatting sqref="A58">
    <cfRule type="duplicateValues" dxfId="93" priority="3"/>
  </conditionalFormatting>
  <conditionalFormatting sqref="A57">
    <cfRule type="duplicateValues" dxfId="92" priority="2"/>
  </conditionalFormatting>
  <conditionalFormatting sqref="A1:A1048576">
    <cfRule type="duplicateValues" dxfId="91" priority="1"/>
  </conditionalFormatting>
  <printOptions horizontalCentered="1"/>
  <pageMargins left="0.19685039370078741" right="0.11811023622047245" top="0.55118110236220474" bottom="0.39370078740157483" header="0.19685039370078741" footer="0.19685039370078741"/>
  <pageSetup paperSize="9" scale="48" orientation="landscape" r:id="rId1"/>
  <headerFooter>
    <oddHeader>&amp;L&amp;G&amp;C&amp;"-,Bold"&amp;14DGP Equipment Maintenance/ Calibration Masterlist</oddHeader>
    <oddFooter>&amp;L&amp;8Prepared By (Sign/ Date):  _________________________
Lingling (DGP)&amp;C&amp;8Page &amp;P of &amp;N
NOTE * S/N# must not be changed at all times.&amp;R&amp;8WPPL Approval by (Sign/ Date): ____________________
Jerique Yew</oddFooter>
  </headerFooter>
  <rowBreaks count="1" manualBreakCount="1">
    <brk id="18" max="19" man="1"/>
  </rowBreaks>
  <legacyDrawingHF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C9481D-5C31-4FEE-A4F0-C718D391776F}">
  <dimension ref="A2:X2"/>
  <sheetViews>
    <sheetView workbookViewId="0">
      <selection activeCell="J9" sqref="J9"/>
    </sheetView>
  </sheetViews>
  <sheetFormatPr defaultRowHeight="15" x14ac:dyDescent="0.25"/>
  <cols>
    <col min="1" max="1" width="4.85546875" bestFit="1" customWidth="1"/>
    <col min="2" max="2" width="12.140625" bestFit="1" customWidth="1"/>
    <col min="3" max="3" width="13.5703125" bestFit="1" customWidth="1"/>
    <col min="4" max="4" width="11.7109375" bestFit="1" customWidth="1"/>
    <col min="5" max="5" width="12.42578125" customWidth="1"/>
    <col min="6" max="6" width="12.85546875" customWidth="1"/>
    <col min="7" max="9" width="9.28515625" bestFit="1" customWidth="1"/>
    <col min="13" max="13" width="13" customWidth="1"/>
    <col min="14" max="14" width="9.85546875" bestFit="1" customWidth="1"/>
    <col min="16" max="16" width="31.5703125" customWidth="1"/>
    <col min="23" max="24" width="9.85546875" bestFit="1" customWidth="1"/>
  </cols>
  <sheetData>
    <row r="2" spans="1:24" s="456" customFormat="1" ht="36" x14ac:dyDescent="0.25">
      <c r="A2" s="453" t="s">
        <v>6</v>
      </c>
      <c r="B2" s="453" t="s">
        <v>899</v>
      </c>
      <c r="C2" s="453" t="s">
        <v>900</v>
      </c>
      <c r="D2" s="453" t="s">
        <v>901</v>
      </c>
      <c r="E2" s="453" t="s">
        <v>10</v>
      </c>
      <c r="F2" s="453" t="s">
        <v>966</v>
      </c>
      <c r="G2" s="453" t="s">
        <v>16</v>
      </c>
      <c r="H2" s="454" t="s">
        <v>1757</v>
      </c>
      <c r="I2" s="454" t="s">
        <v>902</v>
      </c>
      <c r="J2" s="453" t="s">
        <v>1202</v>
      </c>
      <c r="K2" s="453" t="s">
        <v>1203</v>
      </c>
      <c r="L2" s="453" t="s">
        <v>1204</v>
      </c>
      <c r="M2" s="453" t="s">
        <v>1205</v>
      </c>
      <c r="N2" s="453" t="s">
        <v>1206</v>
      </c>
      <c r="O2" s="453" t="s">
        <v>7</v>
      </c>
      <c r="P2" s="455" t="s">
        <v>1227</v>
      </c>
      <c r="Q2" s="453" t="s">
        <v>1861</v>
      </c>
      <c r="R2" s="453" t="s">
        <v>1501</v>
      </c>
      <c r="S2" s="453" t="s">
        <v>1502</v>
      </c>
      <c r="T2" s="453" t="s">
        <v>1207</v>
      </c>
      <c r="U2" s="453" t="s">
        <v>1208</v>
      </c>
      <c r="V2" s="453" t="s">
        <v>1204</v>
      </c>
      <c r="W2" s="453" t="s">
        <v>1205</v>
      </c>
      <c r="X2" s="453" t="s">
        <v>1206</v>
      </c>
    </row>
  </sheetData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syncVertical="1" syncRef="C31" transitionEvaluation="1"/>
  <dimension ref="A1:AY197"/>
  <sheetViews>
    <sheetView showGridLines="0" topLeftCell="C31" zoomScale="80" zoomScaleNormal="80" workbookViewId="0">
      <selection activeCell="G36" sqref="G36"/>
    </sheetView>
  </sheetViews>
  <sheetFormatPr defaultColWidth="12.42578125" defaultRowHeight="12.75" x14ac:dyDescent="0.2"/>
  <cols>
    <col min="1" max="1" width="5.28515625" style="246" customWidth="1"/>
    <col min="2" max="2" width="17.140625" style="245" customWidth="1"/>
    <col min="3" max="3" width="18.140625" style="245" customWidth="1"/>
    <col min="4" max="4" width="30.7109375" style="245" customWidth="1"/>
    <col min="5" max="5" width="25.140625" style="245" customWidth="1"/>
    <col min="6" max="6" width="17.85546875" style="246" customWidth="1"/>
    <col min="7" max="7" width="20" style="246" customWidth="1"/>
    <col min="8" max="8" width="20.5703125" style="313" customWidth="1"/>
    <col min="9" max="9" width="15.85546875" style="314" customWidth="1"/>
    <col min="10" max="10" width="17.7109375" style="315" customWidth="1"/>
    <col min="11" max="12" width="15.7109375" style="249" customWidth="1"/>
    <col min="13" max="13" width="33.5703125" style="282" customWidth="1"/>
    <col min="14" max="255" width="12.42578125" style="245"/>
    <col min="256" max="256" width="5.28515625" style="245" customWidth="1"/>
    <col min="257" max="257" width="17.140625" style="245" customWidth="1"/>
    <col min="258" max="258" width="18.140625" style="245" customWidth="1"/>
    <col min="259" max="259" width="35.85546875" style="245" customWidth="1"/>
    <col min="260" max="260" width="25.140625" style="245" customWidth="1"/>
    <col min="261" max="261" width="17.85546875" style="245" customWidth="1"/>
    <col min="262" max="262" width="20" style="245" customWidth="1"/>
    <col min="263" max="263" width="20.5703125" style="245" customWidth="1"/>
    <col min="264" max="264" width="15.85546875" style="245" customWidth="1"/>
    <col min="265" max="265" width="17.7109375" style="245" customWidth="1"/>
    <col min="266" max="267" width="15.7109375" style="245" customWidth="1"/>
    <col min="268" max="268" width="33.5703125" style="245" customWidth="1"/>
    <col min="269" max="511" width="12.42578125" style="245"/>
    <col min="512" max="512" width="5.28515625" style="245" customWidth="1"/>
    <col min="513" max="513" width="17.140625" style="245" customWidth="1"/>
    <col min="514" max="514" width="18.140625" style="245" customWidth="1"/>
    <col min="515" max="515" width="35.85546875" style="245" customWidth="1"/>
    <col min="516" max="516" width="25.140625" style="245" customWidth="1"/>
    <col min="517" max="517" width="17.85546875" style="245" customWidth="1"/>
    <col min="518" max="518" width="20" style="245" customWidth="1"/>
    <col min="519" max="519" width="20.5703125" style="245" customWidth="1"/>
    <col min="520" max="520" width="15.85546875" style="245" customWidth="1"/>
    <col min="521" max="521" width="17.7109375" style="245" customWidth="1"/>
    <col min="522" max="523" width="15.7109375" style="245" customWidth="1"/>
    <col min="524" max="524" width="33.5703125" style="245" customWidth="1"/>
    <col min="525" max="767" width="12.42578125" style="245"/>
    <col min="768" max="768" width="5.28515625" style="245" customWidth="1"/>
    <col min="769" max="769" width="17.140625" style="245" customWidth="1"/>
    <col min="770" max="770" width="18.140625" style="245" customWidth="1"/>
    <col min="771" max="771" width="35.85546875" style="245" customWidth="1"/>
    <col min="772" max="772" width="25.140625" style="245" customWidth="1"/>
    <col min="773" max="773" width="17.85546875" style="245" customWidth="1"/>
    <col min="774" max="774" width="20" style="245" customWidth="1"/>
    <col min="775" max="775" width="20.5703125" style="245" customWidth="1"/>
    <col min="776" max="776" width="15.85546875" style="245" customWidth="1"/>
    <col min="777" max="777" width="17.7109375" style="245" customWidth="1"/>
    <col min="778" max="779" width="15.7109375" style="245" customWidth="1"/>
    <col min="780" max="780" width="33.5703125" style="245" customWidth="1"/>
    <col min="781" max="1023" width="12.42578125" style="245"/>
    <col min="1024" max="1024" width="5.28515625" style="245" customWidth="1"/>
    <col min="1025" max="1025" width="17.140625" style="245" customWidth="1"/>
    <col min="1026" max="1026" width="18.140625" style="245" customWidth="1"/>
    <col min="1027" max="1027" width="35.85546875" style="245" customWidth="1"/>
    <col min="1028" max="1028" width="25.140625" style="245" customWidth="1"/>
    <col min="1029" max="1029" width="17.85546875" style="245" customWidth="1"/>
    <col min="1030" max="1030" width="20" style="245" customWidth="1"/>
    <col min="1031" max="1031" width="20.5703125" style="245" customWidth="1"/>
    <col min="1032" max="1032" width="15.85546875" style="245" customWidth="1"/>
    <col min="1033" max="1033" width="17.7109375" style="245" customWidth="1"/>
    <col min="1034" max="1035" width="15.7109375" style="245" customWidth="1"/>
    <col min="1036" max="1036" width="33.5703125" style="245" customWidth="1"/>
    <col min="1037" max="1279" width="12.42578125" style="245"/>
    <col min="1280" max="1280" width="5.28515625" style="245" customWidth="1"/>
    <col min="1281" max="1281" width="17.140625" style="245" customWidth="1"/>
    <col min="1282" max="1282" width="18.140625" style="245" customWidth="1"/>
    <col min="1283" max="1283" width="35.85546875" style="245" customWidth="1"/>
    <col min="1284" max="1284" width="25.140625" style="245" customWidth="1"/>
    <col min="1285" max="1285" width="17.85546875" style="245" customWidth="1"/>
    <col min="1286" max="1286" width="20" style="245" customWidth="1"/>
    <col min="1287" max="1287" width="20.5703125" style="245" customWidth="1"/>
    <col min="1288" max="1288" width="15.85546875" style="245" customWidth="1"/>
    <col min="1289" max="1289" width="17.7109375" style="245" customWidth="1"/>
    <col min="1290" max="1291" width="15.7109375" style="245" customWidth="1"/>
    <col min="1292" max="1292" width="33.5703125" style="245" customWidth="1"/>
    <col min="1293" max="1535" width="12.42578125" style="245"/>
    <col min="1536" max="1536" width="5.28515625" style="245" customWidth="1"/>
    <col min="1537" max="1537" width="17.140625" style="245" customWidth="1"/>
    <col min="1538" max="1538" width="18.140625" style="245" customWidth="1"/>
    <col min="1539" max="1539" width="35.85546875" style="245" customWidth="1"/>
    <col min="1540" max="1540" width="25.140625" style="245" customWidth="1"/>
    <col min="1541" max="1541" width="17.85546875" style="245" customWidth="1"/>
    <col min="1542" max="1542" width="20" style="245" customWidth="1"/>
    <col min="1543" max="1543" width="20.5703125" style="245" customWidth="1"/>
    <col min="1544" max="1544" width="15.85546875" style="245" customWidth="1"/>
    <col min="1545" max="1545" width="17.7109375" style="245" customWidth="1"/>
    <col min="1546" max="1547" width="15.7109375" style="245" customWidth="1"/>
    <col min="1548" max="1548" width="33.5703125" style="245" customWidth="1"/>
    <col min="1549" max="1791" width="12.42578125" style="245"/>
    <col min="1792" max="1792" width="5.28515625" style="245" customWidth="1"/>
    <col min="1793" max="1793" width="17.140625" style="245" customWidth="1"/>
    <col min="1794" max="1794" width="18.140625" style="245" customWidth="1"/>
    <col min="1795" max="1795" width="35.85546875" style="245" customWidth="1"/>
    <col min="1796" max="1796" width="25.140625" style="245" customWidth="1"/>
    <col min="1797" max="1797" width="17.85546875" style="245" customWidth="1"/>
    <col min="1798" max="1798" width="20" style="245" customWidth="1"/>
    <col min="1799" max="1799" width="20.5703125" style="245" customWidth="1"/>
    <col min="1800" max="1800" width="15.85546875" style="245" customWidth="1"/>
    <col min="1801" max="1801" width="17.7109375" style="245" customWidth="1"/>
    <col min="1802" max="1803" width="15.7109375" style="245" customWidth="1"/>
    <col min="1804" max="1804" width="33.5703125" style="245" customWidth="1"/>
    <col min="1805" max="2047" width="12.42578125" style="245"/>
    <col min="2048" max="2048" width="5.28515625" style="245" customWidth="1"/>
    <col min="2049" max="2049" width="17.140625" style="245" customWidth="1"/>
    <col min="2050" max="2050" width="18.140625" style="245" customWidth="1"/>
    <col min="2051" max="2051" width="35.85546875" style="245" customWidth="1"/>
    <col min="2052" max="2052" width="25.140625" style="245" customWidth="1"/>
    <col min="2053" max="2053" width="17.85546875" style="245" customWidth="1"/>
    <col min="2054" max="2054" width="20" style="245" customWidth="1"/>
    <col min="2055" max="2055" width="20.5703125" style="245" customWidth="1"/>
    <col min="2056" max="2056" width="15.85546875" style="245" customWidth="1"/>
    <col min="2057" max="2057" width="17.7109375" style="245" customWidth="1"/>
    <col min="2058" max="2059" width="15.7109375" style="245" customWidth="1"/>
    <col min="2060" max="2060" width="33.5703125" style="245" customWidth="1"/>
    <col min="2061" max="2303" width="12.42578125" style="245"/>
    <col min="2304" max="2304" width="5.28515625" style="245" customWidth="1"/>
    <col min="2305" max="2305" width="17.140625" style="245" customWidth="1"/>
    <col min="2306" max="2306" width="18.140625" style="245" customWidth="1"/>
    <col min="2307" max="2307" width="35.85546875" style="245" customWidth="1"/>
    <col min="2308" max="2308" width="25.140625" style="245" customWidth="1"/>
    <col min="2309" max="2309" width="17.85546875" style="245" customWidth="1"/>
    <col min="2310" max="2310" width="20" style="245" customWidth="1"/>
    <col min="2311" max="2311" width="20.5703125" style="245" customWidth="1"/>
    <col min="2312" max="2312" width="15.85546875" style="245" customWidth="1"/>
    <col min="2313" max="2313" width="17.7109375" style="245" customWidth="1"/>
    <col min="2314" max="2315" width="15.7109375" style="245" customWidth="1"/>
    <col min="2316" max="2316" width="33.5703125" style="245" customWidth="1"/>
    <col min="2317" max="2559" width="12.42578125" style="245"/>
    <col min="2560" max="2560" width="5.28515625" style="245" customWidth="1"/>
    <col min="2561" max="2561" width="17.140625" style="245" customWidth="1"/>
    <col min="2562" max="2562" width="18.140625" style="245" customWidth="1"/>
    <col min="2563" max="2563" width="35.85546875" style="245" customWidth="1"/>
    <col min="2564" max="2564" width="25.140625" style="245" customWidth="1"/>
    <col min="2565" max="2565" width="17.85546875" style="245" customWidth="1"/>
    <col min="2566" max="2566" width="20" style="245" customWidth="1"/>
    <col min="2567" max="2567" width="20.5703125" style="245" customWidth="1"/>
    <col min="2568" max="2568" width="15.85546875" style="245" customWidth="1"/>
    <col min="2569" max="2569" width="17.7109375" style="245" customWidth="1"/>
    <col min="2570" max="2571" width="15.7109375" style="245" customWidth="1"/>
    <col min="2572" max="2572" width="33.5703125" style="245" customWidth="1"/>
    <col min="2573" max="2815" width="12.42578125" style="245"/>
    <col min="2816" max="2816" width="5.28515625" style="245" customWidth="1"/>
    <col min="2817" max="2817" width="17.140625" style="245" customWidth="1"/>
    <col min="2818" max="2818" width="18.140625" style="245" customWidth="1"/>
    <col min="2819" max="2819" width="35.85546875" style="245" customWidth="1"/>
    <col min="2820" max="2820" width="25.140625" style="245" customWidth="1"/>
    <col min="2821" max="2821" width="17.85546875" style="245" customWidth="1"/>
    <col min="2822" max="2822" width="20" style="245" customWidth="1"/>
    <col min="2823" max="2823" width="20.5703125" style="245" customWidth="1"/>
    <col min="2824" max="2824" width="15.85546875" style="245" customWidth="1"/>
    <col min="2825" max="2825" width="17.7109375" style="245" customWidth="1"/>
    <col min="2826" max="2827" width="15.7109375" style="245" customWidth="1"/>
    <col min="2828" max="2828" width="33.5703125" style="245" customWidth="1"/>
    <col min="2829" max="3071" width="12.42578125" style="245"/>
    <col min="3072" max="3072" width="5.28515625" style="245" customWidth="1"/>
    <col min="3073" max="3073" width="17.140625" style="245" customWidth="1"/>
    <col min="3074" max="3074" width="18.140625" style="245" customWidth="1"/>
    <col min="3075" max="3075" width="35.85546875" style="245" customWidth="1"/>
    <col min="3076" max="3076" width="25.140625" style="245" customWidth="1"/>
    <col min="3077" max="3077" width="17.85546875" style="245" customWidth="1"/>
    <col min="3078" max="3078" width="20" style="245" customWidth="1"/>
    <col min="3079" max="3079" width="20.5703125" style="245" customWidth="1"/>
    <col min="3080" max="3080" width="15.85546875" style="245" customWidth="1"/>
    <col min="3081" max="3081" width="17.7109375" style="245" customWidth="1"/>
    <col min="3082" max="3083" width="15.7109375" style="245" customWidth="1"/>
    <col min="3084" max="3084" width="33.5703125" style="245" customWidth="1"/>
    <col min="3085" max="3327" width="12.42578125" style="245"/>
    <col min="3328" max="3328" width="5.28515625" style="245" customWidth="1"/>
    <col min="3329" max="3329" width="17.140625" style="245" customWidth="1"/>
    <col min="3330" max="3330" width="18.140625" style="245" customWidth="1"/>
    <col min="3331" max="3331" width="35.85546875" style="245" customWidth="1"/>
    <col min="3332" max="3332" width="25.140625" style="245" customWidth="1"/>
    <col min="3333" max="3333" width="17.85546875" style="245" customWidth="1"/>
    <col min="3334" max="3334" width="20" style="245" customWidth="1"/>
    <col min="3335" max="3335" width="20.5703125" style="245" customWidth="1"/>
    <col min="3336" max="3336" width="15.85546875" style="245" customWidth="1"/>
    <col min="3337" max="3337" width="17.7109375" style="245" customWidth="1"/>
    <col min="3338" max="3339" width="15.7109375" style="245" customWidth="1"/>
    <col min="3340" max="3340" width="33.5703125" style="245" customWidth="1"/>
    <col min="3341" max="3583" width="12.42578125" style="245"/>
    <col min="3584" max="3584" width="5.28515625" style="245" customWidth="1"/>
    <col min="3585" max="3585" width="17.140625" style="245" customWidth="1"/>
    <col min="3586" max="3586" width="18.140625" style="245" customWidth="1"/>
    <col min="3587" max="3587" width="35.85546875" style="245" customWidth="1"/>
    <col min="3588" max="3588" width="25.140625" style="245" customWidth="1"/>
    <col min="3589" max="3589" width="17.85546875" style="245" customWidth="1"/>
    <col min="3590" max="3590" width="20" style="245" customWidth="1"/>
    <col min="3591" max="3591" width="20.5703125" style="245" customWidth="1"/>
    <col min="3592" max="3592" width="15.85546875" style="245" customWidth="1"/>
    <col min="3593" max="3593" width="17.7109375" style="245" customWidth="1"/>
    <col min="3594" max="3595" width="15.7109375" style="245" customWidth="1"/>
    <col min="3596" max="3596" width="33.5703125" style="245" customWidth="1"/>
    <col min="3597" max="3839" width="12.42578125" style="245"/>
    <col min="3840" max="3840" width="5.28515625" style="245" customWidth="1"/>
    <col min="3841" max="3841" width="17.140625" style="245" customWidth="1"/>
    <col min="3842" max="3842" width="18.140625" style="245" customWidth="1"/>
    <col min="3843" max="3843" width="35.85546875" style="245" customWidth="1"/>
    <col min="3844" max="3844" width="25.140625" style="245" customWidth="1"/>
    <col min="3845" max="3845" width="17.85546875" style="245" customWidth="1"/>
    <col min="3846" max="3846" width="20" style="245" customWidth="1"/>
    <col min="3847" max="3847" width="20.5703125" style="245" customWidth="1"/>
    <col min="3848" max="3848" width="15.85546875" style="245" customWidth="1"/>
    <col min="3849" max="3849" width="17.7109375" style="245" customWidth="1"/>
    <col min="3850" max="3851" width="15.7109375" style="245" customWidth="1"/>
    <col min="3852" max="3852" width="33.5703125" style="245" customWidth="1"/>
    <col min="3853" max="4095" width="12.42578125" style="245"/>
    <col min="4096" max="4096" width="5.28515625" style="245" customWidth="1"/>
    <col min="4097" max="4097" width="17.140625" style="245" customWidth="1"/>
    <col min="4098" max="4098" width="18.140625" style="245" customWidth="1"/>
    <col min="4099" max="4099" width="35.85546875" style="245" customWidth="1"/>
    <col min="4100" max="4100" width="25.140625" style="245" customWidth="1"/>
    <col min="4101" max="4101" width="17.85546875" style="245" customWidth="1"/>
    <col min="4102" max="4102" width="20" style="245" customWidth="1"/>
    <col min="4103" max="4103" width="20.5703125" style="245" customWidth="1"/>
    <col min="4104" max="4104" width="15.85546875" style="245" customWidth="1"/>
    <col min="4105" max="4105" width="17.7109375" style="245" customWidth="1"/>
    <col min="4106" max="4107" width="15.7109375" style="245" customWidth="1"/>
    <col min="4108" max="4108" width="33.5703125" style="245" customWidth="1"/>
    <col min="4109" max="4351" width="12.42578125" style="245"/>
    <col min="4352" max="4352" width="5.28515625" style="245" customWidth="1"/>
    <col min="4353" max="4353" width="17.140625" style="245" customWidth="1"/>
    <col min="4354" max="4354" width="18.140625" style="245" customWidth="1"/>
    <col min="4355" max="4355" width="35.85546875" style="245" customWidth="1"/>
    <col min="4356" max="4356" width="25.140625" style="245" customWidth="1"/>
    <col min="4357" max="4357" width="17.85546875" style="245" customWidth="1"/>
    <col min="4358" max="4358" width="20" style="245" customWidth="1"/>
    <col min="4359" max="4359" width="20.5703125" style="245" customWidth="1"/>
    <col min="4360" max="4360" width="15.85546875" style="245" customWidth="1"/>
    <col min="4361" max="4361" width="17.7109375" style="245" customWidth="1"/>
    <col min="4362" max="4363" width="15.7109375" style="245" customWidth="1"/>
    <col min="4364" max="4364" width="33.5703125" style="245" customWidth="1"/>
    <col min="4365" max="4607" width="12.42578125" style="245"/>
    <col min="4608" max="4608" width="5.28515625" style="245" customWidth="1"/>
    <col min="4609" max="4609" width="17.140625" style="245" customWidth="1"/>
    <col min="4610" max="4610" width="18.140625" style="245" customWidth="1"/>
    <col min="4611" max="4611" width="35.85546875" style="245" customWidth="1"/>
    <col min="4612" max="4612" width="25.140625" style="245" customWidth="1"/>
    <col min="4613" max="4613" width="17.85546875" style="245" customWidth="1"/>
    <col min="4614" max="4614" width="20" style="245" customWidth="1"/>
    <col min="4615" max="4615" width="20.5703125" style="245" customWidth="1"/>
    <col min="4616" max="4616" width="15.85546875" style="245" customWidth="1"/>
    <col min="4617" max="4617" width="17.7109375" style="245" customWidth="1"/>
    <col min="4618" max="4619" width="15.7109375" style="245" customWidth="1"/>
    <col min="4620" max="4620" width="33.5703125" style="245" customWidth="1"/>
    <col min="4621" max="4863" width="12.42578125" style="245"/>
    <col min="4864" max="4864" width="5.28515625" style="245" customWidth="1"/>
    <col min="4865" max="4865" width="17.140625" style="245" customWidth="1"/>
    <col min="4866" max="4866" width="18.140625" style="245" customWidth="1"/>
    <col min="4867" max="4867" width="35.85546875" style="245" customWidth="1"/>
    <col min="4868" max="4868" width="25.140625" style="245" customWidth="1"/>
    <col min="4869" max="4869" width="17.85546875" style="245" customWidth="1"/>
    <col min="4870" max="4870" width="20" style="245" customWidth="1"/>
    <col min="4871" max="4871" width="20.5703125" style="245" customWidth="1"/>
    <col min="4872" max="4872" width="15.85546875" style="245" customWidth="1"/>
    <col min="4873" max="4873" width="17.7109375" style="245" customWidth="1"/>
    <col min="4874" max="4875" width="15.7109375" style="245" customWidth="1"/>
    <col min="4876" max="4876" width="33.5703125" style="245" customWidth="1"/>
    <col min="4877" max="5119" width="12.42578125" style="245"/>
    <col min="5120" max="5120" width="5.28515625" style="245" customWidth="1"/>
    <col min="5121" max="5121" width="17.140625" style="245" customWidth="1"/>
    <col min="5122" max="5122" width="18.140625" style="245" customWidth="1"/>
    <col min="5123" max="5123" width="35.85546875" style="245" customWidth="1"/>
    <col min="5124" max="5124" width="25.140625" style="245" customWidth="1"/>
    <col min="5125" max="5125" width="17.85546875" style="245" customWidth="1"/>
    <col min="5126" max="5126" width="20" style="245" customWidth="1"/>
    <col min="5127" max="5127" width="20.5703125" style="245" customWidth="1"/>
    <col min="5128" max="5128" width="15.85546875" style="245" customWidth="1"/>
    <col min="5129" max="5129" width="17.7109375" style="245" customWidth="1"/>
    <col min="5130" max="5131" width="15.7109375" style="245" customWidth="1"/>
    <col min="5132" max="5132" width="33.5703125" style="245" customWidth="1"/>
    <col min="5133" max="5375" width="12.42578125" style="245"/>
    <col min="5376" max="5376" width="5.28515625" style="245" customWidth="1"/>
    <col min="5377" max="5377" width="17.140625" style="245" customWidth="1"/>
    <col min="5378" max="5378" width="18.140625" style="245" customWidth="1"/>
    <col min="5379" max="5379" width="35.85546875" style="245" customWidth="1"/>
    <col min="5380" max="5380" width="25.140625" style="245" customWidth="1"/>
    <col min="5381" max="5381" width="17.85546875" style="245" customWidth="1"/>
    <col min="5382" max="5382" width="20" style="245" customWidth="1"/>
    <col min="5383" max="5383" width="20.5703125" style="245" customWidth="1"/>
    <col min="5384" max="5384" width="15.85546875" style="245" customWidth="1"/>
    <col min="5385" max="5385" width="17.7109375" style="245" customWidth="1"/>
    <col min="5386" max="5387" width="15.7109375" style="245" customWidth="1"/>
    <col min="5388" max="5388" width="33.5703125" style="245" customWidth="1"/>
    <col min="5389" max="5631" width="12.42578125" style="245"/>
    <col min="5632" max="5632" width="5.28515625" style="245" customWidth="1"/>
    <col min="5633" max="5633" width="17.140625" style="245" customWidth="1"/>
    <col min="5634" max="5634" width="18.140625" style="245" customWidth="1"/>
    <col min="5635" max="5635" width="35.85546875" style="245" customWidth="1"/>
    <col min="5636" max="5636" width="25.140625" style="245" customWidth="1"/>
    <col min="5637" max="5637" width="17.85546875" style="245" customWidth="1"/>
    <col min="5638" max="5638" width="20" style="245" customWidth="1"/>
    <col min="5639" max="5639" width="20.5703125" style="245" customWidth="1"/>
    <col min="5640" max="5640" width="15.85546875" style="245" customWidth="1"/>
    <col min="5641" max="5641" width="17.7109375" style="245" customWidth="1"/>
    <col min="5642" max="5643" width="15.7109375" style="245" customWidth="1"/>
    <col min="5644" max="5644" width="33.5703125" style="245" customWidth="1"/>
    <col min="5645" max="5887" width="12.42578125" style="245"/>
    <col min="5888" max="5888" width="5.28515625" style="245" customWidth="1"/>
    <col min="5889" max="5889" width="17.140625" style="245" customWidth="1"/>
    <col min="5890" max="5890" width="18.140625" style="245" customWidth="1"/>
    <col min="5891" max="5891" width="35.85546875" style="245" customWidth="1"/>
    <col min="5892" max="5892" width="25.140625" style="245" customWidth="1"/>
    <col min="5893" max="5893" width="17.85546875" style="245" customWidth="1"/>
    <col min="5894" max="5894" width="20" style="245" customWidth="1"/>
    <col min="5895" max="5895" width="20.5703125" style="245" customWidth="1"/>
    <col min="5896" max="5896" width="15.85546875" style="245" customWidth="1"/>
    <col min="5897" max="5897" width="17.7109375" style="245" customWidth="1"/>
    <col min="5898" max="5899" width="15.7109375" style="245" customWidth="1"/>
    <col min="5900" max="5900" width="33.5703125" style="245" customWidth="1"/>
    <col min="5901" max="6143" width="12.42578125" style="245"/>
    <col min="6144" max="6144" width="5.28515625" style="245" customWidth="1"/>
    <col min="6145" max="6145" width="17.140625" style="245" customWidth="1"/>
    <col min="6146" max="6146" width="18.140625" style="245" customWidth="1"/>
    <col min="6147" max="6147" width="35.85546875" style="245" customWidth="1"/>
    <col min="6148" max="6148" width="25.140625" style="245" customWidth="1"/>
    <col min="6149" max="6149" width="17.85546875" style="245" customWidth="1"/>
    <col min="6150" max="6150" width="20" style="245" customWidth="1"/>
    <col min="6151" max="6151" width="20.5703125" style="245" customWidth="1"/>
    <col min="6152" max="6152" width="15.85546875" style="245" customWidth="1"/>
    <col min="6153" max="6153" width="17.7109375" style="245" customWidth="1"/>
    <col min="6154" max="6155" width="15.7109375" style="245" customWidth="1"/>
    <col min="6156" max="6156" width="33.5703125" style="245" customWidth="1"/>
    <col min="6157" max="6399" width="12.42578125" style="245"/>
    <col min="6400" max="6400" width="5.28515625" style="245" customWidth="1"/>
    <col min="6401" max="6401" width="17.140625" style="245" customWidth="1"/>
    <col min="6402" max="6402" width="18.140625" style="245" customWidth="1"/>
    <col min="6403" max="6403" width="35.85546875" style="245" customWidth="1"/>
    <col min="6404" max="6404" width="25.140625" style="245" customWidth="1"/>
    <col min="6405" max="6405" width="17.85546875" style="245" customWidth="1"/>
    <col min="6406" max="6406" width="20" style="245" customWidth="1"/>
    <col min="6407" max="6407" width="20.5703125" style="245" customWidth="1"/>
    <col min="6408" max="6408" width="15.85546875" style="245" customWidth="1"/>
    <col min="6409" max="6409" width="17.7109375" style="245" customWidth="1"/>
    <col min="6410" max="6411" width="15.7109375" style="245" customWidth="1"/>
    <col min="6412" max="6412" width="33.5703125" style="245" customWidth="1"/>
    <col min="6413" max="6655" width="12.42578125" style="245"/>
    <col min="6656" max="6656" width="5.28515625" style="245" customWidth="1"/>
    <col min="6657" max="6657" width="17.140625" style="245" customWidth="1"/>
    <col min="6658" max="6658" width="18.140625" style="245" customWidth="1"/>
    <col min="6659" max="6659" width="35.85546875" style="245" customWidth="1"/>
    <col min="6660" max="6660" width="25.140625" style="245" customWidth="1"/>
    <col min="6661" max="6661" width="17.85546875" style="245" customWidth="1"/>
    <col min="6662" max="6662" width="20" style="245" customWidth="1"/>
    <col min="6663" max="6663" width="20.5703125" style="245" customWidth="1"/>
    <col min="6664" max="6664" width="15.85546875" style="245" customWidth="1"/>
    <col min="6665" max="6665" width="17.7109375" style="245" customWidth="1"/>
    <col min="6666" max="6667" width="15.7109375" style="245" customWidth="1"/>
    <col min="6668" max="6668" width="33.5703125" style="245" customWidth="1"/>
    <col min="6669" max="6911" width="12.42578125" style="245"/>
    <col min="6912" max="6912" width="5.28515625" style="245" customWidth="1"/>
    <col min="6913" max="6913" width="17.140625" style="245" customWidth="1"/>
    <col min="6914" max="6914" width="18.140625" style="245" customWidth="1"/>
    <col min="6915" max="6915" width="35.85546875" style="245" customWidth="1"/>
    <col min="6916" max="6916" width="25.140625" style="245" customWidth="1"/>
    <col min="6917" max="6917" width="17.85546875" style="245" customWidth="1"/>
    <col min="6918" max="6918" width="20" style="245" customWidth="1"/>
    <col min="6919" max="6919" width="20.5703125" style="245" customWidth="1"/>
    <col min="6920" max="6920" width="15.85546875" style="245" customWidth="1"/>
    <col min="6921" max="6921" width="17.7109375" style="245" customWidth="1"/>
    <col min="6922" max="6923" width="15.7109375" style="245" customWidth="1"/>
    <col min="6924" max="6924" width="33.5703125" style="245" customWidth="1"/>
    <col min="6925" max="7167" width="12.42578125" style="245"/>
    <col min="7168" max="7168" width="5.28515625" style="245" customWidth="1"/>
    <col min="7169" max="7169" width="17.140625" style="245" customWidth="1"/>
    <col min="7170" max="7170" width="18.140625" style="245" customWidth="1"/>
    <col min="7171" max="7171" width="35.85546875" style="245" customWidth="1"/>
    <col min="7172" max="7172" width="25.140625" style="245" customWidth="1"/>
    <col min="7173" max="7173" width="17.85546875" style="245" customWidth="1"/>
    <col min="7174" max="7174" width="20" style="245" customWidth="1"/>
    <col min="7175" max="7175" width="20.5703125" style="245" customWidth="1"/>
    <col min="7176" max="7176" width="15.85546875" style="245" customWidth="1"/>
    <col min="7177" max="7177" width="17.7109375" style="245" customWidth="1"/>
    <col min="7178" max="7179" width="15.7109375" style="245" customWidth="1"/>
    <col min="7180" max="7180" width="33.5703125" style="245" customWidth="1"/>
    <col min="7181" max="7423" width="12.42578125" style="245"/>
    <col min="7424" max="7424" width="5.28515625" style="245" customWidth="1"/>
    <col min="7425" max="7425" width="17.140625" style="245" customWidth="1"/>
    <col min="7426" max="7426" width="18.140625" style="245" customWidth="1"/>
    <col min="7427" max="7427" width="35.85546875" style="245" customWidth="1"/>
    <col min="7428" max="7428" width="25.140625" style="245" customWidth="1"/>
    <col min="7429" max="7429" width="17.85546875" style="245" customWidth="1"/>
    <col min="7430" max="7430" width="20" style="245" customWidth="1"/>
    <col min="7431" max="7431" width="20.5703125" style="245" customWidth="1"/>
    <col min="7432" max="7432" width="15.85546875" style="245" customWidth="1"/>
    <col min="7433" max="7433" width="17.7109375" style="245" customWidth="1"/>
    <col min="7434" max="7435" width="15.7109375" style="245" customWidth="1"/>
    <col min="7436" max="7436" width="33.5703125" style="245" customWidth="1"/>
    <col min="7437" max="7679" width="12.42578125" style="245"/>
    <col min="7680" max="7680" width="5.28515625" style="245" customWidth="1"/>
    <col min="7681" max="7681" width="17.140625" style="245" customWidth="1"/>
    <col min="7682" max="7682" width="18.140625" style="245" customWidth="1"/>
    <col min="7683" max="7683" width="35.85546875" style="245" customWidth="1"/>
    <col min="7684" max="7684" width="25.140625" style="245" customWidth="1"/>
    <col min="7685" max="7685" width="17.85546875" style="245" customWidth="1"/>
    <col min="7686" max="7686" width="20" style="245" customWidth="1"/>
    <col min="7687" max="7687" width="20.5703125" style="245" customWidth="1"/>
    <col min="7688" max="7688" width="15.85546875" style="245" customWidth="1"/>
    <col min="7689" max="7689" width="17.7109375" style="245" customWidth="1"/>
    <col min="7690" max="7691" width="15.7109375" style="245" customWidth="1"/>
    <col min="7692" max="7692" width="33.5703125" style="245" customWidth="1"/>
    <col min="7693" max="7935" width="12.42578125" style="245"/>
    <col min="7936" max="7936" width="5.28515625" style="245" customWidth="1"/>
    <col min="7937" max="7937" width="17.140625" style="245" customWidth="1"/>
    <col min="7938" max="7938" width="18.140625" style="245" customWidth="1"/>
    <col min="7939" max="7939" width="35.85546875" style="245" customWidth="1"/>
    <col min="7940" max="7940" width="25.140625" style="245" customWidth="1"/>
    <col min="7941" max="7941" width="17.85546875" style="245" customWidth="1"/>
    <col min="7942" max="7942" width="20" style="245" customWidth="1"/>
    <col min="7943" max="7943" width="20.5703125" style="245" customWidth="1"/>
    <col min="7944" max="7944" width="15.85546875" style="245" customWidth="1"/>
    <col min="7945" max="7945" width="17.7109375" style="245" customWidth="1"/>
    <col min="7946" max="7947" width="15.7109375" style="245" customWidth="1"/>
    <col min="7948" max="7948" width="33.5703125" style="245" customWidth="1"/>
    <col min="7949" max="8191" width="12.42578125" style="245"/>
    <col min="8192" max="8192" width="5.28515625" style="245" customWidth="1"/>
    <col min="8193" max="8193" width="17.140625" style="245" customWidth="1"/>
    <col min="8194" max="8194" width="18.140625" style="245" customWidth="1"/>
    <col min="8195" max="8195" width="35.85546875" style="245" customWidth="1"/>
    <col min="8196" max="8196" width="25.140625" style="245" customWidth="1"/>
    <col min="8197" max="8197" width="17.85546875" style="245" customWidth="1"/>
    <col min="8198" max="8198" width="20" style="245" customWidth="1"/>
    <col min="8199" max="8199" width="20.5703125" style="245" customWidth="1"/>
    <col min="8200" max="8200" width="15.85546875" style="245" customWidth="1"/>
    <col min="8201" max="8201" width="17.7109375" style="245" customWidth="1"/>
    <col min="8202" max="8203" width="15.7109375" style="245" customWidth="1"/>
    <col min="8204" max="8204" width="33.5703125" style="245" customWidth="1"/>
    <col min="8205" max="8447" width="12.42578125" style="245"/>
    <col min="8448" max="8448" width="5.28515625" style="245" customWidth="1"/>
    <col min="8449" max="8449" width="17.140625" style="245" customWidth="1"/>
    <col min="8450" max="8450" width="18.140625" style="245" customWidth="1"/>
    <col min="8451" max="8451" width="35.85546875" style="245" customWidth="1"/>
    <col min="8452" max="8452" width="25.140625" style="245" customWidth="1"/>
    <col min="8453" max="8453" width="17.85546875" style="245" customWidth="1"/>
    <col min="8454" max="8454" width="20" style="245" customWidth="1"/>
    <col min="8455" max="8455" width="20.5703125" style="245" customWidth="1"/>
    <col min="8456" max="8456" width="15.85546875" style="245" customWidth="1"/>
    <col min="8457" max="8457" width="17.7109375" style="245" customWidth="1"/>
    <col min="8458" max="8459" width="15.7109375" style="245" customWidth="1"/>
    <col min="8460" max="8460" width="33.5703125" style="245" customWidth="1"/>
    <col min="8461" max="8703" width="12.42578125" style="245"/>
    <col min="8704" max="8704" width="5.28515625" style="245" customWidth="1"/>
    <col min="8705" max="8705" width="17.140625" style="245" customWidth="1"/>
    <col min="8706" max="8706" width="18.140625" style="245" customWidth="1"/>
    <col min="8707" max="8707" width="35.85546875" style="245" customWidth="1"/>
    <col min="8708" max="8708" width="25.140625" style="245" customWidth="1"/>
    <col min="8709" max="8709" width="17.85546875" style="245" customWidth="1"/>
    <col min="8710" max="8710" width="20" style="245" customWidth="1"/>
    <col min="8711" max="8711" width="20.5703125" style="245" customWidth="1"/>
    <col min="8712" max="8712" width="15.85546875" style="245" customWidth="1"/>
    <col min="8713" max="8713" width="17.7109375" style="245" customWidth="1"/>
    <col min="8714" max="8715" width="15.7109375" style="245" customWidth="1"/>
    <col min="8716" max="8716" width="33.5703125" style="245" customWidth="1"/>
    <col min="8717" max="8959" width="12.42578125" style="245"/>
    <col min="8960" max="8960" width="5.28515625" style="245" customWidth="1"/>
    <col min="8961" max="8961" width="17.140625" style="245" customWidth="1"/>
    <col min="8962" max="8962" width="18.140625" style="245" customWidth="1"/>
    <col min="8963" max="8963" width="35.85546875" style="245" customWidth="1"/>
    <col min="8964" max="8964" width="25.140625" style="245" customWidth="1"/>
    <col min="8965" max="8965" width="17.85546875" style="245" customWidth="1"/>
    <col min="8966" max="8966" width="20" style="245" customWidth="1"/>
    <col min="8967" max="8967" width="20.5703125" style="245" customWidth="1"/>
    <col min="8968" max="8968" width="15.85546875" style="245" customWidth="1"/>
    <col min="8969" max="8969" width="17.7109375" style="245" customWidth="1"/>
    <col min="8970" max="8971" width="15.7109375" style="245" customWidth="1"/>
    <col min="8972" max="8972" width="33.5703125" style="245" customWidth="1"/>
    <col min="8973" max="9215" width="12.42578125" style="245"/>
    <col min="9216" max="9216" width="5.28515625" style="245" customWidth="1"/>
    <col min="9217" max="9217" width="17.140625" style="245" customWidth="1"/>
    <col min="9218" max="9218" width="18.140625" style="245" customWidth="1"/>
    <col min="9219" max="9219" width="35.85546875" style="245" customWidth="1"/>
    <col min="9220" max="9220" width="25.140625" style="245" customWidth="1"/>
    <col min="9221" max="9221" width="17.85546875" style="245" customWidth="1"/>
    <col min="9222" max="9222" width="20" style="245" customWidth="1"/>
    <col min="9223" max="9223" width="20.5703125" style="245" customWidth="1"/>
    <col min="9224" max="9224" width="15.85546875" style="245" customWidth="1"/>
    <col min="9225" max="9225" width="17.7109375" style="245" customWidth="1"/>
    <col min="9226" max="9227" width="15.7109375" style="245" customWidth="1"/>
    <col min="9228" max="9228" width="33.5703125" style="245" customWidth="1"/>
    <col min="9229" max="9471" width="12.42578125" style="245"/>
    <col min="9472" max="9472" width="5.28515625" style="245" customWidth="1"/>
    <col min="9473" max="9473" width="17.140625" style="245" customWidth="1"/>
    <col min="9474" max="9474" width="18.140625" style="245" customWidth="1"/>
    <col min="9475" max="9475" width="35.85546875" style="245" customWidth="1"/>
    <col min="9476" max="9476" width="25.140625" style="245" customWidth="1"/>
    <col min="9477" max="9477" width="17.85546875" style="245" customWidth="1"/>
    <col min="9478" max="9478" width="20" style="245" customWidth="1"/>
    <col min="9479" max="9479" width="20.5703125" style="245" customWidth="1"/>
    <col min="9480" max="9480" width="15.85546875" style="245" customWidth="1"/>
    <col min="9481" max="9481" width="17.7109375" style="245" customWidth="1"/>
    <col min="9482" max="9483" width="15.7109375" style="245" customWidth="1"/>
    <col min="9484" max="9484" width="33.5703125" style="245" customWidth="1"/>
    <col min="9485" max="9727" width="12.42578125" style="245"/>
    <col min="9728" max="9728" width="5.28515625" style="245" customWidth="1"/>
    <col min="9729" max="9729" width="17.140625" style="245" customWidth="1"/>
    <col min="9730" max="9730" width="18.140625" style="245" customWidth="1"/>
    <col min="9731" max="9731" width="35.85546875" style="245" customWidth="1"/>
    <col min="9732" max="9732" width="25.140625" style="245" customWidth="1"/>
    <col min="9733" max="9733" width="17.85546875" style="245" customWidth="1"/>
    <col min="9734" max="9734" width="20" style="245" customWidth="1"/>
    <col min="9735" max="9735" width="20.5703125" style="245" customWidth="1"/>
    <col min="9736" max="9736" width="15.85546875" style="245" customWidth="1"/>
    <col min="9737" max="9737" width="17.7109375" style="245" customWidth="1"/>
    <col min="9738" max="9739" width="15.7109375" style="245" customWidth="1"/>
    <col min="9740" max="9740" width="33.5703125" style="245" customWidth="1"/>
    <col min="9741" max="9983" width="12.42578125" style="245"/>
    <col min="9984" max="9984" width="5.28515625" style="245" customWidth="1"/>
    <col min="9985" max="9985" width="17.140625" style="245" customWidth="1"/>
    <col min="9986" max="9986" width="18.140625" style="245" customWidth="1"/>
    <col min="9987" max="9987" width="35.85546875" style="245" customWidth="1"/>
    <col min="9988" max="9988" width="25.140625" style="245" customWidth="1"/>
    <col min="9989" max="9989" width="17.85546875" style="245" customWidth="1"/>
    <col min="9990" max="9990" width="20" style="245" customWidth="1"/>
    <col min="9991" max="9991" width="20.5703125" style="245" customWidth="1"/>
    <col min="9992" max="9992" width="15.85546875" style="245" customWidth="1"/>
    <col min="9993" max="9993" width="17.7109375" style="245" customWidth="1"/>
    <col min="9994" max="9995" width="15.7109375" style="245" customWidth="1"/>
    <col min="9996" max="9996" width="33.5703125" style="245" customWidth="1"/>
    <col min="9997" max="10239" width="12.42578125" style="245"/>
    <col min="10240" max="10240" width="5.28515625" style="245" customWidth="1"/>
    <col min="10241" max="10241" width="17.140625" style="245" customWidth="1"/>
    <col min="10242" max="10242" width="18.140625" style="245" customWidth="1"/>
    <col min="10243" max="10243" width="35.85546875" style="245" customWidth="1"/>
    <col min="10244" max="10244" width="25.140625" style="245" customWidth="1"/>
    <col min="10245" max="10245" width="17.85546875" style="245" customWidth="1"/>
    <col min="10246" max="10246" width="20" style="245" customWidth="1"/>
    <col min="10247" max="10247" width="20.5703125" style="245" customWidth="1"/>
    <col min="10248" max="10248" width="15.85546875" style="245" customWidth="1"/>
    <col min="10249" max="10249" width="17.7109375" style="245" customWidth="1"/>
    <col min="10250" max="10251" width="15.7109375" style="245" customWidth="1"/>
    <col min="10252" max="10252" width="33.5703125" style="245" customWidth="1"/>
    <col min="10253" max="10495" width="12.42578125" style="245"/>
    <col min="10496" max="10496" width="5.28515625" style="245" customWidth="1"/>
    <col min="10497" max="10497" width="17.140625" style="245" customWidth="1"/>
    <col min="10498" max="10498" width="18.140625" style="245" customWidth="1"/>
    <col min="10499" max="10499" width="35.85546875" style="245" customWidth="1"/>
    <col min="10500" max="10500" width="25.140625" style="245" customWidth="1"/>
    <col min="10501" max="10501" width="17.85546875" style="245" customWidth="1"/>
    <col min="10502" max="10502" width="20" style="245" customWidth="1"/>
    <col min="10503" max="10503" width="20.5703125" style="245" customWidth="1"/>
    <col min="10504" max="10504" width="15.85546875" style="245" customWidth="1"/>
    <col min="10505" max="10505" width="17.7109375" style="245" customWidth="1"/>
    <col min="10506" max="10507" width="15.7109375" style="245" customWidth="1"/>
    <col min="10508" max="10508" width="33.5703125" style="245" customWidth="1"/>
    <col min="10509" max="10751" width="12.42578125" style="245"/>
    <col min="10752" max="10752" width="5.28515625" style="245" customWidth="1"/>
    <col min="10753" max="10753" width="17.140625" style="245" customWidth="1"/>
    <col min="10754" max="10754" width="18.140625" style="245" customWidth="1"/>
    <col min="10755" max="10755" width="35.85546875" style="245" customWidth="1"/>
    <col min="10756" max="10756" width="25.140625" style="245" customWidth="1"/>
    <col min="10757" max="10757" width="17.85546875" style="245" customWidth="1"/>
    <col min="10758" max="10758" width="20" style="245" customWidth="1"/>
    <col min="10759" max="10759" width="20.5703125" style="245" customWidth="1"/>
    <col min="10760" max="10760" width="15.85546875" style="245" customWidth="1"/>
    <col min="10761" max="10761" width="17.7109375" style="245" customWidth="1"/>
    <col min="10762" max="10763" width="15.7109375" style="245" customWidth="1"/>
    <col min="10764" max="10764" width="33.5703125" style="245" customWidth="1"/>
    <col min="10765" max="11007" width="12.42578125" style="245"/>
    <col min="11008" max="11008" width="5.28515625" style="245" customWidth="1"/>
    <col min="11009" max="11009" width="17.140625" style="245" customWidth="1"/>
    <col min="11010" max="11010" width="18.140625" style="245" customWidth="1"/>
    <col min="11011" max="11011" width="35.85546875" style="245" customWidth="1"/>
    <col min="11012" max="11012" width="25.140625" style="245" customWidth="1"/>
    <col min="11013" max="11013" width="17.85546875" style="245" customWidth="1"/>
    <col min="11014" max="11014" width="20" style="245" customWidth="1"/>
    <col min="11015" max="11015" width="20.5703125" style="245" customWidth="1"/>
    <col min="11016" max="11016" width="15.85546875" style="245" customWidth="1"/>
    <col min="11017" max="11017" width="17.7109375" style="245" customWidth="1"/>
    <col min="11018" max="11019" width="15.7109375" style="245" customWidth="1"/>
    <col min="11020" max="11020" width="33.5703125" style="245" customWidth="1"/>
    <col min="11021" max="11263" width="12.42578125" style="245"/>
    <col min="11264" max="11264" width="5.28515625" style="245" customWidth="1"/>
    <col min="11265" max="11265" width="17.140625" style="245" customWidth="1"/>
    <col min="11266" max="11266" width="18.140625" style="245" customWidth="1"/>
    <col min="11267" max="11267" width="35.85546875" style="245" customWidth="1"/>
    <col min="11268" max="11268" width="25.140625" style="245" customWidth="1"/>
    <col min="11269" max="11269" width="17.85546875" style="245" customWidth="1"/>
    <col min="11270" max="11270" width="20" style="245" customWidth="1"/>
    <col min="11271" max="11271" width="20.5703125" style="245" customWidth="1"/>
    <col min="11272" max="11272" width="15.85546875" style="245" customWidth="1"/>
    <col min="11273" max="11273" width="17.7109375" style="245" customWidth="1"/>
    <col min="11274" max="11275" width="15.7109375" style="245" customWidth="1"/>
    <col min="11276" max="11276" width="33.5703125" style="245" customWidth="1"/>
    <col min="11277" max="11519" width="12.42578125" style="245"/>
    <col min="11520" max="11520" width="5.28515625" style="245" customWidth="1"/>
    <col min="11521" max="11521" width="17.140625" style="245" customWidth="1"/>
    <col min="11522" max="11522" width="18.140625" style="245" customWidth="1"/>
    <col min="11523" max="11523" width="35.85546875" style="245" customWidth="1"/>
    <col min="11524" max="11524" width="25.140625" style="245" customWidth="1"/>
    <col min="11525" max="11525" width="17.85546875" style="245" customWidth="1"/>
    <col min="11526" max="11526" width="20" style="245" customWidth="1"/>
    <col min="11527" max="11527" width="20.5703125" style="245" customWidth="1"/>
    <col min="11528" max="11528" width="15.85546875" style="245" customWidth="1"/>
    <col min="11529" max="11529" width="17.7109375" style="245" customWidth="1"/>
    <col min="11530" max="11531" width="15.7109375" style="245" customWidth="1"/>
    <col min="11532" max="11532" width="33.5703125" style="245" customWidth="1"/>
    <col min="11533" max="11775" width="12.42578125" style="245"/>
    <col min="11776" max="11776" width="5.28515625" style="245" customWidth="1"/>
    <col min="11777" max="11777" width="17.140625" style="245" customWidth="1"/>
    <col min="11778" max="11778" width="18.140625" style="245" customWidth="1"/>
    <col min="11779" max="11779" width="35.85546875" style="245" customWidth="1"/>
    <col min="11780" max="11780" width="25.140625" style="245" customWidth="1"/>
    <col min="11781" max="11781" width="17.85546875" style="245" customWidth="1"/>
    <col min="11782" max="11782" width="20" style="245" customWidth="1"/>
    <col min="11783" max="11783" width="20.5703125" style="245" customWidth="1"/>
    <col min="11784" max="11784" width="15.85546875" style="245" customWidth="1"/>
    <col min="11785" max="11785" width="17.7109375" style="245" customWidth="1"/>
    <col min="11786" max="11787" width="15.7109375" style="245" customWidth="1"/>
    <col min="11788" max="11788" width="33.5703125" style="245" customWidth="1"/>
    <col min="11789" max="12031" width="12.42578125" style="245"/>
    <col min="12032" max="12032" width="5.28515625" style="245" customWidth="1"/>
    <col min="12033" max="12033" width="17.140625" style="245" customWidth="1"/>
    <col min="12034" max="12034" width="18.140625" style="245" customWidth="1"/>
    <col min="12035" max="12035" width="35.85546875" style="245" customWidth="1"/>
    <col min="12036" max="12036" width="25.140625" style="245" customWidth="1"/>
    <col min="12037" max="12037" width="17.85546875" style="245" customWidth="1"/>
    <col min="12038" max="12038" width="20" style="245" customWidth="1"/>
    <col min="12039" max="12039" width="20.5703125" style="245" customWidth="1"/>
    <col min="12040" max="12040" width="15.85546875" style="245" customWidth="1"/>
    <col min="12041" max="12041" width="17.7109375" style="245" customWidth="1"/>
    <col min="12042" max="12043" width="15.7109375" style="245" customWidth="1"/>
    <col min="12044" max="12044" width="33.5703125" style="245" customWidth="1"/>
    <col min="12045" max="12287" width="12.42578125" style="245"/>
    <col min="12288" max="12288" width="5.28515625" style="245" customWidth="1"/>
    <col min="12289" max="12289" width="17.140625" style="245" customWidth="1"/>
    <col min="12290" max="12290" width="18.140625" style="245" customWidth="1"/>
    <col min="12291" max="12291" width="35.85546875" style="245" customWidth="1"/>
    <col min="12292" max="12292" width="25.140625" style="245" customWidth="1"/>
    <col min="12293" max="12293" width="17.85546875" style="245" customWidth="1"/>
    <col min="12294" max="12294" width="20" style="245" customWidth="1"/>
    <col min="12295" max="12295" width="20.5703125" style="245" customWidth="1"/>
    <col min="12296" max="12296" width="15.85546875" style="245" customWidth="1"/>
    <col min="12297" max="12297" width="17.7109375" style="245" customWidth="1"/>
    <col min="12298" max="12299" width="15.7109375" style="245" customWidth="1"/>
    <col min="12300" max="12300" width="33.5703125" style="245" customWidth="1"/>
    <col min="12301" max="12543" width="12.42578125" style="245"/>
    <col min="12544" max="12544" width="5.28515625" style="245" customWidth="1"/>
    <col min="12545" max="12545" width="17.140625" style="245" customWidth="1"/>
    <col min="12546" max="12546" width="18.140625" style="245" customWidth="1"/>
    <col min="12547" max="12547" width="35.85546875" style="245" customWidth="1"/>
    <col min="12548" max="12548" width="25.140625" style="245" customWidth="1"/>
    <col min="12549" max="12549" width="17.85546875" style="245" customWidth="1"/>
    <col min="12550" max="12550" width="20" style="245" customWidth="1"/>
    <col min="12551" max="12551" width="20.5703125" style="245" customWidth="1"/>
    <col min="12552" max="12552" width="15.85546875" style="245" customWidth="1"/>
    <col min="12553" max="12553" width="17.7109375" style="245" customWidth="1"/>
    <col min="12554" max="12555" width="15.7109375" style="245" customWidth="1"/>
    <col min="12556" max="12556" width="33.5703125" style="245" customWidth="1"/>
    <col min="12557" max="12799" width="12.42578125" style="245"/>
    <col min="12800" max="12800" width="5.28515625" style="245" customWidth="1"/>
    <col min="12801" max="12801" width="17.140625" style="245" customWidth="1"/>
    <col min="12802" max="12802" width="18.140625" style="245" customWidth="1"/>
    <col min="12803" max="12803" width="35.85546875" style="245" customWidth="1"/>
    <col min="12804" max="12804" width="25.140625" style="245" customWidth="1"/>
    <col min="12805" max="12805" width="17.85546875" style="245" customWidth="1"/>
    <col min="12806" max="12806" width="20" style="245" customWidth="1"/>
    <col min="12807" max="12807" width="20.5703125" style="245" customWidth="1"/>
    <col min="12808" max="12808" width="15.85546875" style="245" customWidth="1"/>
    <col min="12809" max="12809" width="17.7109375" style="245" customWidth="1"/>
    <col min="12810" max="12811" width="15.7109375" style="245" customWidth="1"/>
    <col min="12812" max="12812" width="33.5703125" style="245" customWidth="1"/>
    <col min="12813" max="13055" width="12.42578125" style="245"/>
    <col min="13056" max="13056" width="5.28515625" style="245" customWidth="1"/>
    <col min="13057" max="13057" width="17.140625" style="245" customWidth="1"/>
    <col min="13058" max="13058" width="18.140625" style="245" customWidth="1"/>
    <col min="13059" max="13059" width="35.85546875" style="245" customWidth="1"/>
    <col min="13060" max="13060" width="25.140625" style="245" customWidth="1"/>
    <col min="13061" max="13061" width="17.85546875" style="245" customWidth="1"/>
    <col min="13062" max="13062" width="20" style="245" customWidth="1"/>
    <col min="13063" max="13063" width="20.5703125" style="245" customWidth="1"/>
    <col min="13064" max="13064" width="15.85546875" style="245" customWidth="1"/>
    <col min="13065" max="13065" width="17.7109375" style="245" customWidth="1"/>
    <col min="13066" max="13067" width="15.7109375" style="245" customWidth="1"/>
    <col min="13068" max="13068" width="33.5703125" style="245" customWidth="1"/>
    <col min="13069" max="13311" width="12.42578125" style="245"/>
    <col min="13312" max="13312" width="5.28515625" style="245" customWidth="1"/>
    <col min="13313" max="13313" width="17.140625" style="245" customWidth="1"/>
    <col min="13314" max="13314" width="18.140625" style="245" customWidth="1"/>
    <col min="13315" max="13315" width="35.85546875" style="245" customWidth="1"/>
    <col min="13316" max="13316" width="25.140625" style="245" customWidth="1"/>
    <col min="13317" max="13317" width="17.85546875" style="245" customWidth="1"/>
    <col min="13318" max="13318" width="20" style="245" customWidth="1"/>
    <col min="13319" max="13319" width="20.5703125" style="245" customWidth="1"/>
    <col min="13320" max="13320" width="15.85546875" style="245" customWidth="1"/>
    <col min="13321" max="13321" width="17.7109375" style="245" customWidth="1"/>
    <col min="13322" max="13323" width="15.7109375" style="245" customWidth="1"/>
    <col min="13324" max="13324" width="33.5703125" style="245" customWidth="1"/>
    <col min="13325" max="13567" width="12.42578125" style="245"/>
    <col min="13568" max="13568" width="5.28515625" style="245" customWidth="1"/>
    <col min="13569" max="13569" width="17.140625" style="245" customWidth="1"/>
    <col min="13570" max="13570" width="18.140625" style="245" customWidth="1"/>
    <col min="13571" max="13571" width="35.85546875" style="245" customWidth="1"/>
    <col min="13572" max="13572" width="25.140625" style="245" customWidth="1"/>
    <col min="13573" max="13573" width="17.85546875" style="245" customWidth="1"/>
    <col min="13574" max="13574" width="20" style="245" customWidth="1"/>
    <col min="13575" max="13575" width="20.5703125" style="245" customWidth="1"/>
    <col min="13576" max="13576" width="15.85546875" style="245" customWidth="1"/>
    <col min="13577" max="13577" width="17.7109375" style="245" customWidth="1"/>
    <col min="13578" max="13579" width="15.7109375" style="245" customWidth="1"/>
    <col min="13580" max="13580" width="33.5703125" style="245" customWidth="1"/>
    <col min="13581" max="13823" width="12.42578125" style="245"/>
    <col min="13824" max="13824" width="5.28515625" style="245" customWidth="1"/>
    <col min="13825" max="13825" width="17.140625" style="245" customWidth="1"/>
    <col min="13826" max="13826" width="18.140625" style="245" customWidth="1"/>
    <col min="13827" max="13827" width="35.85546875" style="245" customWidth="1"/>
    <col min="13828" max="13828" width="25.140625" style="245" customWidth="1"/>
    <col min="13829" max="13829" width="17.85546875" style="245" customWidth="1"/>
    <col min="13830" max="13830" width="20" style="245" customWidth="1"/>
    <col min="13831" max="13831" width="20.5703125" style="245" customWidth="1"/>
    <col min="13832" max="13832" width="15.85546875" style="245" customWidth="1"/>
    <col min="13833" max="13833" width="17.7109375" style="245" customWidth="1"/>
    <col min="13834" max="13835" width="15.7109375" style="245" customWidth="1"/>
    <col min="13836" max="13836" width="33.5703125" style="245" customWidth="1"/>
    <col min="13837" max="14079" width="12.42578125" style="245"/>
    <col min="14080" max="14080" width="5.28515625" style="245" customWidth="1"/>
    <col min="14081" max="14081" width="17.140625" style="245" customWidth="1"/>
    <col min="14082" max="14082" width="18.140625" style="245" customWidth="1"/>
    <col min="14083" max="14083" width="35.85546875" style="245" customWidth="1"/>
    <col min="14084" max="14084" width="25.140625" style="245" customWidth="1"/>
    <col min="14085" max="14085" width="17.85546875" style="245" customWidth="1"/>
    <col min="14086" max="14086" width="20" style="245" customWidth="1"/>
    <col min="14087" max="14087" width="20.5703125" style="245" customWidth="1"/>
    <col min="14088" max="14088" width="15.85546875" style="245" customWidth="1"/>
    <col min="14089" max="14089" width="17.7109375" style="245" customWidth="1"/>
    <col min="14090" max="14091" width="15.7109375" style="245" customWidth="1"/>
    <col min="14092" max="14092" width="33.5703125" style="245" customWidth="1"/>
    <col min="14093" max="14335" width="12.42578125" style="245"/>
    <col min="14336" max="14336" width="5.28515625" style="245" customWidth="1"/>
    <col min="14337" max="14337" width="17.140625" style="245" customWidth="1"/>
    <col min="14338" max="14338" width="18.140625" style="245" customWidth="1"/>
    <col min="14339" max="14339" width="35.85546875" style="245" customWidth="1"/>
    <col min="14340" max="14340" width="25.140625" style="245" customWidth="1"/>
    <col min="14341" max="14341" width="17.85546875" style="245" customWidth="1"/>
    <col min="14342" max="14342" width="20" style="245" customWidth="1"/>
    <col min="14343" max="14343" width="20.5703125" style="245" customWidth="1"/>
    <col min="14344" max="14344" width="15.85546875" style="245" customWidth="1"/>
    <col min="14345" max="14345" width="17.7109375" style="245" customWidth="1"/>
    <col min="14346" max="14347" width="15.7109375" style="245" customWidth="1"/>
    <col min="14348" max="14348" width="33.5703125" style="245" customWidth="1"/>
    <col min="14349" max="14591" width="12.42578125" style="245"/>
    <col min="14592" max="14592" width="5.28515625" style="245" customWidth="1"/>
    <col min="14593" max="14593" width="17.140625" style="245" customWidth="1"/>
    <col min="14594" max="14594" width="18.140625" style="245" customWidth="1"/>
    <col min="14595" max="14595" width="35.85546875" style="245" customWidth="1"/>
    <col min="14596" max="14596" width="25.140625" style="245" customWidth="1"/>
    <col min="14597" max="14597" width="17.85546875" style="245" customWidth="1"/>
    <col min="14598" max="14598" width="20" style="245" customWidth="1"/>
    <col min="14599" max="14599" width="20.5703125" style="245" customWidth="1"/>
    <col min="14600" max="14600" width="15.85546875" style="245" customWidth="1"/>
    <col min="14601" max="14601" width="17.7109375" style="245" customWidth="1"/>
    <col min="14602" max="14603" width="15.7109375" style="245" customWidth="1"/>
    <col min="14604" max="14604" width="33.5703125" style="245" customWidth="1"/>
    <col min="14605" max="14847" width="12.42578125" style="245"/>
    <col min="14848" max="14848" width="5.28515625" style="245" customWidth="1"/>
    <col min="14849" max="14849" width="17.140625" style="245" customWidth="1"/>
    <col min="14850" max="14850" width="18.140625" style="245" customWidth="1"/>
    <col min="14851" max="14851" width="35.85546875" style="245" customWidth="1"/>
    <col min="14852" max="14852" width="25.140625" style="245" customWidth="1"/>
    <col min="14853" max="14853" width="17.85546875" style="245" customWidth="1"/>
    <col min="14854" max="14854" width="20" style="245" customWidth="1"/>
    <col min="14855" max="14855" width="20.5703125" style="245" customWidth="1"/>
    <col min="14856" max="14856" width="15.85546875" style="245" customWidth="1"/>
    <col min="14857" max="14857" width="17.7109375" style="245" customWidth="1"/>
    <col min="14858" max="14859" width="15.7109375" style="245" customWidth="1"/>
    <col min="14860" max="14860" width="33.5703125" style="245" customWidth="1"/>
    <col min="14861" max="15103" width="12.42578125" style="245"/>
    <col min="15104" max="15104" width="5.28515625" style="245" customWidth="1"/>
    <col min="15105" max="15105" width="17.140625" style="245" customWidth="1"/>
    <col min="15106" max="15106" width="18.140625" style="245" customWidth="1"/>
    <col min="15107" max="15107" width="35.85546875" style="245" customWidth="1"/>
    <col min="15108" max="15108" width="25.140625" style="245" customWidth="1"/>
    <col min="15109" max="15109" width="17.85546875" style="245" customWidth="1"/>
    <col min="15110" max="15110" width="20" style="245" customWidth="1"/>
    <col min="15111" max="15111" width="20.5703125" style="245" customWidth="1"/>
    <col min="15112" max="15112" width="15.85546875" style="245" customWidth="1"/>
    <col min="15113" max="15113" width="17.7109375" style="245" customWidth="1"/>
    <col min="15114" max="15115" width="15.7109375" style="245" customWidth="1"/>
    <col min="15116" max="15116" width="33.5703125" style="245" customWidth="1"/>
    <col min="15117" max="15359" width="12.42578125" style="245"/>
    <col min="15360" max="15360" width="5.28515625" style="245" customWidth="1"/>
    <col min="15361" max="15361" width="17.140625" style="245" customWidth="1"/>
    <col min="15362" max="15362" width="18.140625" style="245" customWidth="1"/>
    <col min="15363" max="15363" width="35.85546875" style="245" customWidth="1"/>
    <col min="15364" max="15364" width="25.140625" style="245" customWidth="1"/>
    <col min="15365" max="15365" width="17.85546875" style="245" customWidth="1"/>
    <col min="15366" max="15366" width="20" style="245" customWidth="1"/>
    <col min="15367" max="15367" width="20.5703125" style="245" customWidth="1"/>
    <col min="15368" max="15368" width="15.85546875" style="245" customWidth="1"/>
    <col min="15369" max="15369" width="17.7109375" style="245" customWidth="1"/>
    <col min="15370" max="15371" width="15.7109375" style="245" customWidth="1"/>
    <col min="15372" max="15372" width="33.5703125" style="245" customWidth="1"/>
    <col min="15373" max="15615" width="12.42578125" style="245"/>
    <col min="15616" max="15616" width="5.28515625" style="245" customWidth="1"/>
    <col min="15617" max="15617" width="17.140625" style="245" customWidth="1"/>
    <col min="15618" max="15618" width="18.140625" style="245" customWidth="1"/>
    <col min="15619" max="15619" width="35.85546875" style="245" customWidth="1"/>
    <col min="15620" max="15620" width="25.140625" style="245" customWidth="1"/>
    <col min="15621" max="15621" width="17.85546875" style="245" customWidth="1"/>
    <col min="15622" max="15622" width="20" style="245" customWidth="1"/>
    <col min="15623" max="15623" width="20.5703125" style="245" customWidth="1"/>
    <col min="15624" max="15624" width="15.85546875" style="245" customWidth="1"/>
    <col min="15625" max="15625" width="17.7109375" style="245" customWidth="1"/>
    <col min="15626" max="15627" width="15.7109375" style="245" customWidth="1"/>
    <col min="15628" max="15628" width="33.5703125" style="245" customWidth="1"/>
    <col min="15629" max="15871" width="12.42578125" style="245"/>
    <col min="15872" max="15872" width="5.28515625" style="245" customWidth="1"/>
    <col min="15873" max="15873" width="17.140625" style="245" customWidth="1"/>
    <col min="15874" max="15874" width="18.140625" style="245" customWidth="1"/>
    <col min="15875" max="15875" width="35.85546875" style="245" customWidth="1"/>
    <col min="15876" max="15876" width="25.140625" style="245" customWidth="1"/>
    <col min="15877" max="15877" width="17.85546875" style="245" customWidth="1"/>
    <col min="15878" max="15878" width="20" style="245" customWidth="1"/>
    <col min="15879" max="15879" width="20.5703125" style="245" customWidth="1"/>
    <col min="15880" max="15880" width="15.85546875" style="245" customWidth="1"/>
    <col min="15881" max="15881" width="17.7109375" style="245" customWidth="1"/>
    <col min="15882" max="15883" width="15.7109375" style="245" customWidth="1"/>
    <col min="15884" max="15884" width="33.5703125" style="245" customWidth="1"/>
    <col min="15885" max="16127" width="12.42578125" style="245"/>
    <col min="16128" max="16128" width="5.28515625" style="245" customWidth="1"/>
    <col min="16129" max="16129" width="17.140625" style="245" customWidth="1"/>
    <col min="16130" max="16130" width="18.140625" style="245" customWidth="1"/>
    <col min="16131" max="16131" width="35.85546875" style="245" customWidth="1"/>
    <col min="16132" max="16132" width="25.140625" style="245" customWidth="1"/>
    <col min="16133" max="16133" width="17.85546875" style="245" customWidth="1"/>
    <col min="16134" max="16134" width="20" style="245" customWidth="1"/>
    <col min="16135" max="16135" width="20.5703125" style="245" customWidth="1"/>
    <col min="16136" max="16136" width="15.85546875" style="245" customWidth="1"/>
    <col min="16137" max="16137" width="17.7109375" style="245" customWidth="1"/>
    <col min="16138" max="16139" width="15.7109375" style="245" customWidth="1"/>
    <col min="16140" max="16140" width="33.5703125" style="245" customWidth="1"/>
    <col min="16141" max="16384" width="12.42578125" style="245"/>
  </cols>
  <sheetData>
    <row r="1" spans="1:47" ht="31.5" customHeight="1" x14ac:dyDescent="0.3">
      <c r="A1" s="244" t="s">
        <v>1195</v>
      </c>
      <c r="H1" s="247"/>
      <c r="I1" s="247"/>
      <c r="J1" s="248"/>
      <c r="M1" s="250" t="s">
        <v>1196</v>
      </c>
      <c r="N1" s="251"/>
      <c r="O1" s="251"/>
      <c r="P1" s="251"/>
      <c r="Q1" s="251"/>
      <c r="R1" s="251"/>
      <c r="S1" s="251"/>
      <c r="T1" s="251"/>
      <c r="U1" s="251"/>
      <c r="V1" s="251"/>
      <c r="W1" s="251"/>
      <c r="X1" s="251"/>
      <c r="Y1" s="251"/>
    </row>
    <row r="2" spans="1:47" s="71" customFormat="1" ht="36.75" customHeight="1" x14ac:dyDescent="0.25">
      <c r="A2" s="62" t="s">
        <v>285</v>
      </c>
      <c r="B2" s="63" t="s">
        <v>286</v>
      </c>
      <c r="C2" s="64" t="s">
        <v>287</v>
      </c>
      <c r="D2" s="64" t="s">
        <v>288</v>
      </c>
      <c r="E2" s="64" t="s">
        <v>289</v>
      </c>
      <c r="F2" s="64" t="s">
        <v>290</v>
      </c>
      <c r="G2" s="64" t="s">
        <v>291</v>
      </c>
      <c r="H2" s="65" t="s">
        <v>610</v>
      </c>
      <c r="I2" s="66" t="s">
        <v>611</v>
      </c>
      <c r="J2" s="67" t="s">
        <v>612</v>
      </c>
      <c r="K2" s="67" t="s">
        <v>613</v>
      </c>
      <c r="L2" s="68" t="s">
        <v>614</v>
      </c>
      <c r="M2" s="69" t="s">
        <v>296</v>
      </c>
      <c r="N2" s="70"/>
      <c r="O2" s="70"/>
      <c r="P2" s="70"/>
      <c r="Q2" s="70"/>
      <c r="R2" s="70"/>
      <c r="S2" s="70"/>
      <c r="T2" s="70"/>
      <c r="U2" s="70"/>
      <c r="V2" s="70"/>
      <c r="W2" s="70"/>
      <c r="X2" s="70"/>
      <c r="Y2" s="70"/>
      <c r="Z2" s="70"/>
      <c r="AA2" s="70"/>
      <c r="AB2" s="70"/>
      <c r="AC2" s="70"/>
      <c r="AD2" s="70"/>
      <c r="AE2" s="70"/>
      <c r="AF2" s="70"/>
      <c r="AG2" s="70"/>
      <c r="AH2" s="70"/>
      <c r="AI2" s="70"/>
      <c r="AJ2" s="70"/>
      <c r="AK2" s="70"/>
      <c r="AL2" s="70"/>
      <c r="AM2" s="70"/>
      <c r="AN2" s="70"/>
      <c r="AO2" s="70"/>
      <c r="AP2" s="70"/>
      <c r="AQ2" s="70"/>
      <c r="AR2" s="70"/>
      <c r="AS2" s="70"/>
      <c r="AT2" s="70"/>
    </row>
    <row r="3" spans="1:47" s="258" customFormat="1" ht="37.5" customHeight="1" x14ac:dyDescent="0.25">
      <c r="A3" s="252">
        <v>1</v>
      </c>
      <c r="B3" s="253" t="s">
        <v>615</v>
      </c>
      <c r="C3" s="254" t="s">
        <v>616</v>
      </c>
      <c r="D3" s="255" t="s">
        <v>617</v>
      </c>
      <c r="E3" s="255" t="s">
        <v>618</v>
      </c>
      <c r="F3" s="253" t="s">
        <v>619</v>
      </c>
      <c r="G3" s="253" t="s">
        <v>620</v>
      </c>
      <c r="H3" s="253" t="s">
        <v>621</v>
      </c>
      <c r="I3" s="254">
        <v>12</v>
      </c>
      <c r="J3" s="256" t="s">
        <v>491</v>
      </c>
      <c r="K3" s="256" t="s">
        <v>492</v>
      </c>
      <c r="L3" s="257" t="s">
        <v>622</v>
      </c>
      <c r="M3" s="72" t="s">
        <v>623</v>
      </c>
      <c r="N3" s="258">
        <f>VLOOKUP(C3,[1]Combine!$B:$B,1,0)</f>
        <v>151</v>
      </c>
    </row>
    <row r="4" spans="1:47" s="265" customFormat="1" ht="35.25" customHeight="1" x14ac:dyDescent="0.25">
      <c r="A4" s="252">
        <v>2</v>
      </c>
      <c r="B4" s="259" t="s">
        <v>297</v>
      </c>
      <c r="C4" s="260" t="s">
        <v>624</v>
      </c>
      <c r="D4" s="261" t="s">
        <v>625</v>
      </c>
      <c r="E4" s="261" t="s">
        <v>300</v>
      </c>
      <c r="F4" s="259" t="s">
        <v>224</v>
      </c>
      <c r="G4" s="259" t="s">
        <v>626</v>
      </c>
      <c r="H4" s="259" t="s">
        <v>303</v>
      </c>
      <c r="I4" s="260">
        <v>12</v>
      </c>
      <c r="J4" s="262" t="s">
        <v>304</v>
      </c>
      <c r="K4" s="262" t="s">
        <v>305</v>
      </c>
      <c r="L4" s="74" t="s">
        <v>627</v>
      </c>
      <c r="M4" s="263" t="s">
        <v>628</v>
      </c>
      <c r="N4" s="258">
        <f>VLOOKUP(C4,[1]Combine!$B:$B,1,0)</f>
        <v>180</v>
      </c>
      <c r="O4" s="264"/>
      <c r="P4" s="264"/>
      <c r="Q4" s="264"/>
      <c r="R4" s="264"/>
      <c r="S4" s="264"/>
      <c r="T4" s="264"/>
      <c r="U4" s="264"/>
      <c r="V4" s="264"/>
      <c r="W4" s="264"/>
      <c r="X4" s="264"/>
      <c r="Y4" s="264"/>
      <c r="Z4" s="264"/>
      <c r="AA4" s="264"/>
      <c r="AB4" s="264"/>
      <c r="AC4" s="264"/>
      <c r="AD4" s="264"/>
      <c r="AE4" s="264"/>
      <c r="AF4" s="264"/>
      <c r="AG4" s="264"/>
      <c r="AH4" s="264"/>
      <c r="AI4" s="264"/>
      <c r="AJ4" s="264"/>
      <c r="AK4" s="264"/>
      <c r="AL4" s="264"/>
      <c r="AM4" s="264"/>
      <c r="AN4" s="264"/>
      <c r="AO4" s="264"/>
      <c r="AP4" s="264"/>
      <c r="AQ4" s="264"/>
      <c r="AR4" s="264"/>
      <c r="AS4" s="264"/>
      <c r="AT4" s="264"/>
      <c r="AU4" s="264"/>
    </row>
    <row r="5" spans="1:47" s="265" customFormat="1" ht="35.25" customHeight="1" x14ac:dyDescent="0.25">
      <c r="A5" s="252">
        <v>3</v>
      </c>
      <c r="B5" s="259" t="s">
        <v>297</v>
      </c>
      <c r="C5" s="260" t="s">
        <v>629</v>
      </c>
      <c r="D5" s="261" t="s">
        <v>625</v>
      </c>
      <c r="E5" s="261" t="s">
        <v>300</v>
      </c>
      <c r="F5" s="259" t="s">
        <v>224</v>
      </c>
      <c r="G5" s="259" t="s">
        <v>630</v>
      </c>
      <c r="H5" s="259" t="s">
        <v>303</v>
      </c>
      <c r="I5" s="260">
        <v>12</v>
      </c>
      <c r="J5" s="262" t="s">
        <v>304</v>
      </c>
      <c r="K5" s="262" t="s">
        <v>305</v>
      </c>
      <c r="L5" s="74" t="s">
        <v>627</v>
      </c>
      <c r="M5" s="263" t="s">
        <v>628</v>
      </c>
      <c r="N5" s="258">
        <f>VLOOKUP(C5,[1]Combine!$B:$B,1,0)</f>
        <v>181</v>
      </c>
      <c r="O5" s="264"/>
      <c r="P5" s="264"/>
      <c r="Q5" s="264"/>
      <c r="R5" s="264"/>
      <c r="S5" s="264"/>
      <c r="T5" s="264"/>
      <c r="U5" s="264"/>
      <c r="V5" s="264"/>
      <c r="W5" s="264"/>
      <c r="X5" s="264"/>
      <c r="Y5" s="264"/>
      <c r="Z5" s="264"/>
      <c r="AA5" s="264"/>
      <c r="AB5" s="264"/>
      <c r="AC5" s="264"/>
      <c r="AD5" s="264"/>
      <c r="AE5" s="264"/>
      <c r="AF5" s="264"/>
      <c r="AG5" s="264"/>
      <c r="AH5" s="264"/>
      <c r="AI5" s="264"/>
      <c r="AJ5" s="264"/>
      <c r="AK5" s="264"/>
      <c r="AL5" s="264"/>
      <c r="AM5" s="264"/>
      <c r="AN5" s="264"/>
      <c r="AO5" s="264"/>
      <c r="AP5" s="264"/>
      <c r="AQ5" s="264"/>
      <c r="AR5" s="264"/>
      <c r="AS5" s="264"/>
      <c r="AT5" s="264"/>
      <c r="AU5" s="264"/>
    </row>
    <row r="6" spans="1:47" s="267" customFormat="1" ht="35.25" customHeight="1" x14ac:dyDescent="0.25">
      <c r="A6" s="252">
        <v>4</v>
      </c>
      <c r="B6" s="259" t="s">
        <v>297</v>
      </c>
      <c r="C6" s="260" t="s">
        <v>631</v>
      </c>
      <c r="D6" s="261" t="s">
        <v>625</v>
      </c>
      <c r="E6" s="261" t="s">
        <v>300</v>
      </c>
      <c r="F6" s="259" t="s">
        <v>224</v>
      </c>
      <c r="G6" s="259" t="s">
        <v>632</v>
      </c>
      <c r="H6" s="259" t="s">
        <v>303</v>
      </c>
      <c r="I6" s="260">
        <v>12</v>
      </c>
      <c r="J6" s="262" t="s">
        <v>304</v>
      </c>
      <c r="K6" s="262" t="s">
        <v>305</v>
      </c>
      <c r="L6" s="74" t="s">
        <v>627</v>
      </c>
      <c r="M6" s="263" t="s">
        <v>628</v>
      </c>
      <c r="N6" s="258">
        <f>VLOOKUP(C6,[1]Combine!$B:$B,1,0)</f>
        <v>182</v>
      </c>
      <c r="O6" s="266"/>
      <c r="P6" s="266"/>
      <c r="Q6" s="266"/>
      <c r="R6" s="266"/>
      <c r="S6" s="266"/>
      <c r="T6" s="266"/>
      <c r="U6" s="266"/>
      <c r="V6" s="266"/>
      <c r="W6" s="266"/>
      <c r="X6" s="266"/>
      <c r="Y6" s="266"/>
      <c r="Z6" s="266"/>
      <c r="AA6" s="266"/>
      <c r="AB6" s="266"/>
      <c r="AC6" s="266"/>
      <c r="AD6" s="266"/>
      <c r="AE6" s="266"/>
      <c r="AF6" s="266"/>
      <c r="AG6" s="266"/>
      <c r="AH6" s="266"/>
      <c r="AI6" s="266"/>
      <c r="AJ6" s="266"/>
      <c r="AK6" s="266"/>
      <c r="AL6" s="266"/>
      <c r="AM6" s="266"/>
      <c r="AN6" s="266"/>
      <c r="AO6" s="266"/>
      <c r="AP6" s="266"/>
      <c r="AQ6" s="266"/>
      <c r="AR6" s="266"/>
      <c r="AS6" s="266"/>
      <c r="AT6" s="266"/>
      <c r="AU6" s="266"/>
    </row>
    <row r="7" spans="1:47" s="267" customFormat="1" ht="35.25" customHeight="1" x14ac:dyDescent="0.25">
      <c r="A7" s="252">
        <v>5</v>
      </c>
      <c r="B7" s="259" t="s">
        <v>297</v>
      </c>
      <c r="C7" s="260" t="s">
        <v>633</v>
      </c>
      <c r="D7" s="261" t="s">
        <v>625</v>
      </c>
      <c r="E7" s="261" t="s">
        <v>300</v>
      </c>
      <c r="F7" s="259" t="s">
        <v>224</v>
      </c>
      <c r="G7" s="259" t="s">
        <v>634</v>
      </c>
      <c r="H7" s="259" t="s">
        <v>303</v>
      </c>
      <c r="I7" s="260">
        <v>12</v>
      </c>
      <c r="J7" s="262" t="s">
        <v>304</v>
      </c>
      <c r="K7" s="262" t="s">
        <v>305</v>
      </c>
      <c r="L7" s="74" t="s">
        <v>627</v>
      </c>
      <c r="M7" s="263" t="s">
        <v>628</v>
      </c>
      <c r="N7" s="258">
        <f>VLOOKUP(C7,[1]Combine!$B:$B,1,0)</f>
        <v>183</v>
      </c>
      <c r="O7" s="266"/>
      <c r="P7" s="266"/>
      <c r="Q7" s="266"/>
      <c r="R7" s="266"/>
      <c r="S7" s="266"/>
      <c r="T7" s="266"/>
      <c r="U7" s="266"/>
      <c r="V7" s="266"/>
      <c r="W7" s="266"/>
      <c r="X7" s="266"/>
      <c r="Y7" s="266"/>
      <c r="Z7" s="266"/>
      <c r="AA7" s="266"/>
      <c r="AB7" s="266"/>
      <c r="AC7" s="266"/>
      <c r="AD7" s="266"/>
      <c r="AE7" s="266"/>
      <c r="AF7" s="266"/>
      <c r="AG7" s="266"/>
      <c r="AH7" s="266"/>
      <c r="AI7" s="266"/>
      <c r="AJ7" s="266"/>
      <c r="AK7" s="266"/>
      <c r="AL7" s="266"/>
      <c r="AM7" s="266"/>
      <c r="AN7" s="266"/>
      <c r="AO7" s="266"/>
      <c r="AP7" s="266"/>
      <c r="AQ7" s="266"/>
      <c r="AR7" s="266"/>
      <c r="AS7" s="266"/>
      <c r="AT7" s="266"/>
      <c r="AU7" s="266"/>
    </row>
    <row r="8" spans="1:47" s="267" customFormat="1" ht="35.25" customHeight="1" x14ac:dyDescent="0.25">
      <c r="A8" s="252">
        <v>6</v>
      </c>
      <c r="B8" s="259" t="s">
        <v>297</v>
      </c>
      <c r="C8" s="260" t="s">
        <v>635</v>
      </c>
      <c r="D8" s="261" t="s">
        <v>625</v>
      </c>
      <c r="E8" s="261" t="s">
        <v>300</v>
      </c>
      <c r="F8" s="259" t="s">
        <v>224</v>
      </c>
      <c r="G8" s="259" t="s">
        <v>636</v>
      </c>
      <c r="H8" s="259" t="s">
        <v>303</v>
      </c>
      <c r="I8" s="260">
        <v>12</v>
      </c>
      <c r="J8" s="262" t="s">
        <v>304</v>
      </c>
      <c r="K8" s="262" t="s">
        <v>305</v>
      </c>
      <c r="L8" s="74" t="s">
        <v>627</v>
      </c>
      <c r="M8" s="263" t="s">
        <v>628</v>
      </c>
      <c r="N8" s="258">
        <f>VLOOKUP(C8,[1]Combine!$B:$B,1,0)</f>
        <v>184</v>
      </c>
      <c r="O8" s="266"/>
      <c r="P8" s="266"/>
      <c r="Q8" s="266"/>
      <c r="R8" s="266"/>
      <c r="S8" s="266"/>
      <c r="T8" s="266"/>
      <c r="U8" s="266"/>
      <c r="V8" s="266"/>
      <c r="W8" s="266"/>
      <c r="X8" s="266"/>
      <c r="Y8" s="266"/>
      <c r="Z8" s="266"/>
      <c r="AA8" s="266"/>
      <c r="AB8" s="266"/>
      <c r="AC8" s="266"/>
      <c r="AD8" s="266"/>
      <c r="AE8" s="266"/>
      <c r="AF8" s="266"/>
      <c r="AG8" s="266"/>
      <c r="AH8" s="266"/>
      <c r="AI8" s="266"/>
      <c r="AJ8" s="266"/>
      <c r="AK8" s="266"/>
      <c r="AL8" s="266"/>
      <c r="AM8" s="266"/>
      <c r="AN8" s="266"/>
      <c r="AO8" s="266"/>
      <c r="AP8" s="266"/>
      <c r="AQ8" s="266"/>
      <c r="AR8" s="266"/>
      <c r="AS8" s="266"/>
      <c r="AT8" s="266"/>
      <c r="AU8" s="266"/>
    </row>
    <row r="9" spans="1:47" s="267" customFormat="1" ht="35.25" customHeight="1" x14ac:dyDescent="0.25">
      <c r="A9" s="252">
        <v>7</v>
      </c>
      <c r="B9" s="259" t="s">
        <v>297</v>
      </c>
      <c r="C9" s="260" t="s">
        <v>637</v>
      </c>
      <c r="D9" s="261" t="s">
        <v>625</v>
      </c>
      <c r="E9" s="261" t="s">
        <v>300</v>
      </c>
      <c r="F9" s="259" t="s">
        <v>224</v>
      </c>
      <c r="G9" s="259" t="s">
        <v>638</v>
      </c>
      <c r="H9" s="259" t="s">
        <v>303</v>
      </c>
      <c r="I9" s="260">
        <v>12</v>
      </c>
      <c r="J9" s="262" t="s">
        <v>304</v>
      </c>
      <c r="K9" s="262" t="s">
        <v>305</v>
      </c>
      <c r="L9" s="74" t="s">
        <v>627</v>
      </c>
      <c r="M9" s="263" t="s">
        <v>628</v>
      </c>
      <c r="N9" s="258">
        <f>VLOOKUP(C9,[1]Combine!$B:$B,1,0)</f>
        <v>185</v>
      </c>
      <c r="O9" s="266"/>
      <c r="P9" s="266"/>
      <c r="Q9" s="266"/>
      <c r="R9" s="266"/>
      <c r="S9" s="266"/>
      <c r="T9" s="266"/>
      <c r="U9" s="266"/>
      <c r="V9" s="266"/>
      <c r="W9" s="266"/>
      <c r="X9" s="266"/>
      <c r="Y9" s="266"/>
      <c r="Z9" s="266"/>
      <c r="AA9" s="266"/>
      <c r="AB9" s="266"/>
      <c r="AC9" s="266"/>
      <c r="AD9" s="266"/>
      <c r="AE9" s="266"/>
      <c r="AF9" s="266"/>
      <c r="AG9" s="266"/>
      <c r="AH9" s="266"/>
      <c r="AI9" s="266"/>
      <c r="AJ9" s="266"/>
      <c r="AK9" s="266"/>
      <c r="AL9" s="266"/>
      <c r="AM9" s="266"/>
      <c r="AN9" s="266"/>
      <c r="AO9" s="266"/>
      <c r="AP9" s="266"/>
      <c r="AQ9" s="266"/>
      <c r="AR9" s="266"/>
      <c r="AS9" s="266"/>
      <c r="AT9" s="266"/>
      <c r="AU9" s="266"/>
    </row>
    <row r="10" spans="1:47" s="267" customFormat="1" ht="35.25" customHeight="1" x14ac:dyDescent="0.25">
      <c r="A10" s="252">
        <v>8</v>
      </c>
      <c r="B10" s="259" t="s">
        <v>307</v>
      </c>
      <c r="C10" s="260" t="s">
        <v>639</v>
      </c>
      <c r="D10" s="261" t="s">
        <v>640</v>
      </c>
      <c r="E10" s="261" t="s">
        <v>641</v>
      </c>
      <c r="F10" s="259" t="s">
        <v>642</v>
      </c>
      <c r="G10" s="259" t="s">
        <v>643</v>
      </c>
      <c r="H10" s="259" t="s">
        <v>303</v>
      </c>
      <c r="I10" s="260">
        <v>12</v>
      </c>
      <c r="J10" s="262" t="s">
        <v>644</v>
      </c>
      <c r="K10" s="262" t="s">
        <v>645</v>
      </c>
      <c r="L10" s="257" t="s">
        <v>646</v>
      </c>
      <c r="M10" s="263" t="s">
        <v>628</v>
      </c>
      <c r="N10" s="258">
        <f>VLOOKUP(C10,[1]Combine!$B:$B,1,0)</f>
        <v>199</v>
      </c>
      <c r="O10" s="266"/>
      <c r="P10" s="266"/>
      <c r="Q10" s="266"/>
      <c r="R10" s="266"/>
      <c r="S10" s="266"/>
      <c r="T10" s="266"/>
      <c r="U10" s="266"/>
      <c r="V10" s="266"/>
      <c r="W10" s="266"/>
      <c r="X10" s="266"/>
      <c r="Y10" s="266"/>
      <c r="Z10" s="266"/>
      <c r="AA10" s="266"/>
      <c r="AB10" s="266"/>
      <c r="AC10" s="266"/>
      <c r="AD10" s="266"/>
      <c r="AE10" s="266"/>
      <c r="AF10" s="266"/>
      <c r="AG10" s="266"/>
      <c r="AH10" s="266"/>
      <c r="AI10" s="266"/>
      <c r="AJ10" s="266"/>
      <c r="AK10" s="266"/>
      <c r="AL10" s="266"/>
      <c r="AM10" s="266"/>
      <c r="AN10" s="266"/>
      <c r="AO10" s="266"/>
      <c r="AP10" s="266"/>
      <c r="AQ10" s="266"/>
      <c r="AR10" s="266"/>
      <c r="AS10" s="266"/>
      <c r="AT10" s="266"/>
      <c r="AU10" s="266"/>
    </row>
    <row r="11" spans="1:47" ht="33" customHeight="1" x14ac:dyDescent="0.2">
      <c r="A11" s="252">
        <v>9</v>
      </c>
      <c r="B11" s="259" t="s">
        <v>307</v>
      </c>
      <c r="C11" s="260" t="s">
        <v>647</v>
      </c>
      <c r="D11" s="261" t="s">
        <v>640</v>
      </c>
      <c r="E11" s="261" t="s">
        <v>648</v>
      </c>
      <c r="F11" s="259" t="s">
        <v>99</v>
      </c>
      <c r="G11" s="259" t="s">
        <v>649</v>
      </c>
      <c r="H11" s="259" t="s">
        <v>303</v>
      </c>
      <c r="I11" s="260">
        <v>12</v>
      </c>
      <c r="J11" s="262" t="s">
        <v>644</v>
      </c>
      <c r="K11" s="262" t="s">
        <v>645</v>
      </c>
      <c r="L11" s="257" t="s">
        <v>646</v>
      </c>
      <c r="M11" s="263" t="s">
        <v>628</v>
      </c>
      <c r="N11" s="258">
        <f>VLOOKUP(C11,[1]Combine!$B:$B,1,0)</f>
        <v>200</v>
      </c>
      <c r="O11" s="251"/>
      <c r="P11" s="251"/>
      <c r="Q11" s="251"/>
      <c r="R11" s="251"/>
      <c r="S11" s="251"/>
      <c r="T11" s="251"/>
      <c r="U11" s="251"/>
      <c r="V11" s="251"/>
      <c r="W11" s="251"/>
      <c r="X11" s="251"/>
      <c r="Y11" s="251"/>
      <c r="Z11" s="251"/>
      <c r="AA11" s="251"/>
      <c r="AB11" s="251"/>
      <c r="AC11" s="251"/>
      <c r="AD11" s="251"/>
      <c r="AE11" s="251"/>
      <c r="AF11" s="251"/>
      <c r="AG11" s="251"/>
      <c r="AH11" s="251"/>
      <c r="AI11" s="251"/>
      <c r="AJ11" s="251"/>
      <c r="AK11" s="251"/>
      <c r="AL11" s="251"/>
      <c r="AM11" s="251"/>
      <c r="AN11" s="251"/>
      <c r="AO11" s="251"/>
      <c r="AP11" s="251"/>
      <c r="AQ11" s="251"/>
      <c r="AR11" s="251"/>
      <c r="AS11" s="251"/>
      <c r="AT11" s="251"/>
      <c r="AU11" s="251"/>
    </row>
    <row r="12" spans="1:47" ht="35.25" customHeight="1" x14ac:dyDescent="0.2">
      <c r="A12" s="252">
        <v>10</v>
      </c>
      <c r="B12" s="259" t="s">
        <v>307</v>
      </c>
      <c r="C12" s="260" t="s">
        <v>650</v>
      </c>
      <c r="D12" s="261" t="s">
        <v>640</v>
      </c>
      <c r="E12" s="261" t="s">
        <v>641</v>
      </c>
      <c r="F12" s="259" t="s">
        <v>99</v>
      </c>
      <c r="G12" s="259" t="s">
        <v>651</v>
      </c>
      <c r="H12" s="259" t="s">
        <v>303</v>
      </c>
      <c r="I12" s="260">
        <v>12</v>
      </c>
      <c r="J12" s="262" t="s">
        <v>644</v>
      </c>
      <c r="K12" s="262" t="s">
        <v>645</v>
      </c>
      <c r="L12" s="257" t="s">
        <v>646</v>
      </c>
      <c r="M12" s="263" t="s">
        <v>628</v>
      </c>
      <c r="N12" s="258">
        <f>VLOOKUP(C12,[1]Combine!$B:$B,1,0)</f>
        <v>201</v>
      </c>
      <c r="O12" s="251"/>
      <c r="P12" s="251"/>
      <c r="Q12" s="251"/>
      <c r="R12" s="251"/>
      <c r="S12" s="251"/>
      <c r="T12" s="251"/>
      <c r="U12" s="251"/>
      <c r="V12" s="251"/>
      <c r="W12" s="251"/>
      <c r="X12" s="251"/>
      <c r="Y12" s="251"/>
      <c r="Z12" s="251"/>
      <c r="AA12" s="251"/>
      <c r="AB12" s="251"/>
      <c r="AC12" s="251"/>
      <c r="AD12" s="251"/>
      <c r="AE12" s="251"/>
      <c r="AF12" s="251"/>
      <c r="AG12" s="251"/>
      <c r="AH12" s="251"/>
      <c r="AI12" s="251"/>
      <c r="AJ12" s="251"/>
      <c r="AK12" s="251"/>
      <c r="AL12" s="251"/>
      <c r="AM12" s="251"/>
      <c r="AN12" s="251"/>
      <c r="AO12" s="251"/>
      <c r="AP12" s="251"/>
      <c r="AQ12" s="251"/>
      <c r="AR12" s="251"/>
      <c r="AS12" s="251"/>
      <c r="AT12" s="251"/>
      <c r="AU12" s="251"/>
    </row>
    <row r="13" spans="1:47" ht="35.25" customHeight="1" x14ac:dyDescent="0.2">
      <c r="A13" s="252">
        <v>11</v>
      </c>
      <c r="B13" s="259" t="s">
        <v>307</v>
      </c>
      <c r="C13" s="260" t="s">
        <v>652</v>
      </c>
      <c r="D13" s="261" t="s">
        <v>640</v>
      </c>
      <c r="E13" s="261" t="s">
        <v>641</v>
      </c>
      <c r="F13" s="259" t="s">
        <v>642</v>
      </c>
      <c r="G13" s="259" t="s">
        <v>653</v>
      </c>
      <c r="H13" s="259" t="s">
        <v>303</v>
      </c>
      <c r="I13" s="260">
        <v>12</v>
      </c>
      <c r="J13" s="262" t="s">
        <v>644</v>
      </c>
      <c r="K13" s="262" t="s">
        <v>645</v>
      </c>
      <c r="L13" s="257" t="s">
        <v>646</v>
      </c>
      <c r="M13" s="263" t="s">
        <v>628</v>
      </c>
      <c r="N13" s="258">
        <f>VLOOKUP(C13,[1]Combine!$B:$B,1,0)</f>
        <v>202</v>
      </c>
      <c r="O13" s="251"/>
      <c r="P13" s="251"/>
      <c r="Q13" s="251"/>
      <c r="R13" s="251"/>
      <c r="S13" s="251"/>
      <c r="T13" s="251"/>
      <c r="U13" s="251"/>
      <c r="V13" s="251"/>
      <c r="W13" s="251"/>
      <c r="X13" s="251"/>
      <c r="Y13" s="251"/>
      <c r="Z13" s="251"/>
      <c r="AA13" s="251"/>
      <c r="AB13" s="251"/>
      <c r="AC13" s="251"/>
      <c r="AD13" s="251"/>
      <c r="AE13" s="251"/>
      <c r="AF13" s="251"/>
      <c r="AG13" s="251"/>
      <c r="AH13" s="251"/>
      <c r="AI13" s="251"/>
      <c r="AJ13" s="251"/>
      <c r="AK13" s="251"/>
      <c r="AL13" s="251"/>
      <c r="AM13" s="251"/>
      <c r="AN13" s="251"/>
      <c r="AO13" s="251"/>
      <c r="AP13" s="251"/>
      <c r="AQ13" s="251"/>
      <c r="AR13" s="251"/>
      <c r="AS13" s="251"/>
      <c r="AT13" s="251"/>
      <c r="AU13" s="251"/>
    </row>
    <row r="14" spans="1:47" ht="35.25" customHeight="1" x14ac:dyDescent="0.2">
      <c r="A14" s="252">
        <v>12</v>
      </c>
      <c r="B14" s="259" t="s">
        <v>307</v>
      </c>
      <c r="C14" s="260" t="s">
        <v>654</v>
      </c>
      <c r="D14" s="261" t="s">
        <v>640</v>
      </c>
      <c r="E14" s="261" t="s">
        <v>641</v>
      </c>
      <c r="F14" s="259" t="s">
        <v>99</v>
      </c>
      <c r="G14" s="259" t="s">
        <v>655</v>
      </c>
      <c r="H14" s="259" t="s">
        <v>303</v>
      </c>
      <c r="I14" s="260">
        <v>12</v>
      </c>
      <c r="J14" s="262" t="s">
        <v>644</v>
      </c>
      <c r="K14" s="262" t="s">
        <v>645</v>
      </c>
      <c r="L14" s="257" t="s">
        <v>646</v>
      </c>
      <c r="M14" s="263" t="s">
        <v>628</v>
      </c>
      <c r="N14" s="258">
        <f>VLOOKUP(C14,[1]Combine!$B:$B,1,0)</f>
        <v>203</v>
      </c>
      <c r="O14" s="251"/>
      <c r="P14" s="251"/>
      <c r="Q14" s="251"/>
      <c r="R14" s="251"/>
      <c r="S14" s="251"/>
      <c r="T14" s="251"/>
      <c r="U14" s="251"/>
      <c r="V14" s="251"/>
      <c r="W14" s="251"/>
      <c r="X14" s="251"/>
      <c r="Y14" s="251"/>
      <c r="Z14" s="251"/>
      <c r="AA14" s="251"/>
      <c r="AB14" s="251"/>
      <c r="AC14" s="251"/>
      <c r="AD14" s="251"/>
      <c r="AE14" s="251"/>
      <c r="AF14" s="251"/>
      <c r="AG14" s="251"/>
      <c r="AH14" s="251"/>
      <c r="AI14" s="251"/>
      <c r="AJ14" s="251"/>
      <c r="AK14" s="251"/>
      <c r="AL14" s="251"/>
      <c r="AM14" s="251"/>
      <c r="AN14" s="251"/>
      <c r="AO14" s="251"/>
      <c r="AP14" s="251"/>
      <c r="AQ14" s="251"/>
      <c r="AR14" s="251"/>
      <c r="AS14" s="251"/>
      <c r="AT14" s="251"/>
      <c r="AU14" s="251"/>
    </row>
    <row r="15" spans="1:47" s="267" customFormat="1" ht="30.75" customHeight="1" x14ac:dyDescent="0.25">
      <c r="A15" s="252">
        <v>13</v>
      </c>
      <c r="B15" s="259" t="s">
        <v>307</v>
      </c>
      <c r="C15" s="260" t="s">
        <v>656</v>
      </c>
      <c r="D15" s="261" t="s">
        <v>640</v>
      </c>
      <c r="E15" s="261" t="s">
        <v>641</v>
      </c>
      <c r="F15" s="259" t="s">
        <v>99</v>
      </c>
      <c r="G15" s="259" t="s">
        <v>657</v>
      </c>
      <c r="H15" s="259" t="s">
        <v>303</v>
      </c>
      <c r="I15" s="260">
        <v>12</v>
      </c>
      <c r="J15" s="262" t="s">
        <v>644</v>
      </c>
      <c r="K15" s="262" t="s">
        <v>645</v>
      </c>
      <c r="L15" s="257" t="s">
        <v>646</v>
      </c>
      <c r="M15" s="263" t="s">
        <v>628</v>
      </c>
      <c r="N15" s="258">
        <f>VLOOKUP(C15,[1]Combine!$B:$B,1,0)</f>
        <v>204</v>
      </c>
      <c r="O15" s="266"/>
      <c r="P15" s="266"/>
      <c r="Q15" s="266"/>
      <c r="R15" s="266"/>
      <c r="S15" s="266"/>
      <c r="T15" s="266"/>
      <c r="U15" s="266"/>
      <c r="V15" s="266"/>
      <c r="W15" s="266"/>
      <c r="X15" s="266"/>
      <c r="Y15" s="266"/>
      <c r="Z15" s="266"/>
      <c r="AA15" s="266"/>
      <c r="AB15" s="266"/>
      <c r="AC15" s="266"/>
      <c r="AD15" s="266"/>
      <c r="AE15" s="266"/>
      <c r="AF15" s="266"/>
      <c r="AG15" s="266"/>
      <c r="AH15" s="266"/>
      <c r="AI15" s="266"/>
      <c r="AJ15" s="266"/>
      <c r="AK15" s="266"/>
      <c r="AL15" s="266"/>
      <c r="AM15" s="266"/>
      <c r="AN15" s="266"/>
      <c r="AO15" s="266"/>
      <c r="AP15" s="266"/>
      <c r="AQ15" s="266"/>
      <c r="AR15" s="266"/>
      <c r="AS15" s="266"/>
      <c r="AT15" s="266"/>
      <c r="AU15" s="266"/>
    </row>
    <row r="16" spans="1:47" s="267" customFormat="1" ht="30" customHeight="1" x14ac:dyDescent="0.25">
      <c r="A16" s="252">
        <v>14</v>
      </c>
      <c r="B16" s="259" t="s">
        <v>297</v>
      </c>
      <c r="C16" s="260" t="s">
        <v>658</v>
      </c>
      <c r="D16" s="261" t="s">
        <v>659</v>
      </c>
      <c r="E16" s="261" t="s">
        <v>300</v>
      </c>
      <c r="F16" s="259" t="s">
        <v>204</v>
      </c>
      <c r="G16" s="259" t="s">
        <v>660</v>
      </c>
      <c r="H16" s="259" t="s">
        <v>303</v>
      </c>
      <c r="I16" s="260">
        <v>12</v>
      </c>
      <c r="J16" s="262" t="s">
        <v>304</v>
      </c>
      <c r="K16" s="262" t="s">
        <v>305</v>
      </c>
      <c r="L16" s="74" t="s">
        <v>661</v>
      </c>
      <c r="M16" s="263" t="s">
        <v>628</v>
      </c>
      <c r="N16" s="258">
        <f>VLOOKUP(C16,[1]Combine!$B:$B,1,0)</f>
        <v>186</v>
      </c>
      <c r="O16" s="266"/>
      <c r="P16" s="266"/>
      <c r="Q16" s="266"/>
      <c r="R16" s="266"/>
      <c r="S16" s="266"/>
      <c r="T16" s="266"/>
      <c r="U16" s="266"/>
      <c r="V16" s="266"/>
      <c r="W16" s="266"/>
      <c r="X16" s="266"/>
      <c r="Y16" s="266"/>
      <c r="Z16" s="266"/>
      <c r="AA16" s="266"/>
      <c r="AB16" s="266"/>
      <c r="AC16" s="266"/>
      <c r="AD16" s="266"/>
      <c r="AE16" s="266"/>
      <c r="AF16" s="266"/>
      <c r="AG16" s="266"/>
      <c r="AH16" s="266"/>
      <c r="AI16" s="266"/>
      <c r="AJ16" s="266"/>
      <c r="AK16" s="266"/>
      <c r="AL16" s="266"/>
      <c r="AM16" s="266"/>
      <c r="AN16" s="266"/>
      <c r="AO16" s="266"/>
      <c r="AP16" s="266"/>
      <c r="AQ16" s="266"/>
      <c r="AR16" s="266"/>
      <c r="AS16" s="266"/>
      <c r="AT16" s="266"/>
      <c r="AU16" s="266"/>
    </row>
    <row r="17" spans="1:47" s="267" customFormat="1" ht="42" customHeight="1" x14ac:dyDescent="0.25">
      <c r="A17" s="252">
        <v>15</v>
      </c>
      <c r="B17" s="259" t="s">
        <v>297</v>
      </c>
      <c r="C17" s="260" t="s">
        <v>662</v>
      </c>
      <c r="D17" s="261" t="s">
        <v>659</v>
      </c>
      <c r="E17" s="261" t="s">
        <v>300</v>
      </c>
      <c r="F17" s="259" t="s">
        <v>204</v>
      </c>
      <c r="G17" s="259" t="s">
        <v>663</v>
      </c>
      <c r="H17" s="259" t="s">
        <v>303</v>
      </c>
      <c r="I17" s="260">
        <v>12</v>
      </c>
      <c r="J17" s="262" t="s">
        <v>304</v>
      </c>
      <c r="K17" s="262" t="s">
        <v>305</v>
      </c>
      <c r="L17" s="74" t="s">
        <v>661</v>
      </c>
      <c r="M17" s="263" t="s">
        <v>628</v>
      </c>
      <c r="N17" s="258">
        <f>VLOOKUP(C17,[1]Combine!$B:$B,1,0)</f>
        <v>187</v>
      </c>
      <c r="O17" s="266"/>
      <c r="P17" s="266"/>
      <c r="Q17" s="266"/>
      <c r="R17" s="266"/>
      <c r="S17" s="266"/>
      <c r="T17" s="266"/>
      <c r="U17" s="266"/>
      <c r="V17" s="266"/>
      <c r="W17" s="266"/>
      <c r="X17" s="266"/>
      <c r="Y17" s="266"/>
      <c r="Z17" s="266"/>
      <c r="AA17" s="266"/>
      <c r="AB17" s="266"/>
      <c r="AC17" s="266"/>
      <c r="AD17" s="266"/>
      <c r="AE17" s="266"/>
      <c r="AF17" s="266"/>
      <c r="AG17" s="266"/>
      <c r="AH17" s="266"/>
      <c r="AI17" s="266"/>
      <c r="AJ17" s="266"/>
      <c r="AK17" s="266"/>
      <c r="AL17" s="266"/>
      <c r="AM17" s="266"/>
      <c r="AN17" s="266"/>
      <c r="AO17" s="266"/>
      <c r="AP17" s="266"/>
      <c r="AQ17" s="266"/>
      <c r="AR17" s="266"/>
      <c r="AS17" s="266"/>
      <c r="AT17" s="266"/>
      <c r="AU17" s="266"/>
    </row>
    <row r="18" spans="1:47" s="267" customFormat="1" ht="41.25" customHeight="1" x14ac:dyDescent="0.25">
      <c r="A18" s="252">
        <v>16</v>
      </c>
      <c r="B18" s="259" t="s">
        <v>297</v>
      </c>
      <c r="C18" s="260" t="s">
        <v>664</v>
      </c>
      <c r="D18" s="261" t="s">
        <v>659</v>
      </c>
      <c r="E18" s="261" t="s">
        <v>300</v>
      </c>
      <c r="F18" s="259" t="s">
        <v>204</v>
      </c>
      <c r="G18" s="259" t="s">
        <v>665</v>
      </c>
      <c r="H18" s="259" t="s">
        <v>303</v>
      </c>
      <c r="I18" s="260">
        <v>12</v>
      </c>
      <c r="J18" s="262" t="s">
        <v>304</v>
      </c>
      <c r="K18" s="262" t="s">
        <v>305</v>
      </c>
      <c r="L18" s="74" t="s">
        <v>661</v>
      </c>
      <c r="M18" s="263" t="s">
        <v>628</v>
      </c>
      <c r="N18" s="258">
        <f>VLOOKUP(C18,[1]Combine!$B:$B,1,0)</f>
        <v>188</v>
      </c>
      <c r="O18" s="266"/>
      <c r="P18" s="266"/>
      <c r="Q18" s="266"/>
      <c r="R18" s="266"/>
      <c r="S18" s="266"/>
      <c r="T18" s="266"/>
      <c r="U18" s="266"/>
      <c r="V18" s="266"/>
      <c r="W18" s="266"/>
      <c r="X18" s="266"/>
      <c r="Y18" s="266"/>
      <c r="Z18" s="266"/>
      <c r="AA18" s="266"/>
      <c r="AB18" s="266"/>
      <c r="AC18" s="266"/>
      <c r="AD18" s="266"/>
      <c r="AE18" s="266"/>
      <c r="AF18" s="266"/>
      <c r="AG18" s="266"/>
      <c r="AH18" s="266"/>
      <c r="AI18" s="266"/>
      <c r="AJ18" s="266"/>
      <c r="AK18" s="266"/>
      <c r="AL18" s="266"/>
      <c r="AM18" s="266"/>
      <c r="AN18" s="266"/>
      <c r="AO18" s="266"/>
      <c r="AP18" s="266"/>
      <c r="AQ18" s="266"/>
      <c r="AR18" s="266"/>
      <c r="AS18" s="266"/>
      <c r="AT18" s="266"/>
      <c r="AU18" s="266"/>
    </row>
    <row r="19" spans="1:47" s="267" customFormat="1" ht="39" customHeight="1" x14ac:dyDescent="0.25">
      <c r="A19" s="252">
        <v>17</v>
      </c>
      <c r="B19" s="259" t="s">
        <v>297</v>
      </c>
      <c r="C19" s="260" t="s">
        <v>666</v>
      </c>
      <c r="D19" s="261" t="s">
        <v>659</v>
      </c>
      <c r="E19" s="261" t="s">
        <v>300</v>
      </c>
      <c r="F19" s="259" t="s">
        <v>204</v>
      </c>
      <c r="G19" s="259" t="s">
        <v>667</v>
      </c>
      <c r="H19" s="259" t="s">
        <v>303</v>
      </c>
      <c r="I19" s="260">
        <v>12</v>
      </c>
      <c r="J19" s="262" t="s">
        <v>304</v>
      </c>
      <c r="K19" s="262" t="s">
        <v>305</v>
      </c>
      <c r="L19" s="74" t="s">
        <v>661</v>
      </c>
      <c r="M19" s="263" t="s">
        <v>628</v>
      </c>
      <c r="N19" s="258">
        <f>VLOOKUP(C19,[1]Combine!$B:$B,1,0)</f>
        <v>189</v>
      </c>
      <c r="O19" s="266"/>
      <c r="P19" s="266"/>
      <c r="Q19" s="266"/>
      <c r="R19" s="266"/>
      <c r="S19" s="266"/>
      <c r="T19" s="266"/>
      <c r="U19" s="266"/>
      <c r="V19" s="266"/>
      <c r="W19" s="266"/>
      <c r="X19" s="266"/>
      <c r="Y19" s="266"/>
      <c r="Z19" s="266"/>
      <c r="AA19" s="266"/>
      <c r="AB19" s="266"/>
      <c r="AC19" s="266"/>
      <c r="AD19" s="266"/>
      <c r="AE19" s="266"/>
      <c r="AF19" s="266"/>
      <c r="AG19" s="266"/>
      <c r="AH19" s="266"/>
      <c r="AI19" s="266"/>
      <c r="AJ19" s="266"/>
      <c r="AK19" s="266"/>
      <c r="AL19" s="266"/>
      <c r="AM19" s="266"/>
      <c r="AN19" s="266"/>
      <c r="AO19" s="266"/>
      <c r="AP19" s="266"/>
      <c r="AQ19" s="266"/>
      <c r="AR19" s="266"/>
      <c r="AS19" s="266"/>
      <c r="AT19" s="266"/>
      <c r="AU19" s="266"/>
    </row>
    <row r="20" spans="1:47" s="266" customFormat="1" ht="32.25" customHeight="1" x14ac:dyDescent="0.25">
      <c r="A20" s="252">
        <v>18</v>
      </c>
      <c r="B20" s="259" t="s">
        <v>297</v>
      </c>
      <c r="C20" s="260" t="s">
        <v>668</v>
      </c>
      <c r="D20" s="261" t="s">
        <v>659</v>
      </c>
      <c r="E20" s="261" t="s">
        <v>300</v>
      </c>
      <c r="F20" s="259" t="s">
        <v>216</v>
      </c>
      <c r="G20" s="259" t="s">
        <v>669</v>
      </c>
      <c r="H20" s="259" t="s">
        <v>303</v>
      </c>
      <c r="I20" s="260">
        <v>12</v>
      </c>
      <c r="J20" s="262" t="s">
        <v>304</v>
      </c>
      <c r="K20" s="262" t="s">
        <v>305</v>
      </c>
      <c r="L20" s="74" t="s">
        <v>661</v>
      </c>
      <c r="M20" s="263" t="s">
        <v>628</v>
      </c>
      <c r="N20" s="258">
        <f>VLOOKUP(C20,[1]Combine!$B:$B,1,0)</f>
        <v>190</v>
      </c>
    </row>
    <row r="21" spans="1:47" ht="38.25" customHeight="1" x14ac:dyDescent="0.2">
      <c r="A21" s="252">
        <v>19</v>
      </c>
      <c r="B21" s="259" t="s">
        <v>297</v>
      </c>
      <c r="C21" s="260" t="s">
        <v>670</v>
      </c>
      <c r="D21" s="261" t="s">
        <v>659</v>
      </c>
      <c r="E21" s="261" t="s">
        <v>300</v>
      </c>
      <c r="F21" s="259" t="s">
        <v>204</v>
      </c>
      <c r="G21" s="259" t="s">
        <v>671</v>
      </c>
      <c r="H21" s="259" t="s">
        <v>303</v>
      </c>
      <c r="I21" s="260">
        <v>12</v>
      </c>
      <c r="J21" s="262" t="s">
        <v>304</v>
      </c>
      <c r="K21" s="262" t="s">
        <v>305</v>
      </c>
      <c r="L21" s="74" t="s">
        <v>661</v>
      </c>
      <c r="M21" s="263" t="s">
        <v>628</v>
      </c>
      <c r="N21" s="258">
        <f>VLOOKUP(C21,[1]Combine!$B:$B,1,0)</f>
        <v>191</v>
      </c>
      <c r="O21" s="251"/>
      <c r="P21" s="251"/>
      <c r="Q21" s="251"/>
      <c r="R21" s="251"/>
      <c r="S21" s="251"/>
      <c r="T21" s="251"/>
      <c r="U21" s="251"/>
      <c r="V21" s="251"/>
      <c r="W21" s="251"/>
      <c r="X21" s="251"/>
      <c r="Y21" s="251"/>
      <c r="Z21" s="251"/>
      <c r="AA21" s="251"/>
      <c r="AB21" s="251"/>
      <c r="AC21" s="251"/>
      <c r="AD21" s="251"/>
      <c r="AE21" s="251"/>
      <c r="AF21" s="251"/>
      <c r="AG21" s="251"/>
      <c r="AH21" s="251"/>
      <c r="AI21" s="251"/>
      <c r="AJ21" s="251"/>
      <c r="AK21" s="251"/>
      <c r="AL21" s="251"/>
      <c r="AM21" s="251"/>
      <c r="AN21" s="251"/>
      <c r="AO21" s="251"/>
      <c r="AP21" s="251"/>
      <c r="AQ21" s="251"/>
      <c r="AR21" s="251"/>
      <c r="AS21" s="251"/>
      <c r="AT21" s="251"/>
      <c r="AU21" s="251"/>
    </row>
    <row r="22" spans="1:47" s="267" customFormat="1" ht="40.5" customHeight="1" x14ac:dyDescent="0.25">
      <c r="A22" s="252">
        <v>20</v>
      </c>
      <c r="B22" s="259" t="s">
        <v>297</v>
      </c>
      <c r="C22" s="260" t="s">
        <v>672</v>
      </c>
      <c r="D22" s="261" t="s">
        <v>659</v>
      </c>
      <c r="E22" s="261" t="s">
        <v>300</v>
      </c>
      <c r="F22" s="259" t="s">
        <v>216</v>
      </c>
      <c r="G22" s="259" t="s">
        <v>673</v>
      </c>
      <c r="H22" s="259" t="s">
        <v>303</v>
      </c>
      <c r="I22" s="260">
        <v>12</v>
      </c>
      <c r="J22" s="262" t="s">
        <v>304</v>
      </c>
      <c r="K22" s="262" t="s">
        <v>305</v>
      </c>
      <c r="L22" s="74" t="s">
        <v>661</v>
      </c>
      <c r="M22" s="263" t="s">
        <v>628</v>
      </c>
      <c r="N22" s="258">
        <f>VLOOKUP(C22,[1]Combine!$B:$B,1,0)</f>
        <v>192</v>
      </c>
      <c r="O22" s="266"/>
      <c r="P22" s="266"/>
      <c r="Q22" s="266"/>
      <c r="R22" s="266"/>
      <c r="S22" s="266"/>
      <c r="T22" s="266"/>
      <c r="U22" s="266"/>
      <c r="V22" s="266"/>
      <c r="W22" s="266"/>
      <c r="X22" s="266"/>
      <c r="Y22" s="266"/>
      <c r="Z22" s="266"/>
      <c r="AA22" s="266"/>
      <c r="AB22" s="266"/>
      <c r="AC22" s="266"/>
      <c r="AD22" s="266"/>
      <c r="AE22" s="266"/>
      <c r="AF22" s="266"/>
      <c r="AG22" s="266"/>
      <c r="AH22" s="266"/>
      <c r="AI22" s="266"/>
      <c r="AJ22" s="266"/>
      <c r="AK22" s="266"/>
      <c r="AL22" s="266"/>
      <c r="AM22" s="266"/>
      <c r="AN22" s="266"/>
      <c r="AO22" s="266"/>
      <c r="AP22" s="266"/>
      <c r="AQ22" s="266"/>
      <c r="AR22" s="266"/>
      <c r="AS22" s="266"/>
      <c r="AT22" s="266"/>
      <c r="AU22" s="266"/>
    </row>
    <row r="23" spans="1:47" s="265" customFormat="1" ht="36.75" customHeight="1" x14ac:dyDescent="0.25">
      <c r="A23" s="252">
        <v>21</v>
      </c>
      <c r="B23" s="259" t="s">
        <v>307</v>
      </c>
      <c r="C23" s="260" t="s">
        <v>674</v>
      </c>
      <c r="D23" s="261" t="s">
        <v>675</v>
      </c>
      <c r="E23" s="261" t="s">
        <v>676</v>
      </c>
      <c r="F23" s="259" t="s">
        <v>110</v>
      </c>
      <c r="G23" s="259" t="s">
        <v>677</v>
      </c>
      <c r="H23" s="259" t="s">
        <v>303</v>
      </c>
      <c r="I23" s="260">
        <v>12</v>
      </c>
      <c r="J23" s="262" t="s">
        <v>644</v>
      </c>
      <c r="K23" s="262" t="s">
        <v>645</v>
      </c>
      <c r="L23" s="257" t="s">
        <v>678</v>
      </c>
      <c r="M23" s="263" t="s">
        <v>628</v>
      </c>
      <c r="N23" s="258">
        <f>VLOOKUP(C23,[1]Combine!$B:$B,1,0)</f>
        <v>205</v>
      </c>
      <c r="O23" s="264"/>
      <c r="P23" s="264"/>
      <c r="Q23" s="264"/>
      <c r="R23" s="264"/>
      <c r="S23" s="264"/>
      <c r="T23" s="264"/>
      <c r="U23" s="264"/>
      <c r="V23" s="264"/>
      <c r="W23" s="264"/>
      <c r="X23" s="264"/>
      <c r="Y23" s="264"/>
      <c r="Z23" s="264"/>
      <c r="AA23" s="264"/>
      <c r="AB23" s="264"/>
      <c r="AC23" s="264"/>
      <c r="AD23" s="264"/>
      <c r="AE23" s="264"/>
      <c r="AF23" s="264"/>
      <c r="AG23" s="264"/>
      <c r="AH23" s="264"/>
      <c r="AI23" s="264"/>
      <c r="AJ23" s="264"/>
      <c r="AK23" s="264"/>
      <c r="AL23" s="264"/>
      <c r="AM23" s="264"/>
      <c r="AN23" s="264"/>
      <c r="AO23" s="264"/>
      <c r="AP23" s="264"/>
      <c r="AQ23" s="264"/>
      <c r="AR23" s="264"/>
      <c r="AS23" s="264"/>
      <c r="AT23" s="264"/>
      <c r="AU23" s="264"/>
    </row>
    <row r="24" spans="1:47" s="269" customFormat="1" ht="35.25" customHeight="1" x14ac:dyDescent="0.25">
      <c r="A24" s="252">
        <v>22</v>
      </c>
      <c r="B24" s="259" t="s">
        <v>307</v>
      </c>
      <c r="C24" s="260" t="s">
        <v>679</v>
      </c>
      <c r="D24" s="261" t="s">
        <v>680</v>
      </c>
      <c r="E24" s="261" t="s">
        <v>364</v>
      </c>
      <c r="F24" s="259" t="s">
        <v>681</v>
      </c>
      <c r="G24" s="259" t="s">
        <v>682</v>
      </c>
      <c r="H24" s="259" t="s">
        <v>303</v>
      </c>
      <c r="I24" s="260">
        <v>12</v>
      </c>
      <c r="J24" s="262" t="s">
        <v>644</v>
      </c>
      <c r="K24" s="262" t="s">
        <v>645</v>
      </c>
      <c r="L24" s="257" t="s">
        <v>683</v>
      </c>
      <c r="M24" s="263" t="s">
        <v>628</v>
      </c>
      <c r="N24" s="258">
        <f>VLOOKUP(C24,[1]Combine!$B:$B,1,0)</f>
        <v>206</v>
      </c>
      <c r="O24" s="268"/>
      <c r="P24" s="268"/>
      <c r="Q24" s="268"/>
      <c r="R24" s="268"/>
      <c r="S24" s="268"/>
      <c r="T24" s="268"/>
      <c r="U24" s="268"/>
      <c r="V24" s="268"/>
      <c r="W24" s="268"/>
      <c r="X24" s="268"/>
      <c r="Y24" s="268"/>
      <c r="Z24" s="268"/>
      <c r="AA24" s="268"/>
      <c r="AB24" s="268"/>
      <c r="AC24" s="268"/>
      <c r="AD24" s="268"/>
      <c r="AE24" s="268"/>
      <c r="AF24" s="268"/>
      <c r="AG24" s="268"/>
      <c r="AH24" s="268"/>
      <c r="AI24" s="268"/>
      <c r="AJ24" s="268"/>
      <c r="AK24" s="268"/>
      <c r="AL24" s="268"/>
      <c r="AM24" s="268"/>
      <c r="AN24" s="268"/>
      <c r="AO24" s="268"/>
      <c r="AP24" s="268"/>
      <c r="AQ24" s="268"/>
      <c r="AR24" s="268"/>
      <c r="AS24" s="268"/>
      <c r="AT24" s="268"/>
      <c r="AU24" s="268"/>
    </row>
    <row r="25" spans="1:47" s="269" customFormat="1" ht="41.25" customHeight="1" x14ac:dyDescent="0.25">
      <c r="A25" s="252">
        <v>23</v>
      </c>
      <c r="B25" s="259" t="s">
        <v>307</v>
      </c>
      <c r="C25" s="260" t="s">
        <v>684</v>
      </c>
      <c r="D25" s="261" t="s">
        <v>685</v>
      </c>
      <c r="E25" s="261" t="s">
        <v>686</v>
      </c>
      <c r="F25" s="259" t="s">
        <v>29</v>
      </c>
      <c r="G25" s="259" t="s">
        <v>687</v>
      </c>
      <c r="H25" s="259" t="s">
        <v>303</v>
      </c>
      <c r="I25" s="260">
        <v>12</v>
      </c>
      <c r="J25" s="262" t="s">
        <v>644</v>
      </c>
      <c r="K25" s="262" t="s">
        <v>645</v>
      </c>
      <c r="L25" s="257" t="s">
        <v>688</v>
      </c>
      <c r="M25" s="263" t="s">
        <v>628</v>
      </c>
      <c r="N25" s="258">
        <f>VLOOKUP(C25,[1]Combine!$B:$B,1,0)</f>
        <v>207</v>
      </c>
      <c r="O25" s="268"/>
      <c r="P25" s="268"/>
      <c r="Q25" s="268"/>
      <c r="R25" s="268"/>
      <c r="S25" s="268"/>
      <c r="T25" s="268"/>
      <c r="U25" s="268"/>
      <c r="V25" s="268"/>
      <c r="W25" s="268"/>
      <c r="X25" s="268"/>
      <c r="Y25" s="268"/>
      <c r="Z25" s="268"/>
      <c r="AA25" s="268"/>
      <c r="AB25" s="268"/>
      <c r="AC25" s="268"/>
      <c r="AD25" s="268"/>
      <c r="AE25" s="268"/>
      <c r="AF25" s="268"/>
      <c r="AG25" s="268"/>
      <c r="AH25" s="268"/>
      <c r="AI25" s="268"/>
      <c r="AJ25" s="268"/>
      <c r="AK25" s="268"/>
      <c r="AL25" s="268"/>
      <c r="AM25" s="268"/>
      <c r="AN25" s="268"/>
      <c r="AO25" s="268"/>
      <c r="AP25" s="268"/>
      <c r="AQ25" s="268"/>
    </row>
    <row r="26" spans="1:47" s="269" customFormat="1" ht="59.25" customHeight="1" x14ac:dyDescent="0.25">
      <c r="A26" s="252">
        <v>24</v>
      </c>
      <c r="B26" s="259" t="s">
        <v>297</v>
      </c>
      <c r="C26" s="260" t="s">
        <v>689</v>
      </c>
      <c r="D26" s="261" t="s">
        <v>690</v>
      </c>
      <c r="E26" s="261" t="s">
        <v>21</v>
      </c>
      <c r="F26" s="259" t="s">
        <v>22</v>
      </c>
      <c r="G26" s="259" t="s">
        <v>691</v>
      </c>
      <c r="H26" s="259" t="s">
        <v>692</v>
      </c>
      <c r="I26" s="260">
        <v>12</v>
      </c>
      <c r="J26" s="262" t="s">
        <v>693</v>
      </c>
      <c r="K26" s="262" t="s">
        <v>694</v>
      </c>
      <c r="L26" s="257" t="s">
        <v>695</v>
      </c>
      <c r="M26" s="270" t="s">
        <v>696</v>
      </c>
      <c r="N26" s="258">
        <f>VLOOKUP(C26,[1]Combine!$B:$B,1,0)</f>
        <v>193</v>
      </c>
      <c r="O26" s="268"/>
      <c r="P26" s="268"/>
      <c r="Q26" s="268"/>
      <c r="R26" s="268"/>
      <c r="S26" s="268"/>
      <c r="T26" s="268"/>
      <c r="U26" s="268"/>
      <c r="V26" s="268"/>
      <c r="W26" s="268"/>
      <c r="X26" s="268"/>
      <c r="Y26" s="268"/>
      <c r="Z26" s="268"/>
      <c r="AA26" s="268"/>
      <c r="AB26" s="268"/>
      <c r="AC26" s="268"/>
      <c r="AD26" s="268"/>
      <c r="AE26" s="268"/>
      <c r="AF26" s="268"/>
      <c r="AG26" s="268"/>
      <c r="AH26" s="268"/>
      <c r="AI26" s="268"/>
      <c r="AJ26" s="268"/>
      <c r="AK26" s="268"/>
      <c r="AL26" s="268"/>
      <c r="AM26" s="268"/>
      <c r="AN26" s="268"/>
    </row>
    <row r="27" spans="1:47" s="269" customFormat="1" ht="59.25" customHeight="1" x14ac:dyDescent="0.25">
      <c r="A27" s="252">
        <v>25</v>
      </c>
      <c r="B27" s="259" t="s">
        <v>297</v>
      </c>
      <c r="C27" s="260" t="s">
        <v>697</v>
      </c>
      <c r="D27" s="261" t="s">
        <v>690</v>
      </c>
      <c r="E27" s="261" t="s">
        <v>21</v>
      </c>
      <c r="F27" s="259" t="s">
        <v>22</v>
      </c>
      <c r="G27" s="259" t="s">
        <v>698</v>
      </c>
      <c r="H27" s="259" t="s">
        <v>692</v>
      </c>
      <c r="I27" s="260">
        <v>12</v>
      </c>
      <c r="J27" s="262" t="s">
        <v>699</v>
      </c>
      <c r="K27" s="262" t="s">
        <v>700</v>
      </c>
      <c r="L27" s="257" t="s">
        <v>701</v>
      </c>
      <c r="M27" s="270" t="s">
        <v>696</v>
      </c>
      <c r="N27" s="258">
        <f>VLOOKUP(C27,[1]Combine!$B:$B,1,0)</f>
        <v>194</v>
      </c>
      <c r="O27" s="268"/>
      <c r="P27" s="268"/>
      <c r="Q27" s="268"/>
      <c r="R27" s="268"/>
      <c r="S27" s="268"/>
      <c r="T27" s="268"/>
      <c r="U27" s="268"/>
      <c r="V27" s="268"/>
      <c r="W27" s="268"/>
      <c r="X27" s="268"/>
      <c r="Y27" s="268"/>
      <c r="Z27" s="268"/>
      <c r="AA27" s="268"/>
      <c r="AB27" s="268"/>
      <c r="AC27" s="268"/>
      <c r="AD27" s="268"/>
      <c r="AE27" s="268"/>
      <c r="AF27" s="268"/>
      <c r="AG27" s="268"/>
      <c r="AH27" s="268"/>
      <c r="AI27" s="268"/>
      <c r="AJ27" s="268"/>
      <c r="AK27" s="268"/>
      <c r="AL27" s="268"/>
      <c r="AM27" s="268"/>
      <c r="AN27" s="268"/>
    </row>
    <row r="28" spans="1:47" s="269" customFormat="1" ht="59.25" customHeight="1" x14ac:dyDescent="0.25">
      <c r="A28" s="252">
        <v>26</v>
      </c>
      <c r="B28" s="259" t="s">
        <v>702</v>
      </c>
      <c r="C28" s="260" t="s">
        <v>703</v>
      </c>
      <c r="D28" s="261" t="s">
        <v>690</v>
      </c>
      <c r="E28" s="261" t="s">
        <v>21</v>
      </c>
      <c r="F28" s="259" t="s">
        <v>22</v>
      </c>
      <c r="G28" s="259" t="s">
        <v>704</v>
      </c>
      <c r="H28" s="259" t="s">
        <v>692</v>
      </c>
      <c r="I28" s="260">
        <v>12</v>
      </c>
      <c r="J28" s="262" t="s">
        <v>699</v>
      </c>
      <c r="K28" s="262" t="s">
        <v>700</v>
      </c>
      <c r="L28" s="257" t="s">
        <v>701</v>
      </c>
      <c r="M28" s="270" t="s">
        <v>696</v>
      </c>
      <c r="N28" s="258">
        <f>VLOOKUP(C28,[1]Combine!$B:$B,1,0)</f>
        <v>213</v>
      </c>
      <c r="O28" s="268"/>
      <c r="P28" s="268"/>
      <c r="Q28" s="268"/>
      <c r="R28" s="268"/>
      <c r="S28" s="268"/>
      <c r="T28" s="268"/>
      <c r="U28" s="268"/>
      <c r="V28" s="268"/>
      <c r="W28" s="268"/>
      <c r="X28" s="268"/>
      <c r="Y28" s="268"/>
      <c r="Z28" s="268"/>
      <c r="AA28" s="268"/>
      <c r="AB28" s="268"/>
      <c r="AC28" s="268"/>
      <c r="AD28" s="268"/>
      <c r="AE28" s="268"/>
      <c r="AF28" s="268"/>
      <c r="AG28" s="268"/>
      <c r="AH28" s="268"/>
      <c r="AI28" s="268"/>
      <c r="AJ28" s="268"/>
      <c r="AK28" s="268"/>
      <c r="AL28" s="268"/>
      <c r="AM28" s="268"/>
      <c r="AN28" s="268"/>
    </row>
    <row r="29" spans="1:47" s="269" customFormat="1" ht="59.25" customHeight="1" x14ac:dyDescent="0.25">
      <c r="A29" s="252">
        <v>27</v>
      </c>
      <c r="B29" s="271" t="s">
        <v>705</v>
      </c>
      <c r="C29" s="260" t="s">
        <v>706</v>
      </c>
      <c r="D29" s="272" t="s">
        <v>690</v>
      </c>
      <c r="E29" s="272" t="s">
        <v>21</v>
      </c>
      <c r="F29" s="271" t="s">
        <v>22</v>
      </c>
      <c r="G29" s="273" t="s">
        <v>707</v>
      </c>
      <c r="H29" s="271" t="s">
        <v>692</v>
      </c>
      <c r="I29" s="260">
        <v>12</v>
      </c>
      <c r="J29" s="262" t="s">
        <v>708</v>
      </c>
      <c r="K29" s="262" t="s">
        <v>709</v>
      </c>
      <c r="L29" s="257" t="s">
        <v>695</v>
      </c>
      <c r="M29" s="270" t="s">
        <v>696</v>
      </c>
      <c r="N29" s="258">
        <f>VLOOKUP(C29,[1]Combine!$B:$B,1,0)</f>
        <v>215</v>
      </c>
      <c r="O29" s="268"/>
      <c r="P29" s="268"/>
      <c r="Q29" s="268"/>
      <c r="R29" s="268"/>
      <c r="S29" s="268"/>
      <c r="T29" s="268"/>
      <c r="U29" s="268"/>
      <c r="V29" s="268"/>
      <c r="W29" s="268"/>
      <c r="X29" s="268"/>
      <c r="Y29" s="268"/>
      <c r="Z29" s="268"/>
      <c r="AA29" s="268"/>
      <c r="AB29" s="268"/>
      <c r="AC29" s="268"/>
      <c r="AD29" s="268"/>
      <c r="AE29" s="268"/>
      <c r="AF29" s="268"/>
      <c r="AG29" s="268"/>
      <c r="AH29" s="268"/>
      <c r="AI29" s="268"/>
      <c r="AJ29" s="268"/>
      <c r="AK29" s="268"/>
      <c r="AL29" s="268"/>
      <c r="AM29" s="268"/>
      <c r="AN29" s="268"/>
    </row>
    <row r="30" spans="1:47" s="269" customFormat="1" ht="59.25" customHeight="1" x14ac:dyDescent="0.25">
      <c r="A30" s="252">
        <v>28</v>
      </c>
      <c r="B30" s="271" t="s">
        <v>705</v>
      </c>
      <c r="C30" s="260" t="s">
        <v>710</v>
      </c>
      <c r="D30" s="272" t="s">
        <v>690</v>
      </c>
      <c r="E30" s="272" t="s">
        <v>21</v>
      </c>
      <c r="F30" s="271" t="s">
        <v>22</v>
      </c>
      <c r="G30" s="271" t="s">
        <v>711</v>
      </c>
      <c r="H30" s="271" t="s">
        <v>317</v>
      </c>
      <c r="I30" s="260">
        <v>12</v>
      </c>
      <c r="J30" s="262" t="s">
        <v>712</v>
      </c>
      <c r="K30" s="262" t="s">
        <v>713</v>
      </c>
      <c r="L30" s="257" t="s">
        <v>701</v>
      </c>
      <c r="M30" s="270" t="s">
        <v>696</v>
      </c>
      <c r="N30" s="258">
        <f>VLOOKUP(C30,[1]Combine!$B:$B,1,0)</f>
        <v>216</v>
      </c>
      <c r="O30" s="268"/>
      <c r="P30" s="268"/>
      <c r="Q30" s="268"/>
      <c r="R30" s="268"/>
      <c r="S30" s="268"/>
      <c r="T30" s="268"/>
      <c r="U30" s="268"/>
      <c r="V30" s="268"/>
      <c r="W30" s="268"/>
      <c r="X30" s="268"/>
      <c r="Y30" s="268"/>
      <c r="Z30" s="268"/>
      <c r="AA30" s="268"/>
      <c r="AB30" s="268"/>
      <c r="AC30" s="268"/>
      <c r="AD30" s="268"/>
      <c r="AE30" s="268"/>
      <c r="AF30" s="268"/>
      <c r="AG30" s="268"/>
      <c r="AH30" s="268"/>
      <c r="AI30" s="268"/>
      <c r="AJ30" s="268"/>
      <c r="AK30" s="268"/>
      <c r="AL30" s="268"/>
      <c r="AM30" s="268"/>
      <c r="AN30" s="268"/>
    </row>
    <row r="31" spans="1:47" s="269" customFormat="1" ht="59.25" customHeight="1" x14ac:dyDescent="0.25">
      <c r="A31" s="252">
        <v>29</v>
      </c>
      <c r="B31" s="259" t="s">
        <v>702</v>
      </c>
      <c r="C31" s="260" t="s">
        <v>714</v>
      </c>
      <c r="D31" s="261" t="s">
        <v>690</v>
      </c>
      <c r="E31" s="261" t="s">
        <v>21</v>
      </c>
      <c r="F31" s="259" t="s">
        <v>22</v>
      </c>
      <c r="G31" s="259" t="s">
        <v>715</v>
      </c>
      <c r="H31" s="271" t="s">
        <v>692</v>
      </c>
      <c r="I31" s="260">
        <v>12</v>
      </c>
      <c r="J31" s="262" t="s">
        <v>716</v>
      </c>
      <c r="K31" s="262" t="s">
        <v>717</v>
      </c>
      <c r="L31" s="257" t="s">
        <v>695</v>
      </c>
      <c r="M31" s="270" t="s">
        <v>696</v>
      </c>
      <c r="N31" s="258">
        <f>VLOOKUP(C31,[1]Combine!$B:$B,1,0)</f>
        <v>214</v>
      </c>
      <c r="O31" s="268"/>
      <c r="P31" s="268"/>
      <c r="Q31" s="268"/>
      <c r="R31" s="268"/>
      <c r="S31" s="268"/>
      <c r="T31" s="268"/>
      <c r="U31" s="268"/>
      <c r="V31" s="268"/>
      <c r="W31" s="268"/>
      <c r="X31" s="268"/>
      <c r="Y31" s="268"/>
      <c r="Z31" s="268"/>
      <c r="AA31" s="268"/>
      <c r="AB31" s="268"/>
      <c r="AC31" s="268"/>
      <c r="AD31" s="268"/>
      <c r="AE31" s="268"/>
      <c r="AF31" s="268"/>
      <c r="AG31" s="268"/>
      <c r="AH31" s="268"/>
      <c r="AI31" s="268"/>
      <c r="AJ31" s="268"/>
      <c r="AK31" s="268"/>
      <c r="AL31" s="268"/>
      <c r="AM31" s="268"/>
      <c r="AN31" s="268"/>
    </row>
    <row r="32" spans="1:47" s="269" customFormat="1" ht="39.75" customHeight="1" x14ac:dyDescent="0.25">
      <c r="A32" s="252">
        <v>30</v>
      </c>
      <c r="B32" s="259" t="s">
        <v>307</v>
      </c>
      <c r="C32" s="260" t="s">
        <v>718</v>
      </c>
      <c r="D32" s="261" t="s">
        <v>719</v>
      </c>
      <c r="E32" s="261" t="s">
        <v>87</v>
      </c>
      <c r="F32" s="259" t="s">
        <v>720</v>
      </c>
      <c r="G32" s="259" t="s">
        <v>721</v>
      </c>
      <c r="H32" s="259" t="s">
        <v>303</v>
      </c>
      <c r="I32" s="260">
        <v>12</v>
      </c>
      <c r="J32" s="262" t="s">
        <v>644</v>
      </c>
      <c r="K32" s="262" t="s">
        <v>645</v>
      </c>
      <c r="L32" s="257" t="s">
        <v>722</v>
      </c>
      <c r="M32" s="263" t="s">
        <v>628</v>
      </c>
      <c r="N32" s="258">
        <f>VLOOKUP(C32,[1]Combine!$B:$B,1,0)</f>
        <v>208</v>
      </c>
      <c r="O32" s="268"/>
      <c r="P32" s="268"/>
      <c r="Q32" s="268"/>
      <c r="R32" s="268"/>
      <c r="S32" s="268"/>
      <c r="T32" s="268"/>
      <c r="U32" s="268"/>
      <c r="V32" s="268"/>
      <c r="W32" s="268"/>
      <c r="X32" s="268"/>
      <c r="Y32" s="268"/>
      <c r="Z32" s="268"/>
      <c r="AA32" s="268"/>
      <c r="AB32" s="268"/>
      <c r="AC32" s="268"/>
      <c r="AD32" s="268"/>
      <c r="AE32" s="268"/>
      <c r="AF32" s="268"/>
      <c r="AG32" s="268"/>
      <c r="AH32" s="268"/>
      <c r="AI32" s="268"/>
      <c r="AJ32" s="268"/>
      <c r="AK32" s="268"/>
      <c r="AL32" s="268"/>
      <c r="AM32" s="268"/>
      <c r="AN32" s="268"/>
      <c r="AO32" s="268"/>
      <c r="AP32" s="268"/>
      <c r="AQ32" s="268"/>
    </row>
    <row r="33" spans="1:43" s="269" customFormat="1" ht="44.25" customHeight="1" x14ac:dyDescent="0.25">
      <c r="A33" s="252">
        <v>31</v>
      </c>
      <c r="B33" s="259" t="s">
        <v>307</v>
      </c>
      <c r="C33" s="260" t="s">
        <v>723</v>
      </c>
      <c r="D33" s="261" t="s">
        <v>719</v>
      </c>
      <c r="E33" s="261" t="s">
        <v>87</v>
      </c>
      <c r="F33" s="259" t="s">
        <v>720</v>
      </c>
      <c r="G33" s="259" t="s">
        <v>724</v>
      </c>
      <c r="H33" s="259" t="s">
        <v>303</v>
      </c>
      <c r="I33" s="260">
        <v>12</v>
      </c>
      <c r="J33" s="262" t="s">
        <v>644</v>
      </c>
      <c r="K33" s="262" t="s">
        <v>645</v>
      </c>
      <c r="L33" s="257" t="s">
        <v>722</v>
      </c>
      <c r="M33" s="263" t="s">
        <v>628</v>
      </c>
      <c r="N33" s="258">
        <f>VLOOKUP(C33,[1]Combine!$B:$B,1,0)</f>
        <v>209</v>
      </c>
      <c r="O33" s="268"/>
      <c r="P33" s="268"/>
      <c r="Q33" s="268"/>
      <c r="R33" s="268"/>
      <c r="S33" s="268"/>
      <c r="T33" s="268"/>
      <c r="U33" s="268"/>
      <c r="V33" s="268"/>
      <c r="W33" s="268"/>
      <c r="X33" s="268"/>
      <c r="Y33" s="268"/>
      <c r="Z33" s="268"/>
      <c r="AA33" s="268"/>
      <c r="AB33" s="268"/>
      <c r="AC33" s="268"/>
      <c r="AD33" s="268"/>
      <c r="AE33" s="268"/>
      <c r="AF33" s="268"/>
      <c r="AG33" s="268"/>
      <c r="AH33" s="268"/>
      <c r="AI33" s="268"/>
      <c r="AJ33" s="268"/>
      <c r="AK33" s="268"/>
      <c r="AL33" s="268"/>
      <c r="AM33" s="268"/>
      <c r="AN33" s="268"/>
      <c r="AO33" s="268"/>
      <c r="AP33" s="268"/>
      <c r="AQ33" s="268"/>
    </row>
    <row r="34" spans="1:43" ht="44.25" customHeight="1" x14ac:dyDescent="0.2">
      <c r="A34" s="252">
        <v>32</v>
      </c>
      <c r="B34" s="259" t="s">
        <v>307</v>
      </c>
      <c r="C34" s="260" t="s">
        <v>725</v>
      </c>
      <c r="D34" s="261" t="s">
        <v>726</v>
      </c>
      <c r="E34" s="261" t="s">
        <v>686</v>
      </c>
      <c r="F34" s="259" t="s">
        <v>37</v>
      </c>
      <c r="G34" s="259" t="s">
        <v>727</v>
      </c>
      <c r="H34" s="259" t="s">
        <v>303</v>
      </c>
      <c r="I34" s="260">
        <v>12</v>
      </c>
      <c r="J34" s="262" t="s">
        <v>728</v>
      </c>
      <c r="K34" s="262" t="s">
        <v>729</v>
      </c>
      <c r="L34" s="257" t="s">
        <v>730</v>
      </c>
      <c r="M34" s="263" t="s">
        <v>628</v>
      </c>
      <c r="N34" s="258">
        <f>VLOOKUP(C34,[1]Combine!$B:$B,1,0)</f>
        <v>210</v>
      </c>
      <c r="O34" s="251"/>
      <c r="P34" s="251"/>
      <c r="Q34" s="251"/>
      <c r="R34" s="251"/>
      <c r="S34" s="251"/>
      <c r="T34" s="251"/>
      <c r="U34" s="251"/>
      <c r="V34" s="251"/>
      <c r="W34" s="251"/>
      <c r="X34" s="251"/>
      <c r="Y34" s="251"/>
      <c r="Z34" s="251"/>
      <c r="AA34" s="251"/>
      <c r="AB34" s="251"/>
      <c r="AC34" s="251"/>
      <c r="AD34" s="251"/>
      <c r="AE34" s="251"/>
      <c r="AF34" s="251"/>
      <c r="AG34" s="251"/>
      <c r="AH34" s="251"/>
      <c r="AI34" s="251"/>
      <c r="AJ34" s="251"/>
      <c r="AK34" s="251"/>
      <c r="AL34" s="251"/>
    </row>
    <row r="35" spans="1:43" ht="44.25" customHeight="1" x14ac:dyDescent="0.2">
      <c r="A35" s="252">
        <v>33</v>
      </c>
      <c r="B35" s="259" t="s">
        <v>297</v>
      </c>
      <c r="C35" s="260" t="s">
        <v>731</v>
      </c>
      <c r="D35" s="261" t="s">
        <v>732</v>
      </c>
      <c r="E35" s="261" t="s">
        <v>733</v>
      </c>
      <c r="F35" s="259" t="s">
        <v>235</v>
      </c>
      <c r="G35" s="259" t="s">
        <v>734</v>
      </c>
      <c r="H35" s="259" t="s">
        <v>303</v>
      </c>
      <c r="I35" s="260">
        <v>12</v>
      </c>
      <c r="J35" s="262" t="s">
        <v>644</v>
      </c>
      <c r="K35" s="262" t="s">
        <v>645</v>
      </c>
      <c r="L35" s="257" t="s">
        <v>735</v>
      </c>
      <c r="M35" s="263" t="s">
        <v>628</v>
      </c>
      <c r="N35" s="258">
        <f>VLOOKUP(C35,[1]Combine!$B:$B,1,0)</f>
        <v>195</v>
      </c>
      <c r="O35" s="251"/>
      <c r="P35" s="251"/>
      <c r="Q35" s="251"/>
      <c r="R35" s="251"/>
      <c r="S35" s="251"/>
      <c r="T35" s="251"/>
      <c r="U35" s="251"/>
      <c r="V35" s="251"/>
      <c r="W35" s="251"/>
      <c r="X35" s="251"/>
      <c r="Y35" s="251"/>
      <c r="Z35" s="251"/>
      <c r="AA35" s="251"/>
      <c r="AB35" s="251"/>
      <c r="AC35" s="251"/>
      <c r="AD35" s="251"/>
      <c r="AE35" s="251"/>
      <c r="AF35" s="251"/>
      <c r="AG35" s="251"/>
      <c r="AH35" s="251"/>
      <c r="AI35" s="251"/>
      <c r="AJ35" s="251"/>
      <c r="AK35" s="251"/>
      <c r="AL35" s="251"/>
    </row>
    <row r="36" spans="1:43" ht="44.25" customHeight="1" x14ac:dyDescent="0.2">
      <c r="A36" s="252">
        <v>34</v>
      </c>
      <c r="B36" s="259" t="s">
        <v>702</v>
      </c>
      <c r="C36" s="260" t="s">
        <v>736</v>
      </c>
      <c r="D36" s="261" t="s">
        <v>737</v>
      </c>
      <c r="E36" s="261" t="s">
        <v>87</v>
      </c>
      <c r="F36" s="259" t="s">
        <v>738</v>
      </c>
      <c r="G36" s="259" t="s">
        <v>739</v>
      </c>
      <c r="H36" s="259" t="s">
        <v>303</v>
      </c>
      <c r="I36" s="260">
        <v>12</v>
      </c>
      <c r="J36" s="262" t="s">
        <v>374</v>
      </c>
      <c r="K36" s="262" t="s">
        <v>375</v>
      </c>
      <c r="L36" s="257" t="s">
        <v>688</v>
      </c>
      <c r="M36" s="263" t="s">
        <v>628</v>
      </c>
      <c r="N36" s="258">
        <f>VLOOKUP(C36,[1]Combine!$B:$B,1,0)</f>
        <v>212</v>
      </c>
      <c r="O36" s="251"/>
      <c r="P36" s="251"/>
      <c r="Q36" s="251"/>
      <c r="R36" s="251"/>
      <c r="S36" s="251"/>
      <c r="T36" s="251"/>
      <c r="U36" s="251"/>
      <c r="V36" s="251"/>
      <c r="W36" s="251"/>
      <c r="X36" s="251"/>
      <c r="Y36" s="251"/>
      <c r="Z36" s="251"/>
      <c r="AA36" s="251"/>
      <c r="AB36" s="251"/>
      <c r="AC36" s="251"/>
      <c r="AD36" s="251"/>
      <c r="AE36" s="251"/>
      <c r="AF36" s="251"/>
      <c r="AG36" s="251"/>
      <c r="AH36" s="251"/>
      <c r="AI36" s="251"/>
      <c r="AJ36" s="251"/>
      <c r="AK36" s="251"/>
      <c r="AL36" s="251"/>
    </row>
    <row r="37" spans="1:43" ht="42" customHeight="1" x14ac:dyDescent="0.2">
      <c r="A37" s="252">
        <v>35</v>
      </c>
      <c r="B37" s="259" t="s">
        <v>307</v>
      </c>
      <c r="C37" s="260" t="s">
        <v>740</v>
      </c>
      <c r="D37" s="261" t="s">
        <v>741</v>
      </c>
      <c r="E37" s="261" t="s">
        <v>742</v>
      </c>
      <c r="F37" s="259" t="s">
        <v>743</v>
      </c>
      <c r="G37" s="259" t="s">
        <v>744</v>
      </c>
      <c r="H37" s="259" t="s">
        <v>303</v>
      </c>
      <c r="I37" s="260">
        <v>12</v>
      </c>
      <c r="J37" s="262" t="s">
        <v>644</v>
      </c>
      <c r="K37" s="262" t="s">
        <v>645</v>
      </c>
      <c r="L37" s="257" t="s">
        <v>722</v>
      </c>
      <c r="M37" s="263" t="s">
        <v>628</v>
      </c>
      <c r="N37" s="258">
        <f>VLOOKUP(C37,[1]Combine!$B:$B,1,0)</f>
        <v>211</v>
      </c>
      <c r="O37" s="251"/>
      <c r="P37" s="251"/>
      <c r="Q37" s="251"/>
      <c r="R37" s="251"/>
      <c r="S37" s="251"/>
      <c r="T37" s="251"/>
      <c r="U37" s="251"/>
      <c r="V37" s="251"/>
      <c r="W37" s="251"/>
      <c r="X37" s="251"/>
      <c r="Y37" s="251"/>
      <c r="Z37" s="251"/>
      <c r="AA37" s="251"/>
      <c r="AB37" s="251"/>
      <c r="AC37" s="251"/>
      <c r="AD37" s="251"/>
      <c r="AE37" s="251"/>
      <c r="AF37" s="251"/>
      <c r="AG37" s="251"/>
      <c r="AH37" s="251"/>
      <c r="AI37" s="251"/>
      <c r="AJ37" s="251"/>
      <c r="AK37" s="251"/>
      <c r="AL37" s="251"/>
    </row>
    <row r="38" spans="1:43" ht="42" customHeight="1" x14ac:dyDescent="0.2">
      <c r="A38" s="252">
        <v>36</v>
      </c>
      <c r="B38" s="259" t="s">
        <v>297</v>
      </c>
      <c r="C38" s="260" t="s">
        <v>745</v>
      </c>
      <c r="D38" s="272" t="s">
        <v>746</v>
      </c>
      <c r="E38" s="272" t="s">
        <v>747</v>
      </c>
      <c r="F38" s="271" t="s">
        <v>184</v>
      </c>
      <c r="G38" s="271" t="s">
        <v>748</v>
      </c>
      <c r="H38" s="259" t="s">
        <v>303</v>
      </c>
      <c r="I38" s="260">
        <v>12</v>
      </c>
      <c r="J38" s="256" t="s">
        <v>344</v>
      </c>
      <c r="K38" s="256" t="s">
        <v>345</v>
      </c>
      <c r="L38" s="257" t="s">
        <v>749</v>
      </c>
      <c r="M38" s="270" t="s">
        <v>750</v>
      </c>
      <c r="N38" s="258">
        <f>VLOOKUP(C38,[1]Combine!$B:$B,1,0)</f>
        <v>218</v>
      </c>
      <c r="O38" s="251"/>
      <c r="P38" s="251"/>
      <c r="Q38" s="251"/>
      <c r="R38" s="251"/>
      <c r="S38" s="251"/>
      <c r="T38" s="251"/>
      <c r="U38" s="251"/>
      <c r="V38" s="251"/>
      <c r="W38" s="251"/>
      <c r="X38" s="251"/>
      <c r="Y38" s="251"/>
      <c r="Z38" s="251"/>
      <c r="AA38" s="251"/>
      <c r="AB38" s="251"/>
      <c r="AC38" s="251"/>
      <c r="AD38" s="251"/>
      <c r="AE38" s="251"/>
      <c r="AF38" s="251"/>
      <c r="AG38" s="251"/>
      <c r="AH38" s="251"/>
      <c r="AI38" s="251"/>
      <c r="AJ38" s="251"/>
      <c r="AK38" s="251"/>
      <c r="AL38" s="251"/>
    </row>
    <row r="39" spans="1:43" s="282" customFormat="1" ht="71.25" customHeight="1" x14ac:dyDescent="0.2">
      <c r="A39" s="274">
        <v>37</v>
      </c>
      <c r="B39" s="275" t="s">
        <v>297</v>
      </c>
      <c r="C39" s="276" t="s">
        <v>751</v>
      </c>
      <c r="D39" s="277" t="s">
        <v>752</v>
      </c>
      <c r="E39" s="277" t="s">
        <v>753</v>
      </c>
      <c r="F39" s="275" t="s">
        <v>184</v>
      </c>
      <c r="G39" s="275" t="s">
        <v>754</v>
      </c>
      <c r="H39" s="275" t="s">
        <v>303</v>
      </c>
      <c r="I39" s="276">
        <v>12</v>
      </c>
      <c r="J39" s="278" t="s">
        <v>755</v>
      </c>
      <c r="K39" s="278" t="s">
        <v>756</v>
      </c>
      <c r="L39" s="279" t="s">
        <v>749</v>
      </c>
      <c r="M39" s="280" t="s">
        <v>757</v>
      </c>
      <c r="N39" s="258">
        <f>VLOOKUP(C39,[1]Combine!$B:$B,1,0)</f>
        <v>196</v>
      </c>
      <c r="O39" s="281"/>
      <c r="P39" s="281"/>
      <c r="Q39" s="281"/>
      <c r="R39" s="281"/>
      <c r="S39" s="281"/>
      <c r="T39" s="281"/>
      <c r="U39" s="281"/>
      <c r="V39" s="281"/>
      <c r="W39" s="281"/>
      <c r="X39" s="281"/>
      <c r="Y39" s="281"/>
      <c r="Z39" s="281"/>
      <c r="AA39" s="281"/>
      <c r="AB39" s="281"/>
      <c r="AC39" s="281"/>
      <c r="AD39" s="281"/>
      <c r="AE39" s="281"/>
      <c r="AF39" s="281"/>
      <c r="AG39" s="281"/>
      <c r="AH39" s="281"/>
      <c r="AI39" s="281"/>
      <c r="AJ39" s="281"/>
      <c r="AK39" s="281"/>
      <c r="AL39" s="281"/>
    </row>
    <row r="40" spans="1:43" s="282" customFormat="1" ht="97.5" customHeight="1" x14ac:dyDescent="0.2">
      <c r="A40" s="274">
        <v>38</v>
      </c>
      <c r="B40" s="275" t="s">
        <v>297</v>
      </c>
      <c r="C40" s="276" t="s">
        <v>758</v>
      </c>
      <c r="D40" s="277" t="s">
        <v>759</v>
      </c>
      <c r="E40" s="277" t="s">
        <v>747</v>
      </c>
      <c r="F40" s="275" t="s">
        <v>196</v>
      </c>
      <c r="G40" s="275" t="s">
        <v>760</v>
      </c>
      <c r="H40" s="275" t="s">
        <v>303</v>
      </c>
      <c r="I40" s="276">
        <v>12</v>
      </c>
      <c r="J40" s="278" t="s">
        <v>761</v>
      </c>
      <c r="K40" s="278" t="s">
        <v>762</v>
      </c>
      <c r="L40" s="279" t="s">
        <v>763</v>
      </c>
      <c r="M40" s="283" t="s">
        <v>764</v>
      </c>
      <c r="N40" s="258">
        <f>VLOOKUP(C40,[1]Combine!$B:$B,1,0)</f>
        <v>217</v>
      </c>
      <c r="O40" s="281"/>
      <c r="P40" s="281"/>
      <c r="Q40" s="281"/>
      <c r="R40" s="281"/>
      <c r="S40" s="281"/>
      <c r="T40" s="281"/>
      <c r="U40" s="281"/>
      <c r="V40" s="281"/>
      <c r="W40" s="281"/>
      <c r="X40" s="281"/>
      <c r="Y40" s="281"/>
      <c r="Z40" s="281"/>
      <c r="AA40" s="281"/>
      <c r="AB40" s="281"/>
      <c r="AC40" s="281"/>
      <c r="AD40" s="281"/>
      <c r="AE40" s="281"/>
      <c r="AF40" s="281"/>
      <c r="AG40" s="281"/>
      <c r="AH40" s="281"/>
      <c r="AI40" s="281"/>
      <c r="AJ40" s="281"/>
      <c r="AK40" s="281"/>
      <c r="AL40" s="281"/>
    </row>
    <row r="41" spans="1:43" ht="49.5" customHeight="1" x14ac:dyDescent="0.2">
      <c r="A41" s="252">
        <v>39</v>
      </c>
      <c r="B41" s="259" t="s">
        <v>297</v>
      </c>
      <c r="C41" s="260" t="s">
        <v>765</v>
      </c>
      <c r="D41" s="261" t="s">
        <v>759</v>
      </c>
      <c r="E41" s="261" t="s">
        <v>753</v>
      </c>
      <c r="F41" s="259" t="s">
        <v>196</v>
      </c>
      <c r="G41" s="259" t="s">
        <v>766</v>
      </c>
      <c r="H41" s="259" t="s">
        <v>303</v>
      </c>
      <c r="I41" s="260">
        <v>12</v>
      </c>
      <c r="J41" s="256" t="s">
        <v>344</v>
      </c>
      <c r="K41" s="256" t="s">
        <v>345</v>
      </c>
      <c r="L41" s="257" t="s">
        <v>763</v>
      </c>
      <c r="M41" s="270" t="s">
        <v>750</v>
      </c>
      <c r="N41" s="258">
        <f>VLOOKUP(C41,[1]Combine!$B:$B,1,0)</f>
        <v>197</v>
      </c>
      <c r="O41" s="251"/>
      <c r="P41" s="251"/>
      <c r="Q41" s="251"/>
      <c r="R41" s="251"/>
      <c r="S41" s="251"/>
      <c r="T41" s="251"/>
      <c r="U41" s="251"/>
      <c r="V41" s="251"/>
      <c r="W41" s="251"/>
      <c r="X41" s="251"/>
      <c r="Y41" s="251"/>
      <c r="Z41" s="251"/>
      <c r="AA41" s="251"/>
      <c r="AB41" s="251"/>
      <c r="AC41" s="251"/>
      <c r="AD41" s="251"/>
      <c r="AE41" s="251"/>
      <c r="AF41" s="251"/>
      <c r="AG41" s="251"/>
      <c r="AH41" s="251"/>
      <c r="AI41" s="251"/>
      <c r="AJ41" s="251"/>
      <c r="AK41" s="251"/>
      <c r="AL41" s="251"/>
    </row>
    <row r="42" spans="1:43" ht="63.75" customHeight="1" x14ac:dyDescent="0.2">
      <c r="A42" s="252">
        <v>40</v>
      </c>
      <c r="B42" s="259" t="s">
        <v>297</v>
      </c>
      <c r="C42" s="260" t="s">
        <v>767</v>
      </c>
      <c r="D42" s="272" t="s">
        <v>768</v>
      </c>
      <c r="E42" s="272" t="s">
        <v>753</v>
      </c>
      <c r="F42" s="271" t="s">
        <v>769</v>
      </c>
      <c r="G42" s="271" t="s">
        <v>770</v>
      </c>
      <c r="H42" s="259" t="s">
        <v>303</v>
      </c>
      <c r="I42" s="260">
        <v>12</v>
      </c>
      <c r="J42" s="256" t="s">
        <v>644</v>
      </c>
      <c r="K42" s="256" t="s">
        <v>645</v>
      </c>
      <c r="L42" s="257" t="s">
        <v>771</v>
      </c>
      <c r="M42" s="270" t="s">
        <v>772</v>
      </c>
      <c r="N42" s="258">
        <f>VLOOKUP(C42,[1]Combine!$B:$B,1,0)</f>
        <v>198</v>
      </c>
      <c r="O42" s="251"/>
      <c r="P42" s="251"/>
      <c r="Q42" s="251"/>
      <c r="R42" s="251"/>
      <c r="S42" s="251"/>
      <c r="T42" s="251"/>
      <c r="U42" s="251"/>
      <c r="V42" s="251"/>
      <c r="W42" s="251"/>
      <c r="X42" s="251"/>
      <c r="Y42" s="251"/>
      <c r="Z42" s="251"/>
      <c r="AA42" s="251"/>
      <c r="AB42" s="251"/>
      <c r="AC42" s="251"/>
      <c r="AD42" s="251"/>
      <c r="AE42" s="251"/>
      <c r="AF42" s="251"/>
      <c r="AG42" s="251"/>
      <c r="AH42" s="251"/>
      <c r="AI42" s="251"/>
      <c r="AJ42" s="251"/>
      <c r="AK42" s="251"/>
      <c r="AL42" s="251"/>
    </row>
    <row r="43" spans="1:43" s="286" customFormat="1" ht="54.75" customHeight="1" x14ac:dyDescent="0.15">
      <c r="A43" s="252">
        <v>41</v>
      </c>
      <c r="B43" s="259" t="s">
        <v>297</v>
      </c>
      <c r="C43" s="260" t="s">
        <v>773</v>
      </c>
      <c r="D43" s="272" t="s">
        <v>768</v>
      </c>
      <c r="E43" s="272" t="s">
        <v>747</v>
      </c>
      <c r="F43" s="271" t="s">
        <v>769</v>
      </c>
      <c r="G43" s="271" t="s">
        <v>774</v>
      </c>
      <c r="H43" s="284" t="s">
        <v>303</v>
      </c>
      <c r="I43" s="260">
        <v>12</v>
      </c>
      <c r="J43" s="256" t="s">
        <v>344</v>
      </c>
      <c r="K43" s="256" t="s">
        <v>345</v>
      </c>
      <c r="L43" s="257" t="s">
        <v>771</v>
      </c>
      <c r="M43" s="270" t="s">
        <v>750</v>
      </c>
      <c r="N43" s="258">
        <f>VLOOKUP(C43,[1]Combine!$B:$B,1,0)</f>
        <v>219</v>
      </c>
      <c r="O43" s="285"/>
      <c r="P43" s="285"/>
      <c r="Q43" s="285"/>
      <c r="R43" s="285"/>
      <c r="S43" s="285"/>
      <c r="T43" s="285"/>
      <c r="U43" s="285"/>
      <c r="V43" s="285"/>
      <c r="W43" s="285"/>
      <c r="X43" s="285"/>
      <c r="Y43" s="285"/>
      <c r="Z43" s="285"/>
      <c r="AA43" s="285"/>
      <c r="AB43" s="285"/>
      <c r="AC43" s="285"/>
      <c r="AD43" s="285"/>
      <c r="AE43" s="285"/>
      <c r="AF43" s="285"/>
      <c r="AG43" s="285"/>
      <c r="AH43" s="285"/>
      <c r="AI43" s="285"/>
      <c r="AJ43" s="285"/>
      <c r="AK43" s="285"/>
      <c r="AL43" s="285"/>
      <c r="AM43" s="285"/>
      <c r="AN43" s="285"/>
    </row>
    <row r="44" spans="1:43" s="258" customFormat="1" ht="54" customHeight="1" x14ac:dyDescent="0.25">
      <c r="A44" s="252">
        <v>42</v>
      </c>
      <c r="B44" s="271" t="s">
        <v>775</v>
      </c>
      <c r="C44" s="77" t="s">
        <v>776</v>
      </c>
      <c r="D44" s="287" t="s">
        <v>777</v>
      </c>
      <c r="E44" s="288" t="s">
        <v>778</v>
      </c>
      <c r="F44" s="289" t="s">
        <v>37</v>
      </c>
      <c r="G44" s="289" t="s">
        <v>779</v>
      </c>
      <c r="H44" s="259" t="s">
        <v>303</v>
      </c>
      <c r="I44" s="260">
        <v>12</v>
      </c>
      <c r="J44" s="256" t="s">
        <v>344</v>
      </c>
      <c r="K44" s="256" t="s">
        <v>345</v>
      </c>
      <c r="L44" s="290" t="s">
        <v>730</v>
      </c>
      <c r="M44" s="263" t="s">
        <v>780</v>
      </c>
      <c r="N44" s="258">
        <f>VLOOKUP(C44,[1]Combine!$B:$B,1,0)</f>
        <v>177</v>
      </c>
    </row>
    <row r="45" spans="1:43" s="292" customFormat="1" ht="54" customHeight="1" x14ac:dyDescent="0.25">
      <c r="A45" s="252">
        <v>43</v>
      </c>
      <c r="B45" s="271" t="s">
        <v>775</v>
      </c>
      <c r="C45" s="77" t="s">
        <v>781</v>
      </c>
      <c r="D45" s="291" t="s">
        <v>782</v>
      </c>
      <c r="E45" s="287" t="s">
        <v>778</v>
      </c>
      <c r="F45" s="289" t="s">
        <v>29</v>
      </c>
      <c r="G45" s="289" t="s">
        <v>783</v>
      </c>
      <c r="H45" s="259" t="s">
        <v>303</v>
      </c>
      <c r="I45" s="260">
        <v>12</v>
      </c>
      <c r="J45" s="256" t="s">
        <v>784</v>
      </c>
      <c r="K45" s="256" t="s">
        <v>785</v>
      </c>
      <c r="L45" s="81" t="s">
        <v>688</v>
      </c>
      <c r="M45" s="263" t="s">
        <v>780</v>
      </c>
      <c r="N45" s="258">
        <f>VLOOKUP(C45,[1]Combine!$B:$B,1,0)</f>
        <v>178</v>
      </c>
    </row>
    <row r="46" spans="1:43" s="292" customFormat="1" ht="54" customHeight="1" x14ac:dyDescent="0.25">
      <c r="A46" s="252">
        <v>44</v>
      </c>
      <c r="B46" s="271" t="s">
        <v>775</v>
      </c>
      <c r="C46" s="77" t="s">
        <v>786</v>
      </c>
      <c r="D46" s="287" t="s">
        <v>787</v>
      </c>
      <c r="E46" s="287" t="s">
        <v>109</v>
      </c>
      <c r="F46" s="293" t="s">
        <v>110</v>
      </c>
      <c r="G46" s="289" t="s">
        <v>788</v>
      </c>
      <c r="H46" s="259" t="s">
        <v>303</v>
      </c>
      <c r="I46" s="294">
        <v>12</v>
      </c>
      <c r="J46" s="256" t="s">
        <v>344</v>
      </c>
      <c r="K46" s="256" t="s">
        <v>345</v>
      </c>
      <c r="L46" s="81" t="s">
        <v>678</v>
      </c>
      <c r="M46" s="263" t="s">
        <v>780</v>
      </c>
      <c r="N46" s="258">
        <f>VLOOKUP(C46,[1]Combine!$B:$B,1,0)</f>
        <v>179</v>
      </c>
    </row>
    <row r="47" spans="1:43" s="251" customFormat="1" ht="45.75" customHeight="1" x14ac:dyDescent="0.2">
      <c r="A47" s="252">
        <v>45</v>
      </c>
      <c r="B47" s="27" t="s">
        <v>330</v>
      </c>
      <c r="C47" s="38" t="s">
        <v>789</v>
      </c>
      <c r="D47" s="73" t="s">
        <v>790</v>
      </c>
      <c r="E47" s="73" t="s">
        <v>791</v>
      </c>
      <c r="F47" s="27" t="s">
        <v>792</v>
      </c>
      <c r="G47" s="27" t="s">
        <v>793</v>
      </c>
      <c r="H47" s="27" t="s">
        <v>794</v>
      </c>
      <c r="I47" s="83">
        <v>6</v>
      </c>
      <c r="J47" s="44" t="s">
        <v>795</v>
      </c>
      <c r="K47" s="44" t="s">
        <v>796</v>
      </c>
      <c r="L47" s="81" t="s">
        <v>797</v>
      </c>
      <c r="M47" s="72" t="s">
        <v>623</v>
      </c>
      <c r="N47" s="258">
        <f>VLOOKUP(C47,[1]Combine!$B:$B,1,0)</f>
        <v>152</v>
      </c>
    </row>
    <row r="48" spans="1:43" s="251" customFormat="1" ht="47.25" customHeight="1" x14ac:dyDescent="0.2">
      <c r="A48" s="252">
        <v>46</v>
      </c>
      <c r="B48" s="27" t="s">
        <v>330</v>
      </c>
      <c r="C48" s="38" t="s">
        <v>798</v>
      </c>
      <c r="D48" s="73" t="s">
        <v>790</v>
      </c>
      <c r="E48" s="73" t="s">
        <v>791</v>
      </c>
      <c r="F48" s="27" t="s">
        <v>792</v>
      </c>
      <c r="G48" s="27" t="s">
        <v>799</v>
      </c>
      <c r="H48" s="27" t="s">
        <v>794</v>
      </c>
      <c r="I48" s="83">
        <v>6</v>
      </c>
      <c r="J48" s="44" t="s">
        <v>795</v>
      </c>
      <c r="K48" s="44" t="s">
        <v>796</v>
      </c>
      <c r="L48" s="81" t="s">
        <v>797</v>
      </c>
      <c r="M48" s="72" t="s">
        <v>623</v>
      </c>
      <c r="N48" s="258">
        <f>VLOOKUP(C48,[1]Combine!$B:$B,1,0)</f>
        <v>154</v>
      </c>
    </row>
    <row r="49" spans="1:24" s="251" customFormat="1" ht="50.25" customHeight="1" x14ac:dyDescent="0.2">
      <c r="A49" s="252">
        <v>47</v>
      </c>
      <c r="B49" s="27" t="s">
        <v>330</v>
      </c>
      <c r="C49" s="38" t="s">
        <v>800</v>
      </c>
      <c r="D49" s="73" t="s">
        <v>790</v>
      </c>
      <c r="E49" s="73" t="s">
        <v>791</v>
      </c>
      <c r="F49" s="27" t="s">
        <v>792</v>
      </c>
      <c r="G49" s="27" t="s">
        <v>801</v>
      </c>
      <c r="H49" s="27" t="s">
        <v>794</v>
      </c>
      <c r="I49" s="83">
        <v>6</v>
      </c>
      <c r="J49" s="44" t="s">
        <v>795</v>
      </c>
      <c r="K49" s="44" t="s">
        <v>796</v>
      </c>
      <c r="L49" s="81" t="s">
        <v>797</v>
      </c>
      <c r="M49" s="72" t="s">
        <v>623</v>
      </c>
      <c r="N49" s="258">
        <f>VLOOKUP(C49,[1]Combine!$B:$B,1,0)</f>
        <v>156</v>
      </c>
    </row>
    <row r="50" spans="1:24" s="251" customFormat="1" ht="47.25" customHeight="1" x14ac:dyDescent="0.2">
      <c r="A50" s="252">
        <v>48</v>
      </c>
      <c r="B50" s="27" t="s">
        <v>330</v>
      </c>
      <c r="C50" s="38" t="s">
        <v>802</v>
      </c>
      <c r="D50" s="73" t="s">
        <v>790</v>
      </c>
      <c r="E50" s="73" t="s">
        <v>791</v>
      </c>
      <c r="F50" s="27" t="s">
        <v>792</v>
      </c>
      <c r="G50" s="27" t="s">
        <v>803</v>
      </c>
      <c r="H50" s="27" t="s">
        <v>794</v>
      </c>
      <c r="I50" s="83">
        <v>6</v>
      </c>
      <c r="J50" s="44" t="s">
        <v>795</v>
      </c>
      <c r="K50" s="44" t="s">
        <v>796</v>
      </c>
      <c r="L50" s="81" t="s">
        <v>797</v>
      </c>
      <c r="M50" s="72" t="s">
        <v>623</v>
      </c>
      <c r="N50" s="258">
        <f>VLOOKUP(C50,[1]Combine!$B:$B,1,0)</f>
        <v>158</v>
      </c>
    </row>
    <row r="51" spans="1:24" s="254" customFormat="1" ht="48" customHeight="1" x14ac:dyDescent="0.25">
      <c r="A51" s="252">
        <v>49</v>
      </c>
      <c r="B51" s="27" t="s">
        <v>330</v>
      </c>
      <c r="C51" s="38" t="s">
        <v>804</v>
      </c>
      <c r="D51" s="73" t="s">
        <v>790</v>
      </c>
      <c r="E51" s="73" t="s">
        <v>791</v>
      </c>
      <c r="F51" s="27" t="s">
        <v>792</v>
      </c>
      <c r="G51" s="75" t="s">
        <v>805</v>
      </c>
      <c r="H51" s="27" t="s">
        <v>794</v>
      </c>
      <c r="I51" s="83">
        <v>6</v>
      </c>
      <c r="J51" s="33" t="s">
        <v>806</v>
      </c>
      <c r="K51" s="33" t="s">
        <v>807</v>
      </c>
      <c r="L51" s="81" t="s">
        <v>797</v>
      </c>
      <c r="M51" s="72" t="s">
        <v>623</v>
      </c>
      <c r="N51" s="258">
        <f>VLOOKUP(C51,[1]Combine!$B:$B,1,0)</f>
        <v>160</v>
      </c>
      <c r="O51" s="292"/>
      <c r="P51" s="292"/>
      <c r="Q51" s="292"/>
      <c r="R51" s="292"/>
      <c r="S51" s="292"/>
      <c r="T51" s="292"/>
      <c r="U51" s="292"/>
      <c r="V51" s="292"/>
      <c r="W51" s="292"/>
      <c r="X51" s="292"/>
    </row>
    <row r="52" spans="1:24" s="296" customFormat="1" ht="47.25" customHeight="1" x14ac:dyDescent="0.2">
      <c r="A52" s="252">
        <v>50</v>
      </c>
      <c r="B52" s="27" t="s">
        <v>330</v>
      </c>
      <c r="C52" s="38" t="s">
        <v>808</v>
      </c>
      <c r="D52" s="73" t="s">
        <v>790</v>
      </c>
      <c r="E52" s="73" t="s">
        <v>791</v>
      </c>
      <c r="F52" s="27" t="s">
        <v>792</v>
      </c>
      <c r="G52" s="75" t="s">
        <v>809</v>
      </c>
      <c r="H52" s="27" t="s">
        <v>794</v>
      </c>
      <c r="I52" s="83">
        <v>6</v>
      </c>
      <c r="J52" s="33" t="s">
        <v>806</v>
      </c>
      <c r="K52" s="33" t="s">
        <v>807</v>
      </c>
      <c r="L52" s="81" t="s">
        <v>797</v>
      </c>
      <c r="M52" s="72" t="s">
        <v>623</v>
      </c>
      <c r="N52" s="258">
        <f>VLOOKUP(C52,[1]Combine!$B:$B,1,0)</f>
        <v>169</v>
      </c>
      <c r="O52" s="295"/>
    </row>
    <row r="53" spans="1:24" s="297" customFormat="1" ht="39" customHeight="1" x14ac:dyDescent="0.25">
      <c r="A53" s="252">
        <v>51</v>
      </c>
      <c r="B53" s="27" t="s">
        <v>330</v>
      </c>
      <c r="C53" s="38" t="s">
        <v>810</v>
      </c>
      <c r="D53" s="73" t="s">
        <v>811</v>
      </c>
      <c r="E53" s="73" t="s">
        <v>21</v>
      </c>
      <c r="F53" s="27" t="s">
        <v>812</v>
      </c>
      <c r="G53" s="27" t="s">
        <v>813</v>
      </c>
      <c r="H53" s="27" t="s">
        <v>814</v>
      </c>
      <c r="I53" s="83">
        <v>12</v>
      </c>
      <c r="J53" s="33" t="s">
        <v>815</v>
      </c>
      <c r="K53" s="33" t="s">
        <v>816</v>
      </c>
      <c r="L53" s="81" t="s">
        <v>817</v>
      </c>
      <c r="M53" s="72" t="s">
        <v>623</v>
      </c>
      <c r="N53" s="258">
        <f>VLOOKUP(C53,[1]Combine!$B:$B,1,0)</f>
        <v>162</v>
      </c>
      <c r="O53" s="258"/>
      <c r="P53" s="258"/>
      <c r="Q53" s="258"/>
      <c r="R53" s="258"/>
      <c r="S53" s="258"/>
      <c r="T53" s="258"/>
      <c r="U53" s="258"/>
      <c r="V53" s="258"/>
      <c r="W53" s="258"/>
      <c r="X53" s="258"/>
    </row>
    <row r="54" spans="1:24" s="254" customFormat="1" ht="39" customHeight="1" x14ac:dyDescent="0.25">
      <c r="A54" s="252">
        <v>52</v>
      </c>
      <c r="B54" s="27" t="s">
        <v>330</v>
      </c>
      <c r="C54" s="38" t="s">
        <v>818</v>
      </c>
      <c r="D54" s="73" t="s">
        <v>819</v>
      </c>
      <c r="E54" s="73" t="s">
        <v>149</v>
      </c>
      <c r="F54" s="27" t="s">
        <v>820</v>
      </c>
      <c r="G54" s="27" t="s">
        <v>821</v>
      </c>
      <c r="H54" s="27" t="s">
        <v>814</v>
      </c>
      <c r="I54" s="83">
        <v>12</v>
      </c>
      <c r="J54" s="33" t="s">
        <v>441</v>
      </c>
      <c r="K54" s="33" t="s">
        <v>442</v>
      </c>
      <c r="L54" s="81" t="s">
        <v>822</v>
      </c>
      <c r="M54" s="72" t="s">
        <v>623</v>
      </c>
      <c r="N54" s="258">
        <f>VLOOKUP(C54,[1]Combine!$B:$B,1,0)</f>
        <v>163</v>
      </c>
      <c r="O54" s="292"/>
      <c r="P54" s="292"/>
      <c r="Q54" s="292"/>
      <c r="R54" s="292"/>
      <c r="S54" s="292"/>
      <c r="T54" s="292"/>
      <c r="U54" s="292"/>
      <c r="V54" s="292"/>
      <c r="W54" s="292"/>
      <c r="X54" s="292"/>
    </row>
    <row r="55" spans="1:24" s="254" customFormat="1" ht="39" customHeight="1" x14ac:dyDescent="0.25">
      <c r="A55" s="252">
        <v>53</v>
      </c>
      <c r="B55" s="27" t="s">
        <v>330</v>
      </c>
      <c r="C55" s="38" t="s">
        <v>823</v>
      </c>
      <c r="D55" s="73" t="s">
        <v>824</v>
      </c>
      <c r="E55" s="73" t="s">
        <v>825</v>
      </c>
      <c r="F55" s="27" t="s">
        <v>826</v>
      </c>
      <c r="G55" s="27" t="s">
        <v>827</v>
      </c>
      <c r="H55" s="27" t="s">
        <v>828</v>
      </c>
      <c r="I55" s="83">
        <v>12</v>
      </c>
      <c r="J55" s="33" t="s">
        <v>829</v>
      </c>
      <c r="K55" s="33" t="s">
        <v>830</v>
      </c>
      <c r="L55" s="74" t="s">
        <v>831</v>
      </c>
      <c r="M55" s="72" t="s">
        <v>623</v>
      </c>
      <c r="N55" s="258">
        <f>VLOOKUP(C55,[1]Combine!$B:$B,1,0)</f>
        <v>164</v>
      </c>
      <c r="O55" s="292"/>
      <c r="P55" s="292"/>
      <c r="Q55" s="292"/>
      <c r="R55" s="292"/>
      <c r="S55" s="292"/>
      <c r="T55" s="292"/>
      <c r="U55" s="292"/>
      <c r="V55" s="292"/>
      <c r="W55" s="292"/>
      <c r="X55" s="292"/>
    </row>
    <row r="56" spans="1:24" s="296" customFormat="1" ht="36" customHeight="1" x14ac:dyDescent="0.2">
      <c r="A56" s="252">
        <v>54</v>
      </c>
      <c r="B56" s="27" t="s">
        <v>330</v>
      </c>
      <c r="C56" s="38" t="s">
        <v>362</v>
      </c>
      <c r="D56" s="73" t="s">
        <v>363</v>
      </c>
      <c r="E56" s="73" t="s">
        <v>364</v>
      </c>
      <c r="F56" s="27" t="s">
        <v>365</v>
      </c>
      <c r="G56" s="75" t="s">
        <v>366</v>
      </c>
      <c r="H56" s="27" t="s">
        <v>832</v>
      </c>
      <c r="I56" s="83">
        <v>12</v>
      </c>
      <c r="J56" s="33" t="s">
        <v>644</v>
      </c>
      <c r="K56" s="33" t="s">
        <v>645</v>
      </c>
      <c r="L56" s="74" t="s">
        <v>683</v>
      </c>
      <c r="M56" s="72" t="s">
        <v>623</v>
      </c>
      <c r="N56" s="258">
        <f>VLOOKUP(C56,[1]Combine!$B:$B,1,0)</f>
        <v>165</v>
      </c>
      <c r="O56" s="295"/>
      <c r="P56" s="295"/>
      <c r="Q56" s="295"/>
      <c r="R56" s="295"/>
      <c r="S56" s="295"/>
      <c r="T56" s="295"/>
      <c r="U56" s="295"/>
      <c r="V56" s="295"/>
      <c r="W56" s="295"/>
      <c r="X56" s="295"/>
    </row>
    <row r="57" spans="1:24" s="299" customFormat="1" ht="36" customHeight="1" x14ac:dyDescent="0.25">
      <c r="A57" s="252">
        <v>55</v>
      </c>
      <c r="B57" s="27" t="s">
        <v>330</v>
      </c>
      <c r="C57" s="38" t="s">
        <v>370</v>
      </c>
      <c r="D57" s="73" t="s">
        <v>363</v>
      </c>
      <c r="E57" s="73" t="s">
        <v>371</v>
      </c>
      <c r="F57" s="27" t="s">
        <v>372</v>
      </c>
      <c r="G57" s="75" t="s">
        <v>373</v>
      </c>
      <c r="H57" s="27" t="s">
        <v>832</v>
      </c>
      <c r="I57" s="83">
        <v>12</v>
      </c>
      <c r="J57" s="44" t="s">
        <v>374</v>
      </c>
      <c r="K57" s="44" t="s">
        <v>375</v>
      </c>
      <c r="L57" s="74" t="s">
        <v>683</v>
      </c>
      <c r="M57" s="72" t="s">
        <v>623</v>
      </c>
      <c r="N57" s="258">
        <f>VLOOKUP(C57,[1]Combine!$B:$B,1,0)</f>
        <v>166</v>
      </c>
      <c r="O57" s="298"/>
      <c r="P57" s="298"/>
      <c r="Q57" s="298"/>
      <c r="R57" s="298"/>
      <c r="S57" s="298"/>
      <c r="T57" s="298"/>
      <c r="U57" s="298"/>
      <c r="V57" s="298"/>
      <c r="W57" s="298"/>
      <c r="X57" s="298"/>
    </row>
    <row r="58" spans="1:24" s="296" customFormat="1" ht="36" customHeight="1" x14ac:dyDescent="0.2">
      <c r="A58" s="252">
        <v>56</v>
      </c>
      <c r="B58" s="27" t="s">
        <v>330</v>
      </c>
      <c r="C58" s="38" t="s">
        <v>376</v>
      </c>
      <c r="D58" s="73" t="s">
        <v>363</v>
      </c>
      <c r="E58" s="73" t="s">
        <v>371</v>
      </c>
      <c r="F58" s="27" t="s">
        <v>372</v>
      </c>
      <c r="G58" s="75" t="s">
        <v>377</v>
      </c>
      <c r="H58" s="27" t="s">
        <v>832</v>
      </c>
      <c r="I58" s="83">
        <v>12</v>
      </c>
      <c r="J58" s="33" t="s">
        <v>833</v>
      </c>
      <c r="K58" s="33" t="s">
        <v>807</v>
      </c>
      <c r="L58" s="74" t="s">
        <v>683</v>
      </c>
      <c r="M58" s="72" t="s">
        <v>623</v>
      </c>
      <c r="N58" s="258">
        <f>VLOOKUP(C58,[1]Combine!$B:$B,1,0)</f>
        <v>167</v>
      </c>
      <c r="O58" s="295"/>
    </row>
    <row r="59" spans="1:24" s="296" customFormat="1" ht="36" customHeight="1" x14ac:dyDescent="0.2">
      <c r="A59" s="252">
        <v>57</v>
      </c>
      <c r="B59" s="75" t="s">
        <v>330</v>
      </c>
      <c r="C59" s="38" t="s">
        <v>380</v>
      </c>
      <c r="D59" s="84" t="s">
        <v>363</v>
      </c>
      <c r="E59" s="76" t="s">
        <v>371</v>
      </c>
      <c r="F59" s="75" t="s">
        <v>381</v>
      </c>
      <c r="G59" s="75" t="s">
        <v>382</v>
      </c>
      <c r="H59" s="75" t="s">
        <v>832</v>
      </c>
      <c r="I59" s="32">
        <v>12</v>
      </c>
      <c r="J59" s="33" t="s">
        <v>383</v>
      </c>
      <c r="K59" s="33" t="s">
        <v>384</v>
      </c>
      <c r="L59" s="74" t="s">
        <v>683</v>
      </c>
      <c r="M59" s="34" t="s">
        <v>623</v>
      </c>
      <c r="N59" s="258">
        <f>VLOOKUP(C59,[1]Combine!$B:$B,1,0)</f>
        <v>168</v>
      </c>
      <c r="O59" s="295"/>
    </row>
    <row r="60" spans="1:24" s="296" customFormat="1" ht="28.5" customHeight="1" x14ac:dyDescent="0.2">
      <c r="A60" s="252">
        <v>58</v>
      </c>
      <c r="B60" s="27" t="s">
        <v>330</v>
      </c>
      <c r="C60" s="38" t="s">
        <v>834</v>
      </c>
      <c r="D60" s="78" t="s">
        <v>835</v>
      </c>
      <c r="E60" s="80" t="s">
        <v>149</v>
      </c>
      <c r="F60" s="82" t="s">
        <v>836</v>
      </c>
      <c r="G60" s="82">
        <v>7322783</v>
      </c>
      <c r="H60" s="79" t="s">
        <v>837</v>
      </c>
      <c r="I60" s="83">
        <v>12</v>
      </c>
      <c r="J60" s="33" t="s">
        <v>838</v>
      </c>
      <c r="K60" s="33" t="s">
        <v>839</v>
      </c>
      <c r="L60" s="81" t="s">
        <v>840</v>
      </c>
      <c r="M60" s="72" t="s">
        <v>623</v>
      </c>
      <c r="N60" s="258">
        <f>VLOOKUP(C60,[1]Combine!$B:$B,1,0)</f>
        <v>171</v>
      </c>
      <c r="O60" s="295"/>
    </row>
    <row r="61" spans="1:24" s="296" customFormat="1" ht="28.5" customHeight="1" x14ac:dyDescent="0.2">
      <c r="A61" s="252">
        <v>59</v>
      </c>
      <c r="B61" s="27" t="s">
        <v>330</v>
      </c>
      <c r="C61" s="38" t="s">
        <v>841</v>
      </c>
      <c r="D61" s="78" t="s">
        <v>835</v>
      </c>
      <c r="E61" s="80" t="s">
        <v>149</v>
      </c>
      <c r="F61" s="82" t="s">
        <v>836</v>
      </c>
      <c r="G61" s="82">
        <v>7322786</v>
      </c>
      <c r="H61" s="79" t="s">
        <v>837</v>
      </c>
      <c r="I61" s="83">
        <v>12</v>
      </c>
      <c r="J61" s="33" t="s">
        <v>838</v>
      </c>
      <c r="K61" s="33" t="s">
        <v>839</v>
      </c>
      <c r="L61" s="81" t="s">
        <v>840</v>
      </c>
      <c r="M61" s="72" t="s">
        <v>623</v>
      </c>
      <c r="N61" s="258">
        <f>VLOOKUP(C61,[1]Combine!$B:$B,1,0)</f>
        <v>172</v>
      </c>
      <c r="O61" s="295"/>
    </row>
    <row r="62" spans="1:24" s="296" customFormat="1" ht="28.5" customHeight="1" x14ac:dyDescent="0.2">
      <c r="A62" s="252">
        <v>60</v>
      </c>
      <c r="B62" s="27" t="s">
        <v>330</v>
      </c>
      <c r="C62" s="38" t="s">
        <v>842</v>
      </c>
      <c r="D62" s="78" t="s">
        <v>835</v>
      </c>
      <c r="E62" s="80" t="s">
        <v>149</v>
      </c>
      <c r="F62" s="82" t="s">
        <v>836</v>
      </c>
      <c r="G62" s="82">
        <v>14354687</v>
      </c>
      <c r="H62" s="79" t="s">
        <v>837</v>
      </c>
      <c r="I62" s="83">
        <v>12</v>
      </c>
      <c r="J62" s="33" t="s">
        <v>838</v>
      </c>
      <c r="K62" s="33" t="s">
        <v>839</v>
      </c>
      <c r="L62" s="81" t="s">
        <v>840</v>
      </c>
      <c r="M62" s="72" t="s">
        <v>623</v>
      </c>
      <c r="N62" s="258">
        <f>VLOOKUP(C62,[1]Combine!$B:$B,1,0)</f>
        <v>173</v>
      </c>
      <c r="O62" s="295"/>
    </row>
    <row r="63" spans="1:24" s="296" customFormat="1" ht="28.5" customHeight="1" x14ac:dyDescent="0.2">
      <c r="A63" s="252">
        <v>61</v>
      </c>
      <c r="B63" s="27" t="s">
        <v>330</v>
      </c>
      <c r="C63" s="38" t="s">
        <v>843</v>
      </c>
      <c r="D63" s="78" t="s">
        <v>835</v>
      </c>
      <c r="E63" s="85" t="s">
        <v>149</v>
      </c>
      <c r="F63" s="82" t="s">
        <v>836</v>
      </c>
      <c r="G63" s="82">
        <v>14354682</v>
      </c>
      <c r="H63" s="79" t="s">
        <v>837</v>
      </c>
      <c r="I63" s="83">
        <v>12</v>
      </c>
      <c r="J63" s="33" t="s">
        <v>838</v>
      </c>
      <c r="K63" s="33" t="s">
        <v>839</v>
      </c>
      <c r="L63" s="81" t="s">
        <v>840</v>
      </c>
      <c r="M63" s="72" t="s">
        <v>623</v>
      </c>
      <c r="N63" s="258">
        <f>VLOOKUP(C63,[1]Combine!$B:$B,1,0)</f>
        <v>174</v>
      </c>
      <c r="O63" s="295"/>
    </row>
    <row r="64" spans="1:24" s="296" customFormat="1" ht="28.5" customHeight="1" x14ac:dyDescent="0.2">
      <c r="A64" s="252">
        <v>62</v>
      </c>
      <c r="B64" s="27" t="s">
        <v>330</v>
      </c>
      <c r="C64" s="38" t="s">
        <v>844</v>
      </c>
      <c r="D64" s="78" t="s">
        <v>835</v>
      </c>
      <c r="E64" s="80" t="s">
        <v>149</v>
      </c>
      <c r="F64" s="82" t="s">
        <v>836</v>
      </c>
      <c r="G64" s="82">
        <v>14354698</v>
      </c>
      <c r="H64" s="79" t="s">
        <v>837</v>
      </c>
      <c r="I64" s="83">
        <v>12</v>
      </c>
      <c r="J64" s="33" t="s">
        <v>838</v>
      </c>
      <c r="K64" s="33" t="s">
        <v>839</v>
      </c>
      <c r="L64" s="81" t="s">
        <v>840</v>
      </c>
      <c r="M64" s="72" t="s">
        <v>623</v>
      </c>
      <c r="N64" s="258">
        <f>VLOOKUP(C64,[1]Combine!$B:$B,1,0)</f>
        <v>175</v>
      </c>
      <c r="O64" s="295"/>
    </row>
    <row r="65" spans="1:15" s="296" customFormat="1" ht="28.5" customHeight="1" x14ac:dyDescent="0.2">
      <c r="A65" s="252">
        <v>63</v>
      </c>
      <c r="B65" s="27" t="s">
        <v>330</v>
      </c>
      <c r="C65" s="38" t="s">
        <v>845</v>
      </c>
      <c r="D65" s="300" t="s">
        <v>846</v>
      </c>
      <c r="E65" s="300" t="s">
        <v>847</v>
      </c>
      <c r="F65" s="301" t="s">
        <v>848</v>
      </c>
      <c r="G65" s="301" t="s">
        <v>849</v>
      </c>
      <c r="H65" s="27" t="s">
        <v>832</v>
      </c>
      <c r="I65" s="83">
        <v>12</v>
      </c>
      <c r="J65" s="33" t="s">
        <v>850</v>
      </c>
      <c r="K65" s="33" t="s">
        <v>851</v>
      </c>
      <c r="L65" s="74" t="s">
        <v>852</v>
      </c>
      <c r="M65" s="72" t="s">
        <v>853</v>
      </c>
      <c r="N65" s="258">
        <f>VLOOKUP(C65,[1]Combine!$B:$B,1,0)</f>
        <v>176</v>
      </c>
      <c r="O65" s="295"/>
    </row>
    <row r="66" spans="1:15" s="298" customFormat="1" ht="47.25" customHeight="1" x14ac:dyDescent="0.25">
      <c r="A66" s="252">
        <v>64</v>
      </c>
      <c r="B66" s="27" t="s">
        <v>330</v>
      </c>
      <c r="C66" s="86" t="s">
        <v>854</v>
      </c>
      <c r="D66" s="87" t="s">
        <v>855</v>
      </c>
      <c r="E66" s="88" t="s">
        <v>856</v>
      </c>
      <c r="F66" s="89" t="s">
        <v>857</v>
      </c>
      <c r="G66" s="90" t="s">
        <v>858</v>
      </c>
      <c r="H66" s="27" t="s">
        <v>832</v>
      </c>
      <c r="I66" s="27" t="s">
        <v>859</v>
      </c>
      <c r="J66" s="44" t="s">
        <v>374</v>
      </c>
      <c r="K66" s="44" t="s">
        <v>375</v>
      </c>
      <c r="L66" s="74" t="s">
        <v>860</v>
      </c>
      <c r="M66" s="72" t="s">
        <v>861</v>
      </c>
      <c r="N66" s="258" t="e">
        <f>VLOOKUP(C66,[1]Combine!$B:$B,1,0)</f>
        <v>#VALUE!</v>
      </c>
    </row>
    <row r="67" spans="1:15" s="295" customFormat="1" ht="75.75" customHeight="1" x14ac:dyDescent="0.2">
      <c r="A67" s="302">
        <v>65</v>
      </c>
      <c r="B67" s="303" t="s">
        <v>307</v>
      </c>
      <c r="C67" s="304" t="s">
        <v>862</v>
      </c>
      <c r="D67" s="305" t="s">
        <v>863</v>
      </c>
      <c r="E67" s="306" t="s">
        <v>641</v>
      </c>
      <c r="F67" s="91" t="s">
        <v>642</v>
      </c>
      <c r="G67" s="307">
        <v>97019</v>
      </c>
      <c r="H67" s="308" t="s">
        <v>333</v>
      </c>
      <c r="I67" s="309">
        <v>12</v>
      </c>
      <c r="J67" s="310" t="s">
        <v>864</v>
      </c>
      <c r="K67" s="310" t="s">
        <v>865</v>
      </c>
      <c r="L67" s="310" t="s">
        <v>866</v>
      </c>
      <c r="M67" s="311" t="s">
        <v>867</v>
      </c>
      <c r="N67" s="258" t="e">
        <f>VLOOKUP(C67,[1]Combine!$B:$B,1,0)</f>
        <v>#VALUE!</v>
      </c>
    </row>
    <row r="68" spans="1:15" s="295" customFormat="1" ht="75.75" customHeight="1" x14ac:dyDescent="0.2">
      <c r="A68" s="302">
        <v>66</v>
      </c>
      <c r="B68" s="303" t="s">
        <v>307</v>
      </c>
      <c r="C68" s="304" t="s">
        <v>868</v>
      </c>
      <c r="D68" s="305" t="s">
        <v>863</v>
      </c>
      <c r="E68" s="306" t="s">
        <v>641</v>
      </c>
      <c r="F68" s="91" t="s">
        <v>642</v>
      </c>
      <c r="G68" s="307">
        <v>97020</v>
      </c>
      <c r="H68" s="308" t="s">
        <v>333</v>
      </c>
      <c r="I68" s="309">
        <v>12</v>
      </c>
      <c r="J68" s="310" t="s">
        <v>864</v>
      </c>
      <c r="K68" s="310" t="s">
        <v>865</v>
      </c>
      <c r="L68" s="310" t="s">
        <v>866</v>
      </c>
      <c r="M68" s="311" t="s">
        <v>867</v>
      </c>
      <c r="N68" s="258" t="e">
        <f>VLOOKUP(C68,[1]Combine!$B:$B,1,0)</f>
        <v>#VALUE!</v>
      </c>
    </row>
    <row r="69" spans="1:15" s="295" customFormat="1" ht="75.75" customHeight="1" x14ac:dyDescent="0.2">
      <c r="A69" s="302">
        <v>67</v>
      </c>
      <c r="B69" s="303" t="s">
        <v>307</v>
      </c>
      <c r="C69" s="304" t="s">
        <v>869</v>
      </c>
      <c r="D69" s="305" t="s">
        <v>863</v>
      </c>
      <c r="E69" s="306" t="s">
        <v>641</v>
      </c>
      <c r="F69" s="91" t="s">
        <v>99</v>
      </c>
      <c r="G69" s="307">
        <v>97015</v>
      </c>
      <c r="H69" s="308" t="s">
        <v>333</v>
      </c>
      <c r="I69" s="309">
        <v>12</v>
      </c>
      <c r="J69" s="310" t="s">
        <v>864</v>
      </c>
      <c r="K69" s="310" t="s">
        <v>865</v>
      </c>
      <c r="L69" s="310" t="s">
        <v>866</v>
      </c>
      <c r="M69" s="311" t="s">
        <v>867</v>
      </c>
      <c r="N69" s="258" t="e">
        <f>VLOOKUP(C69,[1]Combine!$B:$B,1,0)</f>
        <v>#VALUE!</v>
      </c>
    </row>
    <row r="70" spans="1:15" s="295" customFormat="1" ht="75.75" customHeight="1" x14ac:dyDescent="0.2">
      <c r="A70" s="302">
        <v>68</v>
      </c>
      <c r="B70" s="303" t="s">
        <v>307</v>
      </c>
      <c r="C70" s="304" t="s">
        <v>870</v>
      </c>
      <c r="D70" s="305" t="s">
        <v>863</v>
      </c>
      <c r="E70" s="306" t="s">
        <v>641</v>
      </c>
      <c r="F70" s="91" t="s">
        <v>99</v>
      </c>
      <c r="G70" s="307">
        <v>97016</v>
      </c>
      <c r="H70" s="308" t="s">
        <v>333</v>
      </c>
      <c r="I70" s="309">
        <v>12</v>
      </c>
      <c r="J70" s="310" t="s">
        <v>864</v>
      </c>
      <c r="K70" s="310" t="s">
        <v>865</v>
      </c>
      <c r="L70" s="310" t="s">
        <v>866</v>
      </c>
      <c r="M70" s="311" t="s">
        <v>867</v>
      </c>
      <c r="N70" s="258" t="e">
        <f>VLOOKUP(C70,[1]Combine!$B:$B,1,0)</f>
        <v>#VALUE!</v>
      </c>
    </row>
    <row r="71" spans="1:15" s="292" customFormat="1" ht="75.75" customHeight="1" x14ac:dyDescent="0.25">
      <c r="A71" s="302">
        <v>69</v>
      </c>
      <c r="B71" s="303" t="s">
        <v>307</v>
      </c>
      <c r="C71" s="304" t="s">
        <v>871</v>
      </c>
      <c r="D71" s="305" t="s">
        <v>863</v>
      </c>
      <c r="E71" s="306" t="s">
        <v>641</v>
      </c>
      <c r="F71" s="91" t="s">
        <v>99</v>
      </c>
      <c r="G71" s="307">
        <v>97017</v>
      </c>
      <c r="H71" s="308" t="s">
        <v>333</v>
      </c>
      <c r="I71" s="309">
        <v>12</v>
      </c>
      <c r="J71" s="310" t="s">
        <v>864</v>
      </c>
      <c r="K71" s="310" t="s">
        <v>865</v>
      </c>
      <c r="L71" s="310" t="s">
        <v>866</v>
      </c>
      <c r="M71" s="311" t="s">
        <v>867</v>
      </c>
      <c r="N71" s="258" t="e">
        <f>VLOOKUP(C71,[1]Combine!$B:$B,1,0)</f>
        <v>#VALUE!</v>
      </c>
    </row>
    <row r="72" spans="1:15" s="292" customFormat="1" ht="75.75" customHeight="1" x14ac:dyDescent="0.25">
      <c r="A72" s="302">
        <v>70</v>
      </c>
      <c r="B72" s="303" t="s">
        <v>307</v>
      </c>
      <c r="C72" s="304" t="s">
        <v>872</v>
      </c>
      <c r="D72" s="305" t="s">
        <v>863</v>
      </c>
      <c r="E72" s="306" t="s">
        <v>641</v>
      </c>
      <c r="F72" s="91" t="s">
        <v>99</v>
      </c>
      <c r="G72" s="307">
        <v>97018</v>
      </c>
      <c r="H72" s="308" t="s">
        <v>333</v>
      </c>
      <c r="I72" s="309">
        <v>12</v>
      </c>
      <c r="J72" s="310" t="s">
        <v>864</v>
      </c>
      <c r="K72" s="310" t="s">
        <v>865</v>
      </c>
      <c r="L72" s="310" t="s">
        <v>866</v>
      </c>
      <c r="M72" s="311" t="s">
        <v>867</v>
      </c>
      <c r="N72" s="258" t="e">
        <f>VLOOKUP(C72,[1]Combine!$B:$B,1,0)</f>
        <v>#VALUE!</v>
      </c>
    </row>
    <row r="73" spans="1:15" s="292" customFormat="1" ht="75.75" customHeight="1" x14ac:dyDescent="0.25">
      <c r="A73" s="302">
        <v>71</v>
      </c>
      <c r="B73" s="303" t="s">
        <v>307</v>
      </c>
      <c r="C73" s="304" t="s">
        <v>873</v>
      </c>
      <c r="D73" s="305" t="s">
        <v>874</v>
      </c>
      <c r="E73" s="92" t="s">
        <v>149</v>
      </c>
      <c r="F73" s="308" t="s">
        <v>875</v>
      </c>
      <c r="G73" s="307">
        <v>97010</v>
      </c>
      <c r="H73" s="308" t="s">
        <v>333</v>
      </c>
      <c r="I73" s="309">
        <v>12</v>
      </c>
      <c r="J73" s="310" t="s">
        <v>864</v>
      </c>
      <c r="K73" s="310" t="s">
        <v>865</v>
      </c>
      <c r="L73" s="310" t="s">
        <v>866</v>
      </c>
      <c r="M73" s="311" t="s">
        <v>867</v>
      </c>
      <c r="N73" s="258" t="e">
        <f>VLOOKUP(C73,[1]Combine!$B:$B,1,0)</f>
        <v>#VALUE!</v>
      </c>
    </row>
    <row r="74" spans="1:15" s="292" customFormat="1" ht="75.75" customHeight="1" x14ac:dyDescent="0.25">
      <c r="A74" s="302">
        <v>72</v>
      </c>
      <c r="B74" s="303" t="s">
        <v>307</v>
      </c>
      <c r="C74" s="304" t="s">
        <v>876</v>
      </c>
      <c r="D74" s="305" t="s">
        <v>874</v>
      </c>
      <c r="E74" s="92" t="s">
        <v>149</v>
      </c>
      <c r="F74" s="308" t="s">
        <v>875</v>
      </c>
      <c r="G74" s="307">
        <v>97011</v>
      </c>
      <c r="H74" s="308" t="s">
        <v>333</v>
      </c>
      <c r="I74" s="309">
        <v>12</v>
      </c>
      <c r="J74" s="310" t="s">
        <v>864</v>
      </c>
      <c r="K74" s="310" t="s">
        <v>865</v>
      </c>
      <c r="L74" s="310" t="s">
        <v>866</v>
      </c>
      <c r="M74" s="311" t="s">
        <v>867</v>
      </c>
      <c r="N74" s="258" t="e">
        <f>VLOOKUP(C74,[1]Combine!$B:$B,1,0)</f>
        <v>#VALUE!</v>
      </c>
    </row>
    <row r="75" spans="1:15" s="292" customFormat="1" ht="75.75" customHeight="1" x14ac:dyDescent="0.25">
      <c r="A75" s="302">
        <v>73</v>
      </c>
      <c r="B75" s="303" t="s">
        <v>307</v>
      </c>
      <c r="C75" s="304" t="s">
        <v>877</v>
      </c>
      <c r="D75" s="305" t="s">
        <v>874</v>
      </c>
      <c r="E75" s="92" t="s">
        <v>878</v>
      </c>
      <c r="F75" s="308" t="s">
        <v>63</v>
      </c>
      <c r="G75" s="307">
        <v>97012</v>
      </c>
      <c r="H75" s="308" t="s">
        <v>333</v>
      </c>
      <c r="I75" s="309">
        <v>12</v>
      </c>
      <c r="J75" s="310" t="s">
        <v>864</v>
      </c>
      <c r="K75" s="310" t="s">
        <v>865</v>
      </c>
      <c r="L75" s="310" t="s">
        <v>866</v>
      </c>
      <c r="M75" s="311" t="s">
        <v>867</v>
      </c>
      <c r="N75" s="258" t="e">
        <f>VLOOKUP(C75,[1]Combine!$B:$B,1,0)</f>
        <v>#VALUE!</v>
      </c>
    </row>
    <row r="76" spans="1:15" s="292" customFormat="1" ht="75.75" customHeight="1" x14ac:dyDescent="0.25">
      <c r="A76" s="302">
        <v>74</v>
      </c>
      <c r="B76" s="303" t="s">
        <v>307</v>
      </c>
      <c r="C76" s="304" t="s">
        <v>879</v>
      </c>
      <c r="D76" s="305" t="s">
        <v>874</v>
      </c>
      <c r="E76" s="92" t="s">
        <v>878</v>
      </c>
      <c r="F76" s="308" t="s">
        <v>63</v>
      </c>
      <c r="G76" s="307">
        <v>97013</v>
      </c>
      <c r="H76" s="308" t="s">
        <v>333</v>
      </c>
      <c r="I76" s="309">
        <v>12</v>
      </c>
      <c r="J76" s="310" t="s">
        <v>864</v>
      </c>
      <c r="K76" s="310" t="s">
        <v>865</v>
      </c>
      <c r="L76" s="310" t="s">
        <v>866</v>
      </c>
      <c r="M76" s="311" t="s">
        <v>867</v>
      </c>
      <c r="N76" s="258" t="e">
        <f>VLOOKUP(C76,[1]Combine!$B:$B,1,0)</f>
        <v>#VALUE!</v>
      </c>
    </row>
    <row r="77" spans="1:15" s="295" customFormat="1" ht="75.75" customHeight="1" x14ac:dyDescent="0.2">
      <c r="A77" s="302">
        <v>75</v>
      </c>
      <c r="B77" s="303" t="s">
        <v>307</v>
      </c>
      <c r="C77" s="304" t="s">
        <v>880</v>
      </c>
      <c r="D77" s="305" t="s">
        <v>777</v>
      </c>
      <c r="E77" s="92" t="s">
        <v>778</v>
      </c>
      <c r="F77" s="308" t="s">
        <v>46</v>
      </c>
      <c r="G77" s="307">
        <v>97025</v>
      </c>
      <c r="H77" s="308" t="s">
        <v>333</v>
      </c>
      <c r="I77" s="309">
        <v>12</v>
      </c>
      <c r="J77" s="310" t="s">
        <v>864</v>
      </c>
      <c r="K77" s="310" t="s">
        <v>865</v>
      </c>
      <c r="L77" s="310" t="s">
        <v>866</v>
      </c>
      <c r="M77" s="311" t="s">
        <v>867</v>
      </c>
      <c r="N77" s="258" t="e">
        <f>VLOOKUP(C77,[1]Combine!$B:$B,1,0)</f>
        <v>#VALUE!</v>
      </c>
    </row>
    <row r="78" spans="1:15" s="292" customFormat="1" ht="75.75" customHeight="1" x14ac:dyDescent="0.25">
      <c r="A78" s="302">
        <v>76</v>
      </c>
      <c r="B78" s="303" t="s">
        <v>307</v>
      </c>
      <c r="C78" s="304" t="s">
        <v>881</v>
      </c>
      <c r="D78" s="312" t="s">
        <v>882</v>
      </c>
      <c r="E78" s="305" t="s">
        <v>883</v>
      </c>
      <c r="F78" s="308" t="s">
        <v>29</v>
      </c>
      <c r="G78" s="307">
        <v>97026</v>
      </c>
      <c r="H78" s="308" t="s">
        <v>333</v>
      </c>
      <c r="I78" s="309">
        <v>12</v>
      </c>
      <c r="J78" s="310" t="s">
        <v>864</v>
      </c>
      <c r="K78" s="310" t="s">
        <v>865</v>
      </c>
      <c r="L78" s="310" t="s">
        <v>866</v>
      </c>
      <c r="M78" s="311" t="s">
        <v>867</v>
      </c>
      <c r="N78" s="258" t="e">
        <f>VLOOKUP(C78,[1]Combine!$B:$B,1,0)</f>
        <v>#VALUE!</v>
      </c>
    </row>
    <row r="79" spans="1:15" s="292" customFormat="1" ht="75.75" customHeight="1" x14ac:dyDescent="0.25">
      <c r="A79" s="302">
        <v>77</v>
      </c>
      <c r="B79" s="303" t="s">
        <v>307</v>
      </c>
      <c r="C79" s="304" t="s">
        <v>884</v>
      </c>
      <c r="D79" s="305" t="s">
        <v>787</v>
      </c>
      <c r="E79" s="92" t="s">
        <v>109</v>
      </c>
      <c r="F79" s="308" t="s">
        <v>885</v>
      </c>
      <c r="G79" s="307">
        <v>97024</v>
      </c>
      <c r="H79" s="308" t="s">
        <v>333</v>
      </c>
      <c r="I79" s="309">
        <v>12</v>
      </c>
      <c r="J79" s="310" t="s">
        <v>864</v>
      </c>
      <c r="K79" s="310" t="s">
        <v>865</v>
      </c>
      <c r="L79" s="310" t="s">
        <v>866</v>
      </c>
      <c r="M79" s="311" t="s">
        <v>867</v>
      </c>
      <c r="N79" s="258" t="e">
        <f>VLOOKUP(C79,[1]Combine!$B:$B,1,0)</f>
        <v>#VALUE!</v>
      </c>
    </row>
    <row r="80" spans="1:15" s="298" customFormat="1" ht="75.75" customHeight="1" x14ac:dyDescent="0.25">
      <c r="A80" s="302">
        <v>78</v>
      </c>
      <c r="B80" s="303" t="s">
        <v>307</v>
      </c>
      <c r="C80" s="304" t="s">
        <v>886</v>
      </c>
      <c r="D80" s="305" t="s">
        <v>887</v>
      </c>
      <c r="E80" s="92" t="s">
        <v>888</v>
      </c>
      <c r="F80" s="308" t="s">
        <v>889</v>
      </c>
      <c r="G80" s="307">
        <v>97014</v>
      </c>
      <c r="H80" s="308" t="s">
        <v>333</v>
      </c>
      <c r="I80" s="309">
        <v>12</v>
      </c>
      <c r="J80" s="310" t="s">
        <v>864</v>
      </c>
      <c r="K80" s="310" t="s">
        <v>865</v>
      </c>
      <c r="L80" s="310" t="s">
        <v>866</v>
      </c>
      <c r="M80" s="311" t="s">
        <v>867</v>
      </c>
      <c r="N80" s="258" t="e">
        <f>VLOOKUP(C80,[1]Combine!$B:$B,1,0)</f>
        <v>#VALUE!</v>
      </c>
    </row>
    <row r="81" spans="1:51" s="298" customFormat="1" ht="75.75" customHeight="1" x14ac:dyDescent="0.25">
      <c r="A81" s="302">
        <v>79</v>
      </c>
      <c r="B81" s="303" t="s">
        <v>307</v>
      </c>
      <c r="C81" s="304" t="s">
        <v>890</v>
      </c>
      <c r="D81" s="305" t="s">
        <v>891</v>
      </c>
      <c r="E81" s="305" t="s">
        <v>892</v>
      </c>
      <c r="F81" s="308" t="s">
        <v>893</v>
      </c>
      <c r="G81" s="307">
        <v>97021</v>
      </c>
      <c r="H81" s="308" t="s">
        <v>333</v>
      </c>
      <c r="I81" s="309">
        <v>12</v>
      </c>
      <c r="J81" s="310" t="s">
        <v>864</v>
      </c>
      <c r="K81" s="310" t="s">
        <v>865</v>
      </c>
      <c r="L81" s="310" t="s">
        <v>866</v>
      </c>
      <c r="M81" s="311" t="s">
        <v>867</v>
      </c>
      <c r="N81" s="258" t="e">
        <f>VLOOKUP(C81,[1]Combine!$B:$B,1,0)</f>
        <v>#VALUE!</v>
      </c>
    </row>
    <row r="82" spans="1:51" s="251" customFormat="1" ht="75.75" customHeight="1" x14ac:dyDescent="0.2">
      <c r="A82" s="302">
        <v>80</v>
      </c>
      <c r="B82" s="303" t="s">
        <v>307</v>
      </c>
      <c r="C82" s="304" t="s">
        <v>894</v>
      </c>
      <c r="D82" s="305" t="s">
        <v>891</v>
      </c>
      <c r="E82" s="305" t="s">
        <v>892</v>
      </c>
      <c r="F82" s="308" t="s">
        <v>893</v>
      </c>
      <c r="G82" s="307">
        <v>97022</v>
      </c>
      <c r="H82" s="308" t="s">
        <v>333</v>
      </c>
      <c r="I82" s="309">
        <v>12</v>
      </c>
      <c r="J82" s="310" t="s">
        <v>864</v>
      </c>
      <c r="K82" s="310" t="s">
        <v>865</v>
      </c>
      <c r="L82" s="310" t="s">
        <v>866</v>
      </c>
      <c r="M82" s="311" t="s">
        <v>867</v>
      </c>
      <c r="N82" s="258" t="e">
        <f>VLOOKUP(C82,[1]Combine!$B:$B,1,0)</f>
        <v>#VALUE!</v>
      </c>
    </row>
    <row r="83" spans="1:51" s="251" customFormat="1" ht="75.75" customHeight="1" x14ac:dyDescent="0.2">
      <c r="A83" s="302">
        <v>81</v>
      </c>
      <c r="B83" s="303" t="s">
        <v>307</v>
      </c>
      <c r="C83" s="304" t="s">
        <v>895</v>
      </c>
      <c r="D83" s="305" t="s">
        <v>896</v>
      </c>
      <c r="E83" s="305" t="s">
        <v>892</v>
      </c>
      <c r="F83" s="308" t="s">
        <v>897</v>
      </c>
      <c r="G83" s="307">
        <v>97023</v>
      </c>
      <c r="H83" s="308" t="s">
        <v>333</v>
      </c>
      <c r="I83" s="309">
        <v>12</v>
      </c>
      <c r="J83" s="310" t="s">
        <v>864</v>
      </c>
      <c r="K83" s="310" t="s">
        <v>865</v>
      </c>
      <c r="L83" s="310" t="s">
        <v>866</v>
      </c>
      <c r="M83" s="311" t="s">
        <v>867</v>
      </c>
      <c r="N83" s="258" t="e">
        <f>VLOOKUP(C83,[1]Combine!$B:$B,1,0)</f>
        <v>#VALUE!</v>
      </c>
    </row>
    <row r="84" spans="1:51" x14ac:dyDescent="0.2">
      <c r="N84" s="251"/>
      <c r="O84" s="251"/>
      <c r="P84" s="251"/>
      <c r="Q84" s="251"/>
      <c r="R84" s="251"/>
      <c r="S84" s="251"/>
      <c r="T84" s="251"/>
      <c r="U84" s="251"/>
      <c r="V84" s="251"/>
      <c r="W84" s="251"/>
      <c r="X84" s="251"/>
      <c r="Y84" s="251"/>
      <c r="Z84" s="251"/>
      <c r="AA84" s="251"/>
      <c r="AB84" s="251"/>
      <c r="AC84" s="251"/>
      <c r="AD84" s="251"/>
      <c r="AE84" s="251"/>
      <c r="AF84" s="251"/>
      <c r="AG84" s="251"/>
      <c r="AH84" s="251"/>
      <c r="AI84" s="251"/>
      <c r="AJ84" s="251"/>
      <c r="AK84" s="251"/>
      <c r="AL84" s="251"/>
      <c r="AM84" s="251"/>
      <c r="AN84" s="251"/>
      <c r="AO84" s="251"/>
      <c r="AP84" s="251"/>
      <c r="AQ84" s="251"/>
      <c r="AR84" s="251"/>
      <c r="AS84" s="251"/>
      <c r="AT84" s="251"/>
      <c r="AU84" s="251"/>
    </row>
    <row r="85" spans="1:51" x14ac:dyDescent="0.2">
      <c r="N85" s="251"/>
      <c r="O85" s="251"/>
      <c r="P85" s="251"/>
      <c r="Q85" s="251"/>
      <c r="R85" s="251"/>
      <c r="S85" s="251"/>
      <c r="T85" s="251"/>
      <c r="U85" s="251"/>
      <c r="V85" s="251"/>
      <c r="W85" s="251"/>
      <c r="X85" s="251"/>
      <c r="Y85" s="251"/>
      <c r="Z85" s="251"/>
      <c r="AA85" s="251"/>
      <c r="AB85" s="251"/>
      <c r="AC85" s="251"/>
      <c r="AD85" s="251"/>
      <c r="AE85" s="251"/>
      <c r="AF85" s="251"/>
      <c r="AG85" s="251"/>
      <c r="AH85" s="251"/>
      <c r="AI85" s="251"/>
      <c r="AJ85" s="251"/>
      <c r="AK85" s="251"/>
      <c r="AL85" s="251"/>
      <c r="AM85" s="251"/>
      <c r="AN85" s="251"/>
      <c r="AO85" s="251"/>
      <c r="AP85" s="251"/>
      <c r="AQ85" s="251"/>
      <c r="AR85" s="251"/>
      <c r="AS85" s="251"/>
      <c r="AT85" s="251"/>
      <c r="AU85" s="251"/>
    </row>
    <row r="86" spans="1:51" x14ac:dyDescent="0.2">
      <c r="N86" s="251"/>
      <c r="O86" s="251"/>
      <c r="P86" s="251"/>
      <c r="Q86" s="251"/>
      <c r="R86" s="251"/>
      <c r="S86" s="251"/>
      <c r="T86" s="251"/>
      <c r="U86" s="251"/>
      <c r="V86" s="251"/>
      <c r="W86" s="251"/>
      <c r="X86" s="251"/>
      <c r="Y86" s="251"/>
      <c r="Z86" s="251"/>
      <c r="AA86" s="251"/>
      <c r="AB86" s="251"/>
      <c r="AC86" s="251"/>
      <c r="AD86" s="251"/>
      <c r="AE86" s="251"/>
      <c r="AF86" s="251"/>
      <c r="AG86" s="251"/>
      <c r="AH86" s="251"/>
      <c r="AI86" s="251"/>
      <c r="AJ86" s="251"/>
      <c r="AK86" s="251"/>
      <c r="AL86" s="251"/>
      <c r="AM86" s="251"/>
      <c r="AN86" s="251"/>
      <c r="AO86" s="251"/>
      <c r="AP86" s="251"/>
      <c r="AQ86" s="251"/>
      <c r="AR86" s="251"/>
      <c r="AS86" s="251"/>
      <c r="AT86" s="251"/>
      <c r="AU86" s="251"/>
    </row>
    <row r="87" spans="1:51" x14ac:dyDescent="0.2">
      <c r="N87" s="251"/>
      <c r="O87" s="251"/>
      <c r="P87" s="251"/>
      <c r="Q87" s="251"/>
      <c r="R87" s="251"/>
      <c r="S87" s="251"/>
      <c r="T87" s="251"/>
      <c r="U87" s="251"/>
      <c r="V87" s="251"/>
      <c r="W87" s="251"/>
      <c r="X87" s="251"/>
      <c r="Y87" s="251"/>
      <c r="Z87" s="251"/>
      <c r="AA87" s="251"/>
      <c r="AB87" s="251"/>
      <c r="AC87" s="251"/>
      <c r="AD87" s="251"/>
      <c r="AE87" s="251"/>
      <c r="AF87" s="251"/>
      <c r="AG87" s="251"/>
      <c r="AH87" s="251"/>
      <c r="AI87" s="251"/>
      <c r="AJ87" s="251"/>
      <c r="AK87" s="251"/>
      <c r="AL87" s="251"/>
      <c r="AM87" s="251"/>
      <c r="AN87" s="251"/>
      <c r="AO87" s="251"/>
      <c r="AP87" s="251"/>
      <c r="AQ87" s="251"/>
      <c r="AR87" s="251"/>
      <c r="AS87" s="251"/>
      <c r="AT87" s="251"/>
      <c r="AU87" s="251"/>
    </row>
    <row r="88" spans="1:51" s="286" customFormat="1" ht="18.75" customHeight="1" x14ac:dyDescent="0.25">
      <c r="A88" s="316"/>
      <c r="B88" s="317" t="s">
        <v>1197</v>
      </c>
      <c r="C88" s="318"/>
      <c r="D88" s="319"/>
      <c r="E88" s="319"/>
      <c r="F88" s="319"/>
      <c r="G88" s="320"/>
      <c r="H88" s="321"/>
      <c r="I88" s="321"/>
      <c r="J88" s="321"/>
      <c r="K88" s="322"/>
      <c r="L88" s="323"/>
      <c r="M88" s="319"/>
      <c r="N88" s="285"/>
      <c r="O88" s="285"/>
      <c r="P88" s="285"/>
      <c r="Q88" s="285"/>
      <c r="R88" s="285"/>
      <c r="S88" s="285"/>
      <c r="T88" s="285"/>
      <c r="U88" s="285"/>
      <c r="V88" s="285"/>
      <c r="W88" s="285"/>
      <c r="X88" s="285"/>
      <c r="Y88" s="285"/>
      <c r="Z88" s="285"/>
      <c r="AA88" s="285"/>
      <c r="AB88" s="285"/>
      <c r="AC88" s="285"/>
      <c r="AD88" s="285"/>
      <c r="AE88" s="285"/>
      <c r="AF88" s="285"/>
      <c r="AG88" s="285"/>
      <c r="AH88" s="285"/>
      <c r="AI88" s="285"/>
      <c r="AJ88" s="285"/>
      <c r="AK88" s="285"/>
      <c r="AL88" s="285"/>
      <c r="AM88" s="285"/>
      <c r="AN88" s="285"/>
      <c r="AO88" s="285"/>
      <c r="AP88" s="285"/>
      <c r="AQ88" s="285"/>
      <c r="AR88" s="285"/>
      <c r="AS88" s="285"/>
      <c r="AT88" s="285"/>
      <c r="AU88" s="285"/>
      <c r="AV88" s="285"/>
      <c r="AW88" s="285"/>
      <c r="AX88" s="285"/>
      <c r="AY88" s="285"/>
    </row>
    <row r="89" spans="1:51" s="286" customFormat="1" ht="21.75" customHeight="1" x14ac:dyDescent="0.25">
      <c r="A89" s="316"/>
      <c r="B89" s="317" t="s">
        <v>1198</v>
      </c>
      <c r="C89" s="318"/>
      <c r="D89" s="319"/>
      <c r="E89" s="319"/>
      <c r="F89" s="319"/>
      <c r="G89" s="320"/>
      <c r="H89" s="321"/>
      <c r="I89" s="321"/>
      <c r="J89" s="321"/>
      <c r="K89" s="322"/>
      <c r="L89" s="323"/>
      <c r="M89" s="319"/>
      <c r="N89" s="285"/>
      <c r="O89" s="285"/>
      <c r="P89" s="285"/>
      <c r="Q89" s="285"/>
      <c r="R89" s="285"/>
      <c r="S89" s="285"/>
      <c r="T89" s="285"/>
      <c r="U89" s="285"/>
      <c r="V89" s="285"/>
      <c r="W89" s="285"/>
      <c r="X89" s="285"/>
      <c r="Y89" s="285"/>
      <c r="Z89" s="285"/>
      <c r="AA89" s="285"/>
      <c r="AB89" s="285"/>
      <c r="AC89" s="285"/>
      <c r="AD89" s="285"/>
      <c r="AE89" s="285"/>
      <c r="AF89" s="285"/>
      <c r="AG89" s="285"/>
      <c r="AH89" s="285"/>
      <c r="AI89" s="285"/>
      <c r="AJ89" s="285"/>
      <c r="AK89" s="285"/>
      <c r="AL89" s="285"/>
      <c r="AM89" s="285"/>
      <c r="AN89" s="285"/>
      <c r="AO89" s="285"/>
      <c r="AP89" s="285"/>
      <c r="AQ89" s="285"/>
      <c r="AR89" s="285"/>
      <c r="AS89" s="285"/>
      <c r="AT89" s="285"/>
      <c r="AU89" s="285"/>
      <c r="AV89" s="285"/>
      <c r="AW89" s="285"/>
      <c r="AX89" s="285"/>
      <c r="AY89" s="285"/>
    </row>
    <row r="90" spans="1:51" s="286" customFormat="1" ht="21.75" customHeight="1" x14ac:dyDescent="0.25">
      <c r="A90" s="316"/>
      <c r="B90" s="317" t="s">
        <v>1199</v>
      </c>
      <c r="C90" s="318"/>
      <c r="D90" s="319"/>
      <c r="E90" s="319"/>
      <c r="F90" s="319"/>
      <c r="G90" s="320"/>
      <c r="H90" s="321"/>
      <c r="I90" s="321"/>
      <c r="J90" s="321"/>
      <c r="K90" s="322"/>
      <c r="L90" s="323"/>
      <c r="M90" s="319"/>
      <c r="N90" s="285"/>
      <c r="O90" s="285"/>
      <c r="P90" s="285"/>
      <c r="Q90" s="285"/>
      <c r="R90" s="285"/>
      <c r="S90" s="285"/>
      <c r="T90" s="285"/>
      <c r="U90" s="285"/>
      <c r="V90" s="285"/>
      <c r="W90" s="285"/>
      <c r="X90" s="285"/>
      <c r="Y90" s="285"/>
      <c r="Z90" s="285"/>
      <c r="AA90" s="285"/>
      <c r="AB90" s="285"/>
      <c r="AC90" s="285"/>
      <c r="AD90" s="285"/>
      <c r="AE90" s="285"/>
      <c r="AF90" s="285"/>
      <c r="AG90" s="285"/>
      <c r="AH90" s="285"/>
      <c r="AI90" s="285"/>
      <c r="AJ90" s="285"/>
      <c r="AK90" s="285"/>
      <c r="AL90" s="285"/>
      <c r="AM90" s="285"/>
      <c r="AN90" s="285"/>
      <c r="AO90" s="285"/>
      <c r="AP90" s="285"/>
      <c r="AQ90" s="285"/>
      <c r="AR90" s="285"/>
      <c r="AS90" s="285"/>
      <c r="AT90" s="285"/>
      <c r="AU90" s="285"/>
      <c r="AV90" s="285"/>
      <c r="AW90" s="285"/>
      <c r="AX90" s="285"/>
      <c r="AY90" s="285"/>
    </row>
    <row r="91" spans="1:51" s="286" customFormat="1" ht="22.5" customHeight="1" x14ac:dyDescent="0.25">
      <c r="A91" s="316"/>
      <c r="B91" s="317" t="s">
        <v>1200</v>
      </c>
      <c r="C91" s="318"/>
      <c r="D91" s="319"/>
      <c r="E91" s="319"/>
      <c r="F91" s="319"/>
      <c r="G91" s="320"/>
      <c r="H91" s="321"/>
      <c r="I91" s="321"/>
      <c r="J91" s="321"/>
      <c r="K91" s="322"/>
      <c r="L91" s="323"/>
      <c r="M91" s="319"/>
      <c r="N91" s="285"/>
      <c r="O91" s="285"/>
      <c r="P91" s="285"/>
      <c r="Q91" s="285"/>
      <c r="R91" s="285"/>
      <c r="S91" s="285"/>
      <c r="T91" s="285"/>
      <c r="U91" s="285"/>
      <c r="V91" s="285"/>
      <c r="W91" s="285"/>
      <c r="X91" s="285"/>
      <c r="Y91" s="285"/>
      <c r="Z91" s="285"/>
      <c r="AA91" s="285"/>
      <c r="AB91" s="285"/>
      <c r="AC91" s="285"/>
      <c r="AD91" s="285"/>
      <c r="AE91" s="285"/>
      <c r="AF91" s="285"/>
      <c r="AG91" s="285"/>
      <c r="AH91" s="285"/>
      <c r="AI91" s="285"/>
      <c r="AJ91" s="285"/>
      <c r="AK91" s="285"/>
      <c r="AL91" s="285"/>
      <c r="AM91" s="285"/>
      <c r="AN91" s="285"/>
      <c r="AO91" s="285"/>
      <c r="AP91" s="285"/>
      <c r="AQ91" s="285"/>
      <c r="AR91" s="285"/>
      <c r="AS91" s="285"/>
      <c r="AT91" s="285"/>
      <c r="AU91" s="285"/>
      <c r="AV91" s="285"/>
      <c r="AW91" s="285"/>
      <c r="AX91" s="285"/>
      <c r="AY91" s="285"/>
    </row>
    <row r="92" spans="1:51" s="286" customFormat="1" ht="24" customHeight="1" x14ac:dyDescent="0.25">
      <c r="A92" s="316"/>
      <c r="B92" s="317" t="s">
        <v>1201</v>
      </c>
      <c r="C92" s="318"/>
      <c r="D92" s="319"/>
      <c r="E92" s="319"/>
      <c r="F92" s="319"/>
      <c r="G92" s="320"/>
      <c r="H92" s="321"/>
      <c r="I92" s="321"/>
      <c r="J92" s="321"/>
      <c r="K92" s="322"/>
      <c r="L92" s="323"/>
      <c r="M92" s="319"/>
      <c r="N92" s="285"/>
      <c r="O92" s="285"/>
      <c r="P92" s="285"/>
      <c r="Q92" s="285"/>
      <c r="R92" s="285"/>
      <c r="S92" s="285"/>
      <c r="T92" s="285"/>
      <c r="U92" s="285"/>
      <c r="V92" s="285"/>
      <c r="W92" s="285"/>
      <c r="X92" s="285"/>
      <c r="Y92" s="285"/>
      <c r="Z92" s="285"/>
      <c r="AA92" s="285"/>
      <c r="AB92" s="285"/>
      <c r="AC92" s="285"/>
      <c r="AD92" s="285"/>
      <c r="AE92" s="285"/>
      <c r="AF92" s="285"/>
      <c r="AG92" s="285"/>
      <c r="AH92" s="285"/>
      <c r="AI92" s="285"/>
      <c r="AJ92" s="285"/>
      <c r="AK92" s="285"/>
      <c r="AL92" s="285"/>
      <c r="AM92" s="285"/>
      <c r="AN92" s="285"/>
      <c r="AO92" s="285"/>
      <c r="AP92" s="285"/>
      <c r="AQ92" s="285"/>
      <c r="AR92" s="285"/>
      <c r="AS92" s="285"/>
      <c r="AT92" s="285"/>
      <c r="AU92" s="285"/>
      <c r="AV92" s="285"/>
      <c r="AW92" s="285"/>
      <c r="AX92" s="285"/>
      <c r="AY92" s="285"/>
    </row>
    <row r="93" spans="1:51" x14ac:dyDescent="0.2">
      <c r="N93" s="251"/>
      <c r="O93" s="251"/>
      <c r="P93" s="251"/>
      <c r="Q93" s="251"/>
      <c r="R93" s="251"/>
      <c r="S93" s="251"/>
      <c r="T93" s="251"/>
      <c r="U93" s="251"/>
      <c r="V93" s="251"/>
      <c r="W93" s="251"/>
      <c r="X93" s="251"/>
      <c r="Y93" s="251"/>
      <c r="Z93" s="251"/>
      <c r="AA93" s="251"/>
      <c r="AB93" s="251"/>
      <c r="AC93" s="251"/>
      <c r="AD93" s="251"/>
      <c r="AE93" s="251"/>
      <c r="AF93" s="251"/>
      <c r="AG93" s="251"/>
      <c r="AH93" s="251"/>
      <c r="AI93" s="251"/>
      <c r="AJ93" s="251"/>
      <c r="AK93" s="251"/>
      <c r="AL93" s="251"/>
      <c r="AM93" s="251"/>
      <c r="AN93" s="251"/>
      <c r="AO93" s="251"/>
      <c r="AP93" s="251"/>
      <c r="AQ93" s="251"/>
      <c r="AR93" s="251"/>
      <c r="AS93" s="251"/>
      <c r="AT93" s="251"/>
      <c r="AU93" s="251"/>
    </row>
    <row r="94" spans="1:51" x14ac:dyDescent="0.2">
      <c r="N94" s="251"/>
      <c r="O94" s="251"/>
      <c r="P94" s="251"/>
      <c r="Q94" s="251"/>
      <c r="R94" s="251"/>
      <c r="S94" s="251"/>
      <c r="T94" s="251"/>
      <c r="U94" s="251"/>
      <c r="V94" s="251"/>
      <c r="W94" s="251"/>
      <c r="X94" s="251"/>
      <c r="Y94" s="251"/>
      <c r="Z94" s="251"/>
      <c r="AA94" s="251"/>
      <c r="AB94" s="251"/>
      <c r="AC94" s="251"/>
      <c r="AD94" s="251"/>
      <c r="AE94" s="251"/>
      <c r="AF94" s="251"/>
      <c r="AG94" s="251"/>
      <c r="AH94" s="251"/>
      <c r="AI94" s="251"/>
      <c r="AJ94" s="251"/>
      <c r="AK94" s="251"/>
      <c r="AL94" s="251"/>
      <c r="AM94" s="251"/>
      <c r="AN94" s="251"/>
      <c r="AO94" s="251"/>
      <c r="AP94" s="251"/>
      <c r="AQ94" s="251"/>
      <c r="AR94" s="251"/>
      <c r="AS94" s="251"/>
      <c r="AT94" s="251"/>
      <c r="AU94" s="251"/>
    </row>
    <row r="95" spans="1:51" x14ac:dyDescent="0.2">
      <c r="N95" s="251"/>
      <c r="O95" s="251"/>
      <c r="P95" s="251"/>
      <c r="Q95" s="251"/>
      <c r="R95" s="251"/>
      <c r="S95" s="251"/>
      <c r="T95" s="251"/>
      <c r="U95" s="251"/>
      <c r="V95" s="251"/>
      <c r="W95" s="251"/>
      <c r="X95" s="251"/>
      <c r="Y95" s="251"/>
      <c r="Z95" s="251"/>
      <c r="AA95" s="251"/>
      <c r="AB95" s="251"/>
      <c r="AC95" s="251"/>
      <c r="AD95" s="251"/>
      <c r="AE95" s="251"/>
      <c r="AF95" s="251"/>
      <c r="AG95" s="251"/>
      <c r="AH95" s="251"/>
      <c r="AI95" s="251"/>
      <c r="AJ95" s="251"/>
      <c r="AK95" s="251"/>
      <c r="AL95" s="251"/>
      <c r="AM95" s="251"/>
      <c r="AN95" s="251"/>
      <c r="AO95" s="251"/>
      <c r="AP95" s="251"/>
      <c r="AQ95" s="251"/>
      <c r="AR95" s="251"/>
      <c r="AS95" s="251"/>
      <c r="AT95" s="251"/>
      <c r="AU95" s="251"/>
    </row>
    <row r="96" spans="1:51" x14ac:dyDescent="0.2">
      <c r="N96" s="251"/>
      <c r="O96" s="251"/>
      <c r="P96" s="251"/>
      <c r="Q96" s="251"/>
      <c r="R96" s="251"/>
      <c r="S96" s="251"/>
      <c r="T96" s="251"/>
      <c r="U96" s="251"/>
      <c r="V96" s="251"/>
      <c r="W96" s="251"/>
      <c r="X96" s="251"/>
      <c r="Y96" s="251"/>
      <c r="Z96" s="251"/>
      <c r="AA96" s="251"/>
      <c r="AB96" s="251"/>
      <c r="AC96" s="251"/>
      <c r="AD96" s="251"/>
      <c r="AE96" s="251"/>
      <c r="AF96" s="251"/>
      <c r="AG96" s="251"/>
      <c r="AH96" s="251"/>
      <c r="AI96" s="251"/>
      <c r="AJ96" s="251"/>
      <c r="AK96" s="251"/>
      <c r="AL96" s="251"/>
      <c r="AM96" s="251"/>
      <c r="AN96" s="251"/>
      <c r="AO96" s="251"/>
      <c r="AP96" s="251"/>
      <c r="AQ96" s="251"/>
      <c r="AR96" s="251"/>
      <c r="AS96" s="251"/>
      <c r="AT96" s="251"/>
      <c r="AU96" s="251"/>
    </row>
    <row r="97" spans="14:47" x14ac:dyDescent="0.2">
      <c r="N97" s="251"/>
      <c r="O97" s="251"/>
      <c r="P97" s="251"/>
      <c r="Q97" s="251"/>
      <c r="R97" s="251"/>
      <c r="S97" s="251"/>
      <c r="T97" s="251"/>
      <c r="U97" s="251"/>
      <c r="V97" s="251"/>
      <c r="W97" s="251"/>
      <c r="X97" s="251"/>
      <c r="Y97" s="251"/>
      <c r="Z97" s="251"/>
      <c r="AA97" s="251"/>
      <c r="AB97" s="251"/>
      <c r="AC97" s="251"/>
      <c r="AD97" s="251"/>
      <c r="AE97" s="251"/>
      <c r="AF97" s="251"/>
      <c r="AG97" s="251"/>
      <c r="AH97" s="251"/>
      <c r="AI97" s="251"/>
      <c r="AJ97" s="251"/>
      <c r="AK97" s="251"/>
      <c r="AL97" s="251"/>
      <c r="AM97" s="251"/>
      <c r="AN97" s="251"/>
      <c r="AO97" s="251"/>
      <c r="AP97" s="251"/>
      <c r="AQ97" s="251"/>
      <c r="AR97" s="251"/>
      <c r="AS97" s="251"/>
      <c r="AT97" s="251"/>
      <c r="AU97" s="251"/>
    </row>
    <row r="98" spans="14:47" x14ac:dyDescent="0.2">
      <c r="N98" s="251"/>
      <c r="O98" s="251"/>
      <c r="P98" s="251"/>
      <c r="Q98" s="251"/>
      <c r="R98" s="251"/>
      <c r="S98" s="251"/>
      <c r="T98" s="251"/>
      <c r="U98" s="251"/>
      <c r="V98" s="251"/>
      <c r="W98" s="251"/>
      <c r="X98" s="251"/>
      <c r="Y98" s="251"/>
      <c r="Z98" s="251"/>
      <c r="AA98" s="251"/>
      <c r="AB98" s="251"/>
      <c r="AC98" s="251"/>
      <c r="AD98" s="251"/>
      <c r="AE98" s="251"/>
      <c r="AF98" s="251"/>
      <c r="AG98" s="251"/>
      <c r="AH98" s="251"/>
      <c r="AI98" s="251"/>
      <c r="AJ98" s="251"/>
      <c r="AK98" s="251"/>
      <c r="AL98" s="251"/>
      <c r="AM98" s="251"/>
      <c r="AN98" s="251"/>
      <c r="AO98" s="251"/>
      <c r="AP98" s="251"/>
      <c r="AQ98" s="251"/>
      <c r="AR98" s="251"/>
      <c r="AS98" s="251"/>
      <c r="AT98" s="251"/>
      <c r="AU98" s="251"/>
    </row>
    <row r="99" spans="14:47" x14ac:dyDescent="0.2">
      <c r="N99" s="251"/>
      <c r="O99" s="251"/>
      <c r="P99" s="251"/>
      <c r="Q99" s="251"/>
      <c r="R99" s="251"/>
      <c r="S99" s="251"/>
      <c r="T99" s="251"/>
      <c r="U99" s="251"/>
      <c r="V99" s="251"/>
      <c r="W99" s="251"/>
      <c r="X99" s="251"/>
      <c r="Y99" s="251"/>
      <c r="Z99" s="251"/>
      <c r="AA99" s="251"/>
      <c r="AB99" s="251"/>
      <c r="AC99" s="251"/>
      <c r="AD99" s="251"/>
      <c r="AE99" s="251"/>
      <c r="AF99" s="251"/>
      <c r="AG99" s="251"/>
      <c r="AH99" s="251"/>
      <c r="AI99" s="251"/>
      <c r="AJ99" s="251"/>
      <c r="AK99" s="251"/>
      <c r="AL99" s="251"/>
      <c r="AM99" s="251"/>
      <c r="AN99" s="251"/>
      <c r="AO99" s="251"/>
      <c r="AP99" s="251"/>
      <c r="AQ99" s="251"/>
      <c r="AR99" s="251"/>
      <c r="AS99" s="251"/>
      <c r="AT99" s="251"/>
      <c r="AU99" s="251"/>
    </row>
    <row r="100" spans="14:47" x14ac:dyDescent="0.2">
      <c r="N100" s="251"/>
      <c r="O100" s="251"/>
      <c r="P100" s="251"/>
      <c r="Q100" s="251"/>
      <c r="R100" s="251"/>
      <c r="S100" s="251"/>
      <c r="T100" s="251"/>
      <c r="U100" s="251"/>
      <c r="V100" s="251"/>
      <c r="W100" s="251"/>
      <c r="X100" s="251"/>
      <c r="Y100" s="251"/>
      <c r="Z100" s="251"/>
      <c r="AA100" s="251"/>
      <c r="AB100" s="251"/>
      <c r="AC100" s="251"/>
      <c r="AD100" s="251"/>
      <c r="AE100" s="251"/>
      <c r="AF100" s="251"/>
      <c r="AG100" s="251"/>
      <c r="AH100" s="251"/>
      <c r="AI100" s="251"/>
      <c r="AJ100" s="251"/>
      <c r="AK100" s="251"/>
      <c r="AL100" s="251"/>
      <c r="AM100" s="251"/>
      <c r="AN100" s="251"/>
      <c r="AO100" s="251"/>
      <c r="AP100" s="251"/>
      <c r="AQ100" s="251"/>
      <c r="AR100" s="251"/>
      <c r="AS100" s="251"/>
      <c r="AT100" s="251"/>
      <c r="AU100" s="251"/>
    </row>
    <row r="101" spans="14:47" x14ac:dyDescent="0.2">
      <c r="N101" s="251"/>
      <c r="O101" s="251"/>
      <c r="P101" s="251"/>
      <c r="Q101" s="251"/>
      <c r="R101" s="251"/>
      <c r="S101" s="251"/>
      <c r="T101" s="251"/>
      <c r="U101" s="251"/>
      <c r="V101" s="251"/>
      <c r="W101" s="251"/>
      <c r="X101" s="251"/>
      <c r="Y101" s="251"/>
      <c r="Z101" s="251"/>
      <c r="AA101" s="251"/>
      <c r="AB101" s="251"/>
      <c r="AC101" s="251"/>
      <c r="AD101" s="251"/>
      <c r="AE101" s="251"/>
      <c r="AF101" s="251"/>
      <c r="AG101" s="251"/>
      <c r="AH101" s="251"/>
      <c r="AI101" s="251"/>
      <c r="AJ101" s="251"/>
      <c r="AK101" s="251"/>
      <c r="AL101" s="251"/>
      <c r="AM101" s="251"/>
      <c r="AN101" s="251"/>
      <c r="AO101" s="251"/>
      <c r="AP101" s="251"/>
      <c r="AQ101" s="251"/>
      <c r="AR101" s="251"/>
      <c r="AS101" s="251"/>
      <c r="AT101" s="251"/>
      <c r="AU101" s="251"/>
    </row>
    <row r="102" spans="14:47" x14ac:dyDescent="0.2">
      <c r="N102" s="251"/>
      <c r="O102" s="251"/>
      <c r="P102" s="251"/>
      <c r="Q102" s="251"/>
      <c r="R102" s="251"/>
      <c r="S102" s="251"/>
      <c r="T102" s="251"/>
      <c r="U102" s="251"/>
      <c r="V102" s="251"/>
      <c r="W102" s="251"/>
      <c r="X102" s="251"/>
      <c r="Y102" s="251"/>
      <c r="Z102" s="251"/>
      <c r="AA102" s="251"/>
      <c r="AB102" s="251"/>
      <c r="AC102" s="251"/>
      <c r="AD102" s="251"/>
      <c r="AE102" s="251"/>
      <c r="AF102" s="251"/>
      <c r="AG102" s="251"/>
      <c r="AH102" s="251"/>
      <c r="AI102" s="251"/>
      <c r="AJ102" s="251"/>
      <c r="AK102" s="251"/>
      <c r="AL102" s="251"/>
      <c r="AM102" s="251"/>
      <c r="AN102" s="251"/>
      <c r="AO102" s="251"/>
      <c r="AP102" s="251"/>
      <c r="AQ102" s="251"/>
      <c r="AR102" s="251"/>
      <c r="AS102" s="251"/>
      <c r="AT102" s="251"/>
      <c r="AU102" s="251"/>
    </row>
    <row r="103" spans="14:47" x14ac:dyDescent="0.2">
      <c r="N103" s="251"/>
      <c r="O103" s="251"/>
      <c r="P103" s="251"/>
      <c r="Q103" s="251"/>
      <c r="R103" s="251"/>
      <c r="S103" s="251"/>
      <c r="T103" s="251"/>
      <c r="U103" s="251"/>
      <c r="V103" s="251"/>
      <c r="W103" s="251"/>
      <c r="X103" s="251"/>
      <c r="Y103" s="251"/>
      <c r="Z103" s="251"/>
      <c r="AA103" s="251"/>
      <c r="AB103" s="251"/>
      <c r="AC103" s="251"/>
      <c r="AD103" s="251"/>
      <c r="AE103" s="251"/>
      <c r="AF103" s="251"/>
      <c r="AG103" s="251"/>
      <c r="AH103" s="251"/>
      <c r="AI103" s="251"/>
      <c r="AJ103" s="251"/>
      <c r="AK103" s="251"/>
      <c r="AL103" s="251"/>
      <c r="AM103" s="251"/>
      <c r="AN103" s="251"/>
      <c r="AO103" s="251"/>
      <c r="AP103" s="251"/>
      <c r="AQ103" s="251"/>
      <c r="AR103" s="251"/>
      <c r="AS103" s="251"/>
      <c r="AT103" s="251"/>
      <c r="AU103" s="251"/>
    </row>
    <row r="104" spans="14:47" x14ac:dyDescent="0.2">
      <c r="N104" s="251"/>
      <c r="O104" s="251"/>
      <c r="P104" s="251"/>
      <c r="Q104" s="251"/>
      <c r="R104" s="251"/>
      <c r="S104" s="251"/>
      <c r="T104" s="251"/>
      <c r="U104" s="251"/>
      <c r="V104" s="251"/>
      <c r="W104" s="251"/>
      <c r="X104" s="251"/>
      <c r="Y104" s="251"/>
      <c r="Z104" s="251"/>
      <c r="AA104" s="251"/>
      <c r="AB104" s="251"/>
      <c r="AC104" s="251"/>
      <c r="AD104" s="251"/>
      <c r="AE104" s="251"/>
      <c r="AF104" s="251"/>
      <c r="AG104" s="251"/>
      <c r="AH104" s="251"/>
      <c r="AI104" s="251"/>
      <c r="AJ104" s="251"/>
      <c r="AK104" s="251"/>
      <c r="AL104" s="251"/>
      <c r="AM104" s="251"/>
      <c r="AN104" s="251"/>
      <c r="AO104" s="251"/>
      <c r="AP104" s="251"/>
      <c r="AQ104" s="251"/>
      <c r="AR104" s="251"/>
      <c r="AS104" s="251"/>
      <c r="AT104" s="251"/>
      <c r="AU104" s="251"/>
    </row>
    <row r="105" spans="14:47" x14ac:dyDescent="0.2">
      <c r="N105" s="251"/>
      <c r="O105" s="251"/>
      <c r="P105" s="251"/>
      <c r="Q105" s="251"/>
      <c r="R105" s="251"/>
      <c r="S105" s="251"/>
      <c r="T105" s="251"/>
      <c r="U105" s="251"/>
      <c r="V105" s="251"/>
      <c r="W105" s="251"/>
      <c r="X105" s="251"/>
      <c r="Y105" s="251"/>
      <c r="Z105" s="251"/>
      <c r="AA105" s="251"/>
      <c r="AB105" s="251"/>
      <c r="AC105" s="251"/>
      <c r="AD105" s="251"/>
      <c r="AE105" s="251"/>
      <c r="AF105" s="251"/>
      <c r="AG105" s="251"/>
      <c r="AH105" s="251"/>
      <c r="AI105" s="251"/>
      <c r="AJ105" s="251"/>
      <c r="AK105" s="251"/>
      <c r="AL105" s="251"/>
      <c r="AM105" s="251"/>
      <c r="AN105" s="251"/>
      <c r="AO105" s="251"/>
      <c r="AP105" s="251"/>
      <c r="AQ105" s="251"/>
      <c r="AR105" s="251"/>
      <c r="AS105" s="251"/>
      <c r="AT105" s="251"/>
      <c r="AU105" s="251"/>
    </row>
    <row r="106" spans="14:47" x14ac:dyDescent="0.2">
      <c r="N106" s="251"/>
      <c r="O106" s="251"/>
      <c r="P106" s="251"/>
      <c r="Q106" s="251"/>
      <c r="R106" s="251"/>
      <c r="S106" s="251"/>
      <c r="T106" s="251"/>
      <c r="U106" s="251"/>
      <c r="V106" s="251"/>
      <c r="W106" s="251"/>
      <c r="X106" s="251"/>
      <c r="Y106" s="251"/>
      <c r="Z106" s="251"/>
      <c r="AA106" s="251"/>
      <c r="AB106" s="251"/>
      <c r="AC106" s="251"/>
      <c r="AD106" s="251"/>
      <c r="AE106" s="251"/>
      <c r="AF106" s="251"/>
      <c r="AG106" s="251"/>
      <c r="AH106" s="251"/>
      <c r="AI106" s="251"/>
      <c r="AJ106" s="251"/>
      <c r="AK106" s="251"/>
      <c r="AL106" s="251"/>
      <c r="AM106" s="251"/>
      <c r="AN106" s="251"/>
      <c r="AO106" s="251"/>
      <c r="AP106" s="251"/>
      <c r="AQ106" s="251"/>
      <c r="AR106" s="251"/>
      <c r="AS106" s="251"/>
      <c r="AT106" s="251"/>
      <c r="AU106" s="251"/>
    </row>
    <row r="107" spans="14:47" x14ac:dyDescent="0.2">
      <c r="N107" s="251"/>
      <c r="O107" s="251"/>
      <c r="P107" s="251"/>
      <c r="Q107" s="251"/>
      <c r="R107" s="251"/>
      <c r="S107" s="251"/>
      <c r="T107" s="251"/>
      <c r="U107" s="251"/>
      <c r="V107" s="251"/>
      <c r="W107" s="251"/>
      <c r="X107" s="251"/>
      <c r="Y107" s="251"/>
      <c r="Z107" s="251"/>
      <c r="AA107" s="251"/>
      <c r="AB107" s="251"/>
      <c r="AC107" s="251"/>
      <c r="AD107" s="251"/>
      <c r="AE107" s="251"/>
      <c r="AF107" s="251"/>
      <c r="AG107" s="251"/>
      <c r="AH107" s="251"/>
      <c r="AI107" s="251"/>
      <c r="AJ107" s="251"/>
      <c r="AK107" s="251"/>
      <c r="AL107" s="251"/>
      <c r="AM107" s="251"/>
      <c r="AN107" s="251"/>
      <c r="AO107" s="251"/>
      <c r="AP107" s="251"/>
      <c r="AQ107" s="251"/>
      <c r="AR107" s="251"/>
      <c r="AS107" s="251"/>
      <c r="AT107" s="251"/>
      <c r="AU107" s="251"/>
    </row>
    <row r="108" spans="14:47" x14ac:dyDescent="0.2">
      <c r="N108" s="251"/>
      <c r="O108" s="251"/>
      <c r="P108" s="251"/>
      <c r="Q108" s="251"/>
      <c r="R108" s="251"/>
      <c r="S108" s="251"/>
      <c r="T108" s="251"/>
      <c r="U108" s="251"/>
      <c r="V108" s="251"/>
      <c r="W108" s="251"/>
      <c r="X108" s="251"/>
      <c r="Y108" s="251"/>
      <c r="Z108" s="251"/>
      <c r="AA108" s="251"/>
      <c r="AB108" s="251"/>
      <c r="AC108" s="251"/>
      <c r="AD108" s="251"/>
      <c r="AE108" s="251"/>
      <c r="AF108" s="251"/>
      <c r="AG108" s="251"/>
      <c r="AH108" s="251"/>
      <c r="AI108" s="251"/>
      <c r="AJ108" s="251"/>
      <c r="AK108" s="251"/>
      <c r="AL108" s="251"/>
      <c r="AM108" s="251"/>
      <c r="AN108" s="251"/>
      <c r="AO108" s="251"/>
      <c r="AP108" s="251"/>
      <c r="AQ108" s="251"/>
      <c r="AR108" s="251"/>
      <c r="AS108" s="251"/>
      <c r="AT108" s="251"/>
      <c r="AU108" s="251"/>
    </row>
    <row r="109" spans="14:47" x14ac:dyDescent="0.2">
      <c r="N109" s="251"/>
      <c r="O109" s="251"/>
      <c r="P109" s="251"/>
      <c r="Q109" s="251"/>
      <c r="R109" s="251"/>
      <c r="S109" s="251"/>
      <c r="T109" s="251"/>
      <c r="U109" s="251"/>
      <c r="V109" s="251"/>
      <c r="W109" s="251"/>
      <c r="X109" s="251"/>
      <c r="Y109" s="251"/>
      <c r="Z109" s="251"/>
      <c r="AA109" s="251"/>
      <c r="AB109" s="251"/>
      <c r="AC109" s="251"/>
      <c r="AD109" s="251"/>
      <c r="AE109" s="251"/>
      <c r="AF109" s="251"/>
      <c r="AG109" s="251"/>
      <c r="AH109" s="251"/>
      <c r="AI109" s="251"/>
      <c r="AJ109" s="251"/>
      <c r="AK109" s="251"/>
      <c r="AL109" s="251"/>
      <c r="AM109" s="251"/>
      <c r="AN109" s="251"/>
      <c r="AO109" s="251"/>
      <c r="AP109" s="251"/>
      <c r="AQ109" s="251"/>
      <c r="AR109" s="251"/>
      <c r="AS109" s="251"/>
      <c r="AT109" s="251"/>
      <c r="AU109" s="251"/>
    </row>
    <row r="110" spans="14:47" x14ac:dyDescent="0.2">
      <c r="N110" s="251"/>
      <c r="O110" s="251"/>
      <c r="P110" s="251"/>
      <c r="Q110" s="251"/>
      <c r="R110" s="251"/>
      <c r="S110" s="251"/>
      <c r="T110" s="251"/>
      <c r="U110" s="251"/>
      <c r="V110" s="251"/>
      <c r="W110" s="251"/>
      <c r="X110" s="251"/>
      <c r="Y110" s="251"/>
      <c r="Z110" s="251"/>
      <c r="AA110" s="251"/>
      <c r="AB110" s="251"/>
      <c r="AC110" s="251"/>
      <c r="AD110" s="251"/>
      <c r="AE110" s="251"/>
      <c r="AF110" s="251"/>
      <c r="AG110" s="251"/>
      <c r="AH110" s="251"/>
      <c r="AI110" s="251"/>
      <c r="AJ110" s="251"/>
      <c r="AK110" s="251"/>
      <c r="AL110" s="251"/>
      <c r="AM110" s="251"/>
      <c r="AN110" s="251"/>
      <c r="AO110" s="251"/>
      <c r="AP110" s="251"/>
      <c r="AQ110" s="251"/>
      <c r="AR110" s="251"/>
      <c r="AS110" s="251"/>
      <c r="AT110" s="251"/>
      <c r="AU110" s="251"/>
    </row>
    <row r="111" spans="14:47" x14ac:dyDescent="0.2">
      <c r="N111" s="251"/>
      <c r="O111" s="251"/>
      <c r="P111" s="251"/>
      <c r="Q111" s="251"/>
      <c r="R111" s="251"/>
      <c r="S111" s="251"/>
      <c r="T111" s="251"/>
      <c r="U111" s="251"/>
      <c r="V111" s="251"/>
      <c r="W111" s="251"/>
      <c r="X111" s="251"/>
      <c r="Y111" s="251"/>
      <c r="Z111" s="251"/>
      <c r="AA111" s="251"/>
      <c r="AB111" s="251"/>
      <c r="AC111" s="251"/>
      <c r="AD111" s="251"/>
      <c r="AE111" s="251"/>
      <c r="AF111" s="251"/>
      <c r="AG111" s="251"/>
      <c r="AH111" s="251"/>
      <c r="AI111" s="251"/>
      <c r="AJ111" s="251"/>
      <c r="AK111" s="251"/>
      <c r="AL111" s="251"/>
      <c r="AM111" s="251"/>
      <c r="AN111" s="251"/>
      <c r="AO111" s="251"/>
      <c r="AP111" s="251"/>
      <c r="AQ111" s="251"/>
      <c r="AR111" s="251"/>
      <c r="AS111" s="251"/>
      <c r="AT111" s="251"/>
      <c r="AU111" s="251"/>
    </row>
    <row r="112" spans="14:47" x14ac:dyDescent="0.2">
      <c r="N112" s="251"/>
      <c r="O112" s="251"/>
      <c r="P112" s="251"/>
      <c r="Q112" s="251"/>
      <c r="R112" s="251"/>
      <c r="S112" s="251"/>
      <c r="T112" s="251"/>
      <c r="U112" s="251"/>
      <c r="V112" s="251"/>
      <c r="W112" s="251"/>
      <c r="X112" s="251"/>
      <c r="Y112" s="251"/>
      <c r="Z112" s="251"/>
      <c r="AA112" s="251"/>
      <c r="AB112" s="251"/>
      <c r="AC112" s="251"/>
      <c r="AD112" s="251"/>
      <c r="AE112" s="251"/>
      <c r="AF112" s="251"/>
      <c r="AG112" s="251"/>
      <c r="AH112" s="251"/>
      <c r="AI112" s="251"/>
      <c r="AJ112" s="251"/>
      <c r="AK112" s="251"/>
      <c r="AL112" s="251"/>
      <c r="AM112" s="251"/>
      <c r="AN112" s="251"/>
      <c r="AO112" s="251"/>
      <c r="AP112" s="251"/>
      <c r="AQ112" s="251"/>
      <c r="AR112" s="251"/>
      <c r="AS112" s="251"/>
      <c r="AT112" s="251"/>
      <c r="AU112" s="251"/>
    </row>
    <row r="113" spans="14:47" x14ac:dyDescent="0.2">
      <c r="N113" s="251"/>
      <c r="O113" s="251"/>
      <c r="P113" s="251"/>
      <c r="Q113" s="251"/>
      <c r="R113" s="251"/>
      <c r="S113" s="251"/>
      <c r="T113" s="251"/>
      <c r="U113" s="251"/>
      <c r="V113" s="251"/>
      <c r="W113" s="251"/>
      <c r="X113" s="251"/>
      <c r="Y113" s="251"/>
      <c r="Z113" s="251"/>
      <c r="AA113" s="251"/>
      <c r="AB113" s="251"/>
      <c r="AC113" s="251"/>
      <c r="AD113" s="251"/>
      <c r="AE113" s="251"/>
      <c r="AF113" s="251"/>
      <c r="AG113" s="251"/>
      <c r="AH113" s="251"/>
      <c r="AI113" s="251"/>
      <c r="AJ113" s="251"/>
      <c r="AK113" s="251"/>
      <c r="AL113" s="251"/>
      <c r="AM113" s="251"/>
      <c r="AN113" s="251"/>
      <c r="AO113" s="251"/>
      <c r="AP113" s="251"/>
      <c r="AQ113" s="251"/>
      <c r="AR113" s="251"/>
      <c r="AS113" s="251"/>
      <c r="AT113" s="251"/>
      <c r="AU113" s="251"/>
    </row>
    <row r="114" spans="14:47" x14ac:dyDescent="0.2">
      <c r="N114" s="251"/>
      <c r="O114" s="251"/>
      <c r="P114" s="251"/>
      <c r="Q114" s="251"/>
      <c r="R114" s="251"/>
      <c r="S114" s="251"/>
      <c r="T114" s="251"/>
      <c r="U114" s="251"/>
      <c r="V114" s="251"/>
      <c r="W114" s="251"/>
      <c r="X114" s="251"/>
      <c r="Y114" s="251"/>
      <c r="Z114" s="251"/>
      <c r="AA114" s="251"/>
      <c r="AB114" s="251"/>
      <c r="AC114" s="251"/>
      <c r="AD114" s="251"/>
      <c r="AE114" s="251"/>
      <c r="AF114" s="251"/>
      <c r="AG114" s="251"/>
      <c r="AH114" s="251"/>
      <c r="AI114" s="251"/>
      <c r="AJ114" s="251"/>
      <c r="AK114" s="251"/>
      <c r="AL114" s="251"/>
      <c r="AM114" s="251"/>
      <c r="AN114" s="251"/>
      <c r="AO114" s="251"/>
      <c r="AP114" s="251"/>
      <c r="AQ114" s="251"/>
      <c r="AR114" s="251"/>
      <c r="AS114" s="251"/>
      <c r="AT114" s="251"/>
      <c r="AU114" s="251"/>
    </row>
    <row r="115" spans="14:47" x14ac:dyDescent="0.2">
      <c r="N115" s="251"/>
      <c r="O115" s="251"/>
      <c r="P115" s="251"/>
      <c r="Q115" s="251"/>
      <c r="R115" s="251"/>
      <c r="S115" s="251"/>
      <c r="T115" s="251"/>
      <c r="U115" s="251"/>
      <c r="V115" s="251"/>
      <c r="W115" s="251"/>
      <c r="X115" s="251"/>
      <c r="Y115" s="251"/>
      <c r="Z115" s="251"/>
      <c r="AA115" s="251"/>
      <c r="AB115" s="251"/>
      <c r="AC115" s="251"/>
      <c r="AD115" s="251"/>
      <c r="AE115" s="251"/>
      <c r="AF115" s="251"/>
      <c r="AG115" s="251"/>
      <c r="AH115" s="251"/>
      <c r="AI115" s="251"/>
      <c r="AJ115" s="251"/>
      <c r="AK115" s="251"/>
      <c r="AL115" s="251"/>
      <c r="AM115" s="251"/>
      <c r="AN115" s="251"/>
      <c r="AO115" s="251"/>
      <c r="AP115" s="251"/>
      <c r="AQ115" s="251"/>
      <c r="AR115" s="251"/>
      <c r="AS115" s="251"/>
      <c r="AT115" s="251"/>
      <c r="AU115" s="251"/>
    </row>
    <row r="116" spans="14:47" x14ac:dyDescent="0.2">
      <c r="N116" s="251"/>
      <c r="O116" s="251"/>
      <c r="P116" s="251"/>
      <c r="Q116" s="251"/>
      <c r="R116" s="251"/>
      <c r="S116" s="251"/>
      <c r="T116" s="251"/>
      <c r="U116" s="251"/>
      <c r="V116" s="251"/>
      <c r="W116" s="251"/>
      <c r="X116" s="251"/>
      <c r="Y116" s="251"/>
      <c r="Z116" s="251"/>
      <c r="AA116" s="251"/>
      <c r="AB116" s="251"/>
      <c r="AC116" s="251"/>
      <c r="AD116" s="251"/>
      <c r="AE116" s="251"/>
      <c r="AF116" s="251"/>
      <c r="AG116" s="251"/>
      <c r="AH116" s="251"/>
      <c r="AI116" s="251"/>
      <c r="AJ116" s="251"/>
      <c r="AK116" s="251"/>
      <c r="AL116" s="251"/>
      <c r="AM116" s="251"/>
      <c r="AN116" s="251"/>
      <c r="AO116" s="251"/>
      <c r="AP116" s="251"/>
      <c r="AQ116" s="251"/>
      <c r="AR116" s="251"/>
      <c r="AS116" s="251"/>
      <c r="AT116" s="251"/>
      <c r="AU116" s="251"/>
    </row>
    <row r="117" spans="14:47" x14ac:dyDescent="0.2">
      <c r="N117" s="251"/>
      <c r="O117" s="251"/>
      <c r="P117" s="251"/>
      <c r="Q117" s="251"/>
      <c r="R117" s="251"/>
      <c r="S117" s="251"/>
      <c r="T117" s="251"/>
      <c r="U117" s="251"/>
      <c r="V117" s="251"/>
      <c r="W117" s="251"/>
      <c r="X117" s="251"/>
      <c r="Y117" s="251"/>
      <c r="Z117" s="251"/>
      <c r="AA117" s="251"/>
      <c r="AB117" s="251"/>
      <c r="AC117" s="251"/>
      <c r="AD117" s="251"/>
      <c r="AE117" s="251"/>
      <c r="AF117" s="251"/>
      <c r="AG117" s="251"/>
      <c r="AH117" s="251"/>
      <c r="AI117" s="251"/>
      <c r="AJ117" s="251"/>
      <c r="AK117" s="251"/>
      <c r="AL117" s="251"/>
      <c r="AM117" s="251"/>
      <c r="AN117" s="251"/>
      <c r="AO117" s="251"/>
      <c r="AP117" s="251"/>
      <c r="AQ117" s="251"/>
      <c r="AR117" s="251"/>
      <c r="AS117" s="251"/>
      <c r="AT117" s="251"/>
      <c r="AU117" s="251"/>
    </row>
    <row r="118" spans="14:47" x14ac:dyDescent="0.2">
      <c r="N118" s="251"/>
      <c r="O118" s="251"/>
      <c r="P118" s="251"/>
      <c r="Q118" s="251"/>
      <c r="R118" s="251"/>
      <c r="S118" s="251"/>
      <c r="T118" s="251"/>
      <c r="U118" s="251"/>
      <c r="V118" s="251"/>
      <c r="W118" s="251"/>
      <c r="X118" s="251"/>
      <c r="Y118" s="251"/>
      <c r="Z118" s="251"/>
      <c r="AA118" s="251"/>
      <c r="AB118" s="251"/>
      <c r="AC118" s="251"/>
      <c r="AD118" s="251"/>
      <c r="AE118" s="251"/>
      <c r="AF118" s="251"/>
      <c r="AG118" s="251"/>
      <c r="AH118" s="251"/>
      <c r="AI118" s="251"/>
      <c r="AJ118" s="251"/>
      <c r="AK118" s="251"/>
      <c r="AL118" s="251"/>
      <c r="AM118" s="251"/>
      <c r="AN118" s="251"/>
      <c r="AO118" s="251"/>
      <c r="AP118" s="251"/>
      <c r="AQ118" s="251"/>
      <c r="AR118" s="251"/>
      <c r="AS118" s="251"/>
      <c r="AT118" s="251"/>
      <c r="AU118" s="251"/>
    </row>
    <row r="119" spans="14:47" x14ac:dyDescent="0.2">
      <c r="N119" s="251"/>
      <c r="O119" s="251"/>
      <c r="P119" s="251"/>
      <c r="Q119" s="251"/>
      <c r="R119" s="251"/>
      <c r="S119" s="251"/>
      <c r="T119" s="251"/>
      <c r="U119" s="251"/>
      <c r="V119" s="251"/>
      <c r="W119" s="251"/>
      <c r="X119" s="251"/>
      <c r="Y119" s="251"/>
      <c r="Z119" s="251"/>
      <c r="AA119" s="251"/>
      <c r="AB119" s="251"/>
      <c r="AC119" s="251"/>
      <c r="AD119" s="251"/>
      <c r="AE119" s="251"/>
      <c r="AF119" s="251"/>
      <c r="AG119" s="251"/>
      <c r="AH119" s="251"/>
      <c r="AI119" s="251"/>
      <c r="AJ119" s="251"/>
      <c r="AK119" s="251"/>
      <c r="AL119" s="251"/>
      <c r="AM119" s="251"/>
      <c r="AN119" s="251"/>
      <c r="AO119" s="251"/>
      <c r="AP119" s="251"/>
      <c r="AQ119" s="251"/>
      <c r="AR119" s="251"/>
      <c r="AS119" s="251"/>
      <c r="AT119" s="251"/>
      <c r="AU119" s="251"/>
    </row>
    <row r="120" spans="14:47" x14ac:dyDescent="0.2">
      <c r="N120" s="251"/>
      <c r="O120" s="251"/>
      <c r="P120" s="251"/>
      <c r="Q120" s="251"/>
      <c r="R120" s="251"/>
      <c r="S120" s="251"/>
      <c r="T120" s="251"/>
      <c r="U120" s="251"/>
      <c r="V120" s="251"/>
      <c r="W120" s="251"/>
      <c r="X120" s="251"/>
      <c r="Y120" s="251"/>
      <c r="Z120" s="251"/>
      <c r="AA120" s="251"/>
      <c r="AB120" s="251"/>
      <c r="AC120" s="251"/>
      <c r="AD120" s="251"/>
      <c r="AE120" s="251"/>
      <c r="AF120" s="251"/>
      <c r="AG120" s="251"/>
      <c r="AH120" s="251"/>
      <c r="AI120" s="251"/>
      <c r="AJ120" s="251"/>
      <c r="AK120" s="251"/>
      <c r="AL120" s="251"/>
      <c r="AM120" s="251"/>
      <c r="AN120" s="251"/>
      <c r="AO120" s="251"/>
      <c r="AP120" s="251"/>
      <c r="AQ120" s="251"/>
      <c r="AR120" s="251"/>
      <c r="AS120" s="251"/>
      <c r="AT120" s="251"/>
      <c r="AU120" s="251"/>
    </row>
    <row r="121" spans="14:47" x14ac:dyDescent="0.2">
      <c r="N121" s="251"/>
      <c r="O121" s="251"/>
      <c r="P121" s="251"/>
      <c r="Q121" s="251"/>
      <c r="R121" s="251"/>
      <c r="S121" s="251"/>
      <c r="T121" s="251"/>
      <c r="U121" s="251"/>
      <c r="V121" s="251"/>
      <c r="W121" s="251"/>
      <c r="X121" s="251"/>
      <c r="Y121" s="251"/>
      <c r="Z121" s="251"/>
      <c r="AA121" s="251"/>
      <c r="AB121" s="251"/>
      <c r="AC121" s="251"/>
      <c r="AD121" s="251"/>
      <c r="AE121" s="251"/>
      <c r="AF121" s="251"/>
      <c r="AG121" s="251"/>
      <c r="AH121" s="251"/>
      <c r="AI121" s="251"/>
      <c r="AJ121" s="251"/>
      <c r="AK121" s="251"/>
      <c r="AL121" s="251"/>
      <c r="AM121" s="251"/>
      <c r="AN121" s="251"/>
      <c r="AO121" s="251"/>
      <c r="AP121" s="251"/>
      <c r="AQ121" s="251"/>
      <c r="AR121" s="251"/>
      <c r="AS121" s="251"/>
      <c r="AT121" s="251"/>
      <c r="AU121" s="251"/>
    </row>
    <row r="122" spans="14:47" x14ac:dyDescent="0.2">
      <c r="N122" s="251"/>
      <c r="O122" s="251"/>
      <c r="P122" s="251"/>
      <c r="Q122" s="251"/>
      <c r="R122" s="251"/>
      <c r="S122" s="251"/>
      <c r="T122" s="251"/>
      <c r="U122" s="251"/>
      <c r="V122" s="251"/>
      <c r="W122" s="251"/>
      <c r="X122" s="251"/>
      <c r="Y122" s="251"/>
      <c r="Z122" s="251"/>
      <c r="AA122" s="251"/>
      <c r="AB122" s="251"/>
      <c r="AC122" s="251"/>
      <c r="AD122" s="251"/>
      <c r="AE122" s="251"/>
      <c r="AF122" s="251"/>
      <c r="AG122" s="251"/>
      <c r="AH122" s="251"/>
      <c r="AI122" s="251"/>
      <c r="AJ122" s="251"/>
      <c r="AK122" s="251"/>
      <c r="AL122" s="251"/>
      <c r="AM122" s="251"/>
      <c r="AN122" s="251"/>
      <c r="AO122" s="251"/>
      <c r="AP122" s="251"/>
      <c r="AQ122" s="251"/>
      <c r="AR122" s="251"/>
      <c r="AS122" s="251"/>
      <c r="AT122" s="251"/>
      <c r="AU122" s="251"/>
    </row>
    <row r="123" spans="14:47" x14ac:dyDescent="0.2">
      <c r="N123" s="251"/>
      <c r="O123" s="251"/>
      <c r="P123" s="251"/>
      <c r="Q123" s="251"/>
      <c r="R123" s="251"/>
      <c r="S123" s="251"/>
      <c r="T123" s="251"/>
      <c r="U123" s="251"/>
      <c r="V123" s="251"/>
      <c r="W123" s="251"/>
      <c r="X123" s="251"/>
      <c r="Y123" s="251"/>
      <c r="Z123" s="251"/>
      <c r="AA123" s="251"/>
      <c r="AB123" s="251"/>
      <c r="AC123" s="251"/>
      <c r="AD123" s="251"/>
      <c r="AE123" s="251"/>
      <c r="AF123" s="251"/>
      <c r="AG123" s="251"/>
      <c r="AH123" s="251"/>
      <c r="AI123" s="251"/>
      <c r="AJ123" s="251"/>
      <c r="AK123" s="251"/>
      <c r="AL123" s="251"/>
      <c r="AM123" s="251"/>
      <c r="AN123" s="251"/>
      <c r="AO123" s="251"/>
      <c r="AP123" s="251"/>
      <c r="AQ123" s="251"/>
      <c r="AR123" s="251"/>
      <c r="AS123" s="251"/>
      <c r="AT123" s="251"/>
      <c r="AU123" s="251"/>
    </row>
    <row r="124" spans="14:47" x14ac:dyDescent="0.2">
      <c r="N124" s="251"/>
      <c r="O124" s="251"/>
      <c r="P124" s="251"/>
      <c r="Q124" s="251"/>
      <c r="R124" s="251"/>
      <c r="S124" s="251"/>
      <c r="T124" s="251"/>
      <c r="U124" s="251"/>
      <c r="V124" s="251"/>
      <c r="W124" s="251"/>
      <c r="X124" s="251"/>
      <c r="Y124" s="251"/>
      <c r="Z124" s="251"/>
      <c r="AA124" s="251"/>
      <c r="AB124" s="251"/>
      <c r="AC124" s="251"/>
      <c r="AD124" s="251"/>
      <c r="AE124" s="251"/>
      <c r="AF124" s="251"/>
      <c r="AG124" s="251"/>
      <c r="AH124" s="251"/>
      <c r="AI124" s="251"/>
      <c r="AJ124" s="251"/>
      <c r="AK124" s="251"/>
      <c r="AL124" s="251"/>
      <c r="AM124" s="251"/>
      <c r="AN124" s="251"/>
      <c r="AO124" s="251"/>
      <c r="AP124" s="251"/>
      <c r="AQ124" s="251"/>
      <c r="AR124" s="251"/>
      <c r="AS124" s="251"/>
      <c r="AT124" s="251"/>
      <c r="AU124" s="251"/>
    </row>
    <row r="125" spans="14:47" x14ac:dyDescent="0.2">
      <c r="N125" s="251"/>
      <c r="O125" s="251"/>
      <c r="P125" s="251"/>
      <c r="Q125" s="251"/>
      <c r="R125" s="251"/>
      <c r="S125" s="251"/>
      <c r="T125" s="251"/>
      <c r="U125" s="251"/>
      <c r="V125" s="251"/>
      <c r="W125" s="251"/>
      <c r="X125" s="251"/>
      <c r="Y125" s="251"/>
      <c r="Z125" s="251"/>
      <c r="AA125" s="251"/>
      <c r="AB125" s="251"/>
      <c r="AC125" s="251"/>
      <c r="AD125" s="251"/>
      <c r="AE125" s="251"/>
      <c r="AF125" s="251"/>
      <c r="AG125" s="251"/>
      <c r="AH125" s="251"/>
      <c r="AI125" s="251"/>
      <c r="AJ125" s="251"/>
      <c r="AK125" s="251"/>
      <c r="AL125" s="251"/>
      <c r="AM125" s="251"/>
      <c r="AN125" s="251"/>
      <c r="AO125" s="251"/>
      <c r="AP125" s="251"/>
      <c r="AQ125" s="251"/>
      <c r="AR125" s="251"/>
      <c r="AS125" s="251"/>
      <c r="AT125" s="251"/>
      <c r="AU125" s="251"/>
    </row>
    <row r="126" spans="14:47" x14ac:dyDescent="0.2">
      <c r="N126" s="251"/>
      <c r="O126" s="251"/>
      <c r="P126" s="251"/>
      <c r="Q126" s="251"/>
      <c r="R126" s="251"/>
      <c r="S126" s="251"/>
      <c r="T126" s="251"/>
      <c r="U126" s="251"/>
      <c r="V126" s="251"/>
      <c r="W126" s="251"/>
      <c r="X126" s="251"/>
      <c r="Y126" s="251"/>
      <c r="Z126" s="251"/>
      <c r="AA126" s="251"/>
      <c r="AB126" s="251"/>
      <c r="AC126" s="251"/>
      <c r="AD126" s="251"/>
      <c r="AE126" s="251"/>
      <c r="AF126" s="251"/>
      <c r="AG126" s="251"/>
      <c r="AH126" s="251"/>
      <c r="AI126" s="251"/>
      <c r="AJ126" s="251"/>
      <c r="AK126" s="251"/>
      <c r="AL126" s="251"/>
      <c r="AM126" s="251"/>
      <c r="AN126" s="251"/>
      <c r="AO126" s="251"/>
      <c r="AP126" s="251"/>
      <c r="AQ126" s="251"/>
      <c r="AR126" s="251"/>
      <c r="AS126" s="251"/>
      <c r="AT126" s="251"/>
      <c r="AU126" s="251"/>
    </row>
    <row r="127" spans="14:47" x14ac:dyDescent="0.2">
      <c r="N127" s="251"/>
      <c r="O127" s="251"/>
      <c r="P127" s="251"/>
      <c r="Q127" s="251"/>
      <c r="R127" s="251"/>
      <c r="S127" s="251"/>
      <c r="T127" s="251"/>
      <c r="U127" s="251"/>
      <c r="V127" s="251"/>
      <c r="W127" s="251"/>
      <c r="X127" s="251"/>
      <c r="Y127" s="251"/>
      <c r="Z127" s="251"/>
      <c r="AA127" s="251"/>
      <c r="AB127" s="251"/>
      <c r="AC127" s="251"/>
      <c r="AD127" s="251"/>
      <c r="AE127" s="251"/>
      <c r="AF127" s="251"/>
      <c r="AG127" s="251"/>
      <c r="AH127" s="251"/>
      <c r="AI127" s="251"/>
      <c r="AJ127" s="251"/>
      <c r="AK127" s="251"/>
      <c r="AL127" s="251"/>
      <c r="AM127" s="251"/>
      <c r="AN127" s="251"/>
      <c r="AO127" s="251"/>
      <c r="AP127" s="251"/>
      <c r="AQ127" s="251"/>
      <c r="AR127" s="251"/>
      <c r="AS127" s="251"/>
      <c r="AT127" s="251"/>
      <c r="AU127" s="251"/>
    </row>
    <row r="128" spans="14:47" x14ac:dyDescent="0.2">
      <c r="N128" s="251"/>
      <c r="O128" s="251"/>
      <c r="P128" s="251"/>
      <c r="Q128" s="251"/>
      <c r="R128" s="251"/>
      <c r="S128" s="251"/>
      <c r="T128" s="251"/>
      <c r="U128" s="251"/>
      <c r="V128" s="251"/>
      <c r="W128" s="251"/>
      <c r="X128" s="251"/>
      <c r="Y128" s="251"/>
      <c r="Z128" s="251"/>
      <c r="AA128" s="251"/>
      <c r="AB128" s="251"/>
      <c r="AC128" s="251"/>
      <c r="AD128" s="251"/>
      <c r="AE128" s="251"/>
      <c r="AF128" s="251"/>
      <c r="AG128" s="251"/>
      <c r="AH128" s="251"/>
      <c r="AI128" s="251"/>
      <c r="AJ128" s="251"/>
      <c r="AK128" s="251"/>
      <c r="AL128" s="251"/>
      <c r="AM128" s="251"/>
      <c r="AN128" s="251"/>
      <c r="AO128" s="251"/>
      <c r="AP128" s="251"/>
      <c r="AQ128" s="251"/>
      <c r="AR128" s="251"/>
      <c r="AS128" s="251"/>
      <c r="AT128" s="251"/>
      <c r="AU128" s="251"/>
    </row>
    <row r="129" spans="14:47" x14ac:dyDescent="0.2">
      <c r="N129" s="251"/>
      <c r="O129" s="251"/>
      <c r="P129" s="251"/>
      <c r="Q129" s="251"/>
      <c r="R129" s="251"/>
      <c r="S129" s="251"/>
      <c r="T129" s="251"/>
      <c r="U129" s="251"/>
      <c r="V129" s="251"/>
      <c r="W129" s="251"/>
      <c r="X129" s="251"/>
      <c r="Y129" s="251"/>
      <c r="Z129" s="251"/>
      <c r="AA129" s="251"/>
      <c r="AB129" s="251"/>
      <c r="AC129" s="251"/>
      <c r="AD129" s="251"/>
      <c r="AE129" s="251"/>
      <c r="AF129" s="251"/>
      <c r="AG129" s="251"/>
      <c r="AH129" s="251"/>
      <c r="AI129" s="251"/>
      <c r="AJ129" s="251"/>
      <c r="AK129" s="251"/>
      <c r="AL129" s="251"/>
      <c r="AM129" s="251"/>
      <c r="AN129" s="251"/>
      <c r="AO129" s="251"/>
      <c r="AP129" s="251"/>
      <c r="AQ129" s="251"/>
      <c r="AR129" s="251"/>
      <c r="AS129" s="251"/>
      <c r="AT129" s="251"/>
      <c r="AU129" s="251"/>
    </row>
    <row r="130" spans="14:47" x14ac:dyDescent="0.2">
      <c r="N130" s="251"/>
      <c r="O130" s="251"/>
      <c r="P130" s="251"/>
      <c r="Q130" s="251"/>
      <c r="R130" s="251"/>
      <c r="S130" s="251"/>
      <c r="T130" s="251"/>
      <c r="U130" s="251"/>
      <c r="V130" s="251"/>
      <c r="W130" s="251"/>
      <c r="X130" s="251"/>
      <c r="Y130" s="251"/>
      <c r="Z130" s="251"/>
      <c r="AA130" s="251"/>
      <c r="AB130" s="251"/>
      <c r="AC130" s="251"/>
      <c r="AD130" s="251"/>
      <c r="AE130" s="251"/>
      <c r="AF130" s="251"/>
      <c r="AG130" s="251"/>
      <c r="AH130" s="251"/>
      <c r="AI130" s="251"/>
      <c r="AJ130" s="251"/>
      <c r="AK130" s="251"/>
      <c r="AL130" s="251"/>
      <c r="AM130" s="251"/>
      <c r="AN130" s="251"/>
      <c r="AO130" s="251"/>
      <c r="AP130" s="251"/>
      <c r="AQ130" s="251"/>
      <c r="AR130" s="251"/>
      <c r="AS130" s="251"/>
      <c r="AT130" s="251"/>
      <c r="AU130" s="251"/>
    </row>
    <row r="131" spans="14:47" x14ac:dyDescent="0.2">
      <c r="N131" s="251"/>
      <c r="O131" s="251"/>
      <c r="P131" s="251"/>
      <c r="Q131" s="251"/>
      <c r="R131" s="251"/>
      <c r="S131" s="251"/>
      <c r="T131" s="251"/>
      <c r="U131" s="251"/>
      <c r="V131" s="251"/>
      <c r="W131" s="251"/>
      <c r="X131" s="251"/>
      <c r="Y131" s="251"/>
      <c r="Z131" s="251"/>
      <c r="AA131" s="251"/>
      <c r="AB131" s="251"/>
      <c r="AC131" s="251"/>
      <c r="AD131" s="251"/>
      <c r="AE131" s="251"/>
      <c r="AF131" s="251"/>
      <c r="AG131" s="251"/>
      <c r="AH131" s="251"/>
      <c r="AI131" s="251"/>
      <c r="AJ131" s="251"/>
      <c r="AK131" s="251"/>
      <c r="AL131" s="251"/>
      <c r="AM131" s="251"/>
      <c r="AN131" s="251"/>
      <c r="AO131" s="251"/>
      <c r="AP131" s="251"/>
      <c r="AQ131" s="251"/>
      <c r="AR131" s="251"/>
      <c r="AS131" s="251"/>
      <c r="AT131" s="251"/>
      <c r="AU131" s="251"/>
    </row>
    <row r="132" spans="14:47" x14ac:dyDescent="0.2">
      <c r="N132" s="251"/>
      <c r="O132" s="251"/>
      <c r="P132" s="251"/>
      <c r="Q132" s="251"/>
      <c r="R132" s="251"/>
      <c r="S132" s="251"/>
      <c r="T132" s="251"/>
      <c r="U132" s="251"/>
      <c r="V132" s="251"/>
      <c r="W132" s="251"/>
      <c r="X132" s="251"/>
      <c r="Y132" s="251"/>
      <c r="Z132" s="251"/>
      <c r="AA132" s="251"/>
      <c r="AB132" s="251"/>
      <c r="AC132" s="251"/>
      <c r="AD132" s="251"/>
      <c r="AE132" s="251"/>
      <c r="AF132" s="251"/>
      <c r="AG132" s="251"/>
      <c r="AH132" s="251"/>
      <c r="AI132" s="251"/>
      <c r="AJ132" s="251"/>
      <c r="AK132" s="251"/>
      <c r="AL132" s="251"/>
      <c r="AM132" s="251"/>
      <c r="AN132" s="251"/>
      <c r="AO132" s="251"/>
      <c r="AP132" s="251"/>
      <c r="AQ132" s="251"/>
      <c r="AR132" s="251"/>
      <c r="AS132" s="251"/>
      <c r="AT132" s="251"/>
      <c r="AU132" s="251"/>
    </row>
    <row r="133" spans="14:47" x14ac:dyDescent="0.2">
      <c r="N133" s="251"/>
      <c r="O133" s="251"/>
      <c r="P133" s="251"/>
      <c r="Q133" s="251"/>
      <c r="R133" s="251"/>
      <c r="S133" s="251"/>
      <c r="T133" s="251"/>
      <c r="U133" s="251"/>
      <c r="V133" s="251"/>
      <c r="W133" s="251"/>
      <c r="X133" s="251"/>
      <c r="Y133" s="251"/>
      <c r="Z133" s="251"/>
      <c r="AA133" s="251"/>
      <c r="AB133" s="251"/>
      <c r="AC133" s="251"/>
      <c r="AD133" s="251"/>
      <c r="AE133" s="251"/>
      <c r="AF133" s="251"/>
      <c r="AG133" s="251"/>
      <c r="AH133" s="251"/>
      <c r="AI133" s="251"/>
      <c r="AJ133" s="251"/>
      <c r="AK133" s="251"/>
      <c r="AL133" s="251"/>
      <c r="AM133" s="251"/>
      <c r="AN133" s="251"/>
      <c r="AO133" s="251"/>
      <c r="AP133" s="251"/>
      <c r="AQ133" s="251"/>
      <c r="AR133" s="251"/>
      <c r="AS133" s="251"/>
      <c r="AT133" s="251"/>
      <c r="AU133" s="251"/>
    </row>
    <row r="134" spans="14:47" x14ac:dyDescent="0.2">
      <c r="N134" s="251"/>
      <c r="O134" s="251"/>
      <c r="P134" s="251"/>
      <c r="Q134" s="251"/>
      <c r="R134" s="251"/>
      <c r="S134" s="251"/>
      <c r="T134" s="251"/>
      <c r="U134" s="251"/>
      <c r="V134" s="251"/>
      <c r="W134" s="251"/>
      <c r="X134" s="251"/>
      <c r="Y134" s="251"/>
      <c r="Z134" s="251"/>
      <c r="AA134" s="251"/>
      <c r="AB134" s="251"/>
      <c r="AC134" s="251"/>
      <c r="AD134" s="251"/>
      <c r="AE134" s="251"/>
      <c r="AF134" s="251"/>
      <c r="AG134" s="251"/>
      <c r="AH134" s="251"/>
      <c r="AI134" s="251"/>
      <c r="AJ134" s="251"/>
      <c r="AK134" s="251"/>
      <c r="AL134" s="251"/>
      <c r="AM134" s="251"/>
      <c r="AN134" s="251"/>
      <c r="AO134" s="251"/>
      <c r="AP134" s="251"/>
      <c r="AQ134" s="251"/>
      <c r="AR134" s="251"/>
      <c r="AS134" s="251"/>
      <c r="AT134" s="251"/>
      <c r="AU134" s="251"/>
    </row>
    <row r="135" spans="14:47" x14ac:dyDescent="0.2">
      <c r="N135" s="251"/>
      <c r="O135" s="251"/>
      <c r="P135" s="251"/>
      <c r="Q135" s="251"/>
      <c r="R135" s="251"/>
      <c r="S135" s="251"/>
      <c r="T135" s="251"/>
      <c r="U135" s="251"/>
      <c r="V135" s="251"/>
      <c r="W135" s="251"/>
      <c r="X135" s="251"/>
      <c r="Y135" s="251"/>
      <c r="Z135" s="251"/>
      <c r="AA135" s="251"/>
      <c r="AB135" s="251"/>
      <c r="AC135" s="251"/>
      <c r="AD135" s="251"/>
      <c r="AE135" s="251"/>
      <c r="AF135" s="251"/>
      <c r="AG135" s="251"/>
      <c r="AH135" s="251"/>
      <c r="AI135" s="251"/>
      <c r="AJ135" s="251"/>
      <c r="AK135" s="251"/>
      <c r="AL135" s="251"/>
      <c r="AM135" s="251"/>
      <c r="AN135" s="251"/>
      <c r="AO135" s="251"/>
      <c r="AP135" s="251"/>
      <c r="AQ135" s="251"/>
      <c r="AR135" s="251"/>
      <c r="AS135" s="251"/>
      <c r="AT135" s="251"/>
      <c r="AU135" s="251"/>
    </row>
    <row r="136" spans="14:47" x14ac:dyDescent="0.2">
      <c r="N136" s="251"/>
      <c r="O136" s="251"/>
      <c r="P136" s="251"/>
      <c r="Q136" s="251"/>
      <c r="R136" s="251"/>
      <c r="S136" s="251"/>
      <c r="T136" s="251"/>
      <c r="U136" s="251"/>
      <c r="V136" s="251"/>
      <c r="W136" s="251"/>
      <c r="X136" s="251"/>
      <c r="Y136" s="251"/>
      <c r="Z136" s="251"/>
      <c r="AA136" s="251"/>
      <c r="AB136" s="251"/>
      <c r="AC136" s="251"/>
      <c r="AD136" s="251"/>
      <c r="AE136" s="251"/>
      <c r="AF136" s="251"/>
      <c r="AG136" s="251"/>
      <c r="AH136" s="251"/>
      <c r="AI136" s="251"/>
      <c r="AJ136" s="251"/>
      <c r="AK136" s="251"/>
      <c r="AL136" s="251"/>
      <c r="AM136" s="251"/>
      <c r="AN136" s="251"/>
      <c r="AO136" s="251"/>
      <c r="AP136" s="251"/>
      <c r="AQ136" s="251"/>
      <c r="AR136" s="251"/>
      <c r="AS136" s="251"/>
      <c r="AT136" s="251"/>
      <c r="AU136" s="251"/>
    </row>
    <row r="137" spans="14:47" x14ac:dyDescent="0.2">
      <c r="N137" s="251"/>
      <c r="O137" s="251"/>
      <c r="P137" s="251"/>
      <c r="Q137" s="251"/>
      <c r="R137" s="251"/>
      <c r="S137" s="251"/>
      <c r="T137" s="251"/>
      <c r="U137" s="251"/>
      <c r="V137" s="251"/>
      <c r="W137" s="251"/>
      <c r="X137" s="251"/>
      <c r="Y137" s="251"/>
      <c r="Z137" s="251"/>
      <c r="AA137" s="251"/>
      <c r="AB137" s="251"/>
      <c r="AC137" s="251"/>
      <c r="AD137" s="251"/>
      <c r="AE137" s="251"/>
      <c r="AF137" s="251"/>
      <c r="AG137" s="251"/>
      <c r="AH137" s="251"/>
      <c r="AI137" s="251"/>
      <c r="AJ137" s="251"/>
      <c r="AK137" s="251"/>
      <c r="AL137" s="251"/>
      <c r="AM137" s="251"/>
      <c r="AN137" s="251"/>
      <c r="AO137" s="251"/>
      <c r="AP137" s="251"/>
      <c r="AQ137" s="251"/>
      <c r="AR137" s="251"/>
      <c r="AS137" s="251"/>
      <c r="AT137" s="251"/>
      <c r="AU137" s="251"/>
    </row>
    <row r="138" spans="14:47" x14ac:dyDescent="0.2">
      <c r="N138" s="251"/>
      <c r="O138" s="251"/>
      <c r="P138" s="251"/>
      <c r="Q138" s="251"/>
      <c r="R138" s="251"/>
      <c r="S138" s="251"/>
      <c r="T138" s="251"/>
      <c r="U138" s="251"/>
      <c r="V138" s="251"/>
      <c r="W138" s="251"/>
      <c r="X138" s="251"/>
      <c r="Y138" s="251"/>
      <c r="Z138" s="251"/>
      <c r="AA138" s="251"/>
      <c r="AB138" s="251"/>
      <c r="AC138" s="251"/>
      <c r="AD138" s="251"/>
      <c r="AE138" s="251"/>
      <c r="AF138" s="251"/>
      <c r="AG138" s="251"/>
      <c r="AH138" s="251"/>
      <c r="AI138" s="251"/>
      <c r="AJ138" s="251"/>
      <c r="AK138" s="251"/>
      <c r="AL138" s="251"/>
      <c r="AM138" s="251"/>
      <c r="AN138" s="251"/>
      <c r="AO138" s="251"/>
      <c r="AP138" s="251"/>
      <c r="AQ138" s="251"/>
      <c r="AR138" s="251"/>
      <c r="AS138" s="251"/>
      <c r="AT138" s="251"/>
      <c r="AU138" s="251"/>
    </row>
    <row r="139" spans="14:47" x14ac:dyDescent="0.2">
      <c r="N139" s="251"/>
      <c r="O139" s="251"/>
      <c r="P139" s="251"/>
      <c r="Q139" s="251"/>
      <c r="R139" s="251"/>
      <c r="S139" s="251"/>
      <c r="T139" s="251"/>
      <c r="U139" s="251"/>
      <c r="V139" s="251"/>
      <c r="W139" s="251"/>
      <c r="X139" s="251"/>
      <c r="Y139" s="251"/>
      <c r="Z139" s="251"/>
      <c r="AA139" s="251"/>
      <c r="AB139" s="251"/>
      <c r="AC139" s="251"/>
      <c r="AD139" s="251"/>
      <c r="AE139" s="251"/>
      <c r="AF139" s="251"/>
      <c r="AG139" s="251"/>
      <c r="AH139" s="251"/>
      <c r="AI139" s="251"/>
      <c r="AJ139" s="251"/>
      <c r="AK139" s="251"/>
      <c r="AL139" s="251"/>
      <c r="AM139" s="251"/>
      <c r="AN139" s="251"/>
      <c r="AO139" s="251"/>
      <c r="AP139" s="251"/>
      <c r="AQ139" s="251"/>
      <c r="AR139" s="251"/>
      <c r="AS139" s="251"/>
      <c r="AT139" s="251"/>
      <c r="AU139" s="251"/>
    </row>
    <row r="140" spans="14:47" x14ac:dyDescent="0.2">
      <c r="N140" s="251"/>
      <c r="O140" s="251"/>
      <c r="P140" s="251"/>
      <c r="Q140" s="251"/>
      <c r="R140" s="251"/>
      <c r="S140" s="251"/>
      <c r="T140" s="251"/>
      <c r="U140" s="251"/>
      <c r="V140" s="251"/>
      <c r="W140" s="251"/>
      <c r="X140" s="251"/>
      <c r="Y140" s="251"/>
      <c r="Z140" s="251"/>
      <c r="AA140" s="251"/>
      <c r="AB140" s="251"/>
      <c r="AC140" s="251"/>
      <c r="AD140" s="251"/>
      <c r="AE140" s="251"/>
      <c r="AF140" s="251"/>
      <c r="AG140" s="251"/>
      <c r="AH140" s="251"/>
      <c r="AI140" s="251"/>
      <c r="AJ140" s="251"/>
      <c r="AK140" s="251"/>
      <c r="AL140" s="251"/>
      <c r="AM140" s="251"/>
      <c r="AN140" s="251"/>
      <c r="AO140" s="251"/>
      <c r="AP140" s="251"/>
      <c r="AQ140" s="251"/>
      <c r="AR140" s="251"/>
      <c r="AS140" s="251"/>
      <c r="AT140" s="251"/>
      <c r="AU140" s="251"/>
    </row>
    <row r="141" spans="14:47" x14ac:dyDescent="0.2">
      <c r="N141" s="251"/>
      <c r="O141" s="251"/>
      <c r="P141" s="251"/>
      <c r="Q141" s="251"/>
      <c r="R141" s="251"/>
      <c r="S141" s="251"/>
      <c r="T141" s="251"/>
      <c r="U141" s="251"/>
      <c r="V141" s="251"/>
      <c r="W141" s="251"/>
      <c r="X141" s="251"/>
      <c r="Y141" s="251"/>
      <c r="Z141" s="251"/>
      <c r="AA141" s="251"/>
      <c r="AB141" s="251"/>
      <c r="AC141" s="251"/>
      <c r="AD141" s="251"/>
      <c r="AE141" s="251"/>
      <c r="AF141" s="251"/>
      <c r="AG141" s="251"/>
      <c r="AH141" s="251"/>
      <c r="AI141" s="251"/>
      <c r="AJ141" s="251"/>
      <c r="AK141" s="251"/>
      <c r="AL141" s="251"/>
      <c r="AM141" s="251"/>
      <c r="AN141" s="251"/>
      <c r="AO141" s="251"/>
      <c r="AP141" s="251"/>
      <c r="AQ141" s="251"/>
      <c r="AR141" s="251"/>
      <c r="AS141" s="251"/>
      <c r="AT141" s="251"/>
      <c r="AU141" s="251"/>
    </row>
    <row r="142" spans="14:47" x14ac:dyDescent="0.2">
      <c r="N142" s="251"/>
      <c r="O142" s="251"/>
      <c r="P142" s="251"/>
      <c r="Q142" s="251"/>
      <c r="R142" s="251"/>
      <c r="S142" s="251"/>
      <c r="T142" s="251"/>
      <c r="U142" s="251"/>
      <c r="V142" s="251"/>
      <c r="W142" s="251"/>
      <c r="X142" s="251"/>
      <c r="Y142" s="251"/>
      <c r="Z142" s="251"/>
      <c r="AA142" s="251"/>
      <c r="AB142" s="251"/>
      <c r="AC142" s="251"/>
      <c r="AD142" s="251"/>
      <c r="AE142" s="251"/>
      <c r="AF142" s="251"/>
      <c r="AG142" s="251"/>
      <c r="AH142" s="251"/>
      <c r="AI142" s="251"/>
      <c r="AJ142" s="251"/>
      <c r="AK142" s="251"/>
      <c r="AL142" s="251"/>
      <c r="AM142" s="251"/>
      <c r="AN142" s="251"/>
      <c r="AO142" s="251"/>
      <c r="AP142" s="251"/>
      <c r="AQ142" s="251"/>
      <c r="AR142" s="251"/>
      <c r="AS142" s="251"/>
      <c r="AT142" s="251"/>
      <c r="AU142" s="251"/>
    </row>
    <row r="143" spans="14:47" x14ac:dyDescent="0.2">
      <c r="N143" s="251"/>
      <c r="O143" s="251"/>
      <c r="P143" s="251"/>
      <c r="Q143" s="251"/>
      <c r="R143" s="251"/>
      <c r="S143" s="251"/>
      <c r="T143" s="251"/>
      <c r="U143" s="251"/>
      <c r="V143" s="251"/>
      <c r="W143" s="251"/>
      <c r="X143" s="251"/>
      <c r="Y143" s="251"/>
      <c r="Z143" s="251"/>
      <c r="AA143" s="251"/>
      <c r="AB143" s="251"/>
      <c r="AC143" s="251"/>
      <c r="AD143" s="251"/>
      <c r="AE143" s="251"/>
      <c r="AF143" s="251"/>
      <c r="AG143" s="251"/>
      <c r="AH143" s="251"/>
      <c r="AI143" s="251"/>
      <c r="AJ143" s="251"/>
      <c r="AK143" s="251"/>
      <c r="AL143" s="251"/>
      <c r="AM143" s="251"/>
      <c r="AN143" s="251"/>
      <c r="AO143" s="251"/>
      <c r="AP143" s="251"/>
      <c r="AQ143" s="251"/>
      <c r="AR143" s="251"/>
      <c r="AS143" s="251"/>
      <c r="AT143" s="251"/>
      <c r="AU143" s="251"/>
    </row>
    <row r="144" spans="14:47" x14ac:dyDescent="0.2">
      <c r="N144" s="251"/>
      <c r="O144" s="251"/>
      <c r="P144" s="251"/>
      <c r="Q144" s="251"/>
      <c r="R144" s="251"/>
      <c r="S144" s="251"/>
      <c r="T144" s="251"/>
      <c r="U144" s="251"/>
      <c r="V144" s="251"/>
      <c r="W144" s="251"/>
      <c r="X144" s="251"/>
      <c r="Y144" s="251"/>
      <c r="Z144" s="251"/>
      <c r="AA144" s="251"/>
      <c r="AB144" s="251"/>
      <c r="AC144" s="251"/>
      <c r="AD144" s="251"/>
      <c r="AE144" s="251"/>
      <c r="AF144" s="251"/>
      <c r="AG144" s="251"/>
      <c r="AH144" s="251"/>
      <c r="AI144" s="251"/>
      <c r="AJ144" s="251"/>
      <c r="AK144" s="251"/>
      <c r="AL144" s="251"/>
      <c r="AM144" s="251"/>
      <c r="AN144" s="251"/>
      <c r="AO144" s="251"/>
      <c r="AP144" s="251"/>
      <c r="AQ144" s="251"/>
      <c r="AR144" s="251"/>
      <c r="AS144" s="251"/>
      <c r="AT144" s="251"/>
      <c r="AU144" s="251"/>
    </row>
    <row r="145" spans="14:47" x14ac:dyDescent="0.2">
      <c r="N145" s="251"/>
      <c r="O145" s="251"/>
      <c r="P145" s="251"/>
      <c r="Q145" s="251"/>
      <c r="R145" s="251"/>
      <c r="S145" s="251"/>
      <c r="T145" s="251"/>
      <c r="U145" s="251"/>
      <c r="V145" s="251"/>
      <c r="W145" s="251"/>
      <c r="X145" s="251"/>
      <c r="Y145" s="251"/>
      <c r="Z145" s="251"/>
      <c r="AA145" s="251"/>
      <c r="AB145" s="251"/>
      <c r="AC145" s="251"/>
      <c r="AD145" s="251"/>
      <c r="AE145" s="251"/>
      <c r="AF145" s="251"/>
      <c r="AG145" s="251"/>
      <c r="AH145" s="251"/>
      <c r="AI145" s="251"/>
      <c r="AJ145" s="251"/>
      <c r="AK145" s="251"/>
      <c r="AL145" s="251"/>
      <c r="AM145" s="251"/>
      <c r="AN145" s="251"/>
      <c r="AO145" s="251"/>
      <c r="AP145" s="251"/>
      <c r="AQ145" s="251"/>
      <c r="AR145" s="251"/>
      <c r="AS145" s="251"/>
      <c r="AT145" s="251"/>
      <c r="AU145" s="251"/>
    </row>
    <row r="146" spans="14:47" x14ac:dyDescent="0.2">
      <c r="N146" s="251"/>
      <c r="O146" s="251"/>
      <c r="P146" s="251"/>
      <c r="Q146" s="251"/>
      <c r="R146" s="251"/>
      <c r="S146" s="251"/>
      <c r="T146" s="251"/>
      <c r="U146" s="251"/>
      <c r="V146" s="251"/>
      <c r="W146" s="251"/>
      <c r="X146" s="251"/>
      <c r="Y146" s="251"/>
      <c r="Z146" s="251"/>
      <c r="AA146" s="251"/>
      <c r="AB146" s="251"/>
      <c r="AC146" s="251"/>
      <c r="AD146" s="251"/>
      <c r="AE146" s="251"/>
      <c r="AF146" s="251"/>
      <c r="AG146" s="251"/>
      <c r="AH146" s="251"/>
      <c r="AI146" s="251"/>
      <c r="AJ146" s="251"/>
      <c r="AK146" s="251"/>
      <c r="AL146" s="251"/>
      <c r="AM146" s="251"/>
      <c r="AN146" s="251"/>
      <c r="AO146" s="251"/>
      <c r="AP146" s="251"/>
      <c r="AQ146" s="251"/>
      <c r="AR146" s="251"/>
      <c r="AS146" s="251"/>
      <c r="AT146" s="251"/>
      <c r="AU146" s="251"/>
    </row>
    <row r="147" spans="14:47" x14ac:dyDescent="0.2">
      <c r="N147" s="251"/>
      <c r="O147" s="251"/>
      <c r="P147" s="251"/>
      <c r="Q147" s="251"/>
      <c r="R147" s="251"/>
      <c r="S147" s="251"/>
      <c r="T147" s="251"/>
      <c r="U147" s="251"/>
      <c r="V147" s="251"/>
      <c r="W147" s="251"/>
      <c r="X147" s="251"/>
      <c r="Y147" s="251"/>
      <c r="Z147" s="251"/>
      <c r="AA147" s="251"/>
      <c r="AB147" s="251"/>
      <c r="AC147" s="251"/>
      <c r="AD147" s="251"/>
      <c r="AE147" s="251"/>
      <c r="AF147" s="251"/>
      <c r="AG147" s="251"/>
      <c r="AH147" s="251"/>
      <c r="AI147" s="251"/>
      <c r="AJ147" s="251"/>
      <c r="AK147" s="251"/>
      <c r="AL147" s="251"/>
      <c r="AM147" s="251"/>
      <c r="AN147" s="251"/>
      <c r="AO147" s="251"/>
      <c r="AP147" s="251"/>
      <c r="AQ147" s="251"/>
      <c r="AR147" s="251"/>
      <c r="AS147" s="251"/>
      <c r="AT147" s="251"/>
      <c r="AU147" s="251"/>
    </row>
    <row r="148" spans="14:47" x14ac:dyDescent="0.2">
      <c r="N148" s="251"/>
      <c r="O148" s="251"/>
      <c r="P148" s="251"/>
      <c r="Q148" s="251"/>
      <c r="R148" s="251"/>
      <c r="S148" s="251"/>
      <c r="T148" s="251"/>
      <c r="U148" s="251"/>
      <c r="V148" s="251"/>
      <c r="W148" s="251"/>
      <c r="X148" s="251"/>
      <c r="Y148" s="251"/>
      <c r="Z148" s="251"/>
      <c r="AA148" s="251"/>
      <c r="AB148" s="251"/>
      <c r="AC148" s="251"/>
      <c r="AD148" s="251"/>
      <c r="AE148" s="251"/>
      <c r="AF148" s="251"/>
      <c r="AG148" s="251"/>
      <c r="AH148" s="251"/>
      <c r="AI148" s="251"/>
      <c r="AJ148" s="251"/>
      <c r="AK148" s="251"/>
      <c r="AL148" s="251"/>
      <c r="AM148" s="251"/>
      <c r="AN148" s="251"/>
      <c r="AO148" s="251"/>
      <c r="AP148" s="251"/>
      <c r="AQ148" s="251"/>
      <c r="AR148" s="251"/>
      <c r="AS148" s="251"/>
      <c r="AT148" s="251"/>
      <c r="AU148" s="251"/>
    </row>
    <row r="149" spans="14:47" x14ac:dyDescent="0.2">
      <c r="N149" s="251"/>
      <c r="O149" s="251"/>
      <c r="P149" s="251"/>
      <c r="Q149" s="251"/>
      <c r="R149" s="251"/>
      <c r="S149" s="251"/>
      <c r="T149" s="251"/>
      <c r="U149" s="251"/>
      <c r="V149" s="251"/>
      <c r="W149" s="251"/>
      <c r="X149" s="251"/>
      <c r="Y149" s="251"/>
      <c r="Z149" s="251"/>
      <c r="AA149" s="251"/>
      <c r="AB149" s="251"/>
      <c r="AC149" s="251"/>
      <c r="AD149" s="251"/>
      <c r="AE149" s="251"/>
      <c r="AF149" s="251"/>
      <c r="AG149" s="251"/>
      <c r="AH149" s="251"/>
      <c r="AI149" s="251"/>
      <c r="AJ149" s="251"/>
      <c r="AK149" s="251"/>
      <c r="AL149" s="251"/>
      <c r="AM149" s="251"/>
      <c r="AN149" s="251"/>
      <c r="AO149" s="251"/>
      <c r="AP149" s="251"/>
      <c r="AQ149" s="251"/>
      <c r="AR149" s="251"/>
      <c r="AS149" s="251"/>
      <c r="AT149" s="251"/>
      <c r="AU149" s="251"/>
    </row>
    <row r="150" spans="14:47" x14ac:dyDescent="0.2">
      <c r="N150" s="251"/>
      <c r="O150" s="251"/>
      <c r="P150" s="251"/>
      <c r="Q150" s="251"/>
      <c r="R150" s="251"/>
      <c r="S150" s="251"/>
      <c r="T150" s="251"/>
      <c r="U150" s="251"/>
      <c r="V150" s="251"/>
      <c r="W150" s="251"/>
      <c r="X150" s="251"/>
      <c r="Y150" s="251"/>
      <c r="Z150" s="251"/>
      <c r="AA150" s="251"/>
      <c r="AB150" s="251"/>
      <c r="AC150" s="251"/>
      <c r="AD150" s="251"/>
      <c r="AE150" s="251"/>
      <c r="AF150" s="251"/>
      <c r="AG150" s="251"/>
      <c r="AH150" s="251"/>
      <c r="AI150" s="251"/>
      <c r="AJ150" s="251"/>
      <c r="AK150" s="251"/>
      <c r="AL150" s="251"/>
      <c r="AM150" s="251"/>
      <c r="AN150" s="251"/>
      <c r="AO150" s="251"/>
      <c r="AP150" s="251"/>
      <c r="AQ150" s="251"/>
      <c r="AR150" s="251"/>
      <c r="AS150" s="251"/>
      <c r="AT150" s="251"/>
      <c r="AU150" s="251"/>
    </row>
    <row r="151" spans="14:47" x14ac:dyDescent="0.2">
      <c r="N151" s="251"/>
      <c r="O151" s="251"/>
      <c r="P151" s="251"/>
      <c r="Q151" s="251"/>
      <c r="R151" s="251"/>
      <c r="S151" s="251"/>
      <c r="T151" s="251"/>
      <c r="U151" s="251"/>
      <c r="V151" s="251"/>
      <c r="W151" s="251"/>
      <c r="X151" s="251"/>
      <c r="Y151" s="251"/>
      <c r="Z151" s="251"/>
      <c r="AA151" s="251"/>
      <c r="AB151" s="251"/>
      <c r="AC151" s="251"/>
      <c r="AD151" s="251"/>
      <c r="AE151" s="251"/>
      <c r="AF151" s="251"/>
      <c r="AG151" s="251"/>
      <c r="AH151" s="251"/>
      <c r="AI151" s="251"/>
      <c r="AJ151" s="251"/>
      <c r="AK151" s="251"/>
      <c r="AL151" s="251"/>
      <c r="AM151" s="251"/>
      <c r="AN151" s="251"/>
      <c r="AO151" s="251"/>
      <c r="AP151" s="251"/>
      <c r="AQ151" s="251"/>
      <c r="AR151" s="251"/>
      <c r="AS151" s="251"/>
      <c r="AT151" s="251"/>
      <c r="AU151" s="251"/>
    </row>
    <row r="152" spans="14:47" x14ac:dyDescent="0.2">
      <c r="N152" s="251"/>
      <c r="O152" s="251"/>
      <c r="P152" s="251"/>
      <c r="Q152" s="251"/>
      <c r="R152" s="251"/>
      <c r="S152" s="251"/>
      <c r="T152" s="251"/>
      <c r="U152" s="251"/>
      <c r="V152" s="251"/>
      <c r="W152" s="251"/>
      <c r="X152" s="251"/>
      <c r="Y152" s="251"/>
      <c r="Z152" s="251"/>
      <c r="AA152" s="251"/>
      <c r="AB152" s="251"/>
      <c r="AC152" s="251"/>
      <c r="AD152" s="251"/>
      <c r="AE152" s="251"/>
      <c r="AF152" s="251"/>
      <c r="AG152" s="251"/>
      <c r="AH152" s="251"/>
      <c r="AI152" s="251"/>
      <c r="AJ152" s="251"/>
      <c r="AK152" s="251"/>
      <c r="AL152" s="251"/>
      <c r="AM152" s="251"/>
      <c r="AN152" s="251"/>
      <c r="AO152" s="251"/>
      <c r="AP152" s="251"/>
      <c r="AQ152" s="251"/>
      <c r="AR152" s="251"/>
      <c r="AS152" s="251"/>
      <c r="AT152" s="251"/>
      <c r="AU152" s="251"/>
    </row>
    <row r="153" spans="14:47" x14ac:dyDescent="0.2">
      <c r="N153" s="251"/>
      <c r="O153" s="251"/>
      <c r="P153" s="251"/>
      <c r="Q153" s="251"/>
      <c r="R153" s="251"/>
      <c r="S153" s="251"/>
      <c r="T153" s="251"/>
      <c r="U153" s="251"/>
      <c r="V153" s="251"/>
      <c r="W153" s="251"/>
      <c r="X153" s="251"/>
      <c r="Y153" s="251"/>
      <c r="Z153" s="251"/>
      <c r="AA153" s="251"/>
      <c r="AB153" s="251"/>
      <c r="AC153" s="251"/>
      <c r="AD153" s="251"/>
      <c r="AE153" s="251"/>
      <c r="AF153" s="251"/>
      <c r="AG153" s="251"/>
      <c r="AH153" s="251"/>
      <c r="AI153" s="251"/>
      <c r="AJ153" s="251"/>
      <c r="AK153" s="251"/>
      <c r="AL153" s="251"/>
      <c r="AM153" s="251"/>
      <c r="AN153" s="251"/>
      <c r="AO153" s="251"/>
      <c r="AP153" s="251"/>
      <c r="AQ153" s="251"/>
      <c r="AR153" s="251"/>
      <c r="AS153" s="251"/>
      <c r="AT153" s="251"/>
      <c r="AU153" s="251"/>
    </row>
    <row r="154" spans="14:47" x14ac:dyDescent="0.2">
      <c r="N154" s="251"/>
      <c r="O154" s="251"/>
      <c r="P154" s="251"/>
      <c r="Q154" s="251"/>
      <c r="R154" s="251"/>
      <c r="S154" s="251"/>
      <c r="T154" s="251"/>
      <c r="U154" s="251"/>
      <c r="V154" s="251"/>
      <c r="W154" s="251"/>
      <c r="X154" s="251"/>
      <c r="Y154" s="251"/>
      <c r="Z154" s="251"/>
      <c r="AA154" s="251"/>
      <c r="AB154" s="251"/>
      <c r="AC154" s="251"/>
      <c r="AD154" s="251"/>
      <c r="AE154" s="251"/>
      <c r="AF154" s="251"/>
      <c r="AG154" s="251"/>
      <c r="AH154" s="251"/>
      <c r="AI154" s="251"/>
      <c r="AJ154" s="251"/>
      <c r="AK154" s="251"/>
      <c r="AL154" s="251"/>
      <c r="AM154" s="251"/>
      <c r="AN154" s="251"/>
      <c r="AO154" s="251"/>
      <c r="AP154" s="251"/>
      <c r="AQ154" s="251"/>
      <c r="AR154" s="251"/>
      <c r="AS154" s="251"/>
      <c r="AT154" s="251"/>
      <c r="AU154" s="251"/>
    </row>
    <row r="155" spans="14:47" x14ac:dyDescent="0.2">
      <c r="N155" s="251"/>
      <c r="O155" s="251"/>
      <c r="P155" s="251"/>
      <c r="Q155" s="251"/>
      <c r="R155" s="251"/>
      <c r="S155" s="251"/>
      <c r="T155" s="251"/>
      <c r="U155" s="251"/>
      <c r="V155" s="251"/>
      <c r="W155" s="251"/>
      <c r="X155" s="251"/>
      <c r="Y155" s="251"/>
      <c r="Z155" s="251"/>
      <c r="AA155" s="251"/>
      <c r="AB155" s="251"/>
      <c r="AC155" s="251"/>
      <c r="AD155" s="251"/>
      <c r="AE155" s="251"/>
      <c r="AF155" s="251"/>
      <c r="AG155" s="251"/>
      <c r="AH155" s="251"/>
      <c r="AI155" s="251"/>
      <c r="AJ155" s="251"/>
      <c r="AK155" s="251"/>
      <c r="AL155" s="251"/>
      <c r="AM155" s="251"/>
      <c r="AN155" s="251"/>
      <c r="AO155" s="251"/>
      <c r="AP155" s="251"/>
      <c r="AQ155" s="251"/>
      <c r="AR155" s="251"/>
      <c r="AS155" s="251"/>
      <c r="AT155" s="251"/>
      <c r="AU155" s="251"/>
    </row>
    <row r="156" spans="14:47" x14ac:dyDescent="0.2">
      <c r="N156" s="251"/>
      <c r="O156" s="251"/>
      <c r="P156" s="251"/>
      <c r="Q156" s="251"/>
      <c r="R156" s="251"/>
      <c r="S156" s="251"/>
      <c r="T156" s="251"/>
      <c r="U156" s="251"/>
      <c r="V156" s="251"/>
      <c r="W156" s="251"/>
      <c r="X156" s="251"/>
      <c r="Y156" s="251"/>
      <c r="Z156" s="251"/>
      <c r="AA156" s="251"/>
      <c r="AB156" s="251"/>
      <c r="AC156" s="251"/>
      <c r="AD156" s="251"/>
      <c r="AE156" s="251"/>
      <c r="AF156" s="251"/>
      <c r="AG156" s="251"/>
      <c r="AH156" s="251"/>
      <c r="AI156" s="251"/>
      <c r="AJ156" s="251"/>
      <c r="AK156" s="251"/>
      <c r="AL156" s="251"/>
      <c r="AM156" s="251"/>
      <c r="AN156" s="251"/>
      <c r="AO156" s="251"/>
      <c r="AP156" s="251"/>
      <c r="AQ156" s="251"/>
      <c r="AR156" s="251"/>
      <c r="AS156" s="251"/>
      <c r="AT156" s="251"/>
      <c r="AU156" s="251"/>
    </row>
    <row r="157" spans="14:47" x14ac:dyDescent="0.2">
      <c r="N157" s="251"/>
      <c r="O157" s="251"/>
      <c r="P157" s="251"/>
      <c r="Q157" s="251"/>
      <c r="R157" s="251"/>
      <c r="S157" s="251"/>
      <c r="T157" s="251"/>
      <c r="U157" s="251"/>
      <c r="V157" s="251"/>
      <c r="W157" s="251"/>
      <c r="X157" s="251"/>
      <c r="Y157" s="251"/>
      <c r="Z157" s="251"/>
      <c r="AA157" s="251"/>
      <c r="AB157" s="251"/>
      <c r="AC157" s="251"/>
      <c r="AD157" s="251"/>
      <c r="AE157" s="251"/>
      <c r="AF157" s="251"/>
      <c r="AG157" s="251"/>
      <c r="AH157" s="251"/>
      <c r="AI157" s="251"/>
      <c r="AJ157" s="251"/>
      <c r="AK157" s="251"/>
      <c r="AL157" s="251"/>
      <c r="AM157" s="251"/>
      <c r="AN157" s="251"/>
      <c r="AO157" s="251"/>
      <c r="AP157" s="251"/>
      <c r="AQ157" s="251"/>
      <c r="AR157" s="251"/>
      <c r="AS157" s="251"/>
      <c r="AT157" s="251"/>
      <c r="AU157" s="251"/>
    </row>
    <row r="158" spans="14:47" x14ac:dyDescent="0.2">
      <c r="N158" s="251"/>
      <c r="O158" s="251"/>
      <c r="P158" s="251"/>
      <c r="Q158" s="251"/>
      <c r="R158" s="251"/>
      <c r="S158" s="251"/>
      <c r="T158" s="251"/>
      <c r="U158" s="251"/>
      <c r="V158" s="251"/>
      <c r="W158" s="251"/>
      <c r="X158" s="251"/>
      <c r="Y158" s="251"/>
      <c r="Z158" s="251"/>
      <c r="AA158" s="251"/>
      <c r="AB158" s="251"/>
      <c r="AC158" s="251"/>
      <c r="AD158" s="251"/>
      <c r="AE158" s="251"/>
      <c r="AF158" s="251"/>
      <c r="AG158" s="251"/>
      <c r="AH158" s="251"/>
      <c r="AI158" s="251"/>
      <c r="AJ158" s="251"/>
      <c r="AK158" s="251"/>
      <c r="AL158" s="251"/>
      <c r="AM158" s="251"/>
      <c r="AN158" s="251"/>
      <c r="AO158" s="251"/>
      <c r="AP158" s="251"/>
      <c r="AQ158" s="251"/>
      <c r="AR158" s="251"/>
      <c r="AS158" s="251"/>
      <c r="AT158" s="251"/>
      <c r="AU158" s="251"/>
    </row>
    <row r="159" spans="14:47" x14ac:dyDescent="0.2">
      <c r="N159" s="251"/>
      <c r="O159" s="251"/>
      <c r="P159" s="251"/>
      <c r="Q159" s="251"/>
      <c r="R159" s="251"/>
      <c r="S159" s="251"/>
      <c r="T159" s="251"/>
      <c r="U159" s="251"/>
      <c r="V159" s="251"/>
      <c r="W159" s="251"/>
      <c r="X159" s="251"/>
      <c r="Y159" s="251"/>
      <c r="Z159" s="251"/>
      <c r="AA159" s="251"/>
      <c r="AB159" s="251"/>
      <c r="AC159" s="251"/>
      <c r="AD159" s="251"/>
      <c r="AE159" s="251"/>
      <c r="AF159" s="251"/>
      <c r="AG159" s="251"/>
      <c r="AH159" s="251"/>
      <c r="AI159" s="251"/>
      <c r="AJ159" s="251"/>
      <c r="AK159" s="251"/>
      <c r="AL159" s="251"/>
      <c r="AM159" s="251"/>
      <c r="AN159" s="251"/>
      <c r="AO159" s="251"/>
      <c r="AP159" s="251"/>
      <c r="AQ159" s="251"/>
      <c r="AR159" s="251"/>
      <c r="AS159" s="251"/>
      <c r="AT159" s="251"/>
      <c r="AU159" s="251"/>
    </row>
    <row r="160" spans="14:47" x14ac:dyDescent="0.2">
      <c r="N160" s="251"/>
      <c r="O160" s="251"/>
      <c r="P160" s="251"/>
      <c r="Q160" s="251"/>
      <c r="R160" s="251"/>
      <c r="S160" s="251"/>
      <c r="T160" s="251"/>
      <c r="U160" s="251"/>
      <c r="V160" s="251"/>
      <c r="W160" s="251"/>
      <c r="X160" s="251"/>
      <c r="Y160" s="251"/>
      <c r="Z160" s="251"/>
      <c r="AA160" s="251"/>
      <c r="AB160" s="251"/>
      <c r="AC160" s="251"/>
      <c r="AD160" s="251"/>
      <c r="AE160" s="251"/>
      <c r="AF160" s="251"/>
      <c r="AG160" s="251"/>
      <c r="AH160" s="251"/>
      <c r="AI160" s="251"/>
      <c r="AJ160" s="251"/>
      <c r="AK160" s="251"/>
      <c r="AL160" s="251"/>
      <c r="AM160" s="251"/>
      <c r="AN160" s="251"/>
      <c r="AO160" s="251"/>
      <c r="AP160" s="251"/>
      <c r="AQ160" s="251"/>
      <c r="AR160" s="251"/>
      <c r="AS160" s="251"/>
      <c r="AT160" s="251"/>
      <c r="AU160" s="251"/>
    </row>
    <row r="161" spans="14:47" x14ac:dyDescent="0.2">
      <c r="N161" s="251"/>
      <c r="O161" s="251"/>
      <c r="P161" s="251"/>
      <c r="Q161" s="251"/>
      <c r="R161" s="251"/>
      <c r="S161" s="251"/>
      <c r="T161" s="251"/>
      <c r="U161" s="251"/>
      <c r="V161" s="251"/>
      <c r="W161" s="251"/>
      <c r="X161" s="251"/>
      <c r="Y161" s="251"/>
      <c r="Z161" s="251"/>
      <c r="AA161" s="251"/>
      <c r="AB161" s="251"/>
      <c r="AC161" s="251"/>
      <c r="AD161" s="251"/>
      <c r="AE161" s="251"/>
      <c r="AF161" s="251"/>
      <c r="AG161" s="251"/>
      <c r="AH161" s="251"/>
      <c r="AI161" s="251"/>
      <c r="AJ161" s="251"/>
      <c r="AK161" s="251"/>
      <c r="AL161" s="251"/>
      <c r="AM161" s="251"/>
      <c r="AN161" s="251"/>
      <c r="AO161" s="251"/>
      <c r="AP161" s="251"/>
      <c r="AQ161" s="251"/>
      <c r="AR161" s="251"/>
      <c r="AS161" s="251"/>
      <c r="AT161" s="251"/>
      <c r="AU161" s="251"/>
    </row>
    <row r="162" spans="14:47" x14ac:dyDescent="0.2">
      <c r="N162" s="251"/>
      <c r="O162" s="251"/>
      <c r="P162" s="251"/>
      <c r="Q162" s="251"/>
      <c r="R162" s="251"/>
      <c r="S162" s="251"/>
      <c r="T162" s="251"/>
      <c r="U162" s="251"/>
      <c r="V162" s="251"/>
      <c r="W162" s="251"/>
      <c r="X162" s="251"/>
      <c r="Y162" s="251"/>
      <c r="Z162" s="251"/>
      <c r="AA162" s="251"/>
      <c r="AB162" s="251"/>
      <c r="AC162" s="251"/>
      <c r="AD162" s="251"/>
      <c r="AE162" s="251"/>
      <c r="AF162" s="251"/>
      <c r="AG162" s="251"/>
      <c r="AH162" s="251"/>
      <c r="AI162" s="251"/>
      <c r="AJ162" s="251"/>
      <c r="AK162" s="251"/>
      <c r="AL162" s="251"/>
      <c r="AM162" s="251"/>
      <c r="AN162" s="251"/>
      <c r="AO162" s="251"/>
      <c r="AP162" s="251"/>
      <c r="AQ162" s="251"/>
      <c r="AR162" s="251"/>
      <c r="AS162" s="251"/>
      <c r="AT162" s="251"/>
      <c r="AU162" s="251"/>
    </row>
    <row r="163" spans="14:47" x14ac:dyDescent="0.2">
      <c r="N163" s="251"/>
      <c r="O163" s="251"/>
      <c r="P163" s="251"/>
      <c r="Q163" s="251"/>
      <c r="R163" s="251"/>
      <c r="S163" s="251"/>
      <c r="T163" s="251"/>
      <c r="U163" s="251"/>
      <c r="V163" s="251"/>
      <c r="W163" s="251"/>
      <c r="X163" s="251"/>
      <c r="Y163" s="251"/>
      <c r="Z163" s="251"/>
      <c r="AA163" s="251"/>
      <c r="AB163" s="251"/>
      <c r="AC163" s="251"/>
      <c r="AD163" s="251"/>
      <c r="AE163" s="251"/>
      <c r="AF163" s="251"/>
      <c r="AG163" s="251"/>
      <c r="AH163" s="251"/>
      <c r="AI163" s="251"/>
      <c r="AJ163" s="251"/>
      <c r="AK163" s="251"/>
      <c r="AL163" s="251"/>
      <c r="AM163" s="251"/>
      <c r="AN163" s="251"/>
      <c r="AO163" s="251"/>
      <c r="AP163" s="251"/>
      <c r="AQ163" s="251"/>
      <c r="AR163" s="251"/>
      <c r="AS163" s="251"/>
      <c r="AT163" s="251"/>
      <c r="AU163" s="251"/>
    </row>
    <row r="164" spans="14:47" x14ac:dyDescent="0.2">
      <c r="N164" s="251"/>
      <c r="O164" s="251"/>
      <c r="P164" s="251"/>
      <c r="Q164" s="251"/>
      <c r="R164" s="251"/>
      <c r="S164" s="251"/>
      <c r="T164" s="251"/>
      <c r="U164" s="251"/>
      <c r="V164" s="251"/>
      <c r="W164" s="251"/>
      <c r="X164" s="251"/>
      <c r="Y164" s="251"/>
      <c r="Z164" s="251"/>
      <c r="AA164" s="251"/>
      <c r="AB164" s="251"/>
      <c r="AC164" s="251"/>
      <c r="AD164" s="251"/>
      <c r="AE164" s="251"/>
      <c r="AF164" s="251"/>
      <c r="AG164" s="251"/>
      <c r="AH164" s="251"/>
      <c r="AI164" s="251"/>
      <c r="AJ164" s="251"/>
      <c r="AK164" s="251"/>
      <c r="AL164" s="251"/>
      <c r="AM164" s="251"/>
      <c r="AN164" s="251"/>
      <c r="AO164" s="251"/>
      <c r="AP164" s="251"/>
      <c r="AQ164" s="251"/>
      <c r="AR164" s="251"/>
      <c r="AS164" s="251"/>
      <c r="AT164" s="251"/>
      <c r="AU164" s="251"/>
    </row>
    <row r="165" spans="14:47" x14ac:dyDescent="0.2">
      <c r="N165" s="251"/>
      <c r="O165" s="251"/>
      <c r="P165" s="251"/>
      <c r="Q165" s="251"/>
      <c r="R165" s="251"/>
      <c r="S165" s="251"/>
      <c r="T165" s="251"/>
      <c r="U165" s="251"/>
      <c r="V165" s="251"/>
      <c r="W165" s="251"/>
      <c r="X165" s="251"/>
      <c r="Y165" s="251"/>
      <c r="Z165" s="251"/>
      <c r="AA165" s="251"/>
      <c r="AB165" s="251"/>
      <c r="AC165" s="251"/>
      <c r="AD165" s="251"/>
      <c r="AE165" s="251"/>
      <c r="AF165" s="251"/>
      <c r="AG165" s="251"/>
      <c r="AH165" s="251"/>
      <c r="AI165" s="251"/>
      <c r="AJ165" s="251"/>
      <c r="AK165" s="251"/>
      <c r="AL165" s="251"/>
      <c r="AM165" s="251"/>
      <c r="AN165" s="251"/>
      <c r="AO165" s="251"/>
      <c r="AP165" s="251"/>
      <c r="AQ165" s="251"/>
      <c r="AR165" s="251"/>
      <c r="AS165" s="251"/>
      <c r="AT165" s="251"/>
      <c r="AU165" s="251"/>
    </row>
    <row r="166" spans="14:47" x14ac:dyDescent="0.2">
      <c r="N166" s="251"/>
      <c r="O166" s="251"/>
      <c r="P166" s="251"/>
      <c r="Q166" s="251"/>
      <c r="R166" s="251"/>
      <c r="S166" s="251"/>
      <c r="T166" s="251"/>
      <c r="U166" s="251"/>
      <c r="V166" s="251"/>
      <c r="W166" s="251"/>
      <c r="X166" s="251"/>
      <c r="Y166" s="251"/>
      <c r="Z166" s="251"/>
      <c r="AA166" s="251"/>
      <c r="AB166" s="251"/>
      <c r="AC166" s="251"/>
      <c r="AD166" s="251"/>
      <c r="AE166" s="251"/>
      <c r="AF166" s="251"/>
      <c r="AG166" s="251"/>
      <c r="AH166" s="251"/>
      <c r="AI166" s="251"/>
      <c r="AJ166" s="251"/>
      <c r="AK166" s="251"/>
      <c r="AL166" s="251"/>
      <c r="AM166" s="251"/>
      <c r="AN166" s="251"/>
      <c r="AO166" s="251"/>
      <c r="AP166" s="251"/>
      <c r="AQ166" s="251"/>
      <c r="AR166" s="251"/>
      <c r="AS166" s="251"/>
      <c r="AT166" s="251"/>
      <c r="AU166" s="251"/>
    </row>
    <row r="167" spans="14:47" x14ac:dyDescent="0.2">
      <c r="N167" s="251"/>
      <c r="O167" s="251"/>
      <c r="P167" s="251"/>
      <c r="Q167" s="251"/>
      <c r="R167" s="251"/>
      <c r="S167" s="251"/>
      <c r="T167" s="251"/>
      <c r="U167" s="251"/>
      <c r="V167" s="251"/>
      <c r="W167" s="251"/>
      <c r="X167" s="251"/>
      <c r="Y167" s="251"/>
      <c r="Z167" s="251"/>
      <c r="AA167" s="251"/>
      <c r="AB167" s="251"/>
      <c r="AC167" s="251"/>
      <c r="AD167" s="251"/>
      <c r="AE167" s="251"/>
      <c r="AF167" s="251"/>
      <c r="AG167" s="251"/>
      <c r="AH167" s="251"/>
      <c r="AI167" s="251"/>
      <c r="AJ167" s="251"/>
      <c r="AK167" s="251"/>
      <c r="AL167" s="251"/>
      <c r="AM167" s="251"/>
      <c r="AN167" s="251"/>
      <c r="AO167" s="251"/>
      <c r="AP167" s="251"/>
      <c r="AQ167" s="251"/>
      <c r="AR167" s="251"/>
      <c r="AS167" s="251"/>
      <c r="AT167" s="251"/>
      <c r="AU167" s="251"/>
    </row>
    <row r="168" spans="14:47" x14ac:dyDescent="0.2">
      <c r="N168" s="251"/>
      <c r="O168" s="251"/>
      <c r="P168" s="251"/>
      <c r="Q168" s="251"/>
      <c r="R168" s="251"/>
      <c r="S168" s="251"/>
      <c r="T168" s="251"/>
      <c r="U168" s="251"/>
      <c r="V168" s="251"/>
      <c r="W168" s="251"/>
      <c r="X168" s="251"/>
      <c r="Y168" s="251"/>
      <c r="Z168" s="251"/>
      <c r="AA168" s="251"/>
      <c r="AB168" s="251"/>
      <c r="AC168" s="251"/>
      <c r="AD168" s="251"/>
      <c r="AE168" s="251"/>
      <c r="AF168" s="251"/>
      <c r="AG168" s="251"/>
      <c r="AH168" s="251"/>
      <c r="AI168" s="251"/>
      <c r="AJ168" s="251"/>
      <c r="AK168" s="251"/>
      <c r="AL168" s="251"/>
      <c r="AM168" s="251"/>
      <c r="AN168" s="251"/>
      <c r="AO168" s="251"/>
      <c r="AP168" s="251"/>
      <c r="AQ168" s="251"/>
      <c r="AR168" s="251"/>
      <c r="AS168" s="251"/>
      <c r="AT168" s="251"/>
      <c r="AU168" s="251"/>
    </row>
    <row r="169" spans="14:47" x14ac:dyDescent="0.2">
      <c r="N169" s="251"/>
      <c r="O169" s="251"/>
      <c r="P169" s="251"/>
      <c r="Q169" s="251"/>
      <c r="R169" s="251"/>
      <c r="S169" s="251"/>
      <c r="T169" s="251"/>
      <c r="U169" s="251"/>
      <c r="V169" s="251"/>
      <c r="W169" s="251"/>
      <c r="X169" s="251"/>
      <c r="Y169" s="251"/>
      <c r="Z169" s="251"/>
      <c r="AA169" s="251"/>
      <c r="AB169" s="251"/>
      <c r="AC169" s="251"/>
      <c r="AD169" s="251"/>
      <c r="AE169" s="251"/>
      <c r="AF169" s="251"/>
      <c r="AG169" s="251"/>
      <c r="AH169" s="251"/>
      <c r="AI169" s="251"/>
      <c r="AJ169" s="251"/>
      <c r="AK169" s="251"/>
      <c r="AL169" s="251"/>
      <c r="AM169" s="251"/>
      <c r="AN169" s="251"/>
      <c r="AO169" s="251"/>
      <c r="AP169" s="251"/>
      <c r="AQ169" s="251"/>
      <c r="AR169" s="251"/>
      <c r="AS169" s="251"/>
      <c r="AT169" s="251"/>
      <c r="AU169" s="251"/>
    </row>
    <row r="170" spans="14:47" x14ac:dyDescent="0.2">
      <c r="N170" s="251"/>
      <c r="O170" s="251"/>
      <c r="P170" s="251"/>
      <c r="Q170" s="251"/>
      <c r="R170" s="251"/>
      <c r="S170" s="251"/>
      <c r="T170" s="251"/>
      <c r="U170" s="251"/>
      <c r="V170" s="251"/>
      <c r="W170" s="251"/>
      <c r="X170" s="251"/>
      <c r="Y170" s="251"/>
      <c r="Z170" s="251"/>
      <c r="AA170" s="251"/>
      <c r="AB170" s="251"/>
      <c r="AC170" s="251"/>
      <c r="AD170" s="251"/>
      <c r="AE170" s="251"/>
      <c r="AF170" s="251"/>
      <c r="AG170" s="251"/>
      <c r="AH170" s="251"/>
      <c r="AI170" s="251"/>
      <c r="AJ170" s="251"/>
      <c r="AK170" s="251"/>
      <c r="AL170" s="251"/>
      <c r="AM170" s="251"/>
      <c r="AN170" s="251"/>
      <c r="AO170" s="251"/>
      <c r="AP170" s="251"/>
      <c r="AQ170" s="251"/>
      <c r="AR170" s="251"/>
      <c r="AS170" s="251"/>
      <c r="AT170" s="251"/>
      <c r="AU170" s="251"/>
    </row>
    <row r="171" spans="14:47" x14ac:dyDescent="0.2">
      <c r="N171" s="251"/>
      <c r="O171" s="251"/>
      <c r="P171" s="251"/>
      <c r="Q171" s="251"/>
      <c r="R171" s="251"/>
      <c r="S171" s="251"/>
      <c r="T171" s="251"/>
      <c r="U171" s="251"/>
      <c r="V171" s="251"/>
      <c r="W171" s="251"/>
      <c r="X171" s="251"/>
      <c r="Y171" s="251"/>
      <c r="Z171" s="251"/>
      <c r="AA171" s="251"/>
      <c r="AB171" s="251"/>
      <c r="AC171" s="251"/>
      <c r="AD171" s="251"/>
      <c r="AE171" s="251"/>
      <c r="AF171" s="251"/>
      <c r="AG171" s="251"/>
      <c r="AH171" s="251"/>
      <c r="AI171" s="251"/>
      <c r="AJ171" s="251"/>
      <c r="AK171" s="251"/>
      <c r="AL171" s="251"/>
      <c r="AM171" s="251"/>
      <c r="AN171" s="251"/>
      <c r="AO171" s="251"/>
      <c r="AP171" s="251"/>
      <c r="AQ171" s="251"/>
      <c r="AR171" s="251"/>
      <c r="AS171" s="251"/>
      <c r="AT171" s="251"/>
      <c r="AU171" s="251"/>
    </row>
    <row r="172" spans="14:47" x14ac:dyDescent="0.2">
      <c r="N172" s="251"/>
      <c r="O172" s="251"/>
      <c r="P172" s="251"/>
      <c r="Q172" s="251"/>
      <c r="R172" s="251"/>
      <c r="S172" s="251"/>
      <c r="T172" s="251"/>
      <c r="U172" s="251"/>
      <c r="V172" s="251"/>
      <c r="W172" s="251"/>
      <c r="X172" s="251"/>
      <c r="Y172" s="251"/>
      <c r="Z172" s="251"/>
      <c r="AA172" s="251"/>
      <c r="AB172" s="251"/>
      <c r="AC172" s="251"/>
      <c r="AD172" s="251"/>
      <c r="AE172" s="251"/>
      <c r="AF172" s="251"/>
      <c r="AG172" s="251"/>
      <c r="AH172" s="251"/>
      <c r="AI172" s="251"/>
      <c r="AJ172" s="251"/>
      <c r="AK172" s="251"/>
      <c r="AL172" s="251"/>
      <c r="AM172" s="251"/>
      <c r="AN172" s="251"/>
      <c r="AO172" s="251"/>
      <c r="AP172" s="251"/>
      <c r="AQ172" s="251"/>
      <c r="AR172" s="251"/>
      <c r="AS172" s="251"/>
      <c r="AT172" s="251"/>
      <c r="AU172" s="251"/>
    </row>
    <row r="173" spans="14:47" x14ac:dyDescent="0.2">
      <c r="N173" s="251"/>
      <c r="O173" s="251"/>
      <c r="P173" s="251"/>
      <c r="Q173" s="251"/>
      <c r="R173" s="251"/>
      <c r="S173" s="251"/>
      <c r="T173" s="251"/>
      <c r="U173" s="251"/>
      <c r="V173" s="251"/>
      <c r="W173" s="251"/>
      <c r="X173" s="251"/>
      <c r="Y173" s="251"/>
      <c r="Z173" s="251"/>
      <c r="AA173" s="251"/>
      <c r="AB173" s="251"/>
      <c r="AC173" s="251"/>
      <c r="AD173" s="251"/>
      <c r="AE173" s="251"/>
      <c r="AF173" s="251"/>
      <c r="AG173" s="251"/>
      <c r="AH173" s="251"/>
      <c r="AI173" s="251"/>
      <c r="AJ173" s="251"/>
      <c r="AK173" s="251"/>
      <c r="AL173" s="251"/>
      <c r="AM173" s="251"/>
      <c r="AN173" s="251"/>
      <c r="AO173" s="251"/>
      <c r="AP173" s="251"/>
      <c r="AQ173" s="251"/>
      <c r="AR173" s="251"/>
      <c r="AS173" s="251"/>
      <c r="AT173" s="251"/>
      <c r="AU173" s="251"/>
    </row>
    <row r="174" spans="14:47" x14ac:dyDescent="0.2">
      <c r="N174" s="251"/>
      <c r="O174" s="251"/>
      <c r="P174" s="251"/>
      <c r="Q174" s="251"/>
      <c r="R174" s="251"/>
      <c r="S174" s="251"/>
      <c r="T174" s="251"/>
      <c r="U174" s="251"/>
      <c r="V174" s="251"/>
      <c r="W174" s="251"/>
      <c r="X174" s="251"/>
      <c r="Y174" s="251"/>
      <c r="Z174" s="251"/>
      <c r="AA174" s="251"/>
      <c r="AB174" s="251"/>
      <c r="AC174" s="251"/>
      <c r="AD174" s="251"/>
      <c r="AE174" s="251"/>
      <c r="AF174" s="251"/>
      <c r="AG174" s="251"/>
      <c r="AH174" s="251"/>
      <c r="AI174" s="251"/>
      <c r="AJ174" s="251"/>
      <c r="AK174" s="251"/>
      <c r="AL174" s="251"/>
      <c r="AM174" s="251"/>
      <c r="AN174" s="251"/>
      <c r="AO174" s="251"/>
      <c r="AP174" s="251"/>
      <c r="AQ174" s="251"/>
      <c r="AR174" s="251"/>
      <c r="AS174" s="251"/>
      <c r="AT174" s="251"/>
      <c r="AU174" s="251"/>
    </row>
    <row r="175" spans="14:47" x14ac:dyDescent="0.2">
      <c r="N175" s="251"/>
      <c r="O175" s="251"/>
      <c r="P175" s="251"/>
      <c r="Q175" s="251"/>
      <c r="R175" s="251"/>
      <c r="S175" s="251"/>
      <c r="T175" s="251"/>
      <c r="U175" s="251"/>
      <c r="V175" s="251"/>
      <c r="W175" s="251"/>
      <c r="X175" s="251"/>
      <c r="Y175" s="251"/>
      <c r="Z175" s="251"/>
      <c r="AA175" s="251"/>
      <c r="AB175" s="251"/>
      <c r="AC175" s="251"/>
      <c r="AD175" s="251"/>
      <c r="AE175" s="251"/>
      <c r="AF175" s="251"/>
      <c r="AG175" s="251"/>
      <c r="AH175" s="251"/>
      <c r="AI175" s="251"/>
      <c r="AJ175" s="251"/>
      <c r="AK175" s="251"/>
      <c r="AL175" s="251"/>
      <c r="AM175" s="251"/>
      <c r="AN175" s="251"/>
      <c r="AO175" s="251"/>
      <c r="AP175" s="251"/>
      <c r="AQ175" s="251"/>
      <c r="AR175" s="251"/>
      <c r="AS175" s="251"/>
      <c r="AT175" s="251"/>
      <c r="AU175" s="251"/>
    </row>
    <row r="176" spans="14:47" x14ac:dyDescent="0.2">
      <c r="N176" s="251"/>
      <c r="O176" s="251"/>
      <c r="P176" s="251"/>
      <c r="Q176" s="251"/>
      <c r="R176" s="251"/>
      <c r="S176" s="251"/>
      <c r="T176" s="251"/>
      <c r="U176" s="251"/>
      <c r="V176" s="251"/>
      <c r="W176" s="251"/>
      <c r="X176" s="251"/>
      <c r="Y176" s="251"/>
      <c r="Z176" s="251"/>
      <c r="AA176" s="251"/>
      <c r="AB176" s="251"/>
      <c r="AC176" s="251"/>
      <c r="AD176" s="251"/>
      <c r="AE176" s="251"/>
      <c r="AF176" s="251"/>
      <c r="AG176" s="251"/>
      <c r="AH176" s="251"/>
      <c r="AI176" s="251"/>
      <c r="AJ176" s="251"/>
      <c r="AK176" s="251"/>
      <c r="AL176" s="251"/>
      <c r="AM176" s="251"/>
      <c r="AN176" s="251"/>
      <c r="AO176" s="251"/>
      <c r="AP176" s="251"/>
      <c r="AQ176" s="251"/>
      <c r="AR176" s="251"/>
      <c r="AS176" s="251"/>
      <c r="AT176" s="251"/>
      <c r="AU176" s="251"/>
    </row>
    <row r="177" spans="14:47" x14ac:dyDescent="0.2">
      <c r="N177" s="251"/>
      <c r="O177" s="251"/>
      <c r="P177" s="251"/>
      <c r="Q177" s="251"/>
      <c r="R177" s="251"/>
      <c r="S177" s="251"/>
      <c r="T177" s="251"/>
      <c r="U177" s="251"/>
      <c r="V177" s="251"/>
      <c r="W177" s="251"/>
      <c r="X177" s="251"/>
      <c r="Y177" s="251"/>
      <c r="Z177" s="251"/>
      <c r="AA177" s="251"/>
      <c r="AB177" s="251"/>
      <c r="AC177" s="251"/>
      <c r="AD177" s="251"/>
      <c r="AE177" s="251"/>
      <c r="AF177" s="251"/>
      <c r="AG177" s="251"/>
      <c r="AH177" s="251"/>
      <c r="AI177" s="251"/>
      <c r="AJ177" s="251"/>
      <c r="AK177" s="251"/>
      <c r="AL177" s="251"/>
      <c r="AM177" s="251"/>
      <c r="AN177" s="251"/>
      <c r="AO177" s="251"/>
      <c r="AP177" s="251"/>
      <c r="AQ177" s="251"/>
      <c r="AR177" s="251"/>
      <c r="AS177" s="251"/>
      <c r="AT177" s="251"/>
      <c r="AU177" s="251"/>
    </row>
    <row r="178" spans="14:47" x14ac:dyDescent="0.2">
      <c r="N178" s="251"/>
      <c r="O178" s="251"/>
      <c r="P178" s="251"/>
      <c r="Q178" s="251"/>
      <c r="R178" s="251"/>
      <c r="S178" s="251"/>
      <c r="T178" s="251"/>
      <c r="U178" s="251"/>
      <c r="V178" s="251"/>
      <c r="W178" s="251"/>
      <c r="X178" s="251"/>
      <c r="Y178" s="251"/>
      <c r="Z178" s="251"/>
      <c r="AA178" s="251"/>
      <c r="AB178" s="251"/>
      <c r="AC178" s="251"/>
      <c r="AD178" s="251"/>
      <c r="AE178" s="251"/>
      <c r="AF178" s="251"/>
      <c r="AG178" s="251"/>
      <c r="AH178" s="251"/>
      <c r="AI178" s="251"/>
      <c r="AJ178" s="251"/>
      <c r="AK178" s="251"/>
      <c r="AL178" s="251"/>
      <c r="AM178" s="251"/>
      <c r="AN178" s="251"/>
      <c r="AO178" s="251"/>
      <c r="AP178" s="251"/>
      <c r="AQ178" s="251"/>
      <c r="AR178" s="251"/>
      <c r="AS178" s="251"/>
      <c r="AT178" s="251"/>
      <c r="AU178" s="251"/>
    </row>
    <row r="179" spans="14:47" x14ac:dyDescent="0.2">
      <c r="N179" s="251"/>
      <c r="O179" s="251"/>
      <c r="P179" s="251"/>
      <c r="Q179" s="251"/>
      <c r="R179" s="251"/>
      <c r="S179" s="251"/>
      <c r="T179" s="251"/>
      <c r="U179" s="251"/>
      <c r="V179" s="251"/>
      <c r="W179" s="251"/>
      <c r="X179" s="251"/>
      <c r="Y179" s="251"/>
      <c r="Z179" s="251"/>
      <c r="AA179" s="251"/>
      <c r="AB179" s="251"/>
      <c r="AC179" s="251"/>
      <c r="AD179" s="251"/>
      <c r="AE179" s="251"/>
      <c r="AF179" s="251"/>
      <c r="AG179" s="251"/>
      <c r="AH179" s="251"/>
      <c r="AI179" s="251"/>
      <c r="AJ179" s="251"/>
      <c r="AK179" s="251"/>
      <c r="AL179" s="251"/>
      <c r="AM179" s="251"/>
      <c r="AN179" s="251"/>
      <c r="AO179" s="251"/>
      <c r="AP179" s="251"/>
      <c r="AQ179" s="251"/>
      <c r="AR179" s="251"/>
      <c r="AS179" s="251"/>
      <c r="AT179" s="251"/>
      <c r="AU179" s="251"/>
    </row>
    <row r="180" spans="14:47" x14ac:dyDescent="0.2">
      <c r="N180" s="251"/>
      <c r="O180" s="251"/>
      <c r="P180" s="251"/>
      <c r="Q180" s="251"/>
      <c r="R180" s="251"/>
      <c r="S180" s="251"/>
      <c r="T180" s="251"/>
      <c r="U180" s="251"/>
      <c r="V180" s="251"/>
      <c r="W180" s="251"/>
      <c r="X180" s="251"/>
      <c r="Y180" s="251"/>
      <c r="Z180" s="251"/>
      <c r="AA180" s="251"/>
      <c r="AB180" s="251"/>
      <c r="AC180" s="251"/>
      <c r="AD180" s="251"/>
      <c r="AE180" s="251"/>
      <c r="AF180" s="251"/>
      <c r="AG180" s="251"/>
      <c r="AH180" s="251"/>
      <c r="AI180" s="251"/>
      <c r="AJ180" s="251"/>
      <c r="AK180" s="251"/>
      <c r="AL180" s="251"/>
      <c r="AM180" s="251"/>
      <c r="AN180" s="251"/>
      <c r="AO180" s="251"/>
      <c r="AP180" s="251"/>
      <c r="AQ180" s="251"/>
      <c r="AR180" s="251"/>
      <c r="AS180" s="251"/>
      <c r="AT180" s="251"/>
      <c r="AU180" s="251"/>
    </row>
    <row r="181" spans="14:47" x14ac:dyDescent="0.2">
      <c r="N181" s="251"/>
      <c r="O181" s="251"/>
      <c r="P181" s="251"/>
      <c r="Q181" s="251"/>
      <c r="R181" s="251"/>
      <c r="S181" s="251"/>
      <c r="T181" s="251"/>
      <c r="U181" s="251"/>
      <c r="V181" s="251"/>
      <c r="W181" s="251"/>
      <c r="X181" s="251"/>
      <c r="Y181" s="251"/>
      <c r="Z181" s="251"/>
      <c r="AA181" s="251"/>
      <c r="AB181" s="251"/>
      <c r="AC181" s="251"/>
      <c r="AD181" s="251"/>
      <c r="AE181" s="251"/>
      <c r="AF181" s="251"/>
      <c r="AG181" s="251"/>
      <c r="AH181" s="251"/>
      <c r="AI181" s="251"/>
      <c r="AJ181" s="251"/>
      <c r="AK181" s="251"/>
      <c r="AL181" s="251"/>
      <c r="AM181" s="251"/>
      <c r="AN181" s="251"/>
      <c r="AO181" s="251"/>
      <c r="AP181" s="251"/>
      <c r="AQ181" s="251"/>
      <c r="AR181" s="251"/>
      <c r="AS181" s="251"/>
      <c r="AT181" s="251"/>
      <c r="AU181" s="251"/>
    </row>
    <row r="182" spans="14:47" x14ac:dyDescent="0.2">
      <c r="N182" s="251"/>
      <c r="O182" s="251"/>
      <c r="P182" s="251"/>
      <c r="Q182" s="251"/>
      <c r="R182" s="251"/>
      <c r="S182" s="251"/>
      <c r="T182" s="251"/>
      <c r="U182" s="251"/>
      <c r="V182" s="251"/>
      <c r="W182" s="251"/>
      <c r="X182" s="251"/>
      <c r="Y182" s="251"/>
      <c r="Z182" s="251"/>
      <c r="AA182" s="251"/>
      <c r="AB182" s="251"/>
      <c r="AC182" s="251"/>
      <c r="AD182" s="251"/>
      <c r="AE182" s="251"/>
      <c r="AF182" s="251"/>
      <c r="AG182" s="251"/>
      <c r="AH182" s="251"/>
      <c r="AI182" s="251"/>
      <c r="AJ182" s="251"/>
      <c r="AK182" s="251"/>
      <c r="AL182" s="251"/>
      <c r="AM182" s="251"/>
      <c r="AN182" s="251"/>
      <c r="AO182" s="251"/>
      <c r="AP182" s="251"/>
      <c r="AQ182" s="251"/>
      <c r="AR182" s="251"/>
      <c r="AS182" s="251"/>
      <c r="AT182" s="251"/>
      <c r="AU182" s="251"/>
    </row>
    <row r="183" spans="14:47" x14ac:dyDescent="0.2">
      <c r="N183" s="251"/>
      <c r="O183" s="251"/>
      <c r="P183" s="251"/>
      <c r="Q183" s="251"/>
      <c r="R183" s="251"/>
      <c r="S183" s="251"/>
      <c r="T183" s="251"/>
      <c r="U183" s="251"/>
      <c r="V183" s="251"/>
      <c r="W183" s="251"/>
      <c r="X183" s="251"/>
      <c r="Y183" s="251"/>
      <c r="Z183" s="251"/>
      <c r="AA183" s="251"/>
      <c r="AB183" s="251"/>
      <c r="AC183" s="251"/>
      <c r="AD183" s="251"/>
      <c r="AE183" s="251"/>
      <c r="AF183" s="251"/>
      <c r="AG183" s="251"/>
      <c r="AH183" s="251"/>
      <c r="AI183" s="251"/>
      <c r="AJ183" s="251"/>
      <c r="AK183" s="251"/>
      <c r="AL183" s="251"/>
      <c r="AM183" s="251"/>
      <c r="AN183" s="251"/>
      <c r="AO183" s="251"/>
      <c r="AP183" s="251"/>
      <c r="AQ183" s="251"/>
      <c r="AR183" s="251"/>
      <c r="AS183" s="251"/>
      <c r="AT183" s="251"/>
      <c r="AU183" s="251"/>
    </row>
    <row r="184" spans="14:47" x14ac:dyDescent="0.2">
      <c r="N184" s="251"/>
      <c r="O184" s="251"/>
      <c r="P184" s="251"/>
      <c r="Q184" s="251"/>
      <c r="R184" s="251"/>
      <c r="S184" s="251"/>
      <c r="T184" s="251"/>
      <c r="U184" s="251"/>
      <c r="V184" s="251"/>
      <c r="W184" s="251"/>
      <c r="X184" s="251"/>
      <c r="Y184" s="251"/>
      <c r="Z184" s="251"/>
      <c r="AA184" s="251"/>
      <c r="AB184" s="251"/>
      <c r="AC184" s="251"/>
      <c r="AD184" s="251"/>
      <c r="AE184" s="251"/>
      <c r="AF184" s="251"/>
      <c r="AG184" s="251"/>
      <c r="AH184" s="251"/>
      <c r="AI184" s="251"/>
      <c r="AJ184" s="251"/>
      <c r="AK184" s="251"/>
      <c r="AL184" s="251"/>
      <c r="AM184" s="251"/>
      <c r="AN184" s="251"/>
      <c r="AO184" s="251"/>
      <c r="AP184" s="251"/>
      <c r="AQ184" s="251"/>
      <c r="AR184" s="251"/>
      <c r="AS184" s="251"/>
      <c r="AT184" s="251"/>
      <c r="AU184" s="251"/>
    </row>
    <row r="185" spans="14:47" x14ac:dyDescent="0.2">
      <c r="N185" s="251"/>
      <c r="O185" s="251"/>
      <c r="P185" s="251"/>
      <c r="Q185" s="251"/>
      <c r="R185" s="251"/>
      <c r="S185" s="251"/>
      <c r="T185" s="251"/>
      <c r="U185" s="251"/>
      <c r="V185" s="251"/>
      <c r="W185" s="251"/>
      <c r="X185" s="251"/>
      <c r="Y185" s="251"/>
      <c r="Z185" s="251"/>
      <c r="AA185" s="251"/>
      <c r="AB185" s="251"/>
      <c r="AC185" s="251"/>
      <c r="AD185" s="251"/>
      <c r="AE185" s="251"/>
      <c r="AF185" s="251"/>
      <c r="AG185" s="251"/>
      <c r="AH185" s="251"/>
      <c r="AI185" s="251"/>
      <c r="AJ185" s="251"/>
      <c r="AK185" s="251"/>
      <c r="AL185" s="251"/>
      <c r="AM185" s="251"/>
      <c r="AN185" s="251"/>
      <c r="AO185" s="251"/>
      <c r="AP185" s="251"/>
      <c r="AQ185" s="251"/>
      <c r="AR185" s="251"/>
      <c r="AS185" s="251"/>
      <c r="AT185" s="251"/>
      <c r="AU185" s="251"/>
    </row>
    <row r="186" spans="14:47" x14ac:dyDescent="0.2">
      <c r="N186" s="251"/>
      <c r="O186" s="251"/>
      <c r="P186" s="251"/>
      <c r="Q186" s="251"/>
      <c r="R186" s="251"/>
      <c r="S186" s="251"/>
      <c r="T186" s="251"/>
      <c r="U186" s="251"/>
      <c r="V186" s="251"/>
      <c r="W186" s="251"/>
      <c r="X186" s="251"/>
      <c r="Y186" s="251"/>
      <c r="Z186" s="251"/>
      <c r="AA186" s="251"/>
      <c r="AB186" s="251"/>
      <c r="AC186" s="251"/>
      <c r="AD186" s="251"/>
      <c r="AE186" s="251"/>
      <c r="AF186" s="251"/>
      <c r="AG186" s="251"/>
      <c r="AH186" s="251"/>
      <c r="AI186" s="251"/>
      <c r="AJ186" s="251"/>
      <c r="AK186" s="251"/>
      <c r="AL186" s="251"/>
      <c r="AM186" s="251"/>
      <c r="AN186" s="251"/>
      <c r="AO186" s="251"/>
      <c r="AP186" s="251"/>
      <c r="AQ186" s="251"/>
      <c r="AR186" s="251"/>
      <c r="AS186" s="251"/>
      <c r="AT186" s="251"/>
      <c r="AU186" s="251"/>
    </row>
    <row r="187" spans="14:47" x14ac:dyDescent="0.2">
      <c r="N187" s="251"/>
      <c r="O187" s="251"/>
      <c r="P187" s="251"/>
      <c r="Q187" s="251"/>
      <c r="R187" s="251"/>
      <c r="S187" s="251"/>
      <c r="T187" s="251"/>
      <c r="U187" s="251"/>
      <c r="V187" s="251"/>
      <c r="W187" s="251"/>
      <c r="X187" s="251"/>
      <c r="Y187" s="251"/>
      <c r="Z187" s="251"/>
      <c r="AA187" s="251"/>
      <c r="AB187" s="251"/>
      <c r="AC187" s="251"/>
      <c r="AD187" s="251"/>
      <c r="AE187" s="251"/>
      <c r="AF187" s="251"/>
      <c r="AG187" s="251"/>
      <c r="AH187" s="251"/>
      <c r="AI187" s="251"/>
      <c r="AJ187" s="251"/>
      <c r="AK187" s="251"/>
      <c r="AL187" s="251"/>
      <c r="AM187" s="251"/>
      <c r="AN187" s="251"/>
      <c r="AO187" s="251"/>
      <c r="AP187" s="251"/>
      <c r="AQ187" s="251"/>
      <c r="AR187" s="251"/>
      <c r="AS187" s="251"/>
      <c r="AT187" s="251"/>
      <c r="AU187" s="251"/>
    </row>
    <row r="188" spans="14:47" x14ac:dyDescent="0.2">
      <c r="N188" s="251"/>
      <c r="O188" s="251"/>
      <c r="P188" s="251"/>
      <c r="Q188" s="251"/>
      <c r="R188" s="251"/>
      <c r="S188" s="251"/>
      <c r="T188" s="251"/>
      <c r="U188" s="251"/>
      <c r="V188" s="251"/>
      <c r="W188" s="251"/>
      <c r="X188" s="251"/>
      <c r="Y188" s="251"/>
      <c r="Z188" s="251"/>
      <c r="AA188" s="251"/>
      <c r="AB188" s="251"/>
      <c r="AC188" s="251"/>
      <c r="AD188" s="251"/>
      <c r="AE188" s="251"/>
      <c r="AF188" s="251"/>
      <c r="AG188" s="251"/>
      <c r="AH188" s="251"/>
      <c r="AI188" s="251"/>
      <c r="AJ188" s="251"/>
      <c r="AK188" s="251"/>
      <c r="AL188" s="251"/>
      <c r="AM188" s="251"/>
      <c r="AN188" s="251"/>
      <c r="AO188" s="251"/>
      <c r="AP188" s="251"/>
      <c r="AQ188" s="251"/>
      <c r="AR188" s="251"/>
      <c r="AS188" s="251"/>
      <c r="AT188" s="251"/>
      <c r="AU188" s="251"/>
    </row>
    <row r="189" spans="14:47" x14ac:dyDescent="0.2">
      <c r="N189" s="251"/>
      <c r="O189" s="251"/>
      <c r="P189" s="251"/>
      <c r="Q189" s="251"/>
      <c r="R189" s="251"/>
      <c r="S189" s="251"/>
      <c r="T189" s="251"/>
      <c r="U189" s="251"/>
      <c r="V189" s="251"/>
      <c r="W189" s="251"/>
      <c r="X189" s="251"/>
      <c r="Y189" s="251"/>
      <c r="Z189" s="251"/>
      <c r="AA189" s="251"/>
      <c r="AB189" s="251"/>
      <c r="AC189" s="251"/>
      <c r="AD189" s="251"/>
      <c r="AE189" s="251"/>
      <c r="AF189" s="251"/>
      <c r="AG189" s="251"/>
      <c r="AH189" s="251"/>
      <c r="AI189" s="251"/>
      <c r="AJ189" s="251"/>
      <c r="AK189" s="251"/>
      <c r="AL189" s="251"/>
      <c r="AM189" s="251"/>
      <c r="AN189" s="251"/>
      <c r="AO189" s="251"/>
      <c r="AP189" s="251"/>
      <c r="AQ189" s="251"/>
      <c r="AR189" s="251"/>
      <c r="AS189" s="251"/>
      <c r="AT189" s="251"/>
      <c r="AU189" s="251"/>
    </row>
    <row r="190" spans="14:47" x14ac:dyDescent="0.2">
      <c r="N190" s="251"/>
      <c r="O190" s="251"/>
      <c r="P190" s="251"/>
      <c r="Q190" s="251"/>
      <c r="R190" s="251"/>
      <c r="S190" s="251"/>
      <c r="T190" s="251"/>
      <c r="U190" s="251"/>
      <c r="V190" s="251"/>
      <c r="W190" s="251"/>
      <c r="X190" s="251"/>
      <c r="Y190" s="251"/>
      <c r="Z190" s="251"/>
      <c r="AA190" s="251"/>
      <c r="AB190" s="251"/>
      <c r="AC190" s="251"/>
      <c r="AD190" s="251"/>
      <c r="AE190" s="251"/>
      <c r="AF190" s="251"/>
      <c r="AG190" s="251"/>
      <c r="AH190" s="251"/>
      <c r="AI190" s="251"/>
      <c r="AJ190" s="251"/>
      <c r="AK190" s="251"/>
      <c r="AL190" s="251"/>
      <c r="AM190" s="251"/>
      <c r="AN190" s="251"/>
      <c r="AO190" s="251"/>
      <c r="AP190" s="251"/>
      <c r="AQ190" s="251"/>
      <c r="AR190" s="251"/>
      <c r="AS190" s="251"/>
      <c r="AT190" s="251"/>
      <c r="AU190" s="251"/>
    </row>
    <row r="191" spans="14:47" x14ac:dyDescent="0.2">
      <c r="N191" s="251"/>
      <c r="O191" s="251"/>
      <c r="P191" s="251"/>
      <c r="Q191" s="251"/>
      <c r="R191" s="251"/>
      <c r="S191" s="251"/>
      <c r="T191" s="251"/>
      <c r="U191" s="251"/>
      <c r="V191" s="251"/>
      <c r="W191" s="251"/>
      <c r="X191" s="251"/>
      <c r="Y191" s="251"/>
      <c r="Z191" s="251"/>
      <c r="AA191" s="251"/>
      <c r="AB191" s="251"/>
      <c r="AC191" s="251"/>
      <c r="AD191" s="251"/>
      <c r="AE191" s="251"/>
      <c r="AF191" s="251"/>
      <c r="AG191" s="251"/>
      <c r="AH191" s="251"/>
      <c r="AI191" s="251"/>
      <c r="AJ191" s="251"/>
      <c r="AK191" s="251"/>
      <c r="AL191" s="251"/>
      <c r="AM191" s="251"/>
      <c r="AN191" s="251"/>
      <c r="AO191" s="251"/>
      <c r="AP191" s="251"/>
      <c r="AQ191" s="251"/>
      <c r="AR191" s="251"/>
      <c r="AS191" s="251"/>
      <c r="AT191" s="251"/>
      <c r="AU191" s="251"/>
    </row>
    <row r="192" spans="14:47" x14ac:dyDescent="0.2">
      <c r="N192" s="251"/>
      <c r="O192" s="251"/>
      <c r="P192" s="251"/>
      <c r="Q192" s="251"/>
      <c r="R192" s="251"/>
      <c r="S192" s="251"/>
      <c r="T192" s="251"/>
      <c r="U192" s="251"/>
      <c r="V192" s="251"/>
      <c r="W192" s="251"/>
      <c r="X192" s="251"/>
      <c r="Y192" s="251"/>
      <c r="Z192" s="251"/>
      <c r="AA192" s="251"/>
      <c r="AB192" s="251"/>
      <c r="AC192" s="251"/>
      <c r="AD192" s="251"/>
      <c r="AE192" s="251"/>
      <c r="AF192" s="251"/>
      <c r="AG192" s="251"/>
      <c r="AH192" s="251"/>
      <c r="AI192" s="251"/>
      <c r="AJ192" s="251"/>
      <c r="AK192" s="251"/>
      <c r="AL192" s="251"/>
      <c r="AM192" s="251"/>
      <c r="AN192" s="251"/>
      <c r="AO192" s="251"/>
      <c r="AP192" s="251"/>
      <c r="AQ192" s="251"/>
      <c r="AR192" s="251"/>
      <c r="AS192" s="251"/>
      <c r="AT192" s="251"/>
      <c r="AU192" s="251"/>
    </row>
    <row r="193" spans="14:47" x14ac:dyDescent="0.2">
      <c r="N193" s="251"/>
      <c r="O193" s="251"/>
      <c r="P193" s="251"/>
      <c r="Q193" s="251"/>
      <c r="R193" s="251"/>
      <c r="S193" s="251"/>
      <c r="T193" s="251"/>
      <c r="U193" s="251"/>
      <c r="V193" s="251"/>
      <c r="W193" s="251"/>
      <c r="X193" s="251"/>
      <c r="Y193" s="251"/>
      <c r="Z193" s="251"/>
      <c r="AA193" s="251"/>
      <c r="AB193" s="251"/>
      <c r="AC193" s="251"/>
      <c r="AD193" s="251"/>
      <c r="AE193" s="251"/>
      <c r="AF193" s="251"/>
      <c r="AG193" s="251"/>
      <c r="AH193" s="251"/>
      <c r="AI193" s="251"/>
      <c r="AJ193" s="251"/>
      <c r="AK193" s="251"/>
      <c r="AL193" s="251"/>
      <c r="AM193" s="251"/>
      <c r="AN193" s="251"/>
      <c r="AO193" s="251"/>
      <c r="AP193" s="251"/>
      <c r="AQ193" s="251"/>
      <c r="AR193" s="251"/>
      <c r="AS193" s="251"/>
      <c r="AT193" s="251"/>
      <c r="AU193" s="251"/>
    </row>
    <row r="194" spans="14:47" x14ac:dyDescent="0.2">
      <c r="N194" s="251"/>
      <c r="O194" s="251"/>
      <c r="P194" s="251"/>
      <c r="Q194" s="251"/>
      <c r="R194" s="251"/>
      <c r="S194" s="251"/>
      <c r="T194" s="251"/>
      <c r="U194" s="251"/>
      <c r="V194" s="251"/>
      <c r="W194" s="251"/>
      <c r="X194" s="251"/>
      <c r="Y194" s="251"/>
      <c r="Z194" s="251"/>
      <c r="AA194" s="251"/>
      <c r="AB194" s="251"/>
      <c r="AC194" s="251"/>
      <c r="AD194" s="251"/>
      <c r="AE194" s="251"/>
      <c r="AF194" s="251"/>
      <c r="AG194" s="251"/>
      <c r="AH194" s="251"/>
      <c r="AI194" s="251"/>
      <c r="AJ194" s="251"/>
      <c r="AK194" s="251"/>
      <c r="AL194" s="251"/>
      <c r="AM194" s="251"/>
      <c r="AN194" s="251"/>
      <c r="AO194" s="251"/>
      <c r="AP194" s="251"/>
      <c r="AQ194" s="251"/>
      <c r="AR194" s="251"/>
      <c r="AS194" s="251"/>
      <c r="AT194" s="251"/>
      <c r="AU194" s="251"/>
    </row>
    <row r="195" spans="14:47" x14ac:dyDescent="0.2">
      <c r="N195" s="251"/>
      <c r="O195" s="251"/>
      <c r="P195" s="251"/>
      <c r="Q195" s="251"/>
      <c r="R195" s="251"/>
      <c r="S195" s="251"/>
      <c r="T195" s="251"/>
      <c r="U195" s="251"/>
      <c r="V195" s="251"/>
      <c r="W195" s="251"/>
      <c r="X195" s="251"/>
      <c r="Y195" s="251"/>
      <c r="Z195" s="251"/>
      <c r="AA195" s="251"/>
      <c r="AB195" s="251"/>
      <c r="AC195" s="251"/>
      <c r="AD195" s="251"/>
      <c r="AE195" s="251"/>
      <c r="AF195" s="251"/>
      <c r="AG195" s="251"/>
      <c r="AH195" s="251"/>
      <c r="AI195" s="251"/>
      <c r="AJ195" s="251"/>
      <c r="AK195" s="251"/>
      <c r="AL195" s="251"/>
      <c r="AM195" s="251"/>
      <c r="AN195" s="251"/>
      <c r="AO195" s="251"/>
      <c r="AP195" s="251"/>
      <c r="AQ195" s="251"/>
      <c r="AR195" s="251"/>
      <c r="AS195" s="251"/>
      <c r="AT195" s="251"/>
      <c r="AU195" s="251"/>
    </row>
    <row r="196" spans="14:47" x14ac:dyDescent="0.2">
      <c r="N196" s="251"/>
      <c r="O196" s="251"/>
      <c r="P196" s="251"/>
      <c r="Q196" s="251"/>
      <c r="R196" s="251"/>
      <c r="S196" s="251"/>
      <c r="T196" s="251"/>
      <c r="U196" s="251"/>
      <c r="V196" s="251"/>
      <c r="W196" s="251"/>
      <c r="X196" s="251"/>
      <c r="Y196" s="251"/>
      <c r="Z196" s="251"/>
      <c r="AA196" s="251"/>
      <c r="AB196" s="251"/>
      <c r="AC196" s="251"/>
      <c r="AD196" s="251"/>
      <c r="AE196" s="251"/>
      <c r="AF196" s="251"/>
      <c r="AG196" s="251"/>
      <c r="AH196" s="251"/>
      <c r="AI196" s="251"/>
      <c r="AJ196" s="251"/>
      <c r="AK196" s="251"/>
      <c r="AL196" s="251"/>
      <c r="AM196" s="251"/>
      <c r="AN196" s="251"/>
      <c r="AO196" s="251"/>
      <c r="AP196" s="251"/>
      <c r="AQ196" s="251"/>
      <c r="AR196" s="251"/>
      <c r="AS196" s="251"/>
      <c r="AT196" s="251"/>
      <c r="AU196" s="251"/>
    </row>
    <row r="197" spans="14:47" x14ac:dyDescent="0.2">
      <c r="N197" s="251"/>
      <c r="O197" s="251"/>
      <c r="P197" s="251"/>
      <c r="Q197" s="251"/>
      <c r="R197" s="251"/>
      <c r="S197" s="251"/>
      <c r="T197" s="251"/>
      <c r="U197" s="251"/>
      <c r="V197" s="251"/>
      <c r="W197" s="251"/>
      <c r="X197" s="251"/>
      <c r="Y197" s="251"/>
      <c r="Z197" s="251"/>
      <c r="AA197" s="251"/>
      <c r="AB197" s="251"/>
      <c r="AC197" s="251"/>
      <c r="AD197" s="251"/>
      <c r="AE197" s="251"/>
      <c r="AF197" s="251"/>
      <c r="AG197" s="251"/>
      <c r="AH197" s="251"/>
      <c r="AI197" s="251"/>
      <c r="AJ197" s="251"/>
      <c r="AK197" s="251"/>
      <c r="AL197" s="251"/>
      <c r="AM197" s="251"/>
      <c r="AN197" s="251"/>
      <c r="AO197" s="251"/>
      <c r="AP197" s="251"/>
      <c r="AQ197" s="251"/>
      <c r="AR197" s="251"/>
      <c r="AS197" s="251"/>
      <c r="AT197" s="251"/>
      <c r="AU197" s="251"/>
    </row>
  </sheetData>
  <conditionalFormatting sqref="C1:C65536">
    <cfRule type="duplicateValues" dxfId="90" priority="1" stopIfTrue="1"/>
  </conditionalFormatting>
  <printOptions horizontalCentered="1" gridLinesSet="0"/>
  <pageMargins left="0.23622047244094491" right="0.15748031496062992" top="0.39370078740157483" bottom="0.27559055118110237" header="0.19685039370078741" footer="0.23622047244094491"/>
  <pageSetup paperSize="9" scale="65" fitToWidth="4" orientation="landscape" horizontalDpi="180" verticalDpi="180" r:id="rId1"/>
  <headerFooter alignWithMargins="0">
    <oddFooter>Page &amp;P of &amp;N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syncVertical="1" syncRef="C1" transitionEvaluation="1"/>
  <dimension ref="A1:IU91"/>
  <sheetViews>
    <sheetView showGridLines="0" topLeftCell="C1" zoomScale="85" zoomScaleNormal="85" workbookViewId="0">
      <selection activeCell="J7" sqref="J7"/>
    </sheetView>
  </sheetViews>
  <sheetFormatPr defaultColWidth="12.42578125" defaultRowHeight="12.75" x14ac:dyDescent="0.2"/>
  <cols>
    <col min="1" max="1" width="6" style="56" customWidth="1"/>
    <col min="2" max="2" width="16.7109375" style="57" customWidth="1"/>
    <col min="3" max="3" width="19.42578125" style="57" customWidth="1"/>
    <col min="4" max="4" width="27" style="57" customWidth="1"/>
    <col min="5" max="5" width="20.7109375" style="56" customWidth="1"/>
    <col min="6" max="6" width="17.85546875" style="56" customWidth="1"/>
    <col min="7" max="7" width="20" style="56" customWidth="1"/>
    <col min="8" max="8" width="23.28515625" style="19" customWidth="1"/>
    <col min="9" max="9" width="16.140625" style="58" customWidth="1"/>
    <col min="10" max="10" width="17.7109375" style="59" customWidth="1"/>
    <col min="11" max="11" width="15.7109375" style="60" customWidth="1"/>
    <col min="12" max="12" width="36.42578125" style="61" customWidth="1"/>
    <col min="13" max="256" width="12.42578125" style="57"/>
    <col min="257" max="257" width="6" style="57" customWidth="1"/>
    <col min="258" max="258" width="16.7109375" style="57" customWidth="1"/>
    <col min="259" max="259" width="19.42578125" style="57" customWidth="1"/>
    <col min="260" max="260" width="27" style="57" customWidth="1"/>
    <col min="261" max="261" width="20.7109375" style="57" customWidth="1"/>
    <col min="262" max="262" width="17.85546875" style="57" customWidth="1"/>
    <col min="263" max="263" width="20" style="57" customWidth="1"/>
    <col min="264" max="264" width="23.28515625" style="57" customWidth="1"/>
    <col min="265" max="265" width="16.140625" style="57" customWidth="1"/>
    <col min="266" max="266" width="17.7109375" style="57" customWidth="1"/>
    <col min="267" max="267" width="15.7109375" style="57" customWidth="1"/>
    <col min="268" max="268" width="29" style="57" customWidth="1"/>
    <col min="269" max="512" width="12.42578125" style="57"/>
    <col min="513" max="513" width="6" style="57" customWidth="1"/>
    <col min="514" max="514" width="16.7109375" style="57" customWidth="1"/>
    <col min="515" max="515" width="19.42578125" style="57" customWidth="1"/>
    <col min="516" max="516" width="27" style="57" customWidth="1"/>
    <col min="517" max="517" width="20.7109375" style="57" customWidth="1"/>
    <col min="518" max="518" width="17.85546875" style="57" customWidth="1"/>
    <col min="519" max="519" width="20" style="57" customWidth="1"/>
    <col min="520" max="520" width="23.28515625" style="57" customWidth="1"/>
    <col min="521" max="521" width="16.140625" style="57" customWidth="1"/>
    <col min="522" max="522" width="17.7109375" style="57" customWidth="1"/>
    <col min="523" max="523" width="15.7109375" style="57" customWidth="1"/>
    <col min="524" max="524" width="29" style="57" customWidth="1"/>
    <col min="525" max="768" width="12.42578125" style="57"/>
    <col min="769" max="769" width="6" style="57" customWidth="1"/>
    <col min="770" max="770" width="16.7109375" style="57" customWidth="1"/>
    <col min="771" max="771" width="19.42578125" style="57" customWidth="1"/>
    <col min="772" max="772" width="27" style="57" customWidth="1"/>
    <col min="773" max="773" width="20.7109375" style="57" customWidth="1"/>
    <col min="774" max="774" width="17.85546875" style="57" customWidth="1"/>
    <col min="775" max="775" width="20" style="57" customWidth="1"/>
    <col min="776" max="776" width="23.28515625" style="57" customWidth="1"/>
    <col min="777" max="777" width="16.140625" style="57" customWidth="1"/>
    <col min="778" max="778" width="17.7109375" style="57" customWidth="1"/>
    <col min="779" max="779" width="15.7109375" style="57" customWidth="1"/>
    <col min="780" max="780" width="29" style="57" customWidth="1"/>
    <col min="781" max="1024" width="12.42578125" style="57"/>
    <col min="1025" max="1025" width="6" style="57" customWidth="1"/>
    <col min="1026" max="1026" width="16.7109375" style="57" customWidth="1"/>
    <col min="1027" max="1027" width="19.42578125" style="57" customWidth="1"/>
    <col min="1028" max="1028" width="27" style="57" customWidth="1"/>
    <col min="1029" max="1029" width="20.7109375" style="57" customWidth="1"/>
    <col min="1030" max="1030" width="17.85546875" style="57" customWidth="1"/>
    <col min="1031" max="1031" width="20" style="57" customWidth="1"/>
    <col min="1032" max="1032" width="23.28515625" style="57" customWidth="1"/>
    <col min="1033" max="1033" width="16.140625" style="57" customWidth="1"/>
    <col min="1034" max="1034" width="17.7109375" style="57" customWidth="1"/>
    <col min="1035" max="1035" width="15.7109375" style="57" customWidth="1"/>
    <col min="1036" max="1036" width="29" style="57" customWidth="1"/>
    <col min="1037" max="1280" width="12.42578125" style="57"/>
    <col min="1281" max="1281" width="6" style="57" customWidth="1"/>
    <col min="1282" max="1282" width="16.7109375" style="57" customWidth="1"/>
    <col min="1283" max="1283" width="19.42578125" style="57" customWidth="1"/>
    <col min="1284" max="1284" width="27" style="57" customWidth="1"/>
    <col min="1285" max="1285" width="20.7109375" style="57" customWidth="1"/>
    <col min="1286" max="1286" width="17.85546875" style="57" customWidth="1"/>
    <col min="1287" max="1287" width="20" style="57" customWidth="1"/>
    <col min="1288" max="1288" width="23.28515625" style="57" customWidth="1"/>
    <col min="1289" max="1289" width="16.140625" style="57" customWidth="1"/>
    <col min="1290" max="1290" width="17.7109375" style="57" customWidth="1"/>
    <col min="1291" max="1291" width="15.7109375" style="57" customWidth="1"/>
    <col min="1292" max="1292" width="29" style="57" customWidth="1"/>
    <col min="1293" max="1536" width="12.42578125" style="57"/>
    <col min="1537" max="1537" width="6" style="57" customWidth="1"/>
    <col min="1538" max="1538" width="16.7109375" style="57" customWidth="1"/>
    <col min="1539" max="1539" width="19.42578125" style="57" customWidth="1"/>
    <col min="1540" max="1540" width="27" style="57" customWidth="1"/>
    <col min="1541" max="1541" width="20.7109375" style="57" customWidth="1"/>
    <col min="1542" max="1542" width="17.85546875" style="57" customWidth="1"/>
    <col min="1543" max="1543" width="20" style="57" customWidth="1"/>
    <col min="1544" max="1544" width="23.28515625" style="57" customWidth="1"/>
    <col min="1545" max="1545" width="16.140625" style="57" customWidth="1"/>
    <col min="1546" max="1546" width="17.7109375" style="57" customWidth="1"/>
    <col min="1547" max="1547" width="15.7109375" style="57" customWidth="1"/>
    <col min="1548" max="1548" width="29" style="57" customWidth="1"/>
    <col min="1549" max="1792" width="12.42578125" style="57"/>
    <col min="1793" max="1793" width="6" style="57" customWidth="1"/>
    <col min="1794" max="1794" width="16.7109375" style="57" customWidth="1"/>
    <col min="1795" max="1795" width="19.42578125" style="57" customWidth="1"/>
    <col min="1796" max="1796" width="27" style="57" customWidth="1"/>
    <col min="1797" max="1797" width="20.7109375" style="57" customWidth="1"/>
    <col min="1798" max="1798" width="17.85546875" style="57" customWidth="1"/>
    <col min="1799" max="1799" width="20" style="57" customWidth="1"/>
    <col min="1800" max="1800" width="23.28515625" style="57" customWidth="1"/>
    <col min="1801" max="1801" width="16.140625" style="57" customWidth="1"/>
    <col min="1802" max="1802" width="17.7109375" style="57" customWidth="1"/>
    <col min="1803" max="1803" width="15.7109375" style="57" customWidth="1"/>
    <col min="1804" max="1804" width="29" style="57" customWidth="1"/>
    <col min="1805" max="2048" width="12.42578125" style="57"/>
    <col min="2049" max="2049" width="6" style="57" customWidth="1"/>
    <col min="2050" max="2050" width="16.7109375" style="57" customWidth="1"/>
    <col min="2051" max="2051" width="19.42578125" style="57" customWidth="1"/>
    <col min="2052" max="2052" width="27" style="57" customWidth="1"/>
    <col min="2053" max="2053" width="20.7109375" style="57" customWidth="1"/>
    <col min="2054" max="2054" width="17.85546875" style="57" customWidth="1"/>
    <col min="2055" max="2055" width="20" style="57" customWidth="1"/>
    <col min="2056" max="2056" width="23.28515625" style="57" customWidth="1"/>
    <col min="2057" max="2057" width="16.140625" style="57" customWidth="1"/>
    <col min="2058" max="2058" width="17.7109375" style="57" customWidth="1"/>
    <col min="2059" max="2059" width="15.7109375" style="57" customWidth="1"/>
    <col min="2060" max="2060" width="29" style="57" customWidth="1"/>
    <col min="2061" max="2304" width="12.42578125" style="57"/>
    <col min="2305" max="2305" width="6" style="57" customWidth="1"/>
    <col min="2306" max="2306" width="16.7109375" style="57" customWidth="1"/>
    <col min="2307" max="2307" width="19.42578125" style="57" customWidth="1"/>
    <col min="2308" max="2308" width="27" style="57" customWidth="1"/>
    <col min="2309" max="2309" width="20.7109375" style="57" customWidth="1"/>
    <col min="2310" max="2310" width="17.85546875" style="57" customWidth="1"/>
    <col min="2311" max="2311" width="20" style="57" customWidth="1"/>
    <col min="2312" max="2312" width="23.28515625" style="57" customWidth="1"/>
    <col min="2313" max="2313" width="16.140625" style="57" customWidth="1"/>
    <col min="2314" max="2314" width="17.7109375" style="57" customWidth="1"/>
    <col min="2315" max="2315" width="15.7109375" style="57" customWidth="1"/>
    <col min="2316" max="2316" width="29" style="57" customWidth="1"/>
    <col min="2317" max="2560" width="12.42578125" style="57"/>
    <col min="2561" max="2561" width="6" style="57" customWidth="1"/>
    <col min="2562" max="2562" width="16.7109375" style="57" customWidth="1"/>
    <col min="2563" max="2563" width="19.42578125" style="57" customWidth="1"/>
    <col min="2564" max="2564" width="27" style="57" customWidth="1"/>
    <col min="2565" max="2565" width="20.7109375" style="57" customWidth="1"/>
    <col min="2566" max="2566" width="17.85546875" style="57" customWidth="1"/>
    <col min="2567" max="2567" width="20" style="57" customWidth="1"/>
    <col min="2568" max="2568" width="23.28515625" style="57" customWidth="1"/>
    <col min="2569" max="2569" width="16.140625" style="57" customWidth="1"/>
    <col min="2570" max="2570" width="17.7109375" style="57" customWidth="1"/>
    <col min="2571" max="2571" width="15.7109375" style="57" customWidth="1"/>
    <col min="2572" max="2572" width="29" style="57" customWidth="1"/>
    <col min="2573" max="2816" width="12.42578125" style="57"/>
    <col min="2817" max="2817" width="6" style="57" customWidth="1"/>
    <col min="2818" max="2818" width="16.7109375" style="57" customWidth="1"/>
    <col min="2819" max="2819" width="19.42578125" style="57" customWidth="1"/>
    <col min="2820" max="2820" width="27" style="57" customWidth="1"/>
    <col min="2821" max="2821" width="20.7109375" style="57" customWidth="1"/>
    <col min="2822" max="2822" width="17.85546875" style="57" customWidth="1"/>
    <col min="2823" max="2823" width="20" style="57" customWidth="1"/>
    <col min="2824" max="2824" width="23.28515625" style="57" customWidth="1"/>
    <col min="2825" max="2825" width="16.140625" style="57" customWidth="1"/>
    <col min="2826" max="2826" width="17.7109375" style="57" customWidth="1"/>
    <col min="2827" max="2827" width="15.7109375" style="57" customWidth="1"/>
    <col min="2828" max="2828" width="29" style="57" customWidth="1"/>
    <col min="2829" max="3072" width="12.42578125" style="57"/>
    <col min="3073" max="3073" width="6" style="57" customWidth="1"/>
    <col min="3074" max="3074" width="16.7109375" style="57" customWidth="1"/>
    <col min="3075" max="3075" width="19.42578125" style="57" customWidth="1"/>
    <col min="3076" max="3076" width="27" style="57" customWidth="1"/>
    <col min="3077" max="3077" width="20.7109375" style="57" customWidth="1"/>
    <col min="3078" max="3078" width="17.85546875" style="57" customWidth="1"/>
    <col min="3079" max="3079" width="20" style="57" customWidth="1"/>
    <col min="3080" max="3080" width="23.28515625" style="57" customWidth="1"/>
    <col min="3081" max="3081" width="16.140625" style="57" customWidth="1"/>
    <col min="3082" max="3082" width="17.7109375" style="57" customWidth="1"/>
    <col min="3083" max="3083" width="15.7109375" style="57" customWidth="1"/>
    <col min="3084" max="3084" width="29" style="57" customWidth="1"/>
    <col min="3085" max="3328" width="12.42578125" style="57"/>
    <col min="3329" max="3329" width="6" style="57" customWidth="1"/>
    <col min="3330" max="3330" width="16.7109375" style="57" customWidth="1"/>
    <col min="3331" max="3331" width="19.42578125" style="57" customWidth="1"/>
    <col min="3332" max="3332" width="27" style="57" customWidth="1"/>
    <col min="3333" max="3333" width="20.7109375" style="57" customWidth="1"/>
    <col min="3334" max="3334" width="17.85546875" style="57" customWidth="1"/>
    <col min="3335" max="3335" width="20" style="57" customWidth="1"/>
    <col min="3336" max="3336" width="23.28515625" style="57" customWidth="1"/>
    <col min="3337" max="3337" width="16.140625" style="57" customWidth="1"/>
    <col min="3338" max="3338" width="17.7109375" style="57" customWidth="1"/>
    <col min="3339" max="3339" width="15.7109375" style="57" customWidth="1"/>
    <col min="3340" max="3340" width="29" style="57" customWidth="1"/>
    <col min="3341" max="3584" width="12.42578125" style="57"/>
    <col min="3585" max="3585" width="6" style="57" customWidth="1"/>
    <col min="3586" max="3586" width="16.7109375" style="57" customWidth="1"/>
    <col min="3587" max="3587" width="19.42578125" style="57" customWidth="1"/>
    <col min="3588" max="3588" width="27" style="57" customWidth="1"/>
    <col min="3589" max="3589" width="20.7109375" style="57" customWidth="1"/>
    <col min="3590" max="3590" width="17.85546875" style="57" customWidth="1"/>
    <col min="3591" max="3591" width="20" style="57" customWidth="1"/>
    <col min="3592" max="3592" width="23.28515625" style="57" customWidth="1"/>
    <col min="3593" max="3593" width="16.140625" style="57" customWidth="1"/>
    <col min="3594" max="3594" width="17.7109375" style="57" customWidth="1"/>
    <col min="3595" max="3595" width="15.7109375" style="57" customWidth="1"/>
    <col min="3596" max="3596" width="29" style="57" customWidth="1"/>
    <col min="3597" max="3840" width="12.42578125" style="57"/>
    <col min="3841" max="3841" width="6" style="57" customWidth="1"/>
    <col min="3842" max="3842" width="16.7109375" style="57" customWidth="1"/>
    <col min="3843" max="3843" width="19.42578125" style="57" customWidth="1"/>
    <col min="3844" max="3844" width="27" style="57" customWidth="1"/>
    <col min="3845" max="3845" width="20.7109375" style="57" customWidth="1"/>
    <col min="3846" max="3846" width="17.85546875" style="57" customWidth="1"/>
    <col min="3847" max="3847" width="20" style="57" customWidth="1"/>
    <col min="3848" max="3848" width="23.28515625" style="57" customWidth="1"/>
    <col min="3849" max="3849" width="16.140625" style="57" customWidth="1"/>
    <col min="3850" max="3850" width="17.7109375" style="57" customWidth="1"/>
    <col min="3851" max="3851" width="15.7109375" style="57" customWidth="1"/>
    <col min="3852" max="3852" width="29" style="57" customWidth="1"/>
    <col min="3853" max="4096" width="12.42578125" style="57"/>
    <col min="4097" max="4097" width="6" style="57" customWidth="1"/>
    <col min="4098" max="4098" width="16.7109375" style="57" customWidth="1"/>
    <col min="4099" max="4099" width="19.42578125" style="57" customWidth="1"/>
    <col min="4100" max="4100" width="27" style="57" customWidth="1"/>
    <col min="4101" max="4101" width="20.7109375" style="57" customWidth="1"/>
    <col min="4102" max="4102" width="17.85546875" style="57" customWidth="1"/>
    <col min="4103" max="4103" width="20" style="57" customWidth="1"/>
    <col min="4104" max="4104" width="23.28515625" style="57" customWidth="1"/>
    <col min="4105" max="4105" width="16.140625" style="57" customWidth="1"/>
    <col min="4106" max="4106" width="17.7109375" style="57" customWidth="1"/>
    <col min="4107" max="4107" width="15.7109375" style="57" customWidth="1"/>
    <col min="4108" max="4108" width="29" style="57" customWidth="1"/>
    <col min="4109" max="4352" width="12.42578125" style="57"/>
    <col min="4353" max="4353" width="6" style="57" customWidth="1"/>
    <col min="4354" max="4354" width="16.7109375" style="57" customWidth="1"/>
    <col min="4355" max="4355" width="19.42578125" style="57" customWidth="1"/>
    <col min="4356" max="4356" width="27" style="57" customWidth="1"/>
    <col min="4357" max="4357" width="20.7109375" style="57" customWidth="1"/>
    <col min="4358" max="4358" width="17.85546875" style="57" customWidth="1"/>
    <col min="4359" max="4359" width="20" style="57" customWidth="1"/>
    <col min="4360" max="4360" width="23.28515625" style="57" customWidth="1"/>
    <col min="4361" max="4361" width="16.140625" style="57" customWidth="1"/>
    <col min="4362" max="4362" width="17.7109375" style="57" customWidth="1"/>
    <col min="4363" max="4363" width="15.7109375" style="57" customWidth="1"/>
    <col min="4364" max="4364" width="29" style="57" customWidth="1"/>
    <col min="4365" max="4608" width="12.42578125" style="57"/>
    <col min="4609" max="4609" width="6" style="57" customWidth="1"/>
    <col min="4610" max="4610" width="16.7109375" style="57" customWidth="1"/>
    <col min="4611" max="4611" width="19.42578125" style="57" customWidth="1"/>
    <col min="4612" max="4612" width="27" style="57" customWidth="1"/>
    <col min="4613" max="4613" width="20.7109375" style="57" customWidth="1"/>
    <col min="4614" max="4614" width="17.85546875" style="57" customWidth="1"/>
    <col min="4615" max="4615" width="20" style="57" customWidth="1"/>
    <col min="4616" max="4616" width="23.28515625" style="57" customWidth="1"/>
    <col min="4617" max="4617" width="16.140625" style="57" customWidth="1"/>
    <col min="4618" max="4618" width="17.7109375" style="57" customWidth="1"/>
    <col min="4619" max="4619" width="15.7109375" style="57" customWidth="1"/>
    <col min="4620" max="4620" width="29" style="57" customWidth="1"/>
    <col min="4621" max="4864" width="12.42578125" style="57"/>
    <col min="4865" max="4865" width="6" style="57" customWidth="1"/>
    <col min="4866" max="4866" width="16.7109375" style="57" customWidth="1"/>
    <col min="4867" max="4867" width="19.42578125" style="57" customWidth="1"/>
    <col min="4868" max="4868" width="27" style="57" customWidth="1"/>
    <col min="4869" max="4869" width="20.7109375" style="57" customWidth="1"/>
    <col min="4870" max="4870" width="17.85546875" style="57" customWidth="1"/>
    <col min="4871" max="4871" width="20" style="57" customWidth="1"/>
    <col min="4872" max="4872" width="23.28515625" style="57" customWidth="1"/>
    <col min="4873" max="4873" width="16.140625" style="57" customWidth="1"/>
    <col min="4874" max="4874" width="17.7109375" style="57" customWidth="1"/>
    <col min="4875" max="4875" width="15.7109375" style="57" customWidth="1"/>
    <col min="4876" max="4876" width="29" style="57" customWidth="1"/>
    <col min="4877" max="5120" width="12.42578125" style="57"/>
    <col min="5121" max="5121" width="6" style="57" customWidth="1"/>
    <col min="5122" max="5122" width="16.7109375" style="57" customWidth="1"/>
    <col min="5123" max="5123" width="19.42578125" style="57" customWidth="1"/>
    <col min="5124" max="5124" width="27" style="57" customWidth="1"/>
    <col min="5125" max="5125" width="20.7109375" style="57" customWidth="1"/>
    <col min="5126" max="5126" width="17.85546875" style="57" customWidth="1"/>
    <col min="5127" max="5127" width="20" style="57" customWidth="1"/>
    <col min="5128" max="5128" width="23.28515625" style="57" customWidth="1"/>
    <col min="5129" max="5129" width="16.140625" style="57" customWidth="1"/>
    <col min="5130" max="5130" width="17.7109375" style="57" customWidth="1"/>
    <col min="5131" max="5131" width="15.7109375" style="57" customWidth="1"/>
    <col min="5132" max="5132" width="29" style="57" customWidth="1"/>
    <col min="5133" max="5376" width="12.42578125" style="57"/>
    <col min="5377" max="5377" width="6" style="57" customWidth="1"/>
    <col min="5378" max="5378" width="16.7109375" style="57" customWidth="1"/>
    <col min="5379" max="5379" width="19.42578125" style="57" customWidth="1"/>
    <col min="5380" max="5380" width="27" style="57" customWidth="1"/>
    <col min="5381" max="5381" width="20.7109375" style="57" customWidth="1"/>
    <col min="5382" max="5382" width="17.85546875" style="57" customWidth="1"/>
    <col min="5383" max="5383" width="20" style="57" customWidth="1"/>
    <col min="5384" max="5384" width="23.28515625" style="57" customWidth="1"/>
    <col min="5385" max="5385" width="16.140625" style="57" customWidth="1"/>
    <col min="5386" max="5386" width="17.7109375" style="57" customWidth="1"/>
    <col min="5387" max="5387" width="15.7109375" style="57" customWidth="1"/>
    <col min="5388" max="5388" width="29" style="57" customWidth="1"/>
    <col min="5389" max="5632" width="12.42578125" style="57"/>
    <col min="5633" max="5633" width="6" style="57" customWidth="1"/>
    <col min="5634" max="5634" width="16.7109375" style="57" customWidth="1"/>
    <col min="5635" max="5635" width="19.42578125" style="57" customWidth="1"/>
    <col min="5636" max="5636" width="27" style="57" customWidth="1"/>
    <col min="5637" max="5637" width="20.7109375" style="57" customWidth="1"/>
    <col min="5638" max="5638" width="17.85546875" style="57" customWidth="1"/>
    <col min="5639" max="5639" width="20" style="57" customWidth="1"/>
    <col min="5640" max="5640" width="23.28515625" style="57" customWidth="1"/>
    <col min="5641" max="5641" width="16.140625" style="57" customWidth="1"/>
    <col min="5642" max="5642" width="17.7109375" style="57" customWidth="1"/>
    <col min="5643" max="5643" width="15.7109375" style="57" customWidth="1"/>
    <col min="5644" max="5644" width="29" style="57" customWidth="1"/>
    <col min="5645" max="5888" width="12.42578125" style="57"/>
    <col min="5889" max="5889" width="6" style="57" customWidth="1"/>
    <col min="5890" max="5890" width="16.7109375" style="57" customWidth="1"/>
    <col min="5891" max="5891" width="19.42578125" style="57" customWidth="1"/>
    <col min="5892" max="5892" width="27" style="57" customWidth="1"/>
    <col min="5893" max="5893" width="20.7109375" style="57" customWidth="1"/>
    <col min="5894" max="5894" width="17.85546875" style="57" customWidth="1"/>
    <col min="5895" max="5895" width="20" style="57" customWidth="1"/>
    <col min="5896" max="5896" width="23.28515625" style="57" customWidth="1"/>
    <col min="5897" max="5897" width="16.140625" style="57" customWidth="1"/>
    <col min="5898" max="5898" width="17.7109375" style="57" customWidth="1"/>
    <col min="5899" max="5899" width="15.7109375" style="57" customWidth="1"/>
    <col min="5900" max="5900" width="29" style="57" customWidth="1"/>
    <col min="5901" max="6144" width="12.42578125" style="57"/>
    <col min="6145" max="6145" width="6" style="57" customWidth="1"/>
    <col min="6146" max="6146" width="16.7109375" style="57" customWidth="1"/>
    <col min="6147" max="6147" width="19.42578125" style="57" customWidth="1"/>
    <col min="6148" max="6148" width="27" style="57" customWidth="1"/>
    <col min="6149" max="6149" width="20.7109375" style="57" customWidth="1"/>
    <col min="6150" max="6150" width="17.85546875" style="57" customWidth="1"/>
    <col min="6151" max="6151" width="20" style="57" customWidth="1"/>
    <col min="6152" max="6152" width="23.28515625" style="57" customWidth="1"/>
    <col min="6153" max="6153" width="16.140625" style="57" customWidth="1"/>
    <col min="6154" max="6154" width="17.7109375" style="57" customWidth="1"/>
    <col min="6155" max="6155" width="15.7109375" style="57" customWidth="1"/>
    <col min="6156" max="6156" width="29" style="57" customWidth="1"/>
    <col min="6157" max="6400" width="12.42578125" style="57"/>
    <col min="6401" max="6401" width="6" style="57" customWidth="1"/>
    <col min="6402" max="6402" width="16.7109375" style="57" customWidth="1"/>
    <col min="6403" max="6403" width="19.42578125" style="57" customWidth="1"/>
    <col min="6404" max="6404" width="27" style="57" customWidth="1"/>
    <col min="6405" max="6405" width="20.7109375" style="57" customWidth="1"/>
    <col min="6406" max="6406" width="17.85546875" style="57" customWidth="1"/>
    <col min="6407" max="6407" width="20" style="57" customWidth="1"/>
    <col min="6408" max="6408" width="23.28515625" style="57" customWidth="1"/>
    <col min="6409" max="6409" width="16.140625" style="57" customWidth="1"/>
    <col min="6410" max="6410" width="17.7109375" style="57" customWidth="1"/>
    <col min="6411" max="6411" width="15.7109375" style="57" customWidth="1"/>
    <col min="6412" max="6412" width="29" style="57" customWidth="1"/>
    <col min="6413" max="6656" width="12.42578125" style="57"/>
    <col min="6657" max="6657" width="6" style="57" customWidth="1"/>
    <col min="6658" max="6658" width="16.7109375" style="57" customWidth="1"/>
    <col min="6659" max="6659" width="19.42578125" style="57" customWidth="1"/>
    <col min="6660" max="6660" width="27" style="57" customWidth="1"/>
    <col min="6661" max="6661" width="20.7109375" style="57" customWidth="1"/>
    <col min="6662" max="6662" width="17.85546875" style="57" customWidth="1"/>
    <col min="6663" max="6663" width="20" style="57" customWidth="1"/>
    <col min="6664" max="6664" width="23.28515625" style="57" customWidth="1"/>
    <col min="6665" max="6665" width="16.140625" style="57" customWidth="1"/>
    <col min="6666" max="6666" width="17.7109375" style="57" customWidth="1"/>
    <col min="6667" max="6667" width="15.7109375" style="57" customWidth="1"/>
    <col min="6668" max="6668" width="29" style="57" customWidth="1"/>
    <col min="6669" max="6912" width="12.42578125" style="57"/>
    <col min="6913" max="6913" width="6" style="57" customWidth="1"/>
    <col min="6914" max="6914" width="16.7109375" style="57" customWidth="1"/>
    <col min="6915" max="6915" width="19.42578125" style="57" customWidth="1"/>
    <col min="6916" max="6916" width="27" style="57" customWidth="1"/>
    <col min="6917" max="6917" width="20.7109375" style="57" customWidth="1"/>
    <col min="6918" max="6918" width="17.85546875" style="57" customWidth="1"/>
    <col min="6919" max="6919" width="20" style="57" customWidth="1"/>
    <col min="6920" max="6920" width="23.28515625" style="57" customWidth="1"/>
    <col min="6921" max="6921" width="16.140625" style="57" customWidth="1"/>
    <col min="6922" max="6922" width="17.7109375" style="57" customWidth="1"/>
    <col min="6923" max="6923" width="15.7109375" style="57" customWidth="1"/>
    <col min="6924" max="6924" width="29" style="57" customWidth="1"/>
    <col min="6925" max="7168" width="12.42578125" style="57"/>
    <col min="7169" max="7169" width="6" style="57" customWidth="1"/>
    <col min="7170" max="7170" width="16.7109375" style="57" customWidth="1"/>
    <col min="7171" max="7171" width="19.42578125" style="57" customWidth="1"/>
    <col min="7172" max="7172" width="27" style="57" customWidth="1"/>
    <col min="7173" max="7173" width="20.7109375" style="57" customWidth="1"/>
    <col min="7174" max="7174" width="17.85546875" style="57" customWidth="1"/>
    <col min="7175" max="7175" width="20" style="57" customWidth="1"/>
    <col min="7176" max="7176" width="23.28515625" style="57" customWidth="1"/>
    <col min="7177" max="7177" width="16.140625" style="57" customWidth="1"/>
    <col min="7178" max="7178" width="17.7109375" style="57" customWidth="1"/>
    <col min="7179" max="7179" width="15.7109375" style="57" customWidth="1"/>
    <col min="7180" max="7180" width="29" style="57" customWidth="1"/>
    <col min="7181" max="7424" width="12.42578125" style="57"/>
    <col min="7425" max="7425" width="6" style="57" customWidth="1"/>
    <col min="7426" max="7426" width="16.7109375" style="57" customWidth="1"/>
    <col min="7427" max="7427" width="19.42578125" style="57" customWidth="1"/>
    <col min="7428" max="7428" width="27" style="57" customWidth="1"/>
    <col min="7429" max="7429" width="20.7109375" style="57" customWidth="1"/>
    <col min="7430" max="7430" width="17.85546875" style="57" customWidth="1"/>
    <col min="7431" max="7431" width="20" style="57" customWidth="1"/>
    <col min="7432" max="7432" width="23.28515625" style="57" customWidth="1"/>
    <col min="7433" max="7433" width="16.140625" style="57" customWidth="1"/>
    <col min="7434" max="7434" width="17.7109375" style="57" customWidth="1"/>
    <col min="7435" max="7435" width="15.7109375" style="57" customWidth="1"/>
    <col min="7436" max="7436" width="29" style="57" customWidth="1"/>
    <col min="7437" max="7680" width="12.42578125" style="57"/>
    <col min="7681" max="7681" width="6" style="57" customWidth="1"/>
    <col min="7682" max="7682" width="16.7109375" style="57" customWidth="1"/>
    <col min="7683" max="7683" width="19.42578125" style="57" customWidth="1"/>
    <col min="7684" max="7684" width="27" style="57" customWidth="1"/>
    <col min="7685" max="7685" width="20.7109375" style="57" customWidth="1"/>
    <col min="7686" max="7686" width="17.85546875" style="57" customWidth="1"/>
    <col min="7687" max="7687" width="20" style="57" customWidth="1"/>
    <col min="7688" max="7688" width="23.28515625" style="57" customWidth="1"/>
    <col min="7689" max="7689" width="16.140625" style="57" customWidth="1"/>
    <col min="7690" max="7690" width="17.7109375" style="57" customWidth="1"/>
    <col min="7691" max="7691" width="15.7109375" style="57" customWidth="1"/>
    <col min="7692" max="7692" width="29" style="57" customWidth="1"/>
    <col min="7693" max="7936" width="12.42578125" style="57"/>
    <col min="7937" max="7937" width="6" style="57" customWidth="1"/>
    <col min="7938" max="7938" width="16.7109375" style="57" customWidth="1"/>
    <col min="7939" max="7939" width="19.42578125" style="57" customWidth="1"/>
    <col min="7940" max="7940" width="27" style="57" customWidth="1"/>
    <col min="7941" max="7941" width="20.7109375" style="57" customWidth="1"/>
    <col min="7942" max="7942" width="17.85546875" style="57" customWidth="1"/>
    <col min="7943" max="7943" width="20" style="57" customWidth="1"/>
    <col min="7944" max="7944" width="23.28515625" style="57" customWidth="1"/>
    <col min="7945" max="7945" width="16.140625" style="57" customWidth="1"/>
    <col min="7946" max="7946" width="17.7109375" style="57" customWidth="1"/>
    <col min="7947" max="7947" width="15.7109375" style="57" customWidth="1"/>
    <col min="7948" max="7948" width="29" style="57" customWidth="1"/>
    <col min="7949" max="8192" width="12.42578125" style="57"/>
    <col min="8193" max="8193" width="6" style="57" customWidth="1"/>
    <col min="8194" max="8194" width="16.7109375" style="57" customWidth="1"/>
    <col min="8195" max="8195" width="19.42578125" style="57" customWidth="1"/>
    <col min="8196" max="8196" width="27" style="57" customWidth="1"/>
    <col min="8197" max="8197" width="20.7109375" style="57" customWidth="1"/>
    <col min="8198" max="8198" width="17.85546875" style="57" customWidth="1"/>
    <col min="8199" max="8199" width="20" style="57" customWidth="1"/>
    <col min="8200" max="8200" width="23.28515625" style="57" customWidth="1"/>
    <col min="8201" max="8201" width="16.140625" style="57" customWidth="1"/>
    <col min="8202" max="8202" width="17.7109375" style="57" customWidth="1"/>
    <col min="8203" max="8203" width="15.7109375" style="57" customWidth="1"/>
    <col min="8204" max="8204" width="29" style="57" customWidth="1"/>
    <col min="8205" max="8448" width="12.42578125" style="57"/>
    <col min="8449" max="8449" width="6" style="57" customWidth="1"/>
    <col min="8450" max="8450" width="16.7109375" style="57" customWidth="1"/>
    <col min="8451" max="8451" width="19.42578125" style="57" customWidth="1"/>
    <col min="8452" max="8452" width="27" style="57" customWidth="1"/>
    <col min="8453" max="8453" width="20.7109375" style="57" customWidth="1"/>
    <col min="8454" max="8454" width="17.85546875" style="57" customWidth="1"/>
    <col min="8455" max="8455" width="20" style="57" customWidth="1"/>
    <col min="8456" max="8456" width="23.28515625" style="57" customWidth="1"/>
    <col min="8457" max="8457" width="16.140625" style="57" customWidth="1"/>
    <col min="8458" max="8458" width="17.7109375" style="57" customWidth="1"/>
    <col min="8459" max="8459" width="15.7109375" style="57" customWidth="1"/>
    <col min="8460" max="8460" width="29" style="57" customWidth="1"/>
    <col min="8461" max="8704" width="12.42578125" style="57"/>
    <col min="8705" max="8705" width="6" style="57" customWidth="1"/>
    <col min="8706" max="8706" width="16.7109375" style="57" customWidth="1"/>
    <col min="8707" max="8707" width="19.42578125" style="57" customWidth="1"/>
    <col min="8708" max="8708" width="27" style="57" customWidth="1"/>
    <col min="8709" max="8709" width="20.7109375" style="57" customWidth="1"/>
    <col min="8710" max="8710" width="17.85546875" style="57" customWidth="1"/>
    <col min="8711" max="8711" width="20" style="57" customWidth="1"/>
    <col min="8712" max="8712" width="23.28515625" style="57" customWidth="1"/>
    <col min="8713" max="8713" width="16.140625" style="57" customWidth="1"/>
    <col min="8714" max="8714" width="17.7109375" style="57" customWidth="1"/>
    <col min="8715" max="8715" width="15.7109375" style="57" customWidth="1"/>
    <col min="8716" max="8716" width="29" style="57" customWidth="1"/>
    <col min="8717" max="8960" width="12.42578125" style="57"/>
    <col min="8961" max="8961" width="6" style="57" customWidth="1"/>
    <col min="8962" max="8962" width="16.7109375" style="57" customWidth="1"/>
    <col min="8963" max="8963" width="19.42578125" style="57" customWidth="1"/>
    <col min="8964" max="8964" width="27" style="57" customWidth="1"/>
    <col min="8965" max="8965" width="20.7109375" style="57" customWidth="1"/>
    <col min="8966" max="8966" width="17.85546875" style="57" customWidth="1"/>
    <col min="8967" max="8967" width="20" style="57" customWidth="1"/>
    <col min="8968" max="8968" width="23.28515625" style="57" customWidth="1"/>
    <col min="8969" max="8969" width="16.140625" style="57" customWidth="1"/>
    <col min="8970" max="8970" width="17.7109375" style="57" customWidth="1"/>
    <col min="8971" max="8971" width="15.7109375" style="57" customWidth="1"/>
    <col min="8972" max="8972" width="29" style="57" customWidth="1"/>
    <col min="8973" max="9216" width="12.42578125" style="57"/>
    <col min="9217" max="9217" width="6" style="57" customWidth="1"/>
    <col min="9218" max="9218" width="16.7109375" style="57" customWidth="1"/>
    <col min="9219" max="9219" width="19.42578125" style="57" customWidth="1"/>
    <col min="9220" max="9220" width="27" style="57" customWidth="1"/>
    <col min="9221" max="9221" width="20.7109375" style="57" customWidth="1"/>
    <col min="9222" max="9222" width="17.85546875" style="57" customWidth="1"/>
    <col min="9223" max="9223" width="20" style="57" customWidth="1"/>
    <col min="9224" max="9224" width="23.28515625" style="57" customWidth="1"/>
    <col min="9225" max="9225" width="16.140625" style="57" customWidth="1"/>
    <col min="9226" max="9226" width="17.7109375" style="57" customWidth="1"/>
    <col min="9227" max="9227" width="15.7109375" style="57" customWidth="1"/>
    <col min="9228" max="9228" width="29" style="57" customWidth="1"/>
    <col min="9229" max="9472" width="12.42578125" style="57"/>
    <col min="9473" max="9473" width="6" style="57" customWidth="1"/>
    <col min="9474" max="9474" width="16.7109375" style="57" customWidth="1"/>
    <col min="9475" max="9475" width="19.42578125" style="57" customWidth="1"/>
    <col min="9476" max="9476" width="27" style="57" customWidth="1"/>
    <col min="9477" max="9477" width="20.7109375" style="57" customWidth="1"/>
    <col min="9478" max="9478" width="17.85546875" style="57" customWidth="1"/>
    <col min="9479" max="9479" width="20" style="57" customWidth="1"/>
    <col min="9480" max="9480" width="23.28515625" style="57" customWidth="1"/>
    <col min="9481" max="9481" width="16.140625" style="57" customWidth="1"/>
    <col min="9482" max="9482" width="17.7109375" style="57" customWidth="1"/>
    <col min="9483" max="9483" width="15.7109375" style="57" customWidth="1"/>
    <col min="9484" max="9484" width="29" style="57" customWidth="1"/>
    <col min="9485" max="9728" width="12.42578125" style="57"/>
    <col min="9729" max="9729" width="6" style="57" customWidth="1"/>
    <col min="9730" max="9730" width="16.7109375" style="57" customWidth="1"/>
    <col min="9731" max="9731" width="19.42578125" style="57" customWidth="1"/>
    <col min="9732" max="9732" width="27" style="57" customWidth="1"/>
    <col min="9733" max="9733" width="20.7109375" style="57" customWidth="1"/>
    <col min="9734" max="9734" width="17.85546875" style="57" customWidth="1"/>
    <col min="9735" max="9735" width="20" style="57" customWidth="1"/>
    <col min="9736" max="9736" width="23.28515625" style="57" customWidth="1"/>
    <col min="9737" max="9737" width="16.140625" style="57" customWidth="1"/>
    <col min="9738" max="9738" width="17.7109375" style="57" customWidth="1"/>
    <col min="9739" max="9739" width="15.7109375" style="57" customWidth="1"/>
    <col min="9740" max="9740" width="29" style="57" customWidth="1"/>
    <col min="9741" max="9984" width="12.42578125" style="57"/>
    <col min="9985" max="9985" width="6" style="57" customWidth="1"/>
    <col min="9986" max="9986" width="16.7109375" style="57" customWidth="1"/>
    <col min="9987" max="9987" width="19.42578125" style="57" customWidth="1"/>
    <col min="9988" max="9988" width="27" style="57" customWidth="1"/>
    <col min="9989" max="9989" width="20.7109375" style="57" customWidth="1"/>
    <col min="9990" max="9990" width="17.85546875" style="57" customWidth="1"/>
    <col min="9991" max="9991" width="20" style="57" customWidth="1"/>
    <col min="9992" max="9992" width="23.28515625" style="57" customWidth="1"/>
    <col min="9993" max="9993" width="16.140625" style="57" customWidth="1"/>
    <col min="9994" max="9994" width="17.7109375" style="57" customWidth="1"/>
    <col min="9995" max="9995" width="15.7109375" style="57" customWidth="1"/>
    <col min="9996" max="9996" width="29" style="57" customWidth="1"/>
    <col min="9997" max="10240" width="12.42578125" style="57"/>
    <col min="10241" max="10241" width="6" style="57" customWidth="1"/>
    <col min="10242" max="10242" width="16.7109375" style="57" customWidth="1"/>
    <col min="10243" max="10243" width="19.42578125" style="57" customWidth="1"/>
    <col min="10244" max="10244" width="27" style="57" customWidth="1"/>
    <col min="10245" max="10245" width="20.7109375" style="57" customWidth="1"/>
    <col min="10246" max="10246" width="17.85546875" style="57" customWidth="1"/>
    <col min="10247" max="10247" width="20" style="57" customWidth="1"/>
    <col min="10248" max="10248" width="23.28515625" style="57" customWidth="1"/>
    <col min="10249" max="10249" width="16.140625" style="57" customWidth="1"/>
    <col min="10250" max="10250" width="17.7109375" style="57" customWidth="1"/>
    <col min="10251" max="10251" width="15.7109375" style="57" customWidth="1"/>
    <col min="10252" max="10252" width="29" style="57" customWidth="1"/>
    <col min="10253" max="10496" width="12.42578125" style="57"/>
    <col min="10497" max="10497" width="6" style="57" customWidth="1"/>
    <col min="10498" max="10498" width="16.7109375" style="57" customWidth="1"/>
    <col min="10499" max="10499" width="19.42578125" style="57" customWidth="1"/>
    <col min="10500" max="10500" width="27" style="57" customWidth="1"/>
    <col min="10501" max="10501" width="20.7109375" style="57" customWidth="1"/>
    <col min="10502" max="10502" width="17.85546875" style="57" customWidth="1"/>
    <col min="10503" max="10503" width="20" style="57" customWidth="1"/>
    <col min="10504" max="10504" width="23.28515625" style="57" customWidth="1"/>
    <col min="10505" max="10505" width="16.140625" style="57" customWidth="1"/>
    <col min="10506" max="10506" width="17.7109375" style="57" customWidth="1"/>
    <col min="10507" max="10507" width="15.7109375" style="57" customWidth="1"/>
    <col min="10508" max="10508" width="29" style="57" customWidth="1"/>
    <col min="10509" max="10752" width="12.42578125" style="57"/>
    <col min="10753" max="10753" width="6" style="57" customWidth="1"/>
    <col min="10754" max="10754" width="16.7109375" style="57" customWidth="1"/>
    <col min="10755" max="10755" width="19.42578125" style="57" customWidth="1"/>
    <col min="10756" max="10756" width="27" style="57" customWidth="1"/>
    <col min="10757" max="10757" width="20.7109375" style="57" customWidth="1"/>
    <col min="10758" max="10758" width="17.85546875" style="57" customWidth="1"/>
    <col min="10759" max="10759" width="20" style="57" customWidth="1"/>
    <col min="10760" max="10760" width="23.28515625" style="57" customWidth="1"/>
    <col min="10761" max="10761" width="16.140625" style="57" customWidth="1"/>
    <col min="10762" max="10762" width="17.7109375" style="57" customWidth="1"/>
    <col min="10763" max="10763" width="15.7109375" style="57" customWidth="1"/>
    <col min="10764" max="10764" width="29" style="57" customWidth="1"/>
    <col min="10765" max="11008" width="12.42578125" style="57"/>
    <col min="11009" max="11009" width="6" style="57" customWidth="1"/>
    <col min="11010" max="11010" width="16.7109375" style="57" customWidth="1"/>
    <col min="11011" max="11011" width="19.42578125" style="57" customWidth="1"/>
    <col min="11012" max="11012" width="27" style="57" customWidth="1"/>
    <col min="11013" max="11013" width="20.7109375" style="57" customWidth="1"/>
    <col min="11014" max="11014" width="17.85546875" style="57" customWidth="1"/>
    <col min="11015" max="11015" width="20" style="57" customWidth="1"/>
    <col min="11016" max="11016" width="23.28515625" style="57" customWidth="1"/>
    <col min="11017" max="11017" width="16.140625" style="57" customWidth="1"/>
    <col min="11018" max="11018" width="17.7109375" style="57" customWidth="1"/>
    <col min="11019" max="11019" width="15.7109375" style="57" customWidth="1"/>
    <col min="11020" max="11020" width="29" style="57" customWidth="1"/>
    <col min="11021" max="11264" width="12.42578125" style="57"/>
    <col min="11265" max="11265" width="6" style="57" customWidth="1"/>
    <col min="11266" max="11266" width="16.7109375" style="57" customWidth="1"/>
    <col min="11267" max="11267" width="19.42578125" style="57" customWidth="1"/>
    <col min="11268" max="11268" width="27" style="57" customWidth="1"/>
    <col min="11269" max="11269" width="20.7109375" style="57" customWidth="1"/>
    <col min="11270" max="11270" width="17.85546875" style="57" customWidth="1"/>
    <col min="11271" max="11271" width="20" style="57" customWidth="1"/>
    <col min="11272" max="11272" width="23.28515625" style="57" customWidth="1"/>
    <col min="11273" max="11273" width="16.140625" style="57" customWidth="1"/>
    <col min="11274" max="11274" width="17.7109375" style="57" customWidth="1"/>
    <col min="11275" max="11275" width="15.7109375" style="57" customWidth="1"/>
    <col min="11276" max="11276" width="29" style="57" customWidth="1"/>
    <col min="11277" max="11520" width="12.42578125" style="57"/>
    <col min="11521" max="11521" width="6" style="57" customWidth="1"/>
    <col min="11522" max="11522" width="16.7109375" style="57" customWidth="1"/>
    <col min="11523" max="11523" width="19.42578125" style="57" customWidth="1"/>
    <col min="11524" max="11524" width="27" style="57" customWidth="1"/>
    <col min="11525" max="11525" width="20.7109375" style="57" customWidth="1"/>
    <col min="11526" max="11526" width="17.85546875" style="57" customWidth="1"/>
    <col min="11527" max="11527" width="20" style="57" customWidth="1"/>
    <col min="11528" max="11528" width="23.28515625" style="57" customWidth="1"/>
    <col min="11529" max="11529" width="16.140625" style="57" customWidth="1"/>
    <col min="11530" max="11530" width="17.7109375" style="57" customWidth="1"/>
    <col min="11531" max="11531" width="15.7109375" style="57" customWidth="1"/>
    <col min="11532" max="11532" width="29" style="57" customWidth="1"/>
    <col min="11533" max="11776" width="12.42578125" style="57"/>
    <col min="11777" max="11777" width="6" style="57" customWidth="1"/>
    <col min="11778" max="11778" width="16.7109375" style="57" customWidth="1"/>
    <col min="11779" max="11779" width="19.42578125" style="57" customWidth="1"/>
    <col min="11780" max="11780" width="27" style="57" customWidth="1"/>
    <col min="11781" max="11781" width="20.7109375" style="57" customWidth="1"/>
    <col min="11782" max="11782" width="17.85546875" style="57" customWidth="1"/>
    <col min="11783" max="11783" width="20" style="57" customWidth="1"/>
    <col min="11784" max="11784" width="23.28515625" style="57" customWidth="1"/>
    <col min="11785" max="11785" width="16.140625" style="57" customWidth="1"/>
    <col min="11786" max="11786" width="17.7109375" style="57" customWidth="1"/>
    <col min="11787" max="11787" width="15.7109375" style="57" customWidth="1"/>
    <col min="11788" max="11788" width="29" style="57" customWidth="1"/>
    <col min="11789" max="12032" width="12.42578125" style="57"/>
    <col min="12033" max="12033" width="6" style="57" customWidth="1"/>
    <col min="12034" max="12034" width="16.7109375" style="57" customWidth="1"/>
    <col min="12035" max="12035" width="19.42578125" style="57" customWidth="1"/>
    <col min="12036" max="12036" width="27" style="57" customWidth="1"/>
    <col min="12037" max="12037" width="20.7109375" style="57" customWidth="1"/>
    <col min="12038" max="12038" width="17.85546875" style="57" customWidth="1"/>
    <col min="12039" max="12039" width="20" style="57" customWidth="1"/>
    <col min="12040" max="12040" width="23.28515625" style="57" customWidth="1"/>
    <col min="12041" max="12041" width="16.140625" style="57" customWidth="1"/>
    <col min="12042" max="12042" width="17.7109375" style="57" customWidth="1"/>
    <col min="12043" max="12043" width="15.7109375" style="57" customWidth="1"/>
    <col min="12044" max="12044" width="29" style="57" customWidth="1"/>
    <col min="12045" max="12288" width="12.42578125" style="57"/>
    <col min="12289" max="12289" width="6" style="57" customWidth="1"/>
    <col min="12290" max="12290" width="16.7109375" style="57" customWidth="1"/>
    <col min="12291" max="12291" width="19.42578125" style="57" customWidth="1"/>
    <col min="12292" max="12292" width="27" style="57" customWidth="1"/>
    <col min="12293" max="12293" width="20.7109375" style="57" customWidth="1"/>
    <col min="12294" max="12294" width="17.85546875" style="57" customWidth="1"/>
    <col min="12295" max="12295" width="20" style="57" customWidth="1"/>
    <col min="12296" max="12296" width="23.28515625" style="57" customWidth="1"/>
    <col min="12297" max="12297" width="16.140625" style="57" customWidth="1"/>
    <col min="12298" max="12298" width="17.7109375" style="57" customWidth="1"/>
    <col min="12299" max="12299" width="15.7109375" style="57" customWidth="1"/>
    <col min="12300" max="12300" width="29" style="57" customWidth="1"/>
    <col min="12301" max="12544" width="12.42578125" style="57"/>
    <col min="12545" max="12545" width="6" style="57" customWidth="1"/>
    <col min="12546" max="12546" width="16.7109375" style="57" customWidth="1"/>
    <col min="12547" max="12547" width="19.42578125" style="57" customWidth="1"/>
    <col min="12548" max="12548" width="27" style="57" customWidth="1"/>
    <col min="12549" max="12549" width="20.7109375" style="57" customWidth="1"/>
    <col min="12550" max="12550" width="17.85546875" style="57" customWidth="1"/>
    <col min="12551" max="12551" width="20" style="57" customWidth="1"/>
    <col min="12552" max="12552" width="23.28515625" style="57" customWidth="1"/>
    <col min="12553" max="12553" width="16.140625" style="57" customWidth="1"/>
    <col min="12554" max="12554" width="17.7109375" style="57" customWidth="1"/>
    <col min="12555" max="12555" width="15.7109375" style="57" customWidth="1"/>
    <col min="12556" max="12556" width="29" style="57" customWidth="1"/>
    <col min="12557" max="12800" width="12.42578125" style="57"/>
    <col min="12801" max="12801" width="6" style="57" customWidth="1"/>
    <col min="12802" max="12802" width="16.7109375" style="57" customWidth="1"/>
    <col min="12803" max="12803" width="19.42578125" style="57" customWidth="1"/>
    <col min="12804" max="12804" width="27" style="57" customWidth="1"/>
    <col min="12805" max="12805" width="20.7109375" style="57" customWidth="1"/>
    <col min="12806" max="12806" width="17.85546875" style="57" customWidth="1"/>
    <col min="12807" max="12807" width="20" style="57" customWidth="1"/>
    <col min="12808" max="12808" width="23.28515625" style="57" customWidth="1"/>
    <col min="12809" max="12809" width="16.140625" style="57" customWidth="1"/>
    <col min="12810" max="12810" width="17.7109375" style="57" customWidth="1"/>
    <col min="12811" max="12811" width="15.7109375" style="57" customWidth="1"/>
    <col min="12812" max="12812" width="29" style="57" customWidth="1"/>
    <col min="12813" max="13056" width="12.42578125" style="57"/>
    <col min="13057" max="13057" width="6" style="57" customWidth="1"/>
    <col min="13058" max="13058" width="16.7109375" style="57" customWidth="1"/>
    <col min="13059" max="13059" width="19.42578125" style="57" customWidth="1"/>
    <col min="13060" max="13060" width="27" style="57" customWidth="1"/>
    <col min="13061" max="13061" width="20.7109375" style="57" customWidth="1"/>
    <col min="13062" max="13062" width="17.85546875" style="57" customWidth="1"/>
    <col min="13063" max="13063" width="20" style="57" customWidth="1"/>
    <col min="13064" max="13064" width="23.28515625" style="57" customWidth="1"/>
    <col min="13065" max="13065" width="16.140625" style="57" customWidth="1"/>
    <col min="13066" max="13066" width="17.7109375" style="57" customWidth="1"/>
    <col min="13067" max="13067" width="15.7109375" style="57" customWidth="1"/>
    <col min="13068" max="13068" width="29" style="57" customWidth="1"/>
    <col min="13069" max="13312" width="12.42578125" style="57"/>
    <col min="13313" max="13313" width="6" style="57" customWidth="1"/>
    <col min="13314" max="13314" width="16.7109375" style="57" customWidth="1"/>
    <col min="13315" max="13315" width="19.42578125" style="57" customWidth="1"/>
    <col min="13316" max="13316" width="27" style="57" customWidth="1"/>
    <col min="13317" max="13317" width="20.7109375" style="57" customWidth="1"/>
    <col min="13318" max="13318" width="17.85546875" style="57" customWidth="1"/>
    <col min="13319" max="13319" width="20" style="57" customWidth="1"/>
    <col min="13320" max="13320" width="23.28515625" style="57" customWidth="1"/>
    <col min="13321" max="13321" width="16.140625" style="57" customWidth="1"/>
    <col min="13322" max="13322" width="17.7109375" style="57" customWidth="1"/>
    <col min="13323" max="13323" width="15.7109375" style="57" customWidth="1"/>
    <col min="13324" max="13324" width="29" style="57" customWidth="1"/>
    <col min="13325" max="13568" width="12.42578125" style="57"/>
    <col min="13569" max="13569" width="6" style="57" customWidth="1"/>
    <col min="13570" max="13570" width="16.7109375" style="57" customWidth="1"/>
    <col min="13571" max="13571" width="19.42578125" style="57" customWidth="1"/>
    <col min="13572" max="13572" width="27" style="57" customWidth="1"/>
    <col min="13573" max="13573" width="20.7109375" style="57" customWidth="1"/>
    <col min="13574" max="13574" width="17.85546875" style="57" customWidth="1"/>
    <col min="13575" max="13575" width="20" style="57" customWidth="1"/>
    <col min="13576" max="13576" width="23.28515625" style="57" customWidth="1"/>
    <col min="13577" max="13577" width="16.140625" style="57" customWidth="1"/>
    <col min="13578" max="13578" width="17.7109375" style="57" customWidth="1"/>
    <col min="13579" max="13579" width="15.7109375" style="57" customWidth="1"/>
    <col min="13580" max="13580" width="29" style="57" customWidth="1"/>
    <col min="13581" max="13824" width="12.42578125" style="57"/>
    <col min="13825" max="13825" width="6" style="57" customWidth="1"/>
    <col min="13826" max="13826" width="16.7109375" style="57" customWidth="1"/>
    <col min="13827" max="13827" width="19.42578125" style="57" customWidth="1"/>
    <col min="13828" max="13828" width="27" style="57" customWidth="1"/>
    <col min="13829" max="13829" width="20.7109375" style="57" customWidth="1"/>
    <col min="13830" max="13830" width="17.85546875" style="57" customWidth="1"/>
    <col min="13831" max="13831" width="20" style="57" customWidth="1"/>
    <col min="13832" max="13832" width="23.28515625" style="57" customWidth="1"/>
    <col min="13833" max="13833" width="16.140625" style="57" customWidth="1"/>
    <col min="13834" max="13834" width="17.7109375" style="57" customWidth="1"/>
    <col min="13835" max="13835" width="15.7109375" style="57" customWidth="1"/>
    <col min="13836" max="13836" width="29" style="57" customWidth="1"/>
    <col min="13837" max="14080" width="12.42578125" style="57"/>
    <col min="14081" max="14081" width="6" style="57" customWidth="1"/>
    <col min="14082" max="14082" width="16.7109375" style="57" customWidth="1"/>
    <col min="14083" max="14083" width="19.42578125" style="57" customWidth="1"/>
    <col min="14084" max="14084" width="27" style="57" customWidth="1"/>
    <col min="14085" max="14085" width="20.7109375" style="57" customWidth="1"/>
    <col min="14086" max="14086" width="17.85546875" style="57" customWidth="1"/>
    <col min="14087" max="14087" width="20" style="57" customWidth="1"/>
    <col min="14088" max="14088" width="23.28515625" style="57" customWidth="1"/>
    <col min="14089" max="14089" width="16.140625" style="57" customWidth="1"/>
    <col min="14090" max="14090" width="17.7109375" style="57" customWidth="1"/>
    <col min="14091" max="14091" width="15.7109375" style="57" customWidth="1"/>
    <col min="14092" max="14092" width="29" style="57" customWidth="1"/>
    <col min="14093" max="14336" width="12.42578125" style="57"/>
    <col min="14337" max="14337" width="6" style="57" customWidth="1"/>
    <col min="14338" max="14338" width="16.7109375" style="57" customWidth="1"/>
    <col min="14339" max="14339" width="19.42578125" style="57" customWidth="1"/>
    <col min="14340" max="14340" width="27" style="57" customWidth="1"/>
    <col min="14341" max="14341" width="20.7109375" style="57" customWidth="1"/>
    <col min="14342" max="14342" width="17.85546875" style="57" customWidth="1"/>
    <col min="14343" max="14343" width="20" style="57" customWidth="1"/>
    <col min="14344" max="14344" width="23.28515625" style="57" customWidth="1"/>
    <col min="14345" max="14345" width="16.140625" style="57" customWidth="1"/>
    <col min="14346" max="14346" width="17.7109375" style="57" customWidth="1"/>
    <col min="14347" max="14347" width="15.7109375" style="57" customWidth="1"/>
    <col min="14348" max="14348" width="29" style="57" customWidth="1"/>
    <col min="14349" max="14592" width="12.42578125" style="57"/>
    <col min="14593" max="14593" width="6" style="57" customWidth="1"/>
    <col min="14594" max="14594" width="16.7109375" style="57" customWidth="1"/>
    <col min="14595" max="14595" width="19.42578125" style="57" customWidth="1"/>
    <col min="14596" max="14596" width="27" style="57" customWidth="1"/>
    <col min="14597" max="14597" width="20.7109375" style="57" customWidth="1"/>
    <col min="14598" max="14598" width="17.85546875" style="57" customWidth="1"/>
    <col min="14599" max="14599" width="20" style="57" customWidth="1"/>
    <col min="14600" max="14600" width="23.28515625" style="57" customWidth="1"/>
    <col min="14601" max="14601" width="16.140625" style="57" customWidth="1"/>
    <col min="14602" max="14602" width="17.7109375" style="57" customWidth="1"/>
    <col min="14603" max="14603" width="15.7109375" style="57" customWidth="1"/>
    <col min="14604" max="14604" width="29" style="57" customWidth="1"/>
    <col min="14605" max="14848" width="12.42578125" style="57"/>
    <col min="14849" max="14849" width="6" style="57" customWidth="1"/>
    <col min="14850" max="14850" width="16.7109375" style="57" customWidth="1"/>
    <col min="14851" max="14851" width="19.42578125" style="57" customWidth="1"/>
    <col min="14852" max="14852" width="27" style="57" customWidth="1"/>
    <col min="14853" max="14853" width="20.7109375" style="57" customWidth="1"/>
    <col min="14854" max="14854" width="17.85546875" style="57" customWidth="1"/>
    <col min="14855" max="14855" width="20" style="57" customWidth="1"/>
    <col min="14856" max="14856" width="23.28515625" style="57" customWidth="1"/>
    <col min="14857" max="14857" width="16.140625" style="57" customWidth="1"/>
    <col min="14858" max="14858" width="17.7109375" style="57" customWidth="1"/>
    <col min="14859" max="14859" width="15.7109375" style="57" customWidth="1"/>
    <col min="14860" max="14860" width="29" style="57" customWidth="1"/>
    <col min="14861" max="15104" width="12.42578125" style="57"/>
    <col min="15105" max="15105" width="6" style="57" customWidth="1"/>
    <col min="15106" max="15106" width="16.7109375" style="57" customWidth="1"/>
    <col min="15107" max="15107" width="19.42578125" style="57" customWidth="1"/>
    <col min="15108" max="15108" width="27" style="57" customWidth="1"/>
    <col min="15109" max="15109" width="20.7109375" style="57" customWidth="1"/>
    <col min="15110" max="15110" width="17.85546875" style="57" customWidth="1"/>
    <col min="15111" max="15111" width="20" style="57" customWidth="1"/>
    <col min="15112" max="15112" width="23.28515625" style="57" customWidth="1"/>
    <col min="15113" max="15113" width="16.140625" style="57" customWidth="1"/>
    <col min="15114" max="15114" width="17.7109375" style="57" customWidth="1"/>
    <col min="15115" max="15115" width="15.7109375" style="57" customWidth="1"/>
    <col min="15116" max="15116" width="29" style="57" customWidth="1"/>
    <col min="15117" max="15360" width="12.42578125" style="57"/>
    <col min="15361" max="15361" width="6" style="57" customWidth="1"/>
    <col min="15362" max="15362" width="16.7109375" style="57" customWidth="1"/>
    <col min="15363" max="15363" width="19.42578125" style="57" customWidth="1"/>
    <col min="15364" max="15364" width="27" style="57" customWidth="1"/>
    <col min="15365" max="15365" width="20.7109375" style="57" customWidth="1"/>
    <col min="15366" max="15366" width="17.85546875" style="57" customWidth="1"/>
    <col min="15367" max="15367" width="20" style="57" customWidth="1"/>
    <col min="15368" max="15368" width="23.28515625" style="57" customWidth="1"/>
    <col min="15369" max="15369" width="16.140625" style="57" customWidth="1"/>
    <col min="15370" max="15370" width="17.7109375" style="57" customWidth="1"/>
    <col min="15371" max="15371" width="15.7109375" style="57" customWidth="1"/>
    <col min="15372" max="15372" width="29" style="57" customWidth="1"/>
    <col min="15373" max="15616" width="12.42578125" style="57"/>
    <col min="15617" max="15617" width="6" style="57" customWidth="1"/>
    <col min="15618" max="15618" width="16.7109375" style="57" customWidth="1"/>
    <col min="15619" max="15619" width="19.42578125" style="57" customWidth="1"/>
    <col min="15620" max="15620" width="27" style="57" customWidth="1"/>
    <col min="15621" max="15621" width="20.7109375" style="57" customWidth="1"/>
    <col min="15622" max="15622" width="17.85546875" style="57" customWidth="1"/>
    <col min="15623" max="15623" width="20" style="57" customWidth="1"/>
    <col min="15624" max="15624" width="23.28515625" style="57" customWidth="1"/>
    <col min="15625" max="15625" width="16.140625" style="57" customWidth="1"/>
    <col min="15626" max="15626" width="17.7109375" style="57" customWidth="1"/>
    <col min="15627" max="15627" width="15.7109375" style="57" customWidth="1"/>
    <col min="15628" max="15628" width="29" style="57" customWidth="1"/>
    <col min="15629" max="15872" width="12.42578125" style="57"/>
    <col min="15873" max="15873" width="6" style="57" customWidth="1"/>
    <col min="15874" max="15874" width="16.7109375" style="57" customWidth="1"/>
    <col min="15875" max="15875" width="19.42578125" style="57" customWidth="1"/>
    <col min="15876" max="15876" width="27" style="57" customWidth="1"/>
    <col min="15877" max="15877" width="20.7109375" style="57" customWidth="1"/>
    <col min="15878" max="15878" width="17.85546875" style="57" customWidth="1"/>
    <col min="15879" max="15879" width="20" style="57" customWidth="1"/>
    <col min="15880" max="15880" width="23.28515625" style="57" customWidth="1"/>
    <col min="15881" max="15881" width="16.140625" style="57" customWidth="1"/>
    <col min="15882" max="15882" width="17.7109375" style="57" customWidth="1"/>
    <col min="15883" max="15883" width="15.7109375" style="57" customWidth="1"/>
    <col min="15884" max="15884" width="29" style="57" customWidth="1"/>
    <col min="15885" max="16128" width="12.42578125" style="57"/>
    <col min="16129" max="16129" width="6" style="57" customWidth="1"/>
    <col min="16130" max="16130" width="16.7109375" style="57" customWidth="1"/>
    <col min="16131" max="16131" width="19.42578125" style="57" customWidth="1"/>
    <col min="16132" max="16132" width="27" style="57" customWidth="1"/>
    <col min="16133" max="16133" width="20.7109375" style="57" customWidth="1"/>
    <col min="16134" max="16134" width="17.85546875" style="57" customWidth="1"/>
    <col min="16135" max="16135" width="20" style="57" customWidth="1"/>
    <col min="16136" max="16136" width="23.28515625" style="57" customWidth="1"/>
    <col min="16137" max="16137" width="16.140625" style="57" customWidth="1"/>
    <col min="16138" max="16138" width="17.7109375" style="57" customWidth="1"/>
    <col min="16139" max="16139" width="15.7109375" style="57" customWidth="1"/>
    <col min="16140" max="16140" width="29" style="57" customWidth="1"/>
    <col min="16141" max="16384" width="12.42578125" style="57"/>
  </cols>
  <sheetData>
    <row r="1" spans="1:255" s="8" customFormat="1" ht="28.5" customHeight="1" x14ac:dyDescent="0.3">
      <c r="A1" s="7" t="s">
        <v>283</v>
      </c>
      <c r="E1" s="9"/>
      <c r="F1" s="9"/>
      <c r="G1" s="9"/>
      <c r="L1" s="10" t="s">
        <v>284</v>
      </c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  <c r="AI1" s="11"/>
      <c r="AJ1" s="11"/>
      <c r="AK1" s="11"/>
      <c r="AL1" s="11"/>
      <c r="AM1" s="11"/>
      <c r="AN1" s="11"/>
      <c r="AO1" s="11"/>
      <c r="AP1" s="11"/>
      <c r="AQ1" s="11"/>
      <c r="AR1" s="11"/>
      <c r="AS1" s="11"/>
      <c r="AT1" s="11"/>
      <c r="AU1" s="11"/>
      <c r="AV1" s="11"/>
      <c r="AW1" s="11"/>
      <c r="AX1" s="11"/>
      <c r="AY1" s="11"/>
      <c r="AZ1" s="11"/>
      <c r="BA1" s="11"/>
      <c r="BB1" s="11"/>
      <c r="BC1" s="11"/>
      <c r="BD1" s="11"/>
      <c r="BE1" s="11"/>
      <c r="BF1" s="11"/>
      <c r="BG1" s="11"/>
      <c r="BH1" s="11"/>
      <c r="BI1" s="11"/>
      <c r="BJ1" s="11"/>
      <c r="BK1" s="11"/>
      <c r="BL1" s="11"/>
      <c r="BM1" s="11"/>
      <c r="BN1" s="11"/>
      <c r="BO1" s="11"/>
      <c r="BP1" s="11"/>
      <c r="BQ1" s="11"/>
      <c r="BR1" s="11"/>
      <c r="BS1" s="11"/>
      <c r="BT1" s="11"/>
      <c r="BU1" s="11"/>
      <c r="BV1" s="11"/>
      <c r="BW1" s="11"/>
      <c r="BX1" s="11"/>
      <c r="BY1" s="11"/>
      <c r="BZ1" s="11"/>
      <c r="CA1" s="11"/>
      <c r="CB1" s="11"/>
      <c r="CC1" s="11"/>
      <c r="CD1" s="11"/>
      <c r="CE1" s="11"/>
      <c r="CF1" s="11"/>
      <c r="CG1" s="11"/>
      <c r="CH1" s="11"/>
      <c r="CI1" s="11"/>
      <c r="CJ1" s="11"/>
      <c r="CK1" s="11"/>
      <c r="CL1" s="11"/>
      <c r="CM1" s="11"/>
      <c r="CN1" s="11"/>
      <c r="CO1" s="11"/>
      <c r="CP1" s="11"/>
      <c r="CQ1" s="11"/>
      <c r="CR1" s="11"/>
      <c r="CS1" s="11"/>
      <c r="CT1" s="11"/>
      <c r="CU1" s="11"/>
      <c r="CV1" s="11"/>
      <c r="CW1" s="11"/>
      <c r="CX1" s="11"/>
      <c r="CY1" s="11"/>
      <c r="CZ1" s="11"/>
      <c r="DA1" s="11"/>
      <c r="DB1" s="11"/>
      <c r="DC1" s="11"/>
      <c r="DD1" s="11"/>
      <c r="DE1" s="11"/>
      <c r="DF1" s="11"/>
      <c r="DG1" s="11"/>
      <c r="DH1" s="11"/>
      <c r="DI1" s="11"/>
      <c r="DJ1" s="11"/>
      <c r="DK1" s="11"/>
      <c r="DL1" s="11"/>
      <c r="DM1" s="11"/>
      <c r="DN1" s="11"/>
      <c r="DO1" s="11"/>
      <c r="DP1" s="11"/>
      <c r="DQ1" s="11"/>
      <c r="DR1" s="11"/>
      <c r="DS1" s="11"/>
      <c r="DT1" s="11"/>
      <c r="DU1" s="11"/>
      <c r="DV1" s="11"/>
      <c r="DW1" s="11"/>
      <c r="DX1" s="11"/>
      <c r="DY1" s="11"/>
      <c r="DZ1" s="11"/>
      <c r="EA1" s="11"/>
      <c r="EB1" s="11"/>
      <c r="EC1" s="11"/>
      <c r="ED1" s="11"/>
      <c r="EE1" s="11"/>
      <c r="EF1" s="11"/>
      <c r="EG1" s="11"/>
      <c r="EH1" s="11"/>
      <c r="EI1" s="11"/>
      <c r="EJ1" s="11"/>
      <c r="EK1" s="11"/>
      <c r="EL1" s="11"/>
      <c r="EM1" s="11"/>
      <c r="EN1" s="11"/>
      <c r="EO1" s="11"/>
      <c r="EP1" s="11"/>
      <c r="EQ1" s="11"/>
      <c r="ER1" s="11"/>
      <c r="ES1" s="11"/>
      <c r="ET1" s="11"/>
      <c r="EU1" s="11"/>
      <c r="EV1" s="11"/>
      <c r="EW1" s="11"/>
      <c r="EX1" s="11"/>
      <c r="EY1" s="11"/>
      <c r="EZ1" s="11"/>
      <c r="FA1" s="11"/>
      <c r="FB1" s="11"/>
      <c r="FC1" s="11"/>
      <c r="FD1" s="11"/>
      <c r="FE1" s="11"/>
      <c r="FF1" s="11"/>
      <c r="FG1" s="11"/>
      <c r="FH1" s="11"/>
      <c r="FI1" s="11"/>
      <c r="FJ1" s="11"/>
      <c r="FK1" s="11"/>
      <c r="FL1" s="11"/>
      <c r="FM1" s="11"/>
      <c r="FN1" s="11"/>
      <c r="FO1" s="11"/>
      <c r="FP1" s="11"/>
      <c r="FQ1" s="11"/>
      <c r="FR1" s="11"/>
      <c r="FS1" s="11"/>
      <c r="FT1" s="11"/>
      <c r="FU1" s="11"/>
      <c r="FV1" s="11"/>
      <c r="FW1" s="11"/>
      <c r="FX1" s="11"/>
      <c r="FY1" s="11"/>
      <c r="FZ1" s="11"/>
      <c r="GA1" s="11"/>
      <c r="GB1" s="11"/>
      <c r="GC1" s="11"/>
      <c r="GD1" s="11"/>
      <c r="GE1" s="11"/>
      <c r="GF1" s="11"/>
      <c r="GG1" s="11"/>
      <c r="GH1" s="11"/>
      <c r="GI1" s="11"/>
      <c r="GJ1" s="11"/>
      <c r="GK1" s="11"/>
      <c r="GL1" s="11"/>
      <c r="GM1" s="11"/>
      <c r="GN1" s="11"/>
      <c r="GO1" s="11"/>
      <c r="GP1" s="11"/>
      <c r="GQ1" s="11"/>
      <c r="GR1" s="11"/>
      <c r="GS1" s="11"/>
      <c r="GT1" s="11"/>
      <c r="GU1" s="11"/>
      <c r="GV1" s="11"/>
      <c r="GW1" s="11"/>
      <c r="GX1" s="11"/>
      <c r="GY1" s="11"/>
      <c r="GZ1" s="11"/>
      <c r="HA1" s="11"/>
      <c r="HB1" s="11"/>
      <c r="HC1" s="11"/>
      <c r="HD1" s="11"/>
      <c r="HE1" s="11"/>
      <c r="HF1" s="11"/>
      <c r="HG1" s="11"/>
      <c r="HH1" s="11"/>
      <c r="HI1" s="11"/>
      <c r="HJ1" s="11"/>
      <c r="HK1" s="11"/>
      <c r="HL1" s="11"/>
      <c r="HM1" s="11"/>
      <c r="HN1" s="11"/>
      <c r="HO1" s="11"/>
      <c r="HP1" s="11"/>
      <c r="HQ1" s="11"/>
      <c r="HR1" s="11"/>
      <c r="HS1" s="11"/>
      <c r="HT1" s="11"/>
      <c r="HU1" s="11"/>
      <c r="HV1" s="11"/>
      <c r="HW1" s="11"/>
      <c r="HX1" s="11"/>
      <c r="HY1" s="11"/>
      <c r="HZ1" s="11"/>
      <c r="IA1" s="11"/>
      <c r="IB1" s="11"/>
      <c r="IC1" s="11"/>
      <c r="ID1" s="11"/>
      <c r="IE1" s="11"/>
      <c r="IF1" s="11"/>
      <c r="IG1" s="11"/>
      <c r="IH1" s="11"/>
      <c r="II1" s="11"/>
      <c r="IJ1" s="11"/>
      <c r="IK1" s="11"/>
      <c r="IL1" s="11"/>
      <c r="IM1" s="11"/>
      <c r="IN1" s="11"/>
      <c r="IO1" s="11"/>
    </row>
    <row r="2" spans="1:255" s="19" customFormat="1" ht="38.25" x14ac:dyDescent="0.25">
      <c r="A2" s="12" t="s">
        <v>285</v>
      </c>
      <c r="B2" s="13" t="s">
        <v>286</v>
      </c>
      <c r="C2" s="14" t="s">
        <v>287</v>
      </c>
      <c r="D2" s="14" t="s">
        <v>288</v>
      </c>
      <c r="E2" s="14" t="s">
        <v>289</v>
      </c>
      <c r="F2" s="14" t="s">
        <v>290</v>
      </c>
      <c r="G2" s="14" t="s">
        <v>291</v>
      </c>
      <c r="H2" s="15" t="s">
        <v>292</v>
      </c>
      <c r="I2" s="16" t="s">
        <v>293</v>
      </c>
      <c r="J2" s="17" t="s">
        <v>294</v>
      </c>
      <c r="K2" s="17" t="s">
        <v>295</v>
      </c>
      <c r="L2" s="18" t="s">
        <v>296</v>
      </c>
    </row>
    <row r="3" spans="1:255" s="19" customFormat="1" ht="25.5" x14ac:dyDescent="0.25">
      <c r="A3" s="20">
        <v>1</v>
      </c>
      <c r="B3" s="21" t="s">
        <v>297</v>
      </c>
      <c r="C3" s="22" t="s">
        <v>298</v>
      </c>
      <c r="D3" s="23" t="s">
        <v>299</v>
      </c>
      <c r="E3" s="21" t="s">
        <v>300</v>
      </c>
      <c r="F3" s="21" t="s">
        <v>301</v>
      </c>
      <c r="G3" s="21" t="s">
        <v>302</v>
      </c>
      <c r="H3" s="21" t="s">
        <v>303</v>
      </c>
      <c r="I3" s="22">
        <v>12</v>
      </c>
      <c r="J3" s="24" t="s">
        <v>304</v>
      </c>
      <c r="K3" s="24" t="s">
        <v>305</v>
      </c>
      <c r="L3" s="25" t="s">
        <v>306</v>
      </c>
    </row>
    <row r="4" spans="1:255" s="19" customFormat="1" ht="25.5" x14ac:dyDescent="0.25">
      <c r="A4" s="20">
        <v>2</v>
      </c>
      <c r="B4" s="21" t="s">
        <v>307</v>
      </c>
      <c r="C4" s="22" t="s">
        <v>308</v>
      </c>
      <c r="D4" s="23" t="s">
        <v>309</v>
      </c>
      <c r="E4" s="21" t="s">
        <v>300</v>
      </c>
      <c r="F4" s="21" t="s">
        <v>310</v>
      </c>
      <c r="G4" s="21" t="s">
        <v>311</v>
      </c>
      <c r="H4" s="21" t="s">
        <v>303</v>
      </c>
      <c r="I4" s="22">
        <v>12</v>
      </c>
      <c r="J4" s="24" t="s">
        <v>304</v>
      </c>
      <c r="K4" s="24" t="s">
        <v>305</v>
      </c>
      <c r="L4" s="25" t="s">
        <v>306</v>
      </c>
    </row>
    <row r="5" spans="1:255" s="19" customFormat="1" ht="51" x14ac:dyDescent="0.25">
      <c r="A5" s="20">
        <v>3</v>
      </c>
      <c r="B5" s="21" t="s">
        <v>307</v>
      </c>
      <c r="C5" s="22" t="s">
        <v>312</v>
      </c>
      <c r="D5" s="23" t="s">
        <v>313</v>
      </c>
      <c r="E5" s="21" t="s">
        <v>314</v>
      </c>
      <c r="F5" s="21" t="s">
        <v>315</v>
      </c>
      <c r="G5" s="21" t="s">
        <v>316</v>
      </c>
      <c r="H5" s="21" t="s">
        <v>317</v>
      </c>
      <c r="I5" s="22">
        <v>24</v>
      </c>
      <c r="J5" s="24" t="s">
        <v>318</v>
      </c>
      <c r="K5" s="24" t="s">
        <v>319</v>
      </c>
      <c r="L5" s="26" t="s">
        <v>320</v>
      </c>
    </row>
    <row r="6" spans="1:255" s="36" customFormat="1" ht="63.75" x14ac:dyDescent="0.25">
      <c r="A6" s="20">
        <v>4</v>
      </c>
      <c r="B6" s="27" t="s">
        <v>321</v>
      </c>
      <c r="C6" s="28" t="s">
        <v>322</v>
      </c>
      <c r="D6" s="29" t="s">
        <v>323</v>
      </c>
      <c r="E6" s="30" t="s">
        <v>324</v>
      </c>
      <c r="F6" s="30" t="s">
        <v>325</v>
      </c>
      <c r="G6" s="31">
        <v>90001301209</v>
      </c>
      <c r="H6" s="27" t="s">
        <v>326</v>
      </c>
      <c r="I6" s="32">
        <v>15</v>
      </c>
      <c r="J6" s="33" t="s">
        <v>327</v>
      </c>
      <c r="K6" s="33" t="s">
        <v>328</v>
      </c>
      <c r="L6" s="34" t="s">
        <v>329</v>
      </c>
      <c r="M6" s="35"/>
      <c r="N6" s="35"/>
      <c r="O6" s="35"/>
      <c r="P6" s="35"/>
      <c r="Q6" s="35"/>
      <c r="R6" s="35"/>
      <c r="S6" s="35"/>
      <c r="T6" s="35"/>
      <c r="U6" s="35"/>
      <c r="V6" s="35"/>
      <c r="W6" s="35"/>
      <c r="X6" s="35"/>
      <c r="Y6" s="35"/>
      <c r="Z6" s="35"/>
      <c r="AA6" s="35"/>
      <c r="AB6" s="35"/>
      <c r="AC6" s="35"/>
      <c r="AD6" s="35"/>
      <c r="AE6" s="35"/>
      <c r="AF6" s="35"/>
      <c r="AG6" s="35"/>
      <c r="AH6" s="35"/>
      <c r="AI6" s="35"/>
      <c r="AJ6" s="35"/>
      <c r="AK6" s="35"/>
      <c r="AL6" s="35"/>
      <c r="AM6" s="35"/>
      <c r="AN6" s="35"/>
      <c r="AO6" s="35"/>
      <c r="AP6" s="35"/>
      <c r="AQ6" s="35"/>
      <c r="AR6" s="35"/>
      <c r="AS6" s="35"/>
      <c r="AT6" s="35"/>
      <c r="AU6" s="35"/>
      <c r="AV6" s="35"/>
      <c r="AW6" s="35"/>
      <c r="AX6" s="35"/>
      <c r="AY6" s="35"/>
      <c r="AZ6" s="35"/>
      <c r="BA6" s="35"/>
      <c r="BB6" s="35"/>
      <c r="BC6" s="35"/>
      <c r="BD6" s="35"/>
      <c r="BE6" s="35"/>
      <c r="BF6" s="35"/>
      <c r="BG6" s="35"/>
      <c r="BH6" s="35"/>
      <c r="BI6" s="35"/>
      <c r="BJ6" s="35"/>
      <c r="BK6" s="35"/>
      <c r="BL6" s="35"/>
      <c r="BM6" s="35"/>
      <c r="BN6" s="35"/>
      <c r="BO6" s="35"/>
      <c r="BP6" s="35"/>
      <c r="BQ6" s="35"/>
      <c r="BR6" s="35"/>
      <c r="BS6" s="35"/>
      <c r="BT6" s="35"/>
      <c r="BU6" s="35"/>
      <c r="BV6" s="35"/>
      <c r="BW6" s="35"/>
      <c r="BX6" s="35"/>
      <c r="BY6" s="35"/>
      <c r="BZ6" s="35"/>
      <c r="CA6" s="35"/>
      <c r="CB6" s="35"/>
      <c r="CC6" s="35"/>
      <c r="CD6" s="35"/>
      <c r="CE6" s="35"/>
      <c r="CF6" s="35"/>
      <c r="CG6" s="35"/>
      <c r="CH6" s="35"/>
      <c r="CI6" s="35"/>
      <c r="CJ6" s="35"/>
      <c r="CK6" s="35"/>
      <c r="CL6" s="35"/>
      <c r="CM6" s="35"/>
      <c r="CN6" s="35"/>
      <c r="CO6" s="35"/>
      <c r="CP6" s="35"/>
      <c r="CQ6" s="35"/>
      <c r="CR6" s="35"/>
      <c r="CS6" s="35"/>
      <c r="CT6" s="35"/>
      <c r="CU6" s="35"/>
      <c r="CV6" s="35"/>
      <c r="CW6" s="35"/>
      <c r="CX6" s="35"/>
      <c r="CY6" s="35"/>
      <c r="CZ6" s="35"/>
      <c r="DA6" s="35"/>
      <c r="DB6" s="35"/>
      <c r="DC6" s="35"/>
      <c r="DD6" s="35"/>
      <c r="DE6" s="35"/>
      <c r="DF6" s="35"/>
      <c r="DG6" s="35"/>
      <c r="DH6" s="35"/>
      <c r="DI6" s="35"/>
      <c r="DJ6" s="35"/>
      <c r="DK6" s="35"/>
      <c r="DL6" s="35"/>
      <c r="DM6" s="35"/>
      <c r="DN6" s="35"/>
      <c r="DO6" s="35"/>
      <c r="DP6" s="35"/>
      <c r="DQ6" s="35"/>
      <c r="DR6" s="35"/>
      <c r="DS6" s="35"/>
      <c r="DT6" s="35"/>
      <c r="DU6" s="35"/>
      <c r="DV6" s="35"/>
      <c r="DW6" s="35"/>
      <c r="DX6" s="35"/>
      <c r="DY6" s="35"/>
      <c r="DZ6" s="35"/>
      <c r="EA6" s="35"/>
      <c r="EB6" s="35"/>
      <c r="EC6" s="35"/>
      <c r="ED6" s="35"/>
      <c r="EE6" s="35"/>
      <c r="EF6" s="35"/>
      <c r="EG6" s="35"/>
      <c r="EH6" s="35"/>
      <c r="EI6" s="35"/>
      <c r="EJ6" s="35"/>
      <c r="EK6" s="35"/>
      <c r="EL6" s="35"/>
      <c r="EM6" s="35"/>
      <c r="EN6" s="35"/>
      <c r="EO6" s="35"/>
      <c r="EP6" s="35"/>
      <c r="EQ6" s="35"/>
      <c r="ER6" s="35"/>
      <c r="ES6" s="35"/>
      <c r="ET6" s="35"/>
      <c r="EU6" s="35"/>
      <c r="EV6" s="35"/>
      <c r="EW6" s="35"/>
      <c r="EX6" s="35"/>
      <c r="EY6" s="35"/>
      <c r="EZ6" s="35"/>
      <c r="FA6" s="35"/>
      <c r="FB6" s="35"/>
      <c r="FC6" s="35"/>
      <c r="FD6" s="35"/>
      <c r="FE6" s="35"/>
      <c r="FF6" s="35"/>
      <c r="FG6" s="35"/>
      <c r="FH6" s="35"/>
      <c r="FI6" s="35"/>
      <c r="FJ6" s="35"/>
      <c r="FK6" s="35"/>
      <c r="FL6" s="35"/>
      <c r="FM6" s="35"/>
      <c r="FN6" s="35"/>
      <c r="FO6" s="35"/>
      <c r="FP6" s="35"/>
      <c r="FQ6" s="35"/>
      <c r="FR6" s="35"/>
      <c r="FS6" s="35"/>
      <c r="FT6" s="35"/>
      <c r="FU6" s="35"/>
      <c r="FV6" s="35"/>
      <c r="FW6" s="35"/>
      <c r="FX6" s="35"/>
      <c r="FY6" s="35"/>
      <c r="FZ6" s="35"/>
      <c r="GA6" s="35"/>
      <c r="GB6" s="35"/>
      <c r="GC6" s="35"/>
      <c r="GD6" s="35"/>
      <c r="GE6" s="35"/>
      <c r="GF6" s="35"/>
      <c r="GG6" s="35"/>
      <c r="GH6" s="35"/>
      <c r="GI6" s="35"/>
      <c r="GJ6" s="35"/>
      <c r="GK6" s="35"/>
      <c r="GL6" s="35"/>
      <c r="GM6" s="35"/>
      <c r="GN6" s="35"/>
      <c r="GO6" s="35"/>
      <c r="GP6" s="35"/>
      <c r="GQ6" s="35"/>
      <c r="GR6" s="35"/>
      <c r="GS6" s="35"/>
      <c r="GT6" s="35"/>
      <c r="GU6" s="35"/>
      <c r="GV6" s="35"/>
      <c r="GW6" s="35"/>
      <c r="GX6" s="35"/>
      <c r="GY6" s="35"/>
      <c r="GZ6" s="35"/>
      <c r="HA6" s="35"/>
      <c r="HB6" s="35"/>
      <c r="HC6" s="35"/>
      <c r="HD6" s="35"/>
      <c r="HE6" s="35"/>
      <c r="HF6" s="35"/>
      <c r="HG6" s="35"/>
      <c r="HH6" s="35"/>
      <c r="HI6" s="35"/>
      <c r="HJ6" s="35"/>
      <c r="HK6" s="35"/>
      <c r="HL6" s="35"/>
      <c r="HM6" s="35"/>
      <c r="HN6" s="35"/>
      <c r="HO6" s="35"/>
      <c r="HP6" s="35"/>
      <c r="HQ6" s="35"/>
      <c r="HR6" s="35"/>
      <c r="HS6" s="35"/>
      <c r="HT6" s="35"/>
      <c r="HU6" s="35"/>
      <c r="HV6" s="35"/>
      <c r="HW6" s="35"/>
      <c r="HX6" s="35"/>
      <c r="HY6" s="35"/>
      <c r="HZ6" s="35"/>
      <c r="IA6" s="35"/>
      <c r="IB6" s="35"/>
      <c r="IC6" s="35"/>
      <c r="ID6" s="35"/>
      <c r="IE6" s="35"/>
      <c r="IF6" s="35"/>
      <c r="IG6" s="35"/>
      <c r="IH6" s="35"/>
      <c r="II6" s="35"/>
      <c r="IJ6" s="35"/>
      <c r="IK6" s="35"/>
      <c r="IL6" s="35"/>
      <c r="IM6" s="35"/>
      <c r="IN6" s="35"/>
      <c r="IO6" s="35"/>
    </row>
    <row r="7" spans="1:255" s="43" customFormat="1" ht="25.5" x14ac:dyDescent="0.2">
      <c r="A7" s="20">
        <v>5</v>
      </c>
      <c r="B7" s="37" t="s">
        <v>330</v>
      </c>
      <c r="C7" s="38" t="s">
        <v>331</v>
      </c>
      <c r="D7" s="39" t="s">
        <v>332</v>
      </c>
      <c r="E7" s="37" t="s">
        <v>330</v>
      </c>
      <c r="F7" s="37" t="s">
        <v>333</v>
      </c>
      <c r="G7" s="37" t="s">
        <v>334</v>
      </c>
      <c r="H7" s="37" t="s">
        <v>335</v>
      </c>
      <c r="I7" s="22">
        <v>12</v>
      </c>
      <c r="J7" s="24" t="s">
        <v>336</v>
      </c>
      <c r="K7" s="24" t="s">
        <v>337</v>
      </c>
      <c r="L7" s="40" t="s">
        <v>338</v>
      </c>
      <c r="M7" s="41"/>
      <c r="N7" s="41"/>
      <c r="O7" s="41"/>
      <c r="P7" s="41"/>
      <c r="Q7" s="41"/>
      <c r="R7" s="41"/>
      <c r="S7" s="41"/>
      <c r="T7" s="41"/>
      <c r="U7" s="41"/>
      <c r="V7" s="41"/>
      <c r="W7" s="41"/>
      <c r="X7" s="41"/>
      <c r="Y7" s="41"/>
      <c r="Z7" s="41"/>
      <c r="AA7" s="41"/>
      <c r="AB7" s="41"/>
      <c r="AC7" s="41"/>
      <c r="AD7" s="41"/>
      <c r="AE7" s="41"/>
      <c r="AF7" s="41"/>
      <c r="AG7" s="41"/>
      <c r="AH7" s="41"/>
      <c r="AI7" s="41"/>
      <c r="AJ7" s="41"/>
      <c r="AK7" s="41"/>
      <c r="AL7" s="41"/>
      <c r="AM7" s="41"/>
      <c r="AN7" s="41"/>
      <c r="AO7" s="41"/>
      <c r="AP7" s="41"/>
      <c r="AQ7" s="41"/>
      <c r="AR7" s="41"/>
      <c r="AS7" s="41"/>
      <c r="AT7" s="41"/>
      <c r="AU7" s="41"/>
      <c r="AV7" s="41"/>
      <c r="AW7" s="41"/>
      <c r="AX7" s="41"/>
      <c r="AY7" s="41"/>
      <c r="AZ7" s="41"/>
      <c r="BA7" s="41"/>
      <c r="BB7" s="41"/>
      <c r="BC7" s="41"/>
      <c r="BD7" s="41"/>
      <c r="BE7" s="41"/>
      <c r="BF7" s="41"/>
      <c r="BG7" s="41"/>
      <c r="BH7" s="41"/>
      <c r="BI7" s="41"/>
      <c r="BJ7" s="41"/>
      <c r="BK7" s="41"/>
      <c r="BL7" s="42"/>
      <c r="BM7" s="42"/>
      <c r="BN7" s="42"/>
      <c r="BO7" s="42"/>
      <c r="BP7" s="42"/>
      <c r="BQ7" s="42"/>
      <c r="BR7" s="42"/>
      <c r="BS7" s="42"/>
      <c r="BT7" s="42"/>
      <c r="BU7" s="42"/>
      <c r="BV7" s="42"/>
      <c r="BW7" s="42"/>
      <c r="BX7" s="42"/>
      <c r="BY7" s="42"/>
      <c r="BZ7" s="42"/>
      <c r="CA7" s="42"/>
      <c r="CB7" s="42"/>
      <c r="CC7" s="42"/>
      <c r="CD7" s="42"/>
      <c r="CE7" s="42"/>
      <c r="CF7" s="42"/>
      <c r="CG7" s="42"/>
      <c r="CH7" s="42"/>
      <c r="CI7" s="42"/>
      <c r="CJ7" s="42"/>
      <c r="CK7" s="42"/>
      <c r="CL7" s="42"/>
      <c r="CM7" s="42"/>
      <c r="CN7" s="42"/>
      <c r="CO7" s="42"/>
      <c r="CP7" s="42"/>
      <c r="CQ7" s="42"/>
      <c r="CR7" s="42"/>
      <c r="CS7" s="42"/>
      <c r="CT7" s="42"/>
      <c r="CU7" s="42"/>
      <c r="CV7" s="42"/>
      <c r="CW7" s="42"/>
      <c r="CX7" s="42"/>
      <c r="CY7" s="42"/>
      <c r="CZ7" s="42"/>
      <c r="DA7" s="42"/>
      <c r="DB7" s="42"/>
      <c r="DC7" s="42"/>
      <c r="DD7" s="42"/>
      <c r="DE7" s="42"/>
      <c r="DF7" s="42"/>
      <c r="DG7" s="42"/>
      <c r="DH7" s="42"/>
      <c r="DI7" s="42"/>
      <c r="DJ7" s="42"/>
      <c r="DK7" s="42"/>
      <c r="DL7" s="42"/>
      <c r="DM7" s="42"/>
      <c r="DN7" s="42"/>
      <c r="DO7" s="42"/>
      <c r="DP7" s="42"/>
      <c r="DQ7" s="42"/>
      <c r="DR7" s="42"/>
      <c r="DS7" s="42"/>
      <c r="DT7" s="42"/>
      <c r="DU7" s="42"/>
      <c r="DV7" s="42"/>
      <c r="DW7" s="42"/>
      <c r="DX7" s="42"/>
      <c r="DY7" s="42"/>
      <c r="DZ7" s="42"/>
      <c r="EA7" s="42"/>
      <c r="EB7" s="42"/>
      <c r="EC7" s="42"/>
      <c r="ED7" s="42"/>
      <c r="EE7" s="42"/>
      <c r="EF7" s="42"/>
      <c r="EG7" s="42"/>
      <c r="EH7" s="42"/>
      <c r="EI7" s="42"/>
      <c r="EJ7" s="42"/>
      <c r="EK7" s="42"/>
      <c r="EL7" s="42"/>
      <c r="EM7" s="42"/>
      <c r="EN7" s="42"/>
      <c r="EO7" s="42"/>
      <c r="EP7" s="42"/>
      <c r="EQ7" s="42"/>
      <c r="ER7" s="42"/>
      <c r="ES7" s="42"/>
      <c r="ET7" s="42"/>
      <c r="EU7" s="42"/>
      <c r="EV7" s="42"/>
      <c r="EW7" s="42"/>
      <c r="EX7" s="42"/>
      <c r="EY7" s="42"/>
      <c r="EZ7" s="42"/>
      <c r="FA7" s="42"/>
      <c r="FB7" s="42"/>
      <c r="FC7" s="42"/>
      <c r="FD7" s="42"/>
      <c r="FE7" s="42"/>
      <c r="FF7" s="42"/>
      <c r="FG7" s="42"/>
      <c r="FH7" s="42"/>
      <c r="FI7" s="42"/>
      <c r="FJ7" s="42"/>
      <c r="FK7" s="42"/>
      <c r="FL7" s="42"/>
      <c r="FM7" s="42"/>
      <c r="FN7" s="42"/>
      <c r="FO7" s="42"/>
      <c r="FP7" s="42"/>
      <c r="FQ7" s="42"/>
      <c r="FR7" s="42"/>
      <c r="FS7" s="42"/>
      <c r="FT7" s="42"/>
      <c r="FU7" s="42"/>
      <c r="FV7" s="42"/>
      <c r="FW7" s="42"/>
      <c r="FX7" s="42"/>
      <c r="FY7" s="42"/>
      <c r="FZ7" s="42"/>
      <c r="GA7" s="42"/>
      <c r="GB7" s="42"/>
      <c r="GC7" s="42"/>
      <c r="GD7" s="42"/>
      <c r="GE7" s="42"/>
      <c r="GF7" s="42"/>
      <c r="GG7" s="42"/>
      <c r="GH7" s="42"/>
      <c r="GI7" s="42"/>
      <c r="GJ7" s="42"/>
      <c r="GK7" s="42"/>
      <c r="GL7" s="42"/>
      <c r="GM7" s="42"/>
      <c r="GN7" s="42"/>
      <c r="GO7" s="42"/>
      <c r="GP7" s="42"/>
      <c r="GQ7" s="42"/>
      <c r="GR7" s="42"/>
      <c r="GS7" s="42"/>
      <c r="GT7" s="42"/>
      <c r="GU7" s="42"/>
      <c r="GV7" s="42"/>
      <c r="GW7" s="42"/>
      <c r="GX7" s="42"/>
      <c r="GY7" s="42"/>
      <c r="GZ7" s="42"/>
      <c r="HA7" s="42"/>
      <c r="HB7" s="42"/>
      <c r="HC7" s="42"/>
      <c r="HD7" s="42"/>
      <c r="HE7" s="42"/>
      <c r="HF7" s="42"/>
      <c r="HG7" s="42"/>
      <c r="HH7" s="42"/>
      <c r="HI7" s="42"/>
      <c r="HJ7" s="42"/>
      <c r="HK7" s="42"/>
      <c r="HL7" s="42"/>
      <c r="HM7" s="42"/>
      <c r="HN7" s="42"/>
      <c r="HO7" s="42"/>
      <c r="HP7" s="42"/>
      <c r="HQ7" s="42"/>
      <c r="HR7" s="42"/>
      <c r="HS7" s="42"/>
      <c r="HT7" s="42"/>
      <c r="HU7" s="42"/>
      <c r="HV7" s="42"/>
      <c r="HW7" s="42"/>
      <c r="HX7" s="42"/>
      <c r="HY7" s="42"/>
      <c r="HZ7" s="42"/>
      <c r="IA7" s="42"/>
      <c r="IB7" s="42"/>
      <c r="IC7" s="42"/>
      <c r="ID7" s="42"/>
      <c r="IE7" s="42"/>
      <c r="IF7" s="42"/>
      <c r="IG7" s="42"/>
      <c r="IH7" s="42"/>
      <c r="II7" s="42"/>
      <c r="IJ7" s="42"/>
      <c r="IK7" s="42"/>
      <c r="IL7" s="42"/>
      <c r="IM7" s="42"/>
      <c r="IN7" s="42"/>
      <c r="IO7" s="42"/>
      <c r="IP7" s="42"/>
      <c r="IQ7" s="42"/>
      <c r="IR7" s="42"/>
      <c r="IS7" s="41"/>
      <c r="IT7" s="42"/>
      <c r="IU7" s="42"/>
    </row>
    <row r="8" spans="1:255" s="43" customFormat="1" ht="25.5" x14ac:dyDescent="0.2">
      <c r="A8" s="20">
        <v>6</v>
      </c>
      <c r="B8" s="37" t="s">
        <v>330</v>
      </c>
      <c r="C8" s="38" t="s">
        <v>339</v>
      </c>
      <c r="D8" s="39" t="s">
        <v>340</v>
      </c>
      <c r="E8" s="37" t="s">
        <v>330</v>
      </c>
      <c r="F8" s="93">
        <v>186015031</v>
      </c>
      <c r="G8" s="37" t="s">
        <v>341</v>
      </c>
      <c r="H8" s="37" t="s">
        <v>335</v>
      </c>
      <c r="I8" s="22">
        <v>12</v>
      </c>
      <c r="J8" s="24" t="s">
        <v>336</v>
      </c>
      <c r="K8" s="24" t="s">
        <v>337</v>
      </c>
      <c r="L8" s="40" t="s">
        <v>338</v>
      </c>
      <c r="M8" s="41"/>
      <c r="N8" s="41"/>
      <c r="O8" s="41"/>
      <c r="P8" s="41"/>
      <c r="Q8" s="41"/>
      <c r="R8" s="41"/>
      <c r="S8" s="41"/>
      <c r="T8" s="41"/>
      <c r="U8" s="41"/>
      <c r="V8" s="41"/>
      <c r="W8" s="41"/>
      <c r="X8" s="41"/>
      <c r="Y8" s="41"/>
      <c r="Z8" s="41"/>
      <c r="AA8" s="41"/>
      <c r="AB8" s="41"/>
      <c r="AC8" s="41"/>
      <c r="AD8" s="41"/>
      <c r="AE8" s="41"/>
      <c r="AF8" s="41"/>
      <c r="AG8" s="41"/>
      <c r="AH8" s="41"/>
      <c r="AI8" s="41"/>
      <c r="AJ8" s="41"/>
      <c r="AK8" s="41"/>
      <c r="AL8" s="41"/>
      <c r="AM8" s="41"/>
      <c r="AN8" s="41"/>
      <c r="AO8" s="41"/>
      <c r="AP8" s="41"/>
      <c r="AQ8" s="41"/>
      <c r="AR8" s="41"/>
      <c r="AS8" s="41"/>
      <c r="AT8" s="41"/>
      <c r="AU8" s="41"/>
      <c r="AV8" s="41"/>
      <c r="AW8" s="41"/>
      <c r="AX8" s="41"/>
      <c r="AY8" s="41"/>
      <c r="AZ8" s="41"/>
      <c r="BA8" s="41"/>
      <c r="BB8" s="41"/>
      <c r="BC8" s="41"/>
      <c r="BD8" s="41"/>
      <c r="BE8" s="41"/>
      <c r="BF8" s="41"/>
      <c r="BG8" s="41"/>
      <c r="BH8" s="41"/>
      <c r="BI8" s="41"/>
      <c r="BJ8" s="41"/>
      <c r="BK8" s="41"/>
      <c r="BL8" s="42"/>
      <c r="BM8" s="42"/>
      <c r="BN8" s="42"/>
      <c r="BO8" s="42"/>
      <c r="BP8" s="42"/>
      <c r="BQ8" s="42"/>
      <c r="BR8" s="42"/>
      <c r="BS8" s="42"/>
      <c r="BT8" s="42"/>
      <c r="BU8" s="42"/>
      <c r="BV8" s="42"/>
      <c r="BW8" s="42"/>
      <c r="BX8" s="42"/>
      <c r="BY8" s="42"/>
      <c r="BZ8" s="42"/>
      <c r="CA8" s="42"/>
      <c r="CB8" s="42"/>
      <c r="CC8" s="42"/>
      <c r="CD8" s="42"/>
      <c r="CE8" s="42"/>
      <c r="CF8" s="42"/>
      <c r="CG8" s="42"/>
      <c r="CH8" s="42"/>
      <c r="CI8" s="42"/>
      <c r="CJ8" s="42"/>
      <c r="CK8" s="42"/>
      <c r="CL8" s="42"/>
      <c r="CM8" s="42"/>
      <c r="CN8" s="42"/>
      <c r="CO8" s="42"/>
      <c r="CP8" s="42"/>
      <c r="CQ8" s="42"/>
      <c r="CR8" s="42"/>
      <c r="CS8" s="42"/>
      <c r="CT8" s="42"/>
      <c r="CU8" s="42"/>
      <c r="CV8" s="42"/>
      <c r="CW8" s="42"/>
      <c r="CX8" s="42"/>
      <c r="CY8" s="42"/>
      <c r="CZ8" s="42"/>
      <c r="DA8" s="42"/>
      <c r="DB8" s="42"/>
      <c r="DC8" s="42"/>
      <c r="DD8" s="42"/>
      <c r="DE8" s="42"/>
      <c r="DF8" s="42"/>
      <c r="DG8" s="42"/>
      <c r="DH8" s="42"/>
      <c r="DI8" s="42"/>
      <c r="DJ8" s="42"/>
      <c r="DK8" s="42"/>
      <c r="DL8" s="42"/>
      <c r="DM8" s="42"/>
      <c r="DN8" s="42"/>
      <c r="DO8" s="42"/>
      <c r="DP8" s="42"/>
      <c r="DQ8" s="42"/>
      <c r="DR8" s="42"/>
      <c r="DS8" s="42"/>
      <c r="DT8" s="42"/>
      <c r="DU8" s="42"/>
      <c r="DV8" s="42"/>
      <c r="DW8" s="42"/>
      <c r="DX8" s="42"/>
      <c r="DY8" s="42"/>
      <c r="DZ8" s="42"/>
      <c r="EA8" s="42"/>
      <c r="EB8" s="42"/>
      <c r="EC8" s="42"/>
      <c r="ED8" s="42"/>
      <c r="EE8" s="42"/>
      <c r="EF8" s="42"/>
      <c r="EG8" s="42"/>
      <c r="EH8" s="42"/>
      <c r="EI8" s="42"/>
      <c r="EJ8" s="42"/>
      <c r="EK8" s="42"/>
      <c r="EL8" s="42"/>
      <c r="EM8" s="42"/>
      <c r="EN8" s="42"/>
      <c r="EO8" s="42"/>
      <c r="EP8" s="42"/>
      <c r="EQ8" s="42"/>
      <c r="ER8" s="42"/>
      <c r="ES8" s="42"/>
      <c r="ET8" s="42"/>
      <c r="EU8" s="42"/>
      <c r="EV8" s="42"/>
      <c r="EW8" s="42"/>
      <c r="EX8" s="42"/>
      <c r="EY8" s="42"/>
      <c r="EZ8" s="42"/>
      <c r="FA8" s="42"/>
      <c r="FB8" s="42"/>
      <c r="FC8" s="42"/>
      <c r="FD8" s="42"/>
      <c r="FE8" s="42"/>
      <c r="FF8" s="42"/>
      <c r="FG8" s="42"/>
      <c r="FH8" s="42"/>
      <c r="FI8" s="42"/>
      <c r="FJ8" s="42"/>
      <c r="FK8" s="42"/>
      <c r="FL8" s="42"/>
      <c r="FM8" s="42"/>
      <c r="FN8" s="42"/>
      <c r="FO8" s="42"/>
      <c r="FP8" s="42"/>
      <c r="FQ8" s="42"/>
      <c r="FR8" s="42"/>
      <c r="FS8" s="42"/>
      <c r="FT8" s="42"/>
      <c r="FU8" s="42"/>
      <c r="FV8" s="42"/>
      <c r="FW8" s="42"/>
      <c r="FX8" s="42"/>
      <c r="FY8" s="42"/>
      <c r="FZ8" s="42"/>
      <c r="GA8" s="42"/>
      <c r="GB8" s="42"/>
      <c r="GC8" s="42"/>
      <c r="GD8" s="42"/>
      <c r="GE8" s="42"/>
      <c r="GF8" s="42"/>
      <c r="GG8" s="42"/>
      <c r="GH8" s="42"/>
      <c r="GI8" s="42"/>
      <c r="GJ8" s="42"/>
      <c r="GK8" s="42"/>
      <c r="GL8" s="42"/>
      <c r="GM8" s="42"/>
      <c r="GN8" s="42"/>
      <c r="GO8" s="42"/>
      <c r="GP8" s="42"/>
      <c r="GQ8" s="42"/>
      <c r="GR8" s="42"/>
      <c r="GS8" s="42"/>
      <c r="GT8" s="42"/>
      <c r="GU8" s="42"/>
      <c r="GV8" s="42"/>
      <c r="GW8" s="42"/>
      <c r="GX8" s="42"/>
      <c r="GY8" s="42"/>
      <c r="GZ8" s="42"/>
      <c r="HA8" s="42"/>
      <c r="HB8" s="42"/>
      <c r="HC8" s="42"/>
      <c r="HD8" s="42"/>
      <c r="HE8" s="42"/>
      <c r="HF8" s="42"/>
      <c r="HG8" s="42"/>
      <c r="HH8" s="42"/>
      <c r="HI8" s="42"/>
      <c r="HJ8" s="42"/>
      <c r="HK8" s="42"/>
      <c r="HL8" s="42"/>
      <c r="HM8" s="42"/>
      <c r="HN8" s="42"/>
      <c r="HO8" s="42"/>
      <c r="HP8" s="42"/>
      <c r="HQ8" s="42"/>
      <c r="HR8" s="42"/>
      <c r="HS8" s="42"/>
      <c r="HT8" s="42"/>
      <c r="HU8" s="42"/>
      <c r="HV8" s="42"/>
      <c r="HW8" s="42"/>
      <c r="HX8" s="42"/>
      <c r="HY8" s="42"/>
      <c r="HZ8" s="42"/>
      <c r="IA8" s="42"/>
      <c r="IB8" s="42"/>
      <c r="IC8" s="42"/>
      <c r="ID8" s="42"/>
      <c r="IE8" s="42"/>
      <c r="IF8" s="42"/>
      <c r="IG8" s="42"/>
      <c r="IH8" s="42"/>
      <c r="II8" s="42"/>
      <c r="IJ8" s="42"/>
      <c r="IK8" s="42"/>
      <c r="IL8" s="42"/>
      <c r="IM8" s="42"/>
      <c r="IN8" s="42"/>
      <c r="IO8" s="42"/>
      <c r="IP8" s="42"/>
      <c r="IQ8" s="42"/>
      <c r="IR8" s="42"/>
      <c r="IS8" s="41"/>
      <c r="IT8" s="42"/>
      <c r="IU8" s="42"/>
    </row>
    <row r="9" spans="1:255" s="43" customFormat="1" ht="25.5" x14ac:dyDescent="0.2">
      <c r="A9" s="20">
        <v>7</v>
      </c>
      <c r="B9" s="37" t="s">
        <v>330</v>
      </c>
      <c r="C9" s="38" t="s">
        <v>342</v>
      </c>
      <c r="D9" s="39" t="s">
        <v>332</v>
      </c>
      <c r="E9" s="37" t="s">
        <v>330</v>
      </c>
      <c r="F9" s="37" t="s">
        <v>333</v>
      </c>
      <c r="G9" s="37" t="s">
        <v>343</v>
      </c>
      <c r="H9" s="37" t="s">
        <v>335</v>
      </c>
      <c r="I9" s="22">
        <v>12</v>
      </c>
      <c r="J9" s="24" t="s">
        <v>344</v>
      </c>
      <c r="K9" s="24" t="s">
        <v>345</v>
      </c>
      <c r="L9" s="40" t="s">
        <v>338</v>
      </c>
      <c r="M9" s="41"/>
      <c r="N9" s="41"/>
      <c r="O9" s="41"/>
      <c r="P9" s="41"/>
      <c r="Q9" s="41"/>
      <c r="R9" s="41"/>
      <c r="S9" s="41"/>
      <c r="T9" s="41"/>
      <c r="U9" s="41"/>
      <c r="V9" s="41"/>
      <c r="W9" s="41"/>
      <c r="X9" s="41"/>
      <c r="Y9" s="41"/>
      <c r="Z9" s="41"/>
      <c r="AA9" s="41"/>
      <c r="AB9" s="41"/>
      <c r="AC9" s="41"/>
      <c r="AD9" s="41"/>
      <c r="AE9" s="41"/>
      <c r="AF9" s="41"/>
      <c r="AG9" s="41"/>
      <c r="AH9" s="41"/>
      <c r="AI9" s="41"/>
      <c r="AJ9" s="41"/>
      <c r="AK9" s="41"/>
      <c r="AL9" s="41"/>
      <c r="AM9" s="41"/>
      <c r="AN9" s="41"/>
      <c r="AO9" s="41"/>
      <c r="AP9" s="41"/>
      <c r="AQ9" s="41"/>
      <c r="AR9" s="41"/>
      <c r="AS9" s="41"/>
      <c r="AT9" s="41"/>
      <c r="AU9" s="41"/>
      <c r="AV9" s="41"/>
      <c r="AW9" s="41"/>
      <c r="AX9" s="41"/>
      <c r="AY9" s="41"/>
      <c r="AZ9" s="41"/>
      <c r="BA9" s="41"/>
      <c r="BB9" s="41"/>
      <c r="BC9" s="41"/>
      <c r="BD9" s="41"/>
      <c r="BE9" s="41"/>
      <c r="BF9" s="41"/>
      <c r="BG9" s="41"/>
      <c r="BH9" s="41"/>
      <c r="BI9" s="41"/>
      <c r="BJ9" s="41"/>
      <c r="BK9" s="41"/>
      <c r="BL9" s="42"/>
      <c r="BM9" s="42"/>
      <c r="BN9" s="42"/>
      <c r="BO9" s="42"/>
      <c r="BP9" s="42"/>
      <c r="BQ9" s="42"/>
      <c r="BR9" s="42"/>
      <c r="BS9" s="42"/>
      <c r="BT9" s="42"/>
      <c r="BU9" s="42"/>
      <c r="BV9" s="42"/>
      <c r="BW9" s="42"/>
      <c r="BX9" s="42"/>
      <c r="BY9" s="42"/>
      <c r="BZ9" s="42"/>
      <c r="CA9" s="42"/>
      <c r="CB9" s="42"/>
      <c r="CC9" s="42"/>
      <c r="CD9" s="42"/>
      <c r="CE9" s="42"/>
      <c r="CF9" s="42"/>
      <c r="CG9" s="42"/>
      <c r="CH9" s="42"/>
      <c r="CI9" s="42"/>
      <c r="CJ9" s="42"/>
      <c r="CK9" s="42"/>
      <c r="CL9" s="42"/>
      <c r="CM9" s="42"/>
      <c r="CN9" s="42"/>
      <c r="CO9" s="42"/>
      <c r="CP9" s="42"/>
      <c r="CQ9" s="42"/>
      <c r="CR9" s="42"/>
      <c r="CS9" s="42"/>
      <c r="CT9" s="42"/>
      <c r="CU9" s="42"/>
      <c r="CV9" s="42"/>
      <c r="CW9" s="42"/>
      <c r="CX9" s="42"/>
      <c r="CY9" s="42"/>
      <c r="CZ9" s="42"/>
      <c r="DA9" s="42"/>
      <c r="DB9" s="42"/>
      <c r="DC9" s="42"/>
      <c r="DD9" s="42"/>
      <c r="DE9" s="42"/>
      <c r="DF9" s="42"/>
      <c r="DG9" s="42"/>
      <c r="DH9" s="42"/>
      <c r="DI9" s="42"/>
      <c r="DJ9" s="42"/>
      <c r="DK9" s="42"/>
      <c r="DL9" s="42"/>
      <c r="DM9" s="42"/>
      <c r="DN9" s="42"/>
      <c r="DO9" s="42"/>
      <c r="DP9" s="42"/>
      <c r="DQ9" s="42"/>
      <c r="DR9" s="42"/>
      <c r="DS9" s="42"/>
      <c r="DT9" s="42"/>
      <c r="DU9" s="42"/>
      <c r="DV9" s="42"/>
      <c r="DW9" s="42"/>
      <c r="DX9" s="42"/>
      <c r="DY9" s="42"/>
      <c r="DZ9" s="42"/>
      <c r="EA9" s="42"/>
      <c r="EB9" s="42"/>
      <c r="EC9" s="42"/>
      <c r="ED9" s="42"/>
      <c r="EE9" s="42"/>
      <c r="EF9" s="42"/>
      <c r="EG9" s="42"/>
      <c r="EH9" s="42"/>
      <c r="EI9" s="42"/>
      <c r="EJ9" s="42"/>
      <c r="EK9" s="42"/>
      <c r="EL9" s="42"/>
      <c r="EM9" s="42"/>
      <c r="EN9" s="42"/>
      <c r="EO9" s="42"/>
      <c r="EP9" s="42"/>
      <c r="EQ9" s="42"/>
      <c r="ER9" s="42"/>
      <c r="ES9" s="42"/>
      <c r="ET9" s="42"/>
      <c r="EU9" s="42"/>
      <c r="EV9" s="42"/>
      <c r="EW9" s="42"/>
      <c r="EX9" s="42"/>
      <c r="EY9" s="42"/>
      <c r="EZ9" s="42"/>
      <c r="FA9" s="42"/>
      <c r="FB9" s="42"/>
      <c r="FC9" s="42"/>
      <c r="FD9" s="42"/>
      <c r="FE9" s="42"/>
      <c r="FF9" s="42"/>
      <c r="FG9" s="42"/>
      <c r="FH9" s="42"/>
      <c r="FI9" s="42"/>
      <c r="FJ9" s="42"/>
      <c r="FK9" s="42"/>
      <c r="FL9" s="42"/>
      <c r="FM9" s="42"/>
      <c r="FN9" s="42"/>
      <c r="FO9" s="42"/>
      <c r="FP9" s="42"/>
      <c r="FQ9" s="42"/>
      <c r="FR9" s="42"/>
      <c r="FS9" s="42"/>
      <c r="FT9" s="42"/>
      <c r="FU9" s="42"/>
      <c r="FV9" s="42"/>
      <c r="FW9" s="42"/>
      <c r="FX9" s="42"/>
      <c r="FY9" s="42"/>
      <c r="FZ9" s="42"/>
      <c r="GA9" s="42"/>
      <c r="GB9" s="42"/>
      <c r="GC9" s="42"/>
      <c r="GD9" s="42"/>
      <c r="GE9" s="42"/>
      <c r="GF9" s="42"/>
      <c r="GG9" s="42"/>
      <c r="GH9" s="42"/>
      <c r="GI9" s="42"/>
      <c r="GJ9" s="42"/>
      <c r="GK9" s="42"/>
      <c r="GL9" s="42"/>
      <c r="GM9" s="42"/>
      <c r="GN9" s="42"/>
      <c r="GO9" s="42"/>
      <c r="GP9" s="42"/>
      <c r="GQ9" s="42"/>
      <c r="GR9" s="42"/>
      <c r="GS9" s="42"/>
      <c r="GT9" s="42"/>
      <c r="GU9" s="42"/>
      <c r="GV9" s="42"/>
      <c r="GW9" s="42"/>
      <c r="GX9" s="42"/>
      <c r="GY9" s="42"/>
      <c r="GZ9" s="42"/>
      <c r="HA9" s="42"/>
      <c r="HB9" s="42"/>
      <c r="HC9" s="42"/>
      <c r="HD9" s="42"/>
      <c r="HE9" s="42"/>
      <c r="HF9" s="42"/>
      <c r="HG9" s="42"/>
      <c r="HH9" s="42"/>
      <c r="HI9" s="42"/>
      <c r="HJ9" s="42"/>
      <c r="HK9" s="42"/>
      <c r="HL9" s="42"/>
      <c r="HM9" s="42"/>
      <c r="HN9" s="42"/>
      <c r="HO9" s="42"/>
      <c r="HP9" s="42"/>
      <c r="HQ9" s="42"/>
      <c r="HR9" s="42"/>
      <c r="HS9" s="42"/>
      <c r="HT9" s="42"/>
      <c r="HU9" s="42"/>
      <c r="HV9" s="42"/>
      <c r="HW9" s="42"/>
      <c r="HX9" s="42"/>
      <c r="HY9" s="42"/>
      <c r="HZ9" s="42"/>
      <c r="IA9" s="42"/>
      <c r="IB9" s="42"/>
      <c r="IC9" s="42"/>
      <c r="ID9" s="42"/>
      <c r="IE9" s="42"/>
      <c r="IF9" s="42"/>
      <c r="IG9" s="42"/>
      <c r="IH9" s="42"/>
      <c r="II9" s="42"/>
      <c r="IJ9" s="42"/>
      <c r="IK9" s="42"/>
      <c r="IL9" s="42"/>
      <c r="IM9" s="42"/>
      <c r="IN9" s="42"/>
      <c r="IO9" s="42"/>
      <c r="IP9" s="42"/>
      <c r="IQ9" s="42"/>
      <c r="IR9" s="42"/>
      <c r="IS9" s="41"/>
      <c r="IT9" s="42"/>
      <c r="IU9" s="42"/>
    </row>
    <row r="10" spans="1:255" s="43" customFormat="1" ht="25.5" x14ac:dyDescent="0.2">
      <c r="A10" s="20">
        <v>8</v>
      </c>
      <c r="B10" s="37" t="s">
        <v>330</v>
      </c>
      <c r="C10" s="38" t="s">
        <v>346</v>
      </c>
      <c r="D10" s="39" t="s">
        <v>340</v>
      </c>
      <c r="E10" s="37" t="s">
        <v>330</v>
      </c>
      <c r="F10" s="93">
        <v>186015031</v>
      </c>
      <c r="G10" s="37" t="s">
        <v>347</v>
      </c>
      <c r="H10" s="37" t="s">
        <v>335</v>
      </c>
      <c r="I10" s="22">
        <v>12</v>
      </c>
      <c r="J10" s="24" t="s">
        <v>344</v>
      </c>
      <c r="K10" s="24" t="s">
        <v>345</v>
      </c>
      <c r="L10" s="40" t="s">
        <v>338</v>
      </c>
      <c r="M10" s="41"/>
      <c r="N10" s="41"/>
      <c r="O10" s="41"/>
      <c r="P10" s="41"/>
      <c r="Q10" s="41"/>
      <c r="R10" s="41"/>
      <c r="S10" s="41"/>
      <c r="T10" s="41"/>
      <c r="U10" s="41"/>
      <c r="V10" s="41"/>
      <c r="W10" s="41"/>
      <c r="X10" s="41"/>
      <c r="Y10" s="41"/>
      <c r="Z10" s="41"/>
      <c r="AA10" s="41"/>
      <c r="AB10" s="41"/>
      <c r="AC10" s="41"/>
      <c r="AD10" s="41"/>
      <c r="AE10" s="41"/>
      <c r="AF10" s="41"/>
      <c r="AG10" s="41"/>
      <c r="AH10" s="41"/>
      <c r="AI10" s="41"/>
      <c r="AJ10" s="41"/>
      <c r="AK10" s="41"/>
      <c r="AL10" s="41"/>
      <c r="AM10" s="41"/>
      <c r="AN10" s="41"/>
      <c r="AO10" s="41"/>
      <c r="AP10" s="41"/>
      <c r="AQ10" s="41"/>
      <c r="AR10" s="41"/>
      <c r="AS10" s="41"/>
      <c r="AT10" s="41"/>
      <c r="AU10" s="41"/>
      <c r="AV10" s="41"/>
      <c r="AW10" s="41"/>
      <c r="AX10" s="41"/>
      <c r="AY10" s="41"/>
      <c r="AZ10" s="41"/>
      <c r="BA10" s="41"/>
      <c r="BB10" s="41"/>
      <c r="BC10" s="41"/>
      <c r="BD10" s="41"/>
      <c r="BE10" s="41"/>
      <c r="BF10" s="41"/>
      <c r="BG10" s="41"/>
      <c r="BH10" s="41"/>
      <c r="BI10" s="41"/>
      <c r="BJ10" s="41"/>
      <c r="BK10" s="41"/>
      <c r="BL10" s="42"/>
      <c r="BM10" s="42"/>
      <c r="BN10" s="42"/>
      <c r="BO10" s="42"/>
      <c r="BP10" s="42"/>
      <c r="BQ10" s="42"/>
      <c r="BR10" s="42"/>
      <c r="BS10" s="42"/>
      <c r="BT10" s="42"/>
      <c r="BU10" s="42"/>
      <c r="BV10" s="42"/>
      <c r="BW10" s="42"/>
      <c r="BX10" s="42"/>
      <c r="BY10" s="42"/>
      <c r="BZ10" s="42"/>
      <c r="CA10" s="42"/>
      <c r="CB10" s="42"/>
      <c r="CC10" s="42"/>
      <c r="CD10" s="42"/>
      <c r="CE10" s="42"/>
      <c r="CF10" s="42"/>
      <c r="CG10" s="42"/>
      <c r="CH10" s="42"/>
      <c r="CI10" s="42"/>
      <c r="CJ10" s="42"/>
      <c r="CK10" s="42"/>
      <c r="CL10" s="42"/>
      <c r="CM10" s="42"/>
      <c r="CN10" s="42"/>
      <c r="CO10" s="42"/>
      <c r="CP10" s="42"/>
      <c r="CQ10" s="42"/>
      <c r="CR10" s="42"/>
      <c r="CS10" s="42"/>
      <c r="CT10" s="42"/>
      <c r="CU10" s="42"/>
      <c r="CV10" s="42"/>
      <c r="CW10" s="42"/>
      <c r="CX10" s="42"/>
      <c r="CY10" s="42"/>
      <c r="CZ10" s="42"/>
      <c r="DA10" s="42"/>
      <c r="DB10" s="42"/>
      <c r="DC10" s="42"/>
      <c r="DD10" s="42"/>
      <c r="DE10" s="42"/>
      <c r="DF10" s="42"/>
      <c r="DG10" s="42"/>
      <c r="DH10" s="42"/>
      <c r="DI10" s="42"/>
      <c r="DJ10" s="42"/>
      <c r="DK10" s="42"/>
      <c r="DL10" s="42"/>
      <c r="DM10" s="42"/>
      <c r="DN10" s="42"/>
      <c r="DO10" s="42"/>
      <c r="DP10" s="42"/>
      <c r="DQ10" s="42"/>
      <c r="DR10" s="42"/>
      <c r="DS10" s="42"/>
      <c r="DT10" s="42"/>
      <c r="DU10" s="42"/>
      <c r="DV10" s="42"/>
      <c r="DW10" s="42"/>
      <c r="DX10" s="42"/>
      <c r="DY10" s="42"/>
      <c r="DZ10" s="42"/>
      <c r="EA10" s="42"/>
      <c r="EB10" s="42"/>
      <c r="EC10" s="42"/>
      <c r="ED10" s="42"/>
      <c r="EE10" s="42"/>
      <c r="EF10" s="42"/>
      <c r="EG10" s="42"/>
      <c r="EH10" s="42"/>
      <c r="EI10" s="42"/>
      <c r="EJ10" s="42"/>
      <c r="EK10" s="42"/>
      <c r="EL10" s="42"/>
      <c r="EM10" s="42"/>
      <c r="EN10" s="42"/>
      <c r="EO10" s="42"/>
      <c r="EP10" s="42"/>
      <c r="EQ10" s="42"/>
      <c r="ER10" s="42"/>
      <c r="ES10" s="42"/>
      <c r="ET10" s="42"/>
      <c r="EU10" s="42"/>
      <c r="EV10" s="42"/>
      <c r="EW10" s="42"/>
      <c r="EX10" s="42"/>
      <c r="EY10" s="42"/>
      <c r="EZ10" s="42"/>
      <c r="FA10" s="42"/>
      <c r="FB10" s="42"/>
      <c r="FC10" s="42"/>
      <c r="FD10" s="42"/>
      <c r="FE10" s="42"/>
      <c r="FF10" s="42"/>
      <c r="FG10" s="42"/>
      <c r="FH10" s="42"/>
      <c r="FI10" s="42"/>
      <c r="FJ10" s="42"/>
      <c r="FK10" s="42"/>
      <c r="FL10" s="42"/>
      <c r="FM10" s="42"/>
      <c r="FN10" s="42"/>
      <c r="FO10" s="42"/>
      <c r="FP10" s="42"/>
      <c r="FQ10" s="42"/>
      <c r="FR10" s="42"/>
      <c r="FS10" s="42"/>
      <c r="FT10" s="42"/>
      <c r="FU10" s="42"/>
      <c r="FV10" s="42"/>
      <c r="FW10" s="42"/>
      <c r="FX10" s="42"/>
      <c r="FY10" s="42"/>
      <c r="FZ10" s="42"/>
      <c r="GA10" s="42"/>
      <c r="GB10" s="42"/>
      <c r="GC10" s="42"/>
      <c r="GD10" s="42"/>
      <c r="GE10" s="42"/>
      <c r="GF10" s="42"/>
      <c r="GG10" s="42"/>
      <c r="GH10" s="42"/>
      <c r="GI10" s="42"/>
      <c r="GJ10" s="42"/>
      <c r="GK10" s="42"/>
      <c r="GL10" s="42"/>
      <c r="GM10" s="42"/>
      <c r="GN10" s="42"/>
      <c r="GO10" s="42"/>
      <c r="GP10" s="42"/>
      <c r="GQ10" s="42"/>
      <c r="GR10" s="42"/>
      <c r="GS10" s="42"/>
      <c r="GT10" s="42"/>
      <c r="GU10" s="42"/>
      <c r="GV10" s="42"/>
      <c r="GW10" s="42"/>
      <c r="GX10" s="42"/>
      <c r="GY10" s="42"/>
      <c r="GZ10" s="42"/>
      <c r="HA10" s="42"/>
      <c r="HB10" s="42"/>
      <c r="HC10" s="42"/>
      <c r="HD10" s="42"/>
      <c r="HE10" s="42"/>
      <c r="HF10" s="42"/>
      <c r="HG10" s="42"/>
      <c r="HH10" s="42"/>
      <c r="HI10" s="42"/>
      <c r="HJ10" s="42"/>
      <c r="HK10" s="42"/>
      <c r="HL10" s="42"/>
      <c r="HM10" s="42"/>
      <c r="HN10" s="42"/>
      <c r="HO10" s="42"/>
      <c r="HP10" s="42"/>
      <c r="HQ10" s="42"/>
      <c r="HR10" s="42"/>
      <c r="HS10" s="42"/>
      <c r="HT10" s="42"/>
      <c r="HU10" s="42"/>
      <c r="HV10" s="42"/>
      <c r="HW10" s="42"/>
      <c r="HX10" s="42"/>
      <c r="HY10" s="42"/>
      <c r="HZ10" s="42"/>
      <c r="IA10" s="42"/>
      <c r="IB10" s="42"/>
      <c r="IC10" s="42"/>
      <c r="ID10" s="42"/>
      <c r="IE10" s="42"/>
      <c r="IF10" s="42"/>
      <c r="IG10" s="42"/>
      <c r="IH10" s="42"/>
      <c r="II10" s="42"/>
      <c r="IJ10" s="42"/>
      <c r="IK10" s="42"/>
      <c r="IL10" s="42"/>
      <c r="IM10" s="42"/>
      <c r="IN10" s="42"/>
      <c r="IO10" s="42"/>
      <c r="IP10" s="42"/>
      <c r="IQ10" s="42"/>
      <c r="IR10" s="42"/>
      <c r="IS10" s="41"/>
      <c r="IT10" s="42"/>
      <c r="IU10" s="42"/>
    </row>
    <row r="11" spans="1:255" s="43" customFormat="1" ht="25.5" x14ac:dyDescent="0.2">
      <c r="A11" s="20">
        <v>9</v>
      </c>
      <c r="B11" s="37" t="s">
        <v>330</v>
      </c>
      <c r="C11" s="38" t="s">
        <v>348</v>
      </c>
      <c r="D11" s="39" t="s">
        <v>332</v>
      </c>
      <c r="E11" s="37" t="s">
        <v>330</v>
      </c>
      <c r="F11" s="37" t="s">
        <v>333</v>
      </c>
      <c r="G11" s="37" t="s">
        <v>349</v>
      </c>
      <c r="H11" s="37" t="s">
        <v>335</v>
      </c>
      <c r="I11" s="22">
        <v>12</v>
      </c>
      <c r="J11" s="24" t="s">
        <v>350</v>
      </c>
      <c r="K11" s="24" t="s">
        <v>351</v>
      </c>
      <c r="L11" s="40" t="s">
        <v>338</v>
      </c>
      <c r="M11" s="41"/>
      <c r="N11" s="41"/>
      <c r="O11" s="41"/>
      <c r="P11" s="41"/>
      <c r="Q11" s="41"/>
      <c r="R11" s="41"/>
      <c r="S11" s="41"/>
      <c r="T11" s="41"/>
      <c r="U11" s="41"/>
      <c r="V11" s="41"/>
      <c r="W11" s="41"/>
      <c r="X11" s="41"/>
      <c r="Y11" s="41"/>
      <c r="Z11" s="41"/>
      <c r="AA11" s="41"/>
      <c r="AB11" s="41"/>
      <c r="AC11" s="41"/>
      <c r="AD11" s="41"/>
      <c r="AE11" s="41"/>
      <c r="AF11" s="41"/>
      <c r="AG11" s="41"/>
      <c r="AH11" s="41"/>
      <c r="AI11" s="41"/>
      <c r="AJ11" s="41"/>
      <c r="AK11" s="41"/>
      <c r="AL11" s="41"/>
      <c r="AM11" s="41"/>
      <c r="AN11" s="41"/>
      <c r="AO11" s="41"/>
      <c r="AP11" s="41"/>
      <c r="AQ11" s="41"/>
      <c r="AR11" s="41"/>
      <c r="AS11" s="41"/>
      <c r="AT11" s="41"/>
      <c r="AU11" s="41"/>
      <c r="AV11" s="41"/>
      <c r="AW11" s="41"/>
      <c r="AX11" s="41"/>
      <c r="AY11" s="41"/>
      <c r="AZ11" s="41"/>
      <c r="BA11" s="41"/>
      <c r="BB11" s="41"/>
      <c r="BC11" s="41"/>
      <c r="BD11" s="41"/>
      <c r="BE11" s="41"/>
      <c r="BF11" s="41"/>
      <c r="BG11" s="41"/>
      <c r="BH11" s="41"/>
      <c r="BI11" s="41"/>
      <c r="BJ11" s="41"/>
      <c r="BK11" s="41"/>
      <c r="BL11" s="42"/>
      <c r="BM11" s="42"/>
      <c r="BN11" s="42"/>
      <c r="BO11" s="42"/>
      <c r="BP11" s="42"/>
      <c r="BQ11" s="42"/>
      <c r="BR11" s="42"/>
      <c r="BS11" s="42"/>
      <c r="BT11" s="42"/>
      <c r="BU11" s="42"/>
      <c r="BV11" s="42"/>
      <c r="BW11" s="42"/>
      <c r="BX11" s="42"/>
      <c r="BY11" s="42"/>
      <c r="BZ11" s="42"/>
      <c r="CA11" s="42"/>
      <c r="CB11" s="42"/>
      <c r="CC11" s="42"/>
      <c r="CD11" s="42"/>
      <c r="CE11" s="42"/>
      <c r="CF11" s="42"/>
      <c r="CG11" s="42"/>
      <c r="CH11" s="42"/>
      <c r="CI11" s="42"/>
      <c r="CJ11" s="42"/>
      <c r="CK11" s="42"/>
      <c r="CL11" s="42"/>
      <c r="CM11" s="42"/>
      <c r="CN11" s="42"/>
      <c r="CO11" s="42"/>
      <c r="CP11" s="42"/>
      <c r="CQ11" s="42"/>
      <c r="CR11" s="42"/>
      <c r="CS11" s="42"/>
      <c r="CT11" s="42"/>
      <c r="CU11" s="42"/>
      <c r="CV11" s="42"/>
      <c r="CW11" s="42"/>
      <c r="CX11" s="42"/>
      <c r="CY11" s="42"/>
      <c r="CZ11" s="42"/>
      <c r="DA11" s="42"/>
      <c r="DB11" s="42"/>
      <c r="DC11" s="42"/>
      <c r="DD11" s="42"/>
      <c r="DE11" s="42"/>
      <c r="DF11" s="42"/>
      <c r="DG11" s="42"/>
      <c r="DH11" s="42"/>
      <c r="DI11" s="42"/>
      <c r="DJ11" s="42"/>
      <c r="DK11" s="42"/>
      <c r="DL11" s="42"/>
      <c r="DM11" s="42"/>
      <c r="DN11" s="42"/>
      <c r="DO11" s="42"/>
      <c r="DP11" s="42"/>
      <c r="DQ11" s="42"/>
      <c r="DR11" s="42"/>
      <c r="DS11" s="42"/>
      <c r="DT11" s="42"/>
      <c r="DU11" s="42"/>
      <c r="DV11" s="42"/>
      <c r="DW11" s="42"/>
      <c r="DX11" s="42"/>
      <c r="DY11" s="42"/>
      <c r="DZ11" s="42"/>
      <c r="EA11" s="42"/>
      <c r="EB11" s="42"/>
      <c r="EC11" s="42"/>
      <c r="ED11" s="42"/>
      <c r="EE11" s="42"/>
      <c r="EF11" s="42"/>
      <c r="EG11" s="42"/>
      <c r="EH11" s="42"/>
      <c r="EI11" s="42"/>
      <c r="EJ11" s="42"/>
      <c r="EK11" s="42"/>
      <c r="EL11" s="42"/>
      <c r="EM11" s="42"/>
      <c r="EN11" s="42"/>
      <c r="EO11" s="42"/>
      <c r="EP11" s="42"/>
      <c r="EQ11" s="42"/>
      <c r="ER11" s="42"/>
      <c r="ES11" s="42"/>
      <c r="ET11" s="42"/>
      <c r="EU11" s="42"/>
      <c r="EV11" s="42"/>
      <c r="EW11" s="42"/>
      <c r="EX11" s="42"/>
      <c r="EY11" s="42"/>
      <c r="EZ11" s="42"/>
      <c r="FA11" s="42"/>
      <c r="FB11" s="42"/>
      <c r="FC11" s="42"/>
      <c r="FD11" s="42"/>
      <c r="FE11" s="42"/>
      <c r="FF11" s="42"/>
      <c r="FG11" s="42"/>
      <c r="FH11" s="42"/>
      <c r="FI11" s="42"/>
      <c r="FJ11" s="42"/>
      <c r="FK11" s="42"/>
      <c r="FL11" s="42"/>
      <c r="FM11" s="42"/>
      <c r="FN11" s="42"/>
      <c r="FO11" s="42"/>
      <c r="FP11" s="42"/>
      <c r="FQ11" s="42"/>
      <c r="FR11" s="42"/>
      <c r="FS11" s="42"/>
      <c r="FT11" s="42"/>
      <c r="FU11" s="42"/>
      <c r="FV11" s="42"/>
      <c r="FW11" s="42"/>
      <c r="FX11" s="42"/>
      <c r="FY11" s="42"/>
      <c r="FZ11" s="42"/>
      <c r="GA11" s="42"/>
      <c r="GB11" s="42"/>
      <c r="GC11" s="42"/>
      <c r="GD11" s="42"/>
      <c r="GE11" s="42"/>
      <c r="GF11" s="42"/>
      <c r="GG11" s="42"/>
      <c r="GH11" s="42"/>
      <c r="GI11" s="42"/>
      <c r="GJ11" s="42"/>
      <c r="GK11" s="42"/>
      <c r="GL11" s="42"/>
      <c r="GM11" s="42"/>
      <c r="GN11" s="42"/>
      <c r="GO11" s="42"/>
      <c r="GP11" s="42"/>
      <c r="GQ11" s="42"/>
      <c r="GR11" s="42"/>
      <c r="GS11" s="42"/>
      <c r="GT11" s="42"/>
      <c r="GU11" s="42"/>
      <c r="GV11" s="42"/>
      <c r="GW11" s="42"/>
      <c r="GX11" s="42"/>
      <c r="GY11" s="42"/>
      <c r="GZ11" s="42"/>
      <c r="HA11" s="42"/>
      <c r="HB11" s="42"/>
      <c r="HC11" s="42"/>
      <c r="HD11" s="42"/>
      <c r="HE11" s="42"/>
      <c r="HF11" s="42"/>
      <c r="HG11" s="42"/>
      <c r="HH11" s="42"/>
      <c r="HI11" s="42"/>
      <c r="HJ11" s="42"/>
      <c r="HK11" s="42"/>
      <c r="HL11" s="42"/>
      <c r="HM11" s="42"/>
      <c r="HN11" s="42"/>
      <c r="HO11" s="42"/>
      <c r="HP11" s="42"/>
      <c r="HQ11" s="42"/>
      <c r="HR11" s="42"/>
      <c r="HS11" s="42"/>
      <c r="HT11" s="42"/>
      <c r="HU11" s="42"/>
      <c r="HV11" s="42"/>
      <c r="HW11" s="42"/>
      <c r="HX11" s="42"/>
      <c r="HY11" s="42"/>
      <c r="HZ11" s="42"/>
      <c r="IA11" s="42"/>
      <c r="IB11" s="42"/>
      <c r="IC11" s="42"/>
      <c r="ID11" s="42"/>
      <c r="IE11" s="42"/>
      <c r="IF11" s="42"/>
      <c r="IG11" s="42"/>
      <c r="IH11" s="42"/>
      <c r="II11" s="42"/>
      <c r="IJ11" s="42"/>
      <c r="IK11" s="42"/>
      <c r="IL11" s="42"/>
      <c r="IM11" s="42"/>
      <c r="IN11" s="42"/>
      <c r="IO11" s="42"/>
      <c r="IP11" s="42"/>
      <c r="IQ11" s="42"/>
      <c r="IR11" s="42"/>
      <c r="IS11" s="41"/>
      <c r="IT11" s="42"/>
      <c r="IU11" s="42"/>
    </row>
    <row r="12" spans="1:255" s="43" customFormat="1" ht="25.5" x14ac:dyDescent="0.2">
      <c r="A12" s="20">
        <v>10</v>
      </c>
      <c r="B12" s="37" t="s">
        <v>330</v>
      </c>
      <c r="C12" s="38" t="s">
        <v>352</v>
      </c>
      <c r="D12" s="39" t="s">
        <v>340</v>
      </c>
      <c r="E12" s="37" t="s">
        <v>330</v>
      </c>
      <c r="F12" s="93">
        <v>186015031</v>
      </c>
      <c r="G12" s="37" t="s">
        <v>353</v>
      </c>
      <c r="H12" s="37" t="s">
        <v>335</v>
      </c>
      <c r="I12" s="22">
        <v>12</v>
      </c>
      <c r="J12" s="24" t="s">
        <v>350</v>
      </c>
      <c r="K12" s="24" t="s">
        <v>351</v>
      </c>
      <c r="L12" s="40" t="s">
        <v>338</v>
      </c>
      <c r="M12" s="41"/>
      <c r="N12" s="41"/>
      <c r="O12" s="41"/>
      <c r="P12" s="41"/>
      <c r="Q12" s="41"/>
      <c r="R12" s="41"/>
      <c r="S12" s="41"/>
      <c r="T12" s="41"/>
      <c r="U12" s="41"/>
      <c r="V12" s="41"/>
      <c r="W12" s="41"/>
      <c r="X12" s="41"/>
      <c r="Y12" s="41"/>
      <c r="Z12" s="41"/>
      <c r="AA12" s="41"/>
      <c r="AB12" s="41"/>
      <c r="AC12" s="41"/>
      <c r="AD12" s="41"/>
      <c r="AE12" s="41"/>
      <c r="AF12" s="41"/>
      <c r="AG12" s="41"/>
      <c r="AH12" s="41"/>
      <c r="AI12" s="41"/>
      <c r="AJ12" s="41"/>
      <c r="AK12" s="41"/>
      <c r="AL12" s="41"/>
      <c r="AM12" s="41"/>
      <c r="AN12" s="41"/>
      <c r="AO12" s="41"/>
      <c r="AP12" s="41"/>
      <c r="AQ12" s="41"/>
      <c r="AR12" s="41"/>
      <c r="AS12" s="41"/>
      <c r="AT12" s="41"/>
      <c r="AU12" s="41"/>
      <c r="AV12" s="41"/>
      <c r="AW12" s="41"/>
      <c r="AX12" s="41"/>
      <c r="AY12" s="41"/>
      <c r="AZ12" s="41"/>
      <c r="BA12" s="41"/>
      <c r="BB12" s="41"/>
      <c r="BC12" s="41"/>
      <c r="BD12" s="41"/>
      <c r="BE12" s="41"/>
      <c r="BF12" s="41"/>
      <c r="BG12" s="41"/>
      <c r="BH12" s="41"/>
      <c r="BI12" s="41"/>
      <c r="BJ12" s="41"/>
      <c r="BK12" s="41"/>
      <c r="BL12" s="42"/>
      <c r="BM12" s="42"/>
      <c r="BN12" s="42"/>
      <c r="BO12" s="42"/>
      <c r="BP12" s="42"/>
      <c r="BQ12" s="42"/>
      <c r="BR12" s="42"/>
      <c r="BS12" s="42"/>
      <c r="BT12" s="42"/>
      <c r="BU12" s="42"/>
      <c r="BV12" s="42"/>
      <c r="BW12" s="42"/>
      <c r="BX12" s="42"/>
      <c r="BY12" s="42"/>
      <c r="BZ12" s="42"/>
      <c r="CA12" s="42"/>
      <c r="CB12" s="42"/>
      <c r="CC12" s="42"/>
      <c r="CD12" s="42"/>
      <c r="CE12" s="42"/>
      <c r="CF12" s="42"/>
      <c r="CG12" s="42"/>
      <c r="CH12" s="42"/>
      <c r="CI12" s="42"/>
      <c r="CJ12" s="42"/>
      <c r="CK12" s="42"/>
      <c r="CL12" s="42"/>
      <c r="CM12" s="42"/>
      <c r="CN12" s="42"/>
      <c r="CO12" s="42"/>
      <c r="CP12" s="42"/>
      <c r="CQ12" s="42"/>
      <c r="CR12" s="42"/>
      <c r="CS12" s="42"/>
      <c r="CT12" s="42"/>
      <c r="CU12" s="42"/>
      <c r="CV12" s="42"/>
      <c r="CW12" s="42"/>
      <c r="CX12" s="42"/>
      <c r="CY12" s="42"/>
      <c r="CZ12" s="42"/>
      <c r="DA12" s="42"/>
      <c r="DB12" s="42"/>
      <c r="DC12" s="42"/>
      <c r="DD12" s="42"/>
      <c r="DE12" s="42"/>
      <c r="DF12" s="42"/>
      <c r="DG12" s="42"/>
      <c r="DH12" s="42"/>
      <c r="DI12" s="42"/>
      <c r="DJ12" s="42"/>
      <c r="DK12" s="42"/>
      <c r="DL12" s="42"/>
      <c r="DM12" s="42"/>
      <c r="DN12" s="42"/>
      <c r="DO12" s="42"/>
      <c r="DP12" s="42"/>
      <c r="DQ12" s="42"/>
      <c r="DR12" s="42"/>
      <c r="DS12" s="42"/>
      <c r="DT12" s="42"/>
      <c r="DU12" s="42"/>
      <c r="DV12" s="42"/>
      <c r="DW12" s="42"/>
      <c r="DX12" s="42"/>
      <c r="DY12" s="42"/>
      <c r="DZ12" s="42"/>
      <c r="EA12" s="42"/>
      <c r="EB12" s="42"/>
      <c r="EC12" s="42"/>
      <c r="ED12" s="42"/>
      <c r="EE12" s="42"/>
      <c r="EF12" s="42"/>
      <c r="EG12" s="42"/>
      <c r="EH12" s="42"/>
      <c r="EI12" s="42"/>
      <c r="EJ12" s="42"/>
      <c r="EK12" s="42"/>
      <c r="EL12" s="42"/>
      <c r="EM12" s="42"/>
      <c r="EN12" s="42"/>
      <c r="EO12" s="42"/>
      <c r="EP12" s="42"/>
      <c r="EQ12" s="42"/>
      <c r="ER12" s="42"/>
      <c r="ES12" s="42"/>
      <c r="ET12" s="42"/>
      <c r="EU12" s="42"/>
      <c r="EV12" s="42"/>
      <c r="EW12" s="42"/>
      <c r="EX12" s="42"/>
      <c r="EY12" s="42"/>
      <c r="EZ12" s="42"/>
      <c r="FA12" s="42"/>
      <c r="FB12" s="42"/>
      <c r="FC12" s="42"/>
      <c r="FD12" s="42"/>
      <c r="FE12" s="42"/>
      <c r="FF12" s="42"/>
      <c r="FG12" s="42"/>
      <c r="FH12" s="42"/>
      <c r="FI12" s="42"/>
      <c r="FJ12" s="42"/>
      <c r="FK12" s="42"/>
      <c r="FL12" s="42"/>
      <c r="FM12" s="42"/>
      <c r="FN12" s="42"/>
      <c r="FO12" s="42"/>
      <c r="FP12" s="42"/>
      <c r="FQ12" s="42"/>
      <c r="FR12" s="42"/>
      <c r="FS12" s="42"/>
      <c r="FT12" s="42"/>
      <c r="FU12" s="42"/>
      <c r="FV12" s="42"/>
      <c r="FW12" s="42"/>
      <c r="FX12" s="42"/>
      <c r="FY12" s="42"/>
      <c r="FZ12" s="42"/>
      <c r="GA12" s="42"/>
      <c r="GB12" s="42"/>
      <c r="GC12" s="42"/>
      <c r="GD12" s="42"/>
      <c r="GE12" s="42"/>
      <c r="GF12" s="42"/>
      <c r="GG12" s="42"/>
      <c r="GH12" s="42"/>
      <c r="GI12" s="42"/>
      <c r="GJ12" s="42"/>
      <c r="GK12" s="42"/>
      <c r="GL12" s="42"/>
      <c r="GM12" s="42"/>
      <c r="GN12" s="42"/>
      <c r="GO12" s="42"/>
      <c r="GP12" s="42"/>
      <c r="GQ12" s="42"/>
      <c r="GR12" s="42"/>
      <c r="GS12" s="42"/>
      <c r="GT12" s="42"/>
      <c r="GU12" s="42"/>
      <c r="GV12" s="42"/>
      <c r="GW12" s="42"/>
      <c r="GX12" s="42"/>
      <c r="GY12" s="42"/>
      <c r="GZ12" s="42"/>
      <c r="HA12" s="42"/>
      <c r="HB12" s="42"/>
      <c r="HC12" s="42"/>
      <c r="HD12" s="42"/>
      <c r="HE12" s="42"/>
      <c r="HF12" s="42"/>
      <c r="HG12" s="42"/>
      <c r="HH12" s="42"/>
      <c r="HI12" s="42"/>
      <c r="HJ12" s="42"/>
      <c r="HK12" s="42"/>
      <c r="HL12" s="42"/>
      <c r="HM12" s="42"/>
      <c r="HN12" s="42"/>
      <c r="HO12" s="42"/>
      <c r="HP12" s="42"/>
      <c r="HQ12" s="42"/>
      <c r="HR12" s="42"/>
      <c r="HS12" s="42"/>
      <c r="HT12" s="42"/>
      <c r="HU12" s="42"/>
      <c r="HV12" s="42"/>
      <c r="HW12" s="42"/>
      <c r="HX12" s="42"/>
      <c r="HY12" s="42"/>
      <c r="HZ12" s="42"/>
      <c r="IA12" s="42"/>
      <c r="IB12" s="42"/>
      <c r="IC12" s="42"/>
      <c r="ID12" s="42"/>
      <c r="IE12" s="42"/>
      <c r="IF12" s="42"/>
      <c r="IG12" s="42"/>
      <c r="IH12" s="42"/>
      <c r="II12" s="42"/>
      <c r="IJ12" s="42"/>
      <c r="IK12" s="42"/>
      <c r="IL12" s="42"/>
      <c r="IM12" s="42"/>
      <c r="IN12" s="42"/>
      <c r="IO12" s="42"/>
      <c r="IP12" s="42"/>
      <c r="IQ12" s="42"/>
      <c r="IR12" s="42"/>
      <c r="IS12" s="41"/>
      <c r="IT12" s="42"/>
      <c r="IU12" s="42"/>
    </row>
    <row r="13" spans="1:255" s="43" customFormat="1" ht="25.5" x14ac:dyDescent="0.2">
      <c r="A13" s="20">
        <v>11</v>
      </c>
      <c r="B13" s="37" t="s">
        <v>330</v>
      </c>
      <c r="C13" s="38" t="s">
        <v>354</v>
      </c>
      <c r="D13" s="39" t="s">
        <v>332</v>
      </c>
      <c r="E13" s="37" t="s">
        <v>330</v>
      </c>
      <c r="F13" s="37" t="s">
        <v>333</v>
      </c>
      <c r="G13" s="37" t="s">
        <v>355</v>
      </c>
      <c r="H13" s="37" t="s">
        <v>335</v>
      </c>
      <c r="I13" s="22">
        <v>12</v>
      </c>
      <c r="J13" s="24" t="s">
        <v>344</v>
      </c>
      <c r="K13" s="24" t="s">
        <v>345</v>
      </c>
      <c r="L13" s="40" t="s">
        <v>338</v>
      </c>
      <c r="M13" s="41"/>
      <c r="N13" s="41"/>
      <c r="O13" s="41"/>
      <c r="P13" s="41"/>
      <c r="Q13" s="41"/>
      <c r="R13" s="41"/>
      <c r="S13" s="41"/>
      <c r="T13" s="41"/>
      <c r="U13" s="41"/>
      <c r="V13" s="41"/>
      <c r="W13" s="41"/>
      <c r="X13" s="41"/>
      <c r="Y13" s="41"/>
      <c r="Z13" s="41"/>
      <c r="AA13" s="41"/>
      <c r="AB13" s="41"/>
      <c r="AC13" s="41"/>
      <c r="AD13" s="41"/>
      <c r="AE13" s="41"/>
      <c r="AF13" s="41"/>
      <c r="AG13" s="41"/>
      <c r="AH13" s="41"/>
      <c r="AI13" s="41"/>
      <c r="AJ13" s="41"/>
      <c r="AK13" s="41"/>
      <c r="AL13" s="41"/>
      <c r="AM13" s="41"/>
      <c r="AN13" s="41"/>
      <c r="AO13" s="41"/>
      <c r="AP13" s="41"/>
      <c r="AQ13" s="41"/>
      <c r="AR13" s="41"/>
      <c r="AS13" s="41"/>
      <c r="AT13" s="41"/>
      <c r="AU13" s="41"/>
      <c r="AV13" s="41"/>
      <c r="AW13" s="41"/>
      <c r="AX13" s="41"/>
      <c r="AY13" s="41"/>
      <c r="AZ13" s="41"/>
      <c r="BA13" s="41"/>
      <c r="BB13" s="41"/>
      <c r="BC13" s="41"/>
      <c r="BD13" s="41"/>
      <c r="BE13" s="41"/>
      <c r="BF13" s="41"/>
      <c r="BG13" s="41"/>
      <c r="BH13" s="41"/>
      <c r="BI13" s="41"/>
      <c r="BJ13" s="41"/>
      <c r="BK13" s="41"/>
      <c r="BL13" s="42"/>
      <c r="BM13" s="42"/>
      <c r="BN13" s="42"/>
      <c r="BO13" s="42"/>
      <c r="BP13" s="42"/>
      <c r="BQ13" s="42"/>
      <c r="BR13" s="42"/>
      <c r="BS13" s="42"/>
      <c r="BT13" s="42"/>
      <c r="BU13" s="42"/>
      <c r="BV13" s="42"/>
      <c r="BW13" s="42"/>
      <c r="BX13" s="42"/>
      <c r="BY13" s="42"/>
      <c r="BZ13" s="42"/>
      <c r="CA13" s="42"/>
      <c r="CB13" s="42"/>
      <c r="CC13" s="42"/>
      <c r="CD13" s="42"/>
      <c r="CE13" s="42"/>
      <c r="CF13" s="42"/>
      <c r="CG13" s="42"/>
      <c r="CH13" s="42"/>
      <c r="CI13" s="42"/>
      <c r="CJ13" s="42"/>
      <c r="CK13" s="42"/>
      <c r="CL13" s="42"/>
      <c r="CM13" s="42"/>
      <c r="CN13" s="42"/>
      <c r="CO13" s="42"/>
      <c r="CP13" s="42"/>
      <c r="CQ13" s="42"/>
      <c r="CR13" s="42"/>
      <c r="CS13" s="42"/>
      <c r="CT13" s="42"/>
      <c r="CU13" s="42"/>
      <c r="CV13" s="42"/>
      <c r="CW13" s="42"/>
      <c r="CX13" s="42"/>
      <c r="CY13" s="42"/>
      <c r="CZ13" s="42"/>
      <c r="DA13" s="42"/>
      <c r="DB13" s="42"/>
      <c r="DC13" s="42"/>
      <c r="DD13" s="42"/>
      <c r="DE13" s="42"/>
      <c r="DF13" s="42"/>
      <c r="DG13" s="42"/>
      <c r="DH13" s="42"/>
      <c r="DI13" s="42"/>
      <c r="DJ13" s="42"/>
      <c r="DK13" s="42"/>
      <c r="DL13" s="42"/>
      <c r="DM13" s="42"/>
      <c r="DN13" s="42"/>
      <c r="DO13" s="42"/>
      <c r="DP13" s="42"/>
      <c r="DQ13" s="42"/>
      <c r="DR13" s="42"/>
      <c r="DS13" s="42"/>
      <c r="DT13" s="42"/>
      <c r="DU13" s="42"/>
      <c r="DV13" s="42"/>
      <c r="DW13" s="42"/>
      <c r="DX13" s="42"/>
      <c r="DY13" s="42"/>
      <c r="DZ13" s="42"/>
      <c r="EA13" s="42"/>
      <c r="EB13" s="42"/>
      <c r="EC13" s="42"/>
      <c r="ED13" s="42"/>
      <c r="EE13" s="42"/>
      <c r="EF13" s="42"/>
      <c r="EG13" s="42"/>
      <c r="EH13" s="42"/>
      <c r="EI13" s="42"/>
      <c r="EJ13" s="42"/>
      <c r="EK13" s="42"/>
      <c r="EL13" s="42"/>
      <c r="EM13" s="42"/>
      <c r="EN13" s="42"/>
      <c r="EO13" s="42"/>
      <c r="EP13" s="42"/>
      <c r="EQ13" s="42"/>
      <c r="ER13" s="42"/>
      <c r="ES13" s="42"/>
      <c r="ET13" s="42"/>
      <c r="EU13" s="42"/>
      <c r="EV13" s="42"/>
      <c r="EW13" s="42"/>
      <c r="EX13" s="42"/>
      <c r="EY13" s="42"/>
      <c r="EZ13" s="42"/>
      <c r="FA13" s="42"/>
      <c r="FB13" s="42"/>
      <c r="FC13" s="42"/>
      <c r="FD13" s="42"/>
      <c r="FE13" s="42"/>
      <c r="FF13" s="42"/>
      <c r="FG13" s="42"/>
      <c r="FH13" s="42"/>
      <c r="FI13" s="42"/>
      <c r="FJ13" s="42"/>
      <c r="FK13" s="42"/>
      <c r="FL13" s="42"/>
      <c r="FM13" s="42"/>
      <c r="FN13" s="42"/>
      <c r="FO13" s="42"/>
      <c r="FP13" s="42"/>
      <c r="FQ13" s="42"/>
      <c r="FR13" s="42"/>
      <c r="FS13" s="42"/>
      <c r="FT13" s="42"/>
      <c r="FU13" s="42"/>
      <c r="FV13" s="42"/>
      <c r="FW13" s="42"/>
      <c r="FX13" s="42"/>
      <c r="FY13" s="42"/>
      <c r="FZ13" s="42"/>
      <c r="GA13" s="42"/>
      <c r="GB13" s="42"/>
      <c r="GC13" s="42"/>
      <c r="GD13" s="42"/>
      <c r="GE13" s="42"/>
      <c r="GF13" s="42"/>
      <c r="GG13" s="42"/>
      <c r="GH13" s="42"/>
      <c r="GI13" s="42"/>
      <c r="GJ13" s="42"/>
      <c r="GK13" s="42"/>
      <c r="GL13" s="42"/>
      <c r="GM13" s="42"/>
      <c r="GN13" s="42"/>
      <c r="GO13" s="42"/>
      <c r="GP13" s="42"/>
      <c r="GQ13" s="42"/>
      <c r="GR13" s="42"/>
      <c r="GS13" s="42"/>
      <c r="GT13" s="42"/>
      <c r="GU13" s="42"/>
      <c r="GV13" s="42"/>
      <c r="GW13" s="42"/>
      <c r="GX13" s="42"/>
      <c r="GY13" s="42"/>
      <c r="GZ13" s="42"/>
      <c r="HA13" s="42"/>
      <c r="HB13" s="42"/>
      <c r="HC13" s="42"/>
      <c r="HD13" s="42"/>
      <c r="HE13" s="42"/>
      <c r="HF13" s="42"/>
      <c r="HG13" s="42"/>
      <c r="HH13" s="42"/>
      <c r="HI13" s="42"/>
      <c r="HJ13" s="42"/>
      <c r="HK13" s="42"/>
      <c r="HL13" s="42"/>
      <c r="HM13" s="42"/>
      <c r="HN13" s="42"/>
      <c r="HO13" s="42"/>
      <c r="HP13" s="42"/>
      <c r="HQ13" s="42"/>
      <c r="HR13" s="42"/>
      <c r="HS13" s="42"/>
      <c r="HT13" s="42"/>
      <c r="HU13" s="42"/>
      <c r="HV13" s="42"/>
      <c r="HW13" s="42"/>
      <c r="HX13" s="42"/>
      <c r="HY13" s="42"/>
      <c r="HZ13" s="42"/>
      <c r="IA13" s="42"/>
      <c r="IB13" s="42"/>
      <c r="IC13" s="42"/>
      <c r="ID13" s="42"/>
      <c r="IE13" s="42"/>
      <c r="IF13" s="42"/>
      <c r="IG13" s="42"/>
      <c r="IH13" s="42"/>
      <c r="II13" s="42"/>
      <c r="IJ13" s="42"/>
      <c r="IK13" s="42"/>
      <c r="IL13" s="42"/>
      <c r="IM13" s="42"/>
      <c r="IN13" s="42"/>
      <c r="IO13" s="42"/>
      <c r="IP13" s="42"/>
      <c r="IQ13" s="42"/>
      <c r="IR13" s="42"/>
      <c r="IS13" s="41"/>
      <c r="IT13" s="42"/>
      <c r="IU13" s="42"/>
    </row>
    <row r="14" spans="1:255" s="43" customFormat="1" ht="25.5" x14ac:dyDescent="0.2">
      <c r="A14" s="20">
        <v>12</v>
      </c>
      <c r="B14" s="37" t="s">
        <v>330</v>
      </c>
      <c r="C14" s="38" t="s">
        <v>356</v>
      </c>
      <c r="D14" s="39" t="s">
        <v>340</v>
      </c>
      <c r="E14" s="37" t="s">
        <v>330</v>
      </c>
      <c r="F14" s="93">
        <v>186015031</v>
      </c>
      <c r="G14" s="37" t="s">
        <v>357</v>
      </c>
      <c r="H14" s="37" t="s">
        <v>335</v>
      </c>
      <c r="I14" s="22">
        <v>12</v>
      </c>
      <c r="J14" s="24" t="s">
        <v>344</v>
      </c>
      <c r="K14" s="24" t="s">
        <v>345</v>
      </c>
      <c r="L14" s="40" t="s">
        <v>338</v>
      </c>
      <c r="M14" s="41"/>
      <c r="N14" s="41"/>
      <c r="O14" s="41"/>
      <c r="P14" s="41"/>
      <c r="Q14" s="41"/>
      <c r="R14" s="41"/>
      <c r="S14" s="41"/>
      <c r="T14" s="41"/>
      <c r="U14" s="41"/>
      <c r="V14" s="41"/>
      <c r="W14" s="41"/>
      <c r="X14" s="41"/>
      <c r="Y14" s="41"/>
      <c r="Z14" s="41"/>
      <c r="AA14" s="41"/>
      <c r="AB14" s="41"/>
      <c r="AC14" s="41"/>
      <c r="AD14" s="41"/>
      <c r="AE14" s="41"/>
      <c r="AF14" s="41"/>
      <c r="AG14" s="41"/>
      <c r="AH14" s="41"/>
      <c r="AI14" s="41"/>
      <c r="AJ14" s="41"/>
      <c r="AK14" s="41"/>
      <c r="AL14" s="41"/>
      <c r="AM14" s="41"/>
      <c r="AN14" s="41"/>
      <c r="AO14" s="41"/>
      <c r="AP14" s="41"/>
      <c r="AQ14" s="41"/>
      <c r="AR14" s="41"/>
      <c r="AS14" s="41"/>
      <c r="AT14" s="41"/>
      <c r="AU14" s="41"/>
      <c r="AV14" s="41"/>
      <c r="AW14" s="41"/>
      <c r="AX14" s="41"/>
      <c r="AY14" s="41"/>
      <c r="AZ14" s="41"/>
      <c r="BA14" s="41"/>
      <c r="BB14" s="41"/>
      <c r="BC14" s="41"/>
      <c r="BD14" s="41"/>
      <c r="BE14" s="41"/>
      <c r="BF14" s="41"/>
      <c r="BG14" s="41"/>
      <c r="BH14" s="41"/>
      <c r="BI14" s="41"/>
      <c r="BJ14" s="41"/>
      <c r="BK14" s="41"/>
      <c r="BL14" s="42"/>
      <c r="BM14" s="42"/>
      <c r="BN14" s="42"/>
      <c r="BO14" s="42"/>
      <c r="BP14" s="42"/>
      <c r="BQ14" s="42"/>
      <c r="BR14" s="42"/>
      <c r="BS14" s="42"/>
      <c r="BT14" s="42"/>
      <c r="BU14" s="42"/>
      <c r="BV14" s="42"/>
      <c r="BW14" s="42"/>
      <c r="BX14" s="42"/>
      <c r="BY14" s="42"/>
      <c r="BZ14" s="42"/>
      <c r="CA14" s="42"/>
      <c r="CB14" s="42"/>
      <c r="CC14" s="42"/>
      <c r="CD14" s="42"/>
      <c r="CE14" s="42"/>
      <c r="CF14" s="42"/>
      <c r="CG14" s="42"/>
      <c r="CH14" s="42"/>
      <c r="CI14" s="42"/>
      <c r="CJ14" s="42"/>
      <c r="CK14" s="42"/>
      <c r="CL14" s="42"/>
      <c r="CM14" s="42"/>
      <c r="CN14" s="42"/>
      <c r="CO14" s="42"/>
      <c r="CP14" s="42"/>
      <c r="CQ14" s="42"/>
      <c r="CR14" s="42"/>
      <c r="CS14" s="42"/>
      <c r="CT14" s="42"/>
      <c r="CU14" s="42"/>
      <c r="CV14" s="42"/>
      <c r="CW14" s="42"/>
      <c r="CX14" s="42"/>
      <c r="CY14" s="42"/>
      <c r="CZ14" s="42"/>
      <c r="DA14" s="42"/>
      <c r="DB14" s="42"/>
      <c r="DC14" s="42"/>
      <c r="DD14" s="42"/>
      <c r="DE14" s="42"/>
      <c r="DF14" s="42"/>
      <c r="DG14" s="42"/>
      <c r="DH14" s="42"/>
      <c r="DI14" s="42"/>
      <c r="DJ14" s="42"/>
      <c r="DK14" s="42"/>
      <c r="DL14" s="42"/>
      <c r="DM14" s="42"/>
      <c r="DN14" s="42"/>
      <c r="DO14" s="42"/>
      <c r="DP14" s="42"/>
      <c r="DQ14" s="42"/>
      <c r="DR14" s="42"/>
      <c r="DS14" s="42"/>
      <c r="DT14" s="42"/>
      <c r="DU14" s="42"/>
      <c r="DV14" s="42"/>
      <c r="DW14" s="42"/>
      <c r="DX14" s="42"/>
      <c r="DY14" s="42"/>
      <c r="DZ14" s="42"/>
      <c r="EA14" s="42"/>
      <c r="EB14" s="42"/>
      <c r="EC14" s="42"/>
      <c r="ED14" s="42"/>
      <c r="EE14" s="42"/>
      <c r="EF14" s="42"/>
      <c r="EG14" s="42"/>
      <c r="EH14" s="42"/>
      <c r="EI14" s="42"/>
      <c r="EJ14" s="42"/>
      <c r="EK14" s="42"/>
      <c r="EL14" s="42"/>
      <c r="EM14" s="42"/>
      <c r="EN14" s="42"/>
      <c r="EO14" s="42"/>
      <c r="EP14" s="42"/>
      <c r="EQ14" s="42"/>
      <c r="ER14" s="42"/>
      <c r="ES14" s="42"/>
      <c r="ET14" s="42"/>
      <c r="EU14" s="42"/>
      <c r="EV14" s="42"/>
      <c r="EW14" s="42"/>
      <c r="EX14" s="42"/>
      <c r="EY14" s="42"/>
      <c r="EZ14" s="42"/>
      <c r="FA14" s="42"/>
      <c r="FB14" s="42"/>
      <c r="FC14" s="42"/>
      <c r="FD14" s="42"/>
      <c r="FE14" s="42"/>
      <c r="FF14" s="42"/>
      <c r="FG14" s="42"/>
      <c r="FH14" s="42"/>
      <c r="FI14" s="42"/>
      <c r="FJ14" s="42"/>
      <c r="FK14" s="42"/>
      <c r="FL14" s="42"/>
      <c r="FM14" s="42"/>
      <c r="FN14" s="42"/>
      <c r="FO14" s="42"/>
      <c r="FP14" s="42"/>
      <c r="FQ14" s="42"/>
      <c r="FR14" s="42"/>
      <c r="FS14" s="42"/>
      <c r="FT14" s="42"/>
      <c r="FU14" s="42"/>
      <c r="FV14" s="42"/>
      <c r="FW14" s="42"/>
      <c r="FX14" s="42"/>
      <c r="FY14" s="42"/>
      <c r="FZ14" s="42"/>
      <c r="GA14" s="42"/>
      <c r="GB14" s="42"/>
      <c r="GC14" s="42"/>
      <c r="GD14" s="42"/>
      <c r="GE14" s="42"/>
      <c r="GF14" s="42"/>
      <c r="GG14" s="42"/>
      <c r="GH14" s="42"/>
      <c r="GI14" s="42"/>
      <c r="GJ14" s="42"/>
      <c r="GK14" s="42"/>
      <c r="GL14" s="42"/>
      <c r="GM14" s="42"/>
      <c r="GN14" s="42"/>
      <c r="GO14" s="42"/>
      <c r="GP14" s="42"/>
      <c r="GQ14" s="42"/>
      <c r="GR14" s="42"/>
      <c r="GS14" s="42"/>
      <c r="GT14" s="42"/>
      <c r="GU14" s="42"/>
      <c r="GV14" s="42"/>
      <c r="GW14" s="42"/>
      <c r="GX14" s="42"/>
      <c r="GY14" s="42"/>
      <c r="GZ14" s="42"/>
      <c r="HA14" s="42"/>
      <c r="HB14" s="42"/>
      <c r="HC14" s="42"/>
      <c r="HD14" s="42"/>
      <c r="HE14" s="42"/>
      <c r="HF14" s="42"/>
      <c r="HG14" s="42"/>
      <c r="HH14" s="42"/>
      <c r="HI14" s="42"/>
      <c r="HJ14" s="42"/>
      <c r="HK14" s="42"/>
      <c r="HL14" s="42"/>
      <c r="HM14" s="42"/>
      <c r="HN14" s="42"/>
      <c r="HO14" s="42"/>
      <c r="HP14" s="42"/>
      <c r="HQ14" s="42"/>
      <c r="HR14" s="42"/>
      <c r="HS14" s="42"/>
      <c r="HT14" s="42"/>
      <c r="HU14" s="42"/>
      <c r="HV14" s="42"/>
      <c r="HW14" s="42"/>
      <c r="HX14" s="42"/>
      <c r="HY14" s="42"/>
      <c r="HZ14" s="42"/>
      <c r="IA14" s="42"/>
      <c r="IB14" s="42"/>
      <c r="IC14" s="42"/>
      <c r="ID14" s="42"/>
      <c r="IE14" s="42"/>
      <c r="IF14" s="42"/>
      <c r="IG14" s="42"/>
      <c r="IH14" s="42"/>
      <c r="II14" s="42"/>
      <c r="IJ14" s="42"/>
      <c r="IK14" s="42"/>
      <c r="IL14" s="42"/>
      <c r="IM14" s="42"/>
      <c r="IN14" s="42"/>
      <c r="IO14" s="42"/>
      <c r="IP14" s="42"/>
      <c r="IQ14" s="42"/>
      <c r="IR14" s="42"/>
      <c r="IS14" s="41"/>
      <c r="IT14" s="42"/>
      <c r="IU14" s="42"/>
    </row>
    <row r="15" spans="1:255" s="43" customFormat="1" ht="25.5" x14ac:dyDescent="0.2">
      <c r="A15" s="20">
        <v>13</v>
      </c>
      <c r="B15" s="37" t="s">
        <v>330</v>
      </c>
      <c r="C15" s="38" t="s">
        <v>358</v>
      </c>
      <c r="D15" s="39" t="s">
        <v>332</v>
      </c>
      <c r="E15" s="37" t="s">
        <v>330</v>
      </c>
      <c r="F15" s="37" t="s">
        <v>333</v>
      </c>
      <c r="G15" s="37" t="s">
        <v>359</v>
      </c>
      <c r="H15" s="37" t="s">
        <v>335</v>
      </c>
      <c r="I15" s="22">
        <v>12</v>
      </c>
      <c r="J15" s="24" t="s">
        <v>350</v>
      </c>
      <c r="K15" s="24" t="s">
        <v>351</v>
      </c>
      <c r="L15" s="40" t="s">
        <v>338</v>
      </c>
      <c r="M15" s="41"/>
      <c r="N15" s="41"/>
      <c r="O15" s="41"/>
      <c r="P15" s="41"/>
      <c r="Q15" s="41"/>
      <c r="R15" s="41"/>
      <c r="S15" s="41"/>
      <c r="T15" s="41"/>
      <c r="U15" s="41"/>
      <c r="V15" s="41"/>
      <c r="W15" s="41"/>
      <c r="X15" s="41"/>
      <c r="Y15" s="41"/>
      <c r="Z15" s="41"/>
      <c r="AA15" s="41"/>
      <c r="AB15" s="41"/>
      <c r="AC15" s="41"/>
      <c r="AD15" s="41"/>
      <c r="AE15" s="41"/>
      <c r="AF15" s="41"/>
      <c r="AG15" s="41"/>
      <c r="AH15" s="41"/>
      <c r="AI15" s="41"/>
      <c r="AJ15" s="41"/>
      <c r="AK15" s="41"/>
      <c r="AL15" s="41"/>
      <c r="AM15" s="41"/>
      <c r="AN15" s="41"/>
      <c r="AO15" s="41"/>
      <c r="AP15" s="41"/>
      <c r="AQ15" s="41"/>
      <c r="AR15" s="41"/>
      <c r="AS15" s="41"/>
      <c r="AT15" s="41"/>
      <c r="AU15" s="41"/>
      <c r="AV15" s="41"/>
      <c r="AW15" s="41"/>
      <c r="AX15" s="41"/>
      <c r="AY15" s="41"/>
      <c r="AZ15" s="41"/>
      <c r="BA15" s="41"/>
      <c r="BB15" s="41"/>
      <c r="BC15" s="41"/>
      <c r="BD15" s="41"/>
      <c r="BE15" s="41"/>
      <c r="BF15" s="41"/>
      <c r="BG15" s="41"/>
      <c r="BH15" s="41"/>
      <c r="BI15" s="41"/>
      <c r="BJ15" s="41"/>
      <c r="BK15" s="41"/>
      <c r="BL15" s="42"/>
      <c r="BM15" s="42"/>
      <c r="BN15" s="42"/>
      <c r="BO15" s="42"/>
      <c r="BP15" s="42"/>
      <c r="BQ15" s="42"/>
      <c r="BR15" s="42"/>
      <c r="BS15" s="42"/>
      <c r="BT15" s="42"/>
      <c r="BU15" s="42"/>
      <c r="BV15" s="42"/>
      <c r="BW15" s="42"/>
      <c r="BX15" s="42"/>
      <c r="BY15" s="42"/>
      <c r="BZ15" s="42"/>
      <c r="CA15" s="42"/>
      <c r="CB15" s="42"/>
      <c r="CC15" s="42"/>
      <c r="CD15" s="42"/>
      <c r="CE15" s="42"/>
      <c r="CF15" s="42"/>
      <c r="CG15" s="42"/>
      <c r="CH15" s="42"/>
      <c r="CI15" s="42"/>
      <c r="CJ15" s="42"/>
      <c r="CK15" s="42"/>
      <c r="CL15" s="42"/>
      <c r="CM15" s="42"/>
      <c r="CN15" s="42"/>
      <c r="CO15" s="42"/>
      <c r="CP15" s="42"/>
      <c r="CQ15" s="42"/>
      <c r="CR15" s="42"/>
      <c r="CS15" s="42"/>
      <c r="CT15" s="42"/>
      <c r="CU15" s="42"/>
      <c r="CV15" s="42"/>
      <c r="CW15" s="42"/>
      <c r="CX15" s="42"/>
      <c r="CY15" s="42"/>
      <c r="CZ15" s="42"/>
      <c r="DA15" s="42"/>
      <c r="DB15" s="42"/>
      <c r="DC15" s="42"/>
      <c r="DD15" s="42"/>
      <c r="DE15" s="42"/>
      <c r="DF15" s="42"/>
      <c r="DG15" s="42"/>
      <c r="DH15" s="42"/>
      <c r="DI15" s="42"/>
      <c r="DJ15" s="42"/>
      <c r="DK15" s="42"/>
      <c r="DL15" s="42"/>
      <c r="DM15" s="42"/>
      <c r="DN15" s="42"/>
      <c r="DO15" s="42"/>
      <c r="DP15" s="42"/>
      <c r="DQ15" s="42"/>
      <c r="DR15" s="42"/>
      <c r="DS15" s="42"/>
      <c r="DT15" s="42"/>
      <c r="DU15" s="42"/>
      <c r="DV15" s="42"/>
      <c r="DW15" s="42"/>
      <c r="DX15" s="42"/>
      <c r="DY15" s="42"/>
      <c r="DZ15" s="42"/>
      <c r="EA15" s="42"/>
      <c r="EB15" s="42"/>
      <c r="EC15" s="42"/>
      <c r="ED15" s="42"/>
      <c r="EE15" s="42"/>
      <c r="EF15" s="42"/>
      <c r="EG15" s="42"/>
      <c r="EH15" s="42"/>
      <c r="EI15" s="42"/>
      <c r="EJ15" s="42"/>
      <c r="EK15" s="42"/>
      <c r="EL15" s="42"/>
      <c r="EM15" s="42"/>
      <c r="EN15" s="42"/>
      <c r="EO15" s="42"/>
      <c r="EP15" s="42"/>
      <c r="EQ15" s="42"/>
      <c r="ER15" s="42"/>
      <c r="ES15" s="42"/>
      <c r="ET15" s="42"/>
      <c r="EU15" s="42"/>
      <c r="EV15" s="42"/>
      <c r="EW15" s="42"/>
      <c r="EX15" s="42"/>
      <c r="EY15" s="42"/>
      <c r="EZ15" s="42"/>
      <c r="FA15" s="42"/>
      <c r="FB15" s="42"/>
      <c r="FC15" s="42"/>
      <c r="FD15" s="42"/>
      <c r="FE15" s="42"/>
      <c r="FF15" s="42"/>
      <c r="FG15" s="42"/>
      <c r="FH15" s="42"/>
      <c r="FI15" s="42"/>
      <c r="FJ15" s="42"/>
      <c r="FK15" s="42"/>
      <c r="FL15" s="42"/>
      <c r="FM15" s="42"/>
      <c r="FN15" s="42"/>
      <c r="FO15" s="42"/>
      <c r="FP15" s="42"/>
      <c r="FQ15" s="42"/>
      <c r="FR15" s="42"/>
      <c r="FS15" s="42"/>
      <c r="FT15" s="42"/>
      <c r="FU15" s="42"/>
      <c r="FV15" s="42"/>
      <c r="FW15" s="42"/>
      <c r="FX15" s="42"/>
      <c r="FY15" s="42"/>
      <c r="FZ15" s="42"/>
      <c r="GA15" s="42"/>
      <c r="GB15" s="42"/>
      <c r="GC15" s="42"/>
      <c r="GD15" s="42"/>
      <c r="GE15" s="42"/>
      <c r="GF15" s="42"/>
      <c r="GG15" s="42"/>
      <c r="GH15" s="42"/>
      <c r="GI15" s="42"/>
      <c r="GJ15" s="42"/>
      <c r="GK15" s="42"/>
      <c r="GL15" s="42"/>
      <c r="GM15" s="42"/>
      <c r="GN15" s="42"/>
      <c r="GO15" s="42"/>
      <c r="GP15" s="42"/>
      <c r="GQ15" s="42"/>
      <c r="GR15" s="42"/>
      <c r="GS15" s="42"/>
      <c r="GT15" s="42"/>
      <c r="GU15" s="42"/>
      <c r="GV15" s="42"/>
      <c r="GW15" s="42"/>
      <c r="GX15" s="42"/>
      <c r="GY15" s="42"/>
      <c r="GZ15" s="42"/>
      <c r="HA15" s="42"/>
      <c r="HB15" s="42"/>
      <c r="HC15" s="42"/>
      <c r="HD15" s="42"/>
      <c r="HE15" s="42"/>
      <c r="HF15" s="42"/>
      <c r="HG15" s="42"/>
      <c r="HH15" s="42"/>
      <c r="HI15" s="42"/>
      <c r="HJ15" s="42"/>
      <c r="HK15" s="42"/>
      <c r="HL15" s="42"/>
      <c r="HM15" s="42"/>
      <c r="HN15" s="42"/>
      <c r="HO15" s="42"/>
      <c r="HP15" s="42"/>
      <c r="HQ15" s="42"/>
      <c r="HR15" s="42"/>
      <c r="HS15" s="42"/>
      <c r="HT15" s="42"/>
      <c r="HU15" s="42"/>
      <c r="HV15" s="42"/>
      <c r="HW15" s="42"/>
      <c r="HX15" s="42"/>
      <c r="HY15" s="42"/>
      <c r="HZ15" s="42"/>
      <c r="IA15" s="42"/>
      <c r="IB15" s="42"/>
      <c r="IC15" s="42"/>
      <c r="ID15" s="42"/>
      <c r="IE15" s="42"/>
      <c r="IF15" s="42"/>
      <c r="IG15" s="42"/>
      <c r="IH15" s="42"/>
      <c r="II15" s="42"/>
      <c r="IJ15" s="42"/>
      <c r="IK15" s="42"/>
      <c r="IL15" s="42"/>
      <c r="IM15" s="42"/>
      <c r="IN15" s="42"/>
      <c r="IO15" s="42"/>
      <c r="IP15" s="42"/>
      <c r="IQ15" s="42"/>
      <c r="IR15" s="42"/>
      <c r="IS15" s="41"/>
      <c r="IT15" s="42"/>
      <c r="IU15" s="42"/>
    </row>
    <row r="16" spans="1:255" s="43" customFormat="1" ht="25.5" x14ac:dyDescent="0.2">
      <c r="A16" s="20">
        <v>14</v>
      </c>
      <c r="B16" s="37" t="s">
        <v>330</v>
      </c>
      <c r="C16" s="38" t="s">
        <v>360</v>
      </c>
      <c r="D16" s="39" t="s">
        <v>340</v>
      </c>
      <c r="E16" s="37" t="s">
        <v>330</v>
      </c>
      <c r="F16" s="93">
        <v>800000204</v>
      </c>
      <c r="G16" s="37" t="s">
        <v>361</v>
      </c>
      <c r="H16" s="37" t="s">
        <v>335</v>
      </c>
      <c r="I16" s="22">
        <v>12</v>
      </c>
      <c r="J16" s="24" t="s">
        <v>350</v>
      </c>
      <c r="K16" s="24" t="s">
        <v>351</v>
      </c>
      <c r="L16" s="40" t="s">
        <v>338</v>
      </c>
      <c r="M16" s="41"/>
      <c r="N16" s="41"/>
      <c r="O16" s="41"/>
      <c r="P16" s="41"/>
      <c r="Q16" s="41"/>
      <c r="R16" s="41"/>
      <c r="S16" s="41"/>
      <c r="T16" s="41"/>
      <c r="U16" s="41"/>
      <c r="V16" s="41"/>
      <c r="W16" s="41"/>
      <c r="X16" s="41"/>
      <c r="Y16" s="41"/>
      <c r="Z16" s="41"/>
      <c r="AA16" s="41"/>
      <c r="AB16" s="41"/>
      <c r="AC16" s="41"/>
      <c r="AD16" s="41"/>
      <c r="AE16" s="41"/>
      <c r="AF16" s="41"/>
      <c r="AG16" s="41"/>
      <c r="AH16" s="41"/>
      <c r="AI16" s="41"/>
      <c r="AJ16" s="41"/>
      <c r="AK16" s="41"/>
      <c r="AL16" s="41"/>
      <c r="AM16" s="41"/>
      <c r="AN16" s="41"/>
      <c r="AO16" s="41"/>
      <c r="AP16" s="41"/>
      <c r="AQ16" s="41"/>
      <c r="AR16" s="41"/>
      <c r="AS16" s="41"/>
      <c r="AT16" s="41"/>
      <c r="AU16" s="41"/>
      <c r="AV16" s="41"/>
      <c r="AW16" s="41"/>
      <c r="AX16" s="41"/>
      <c r="AY16" s="41"/>
      <c r="AZ16" s="41"/>
      <c r="BA16" s="41"/>
      <c r="BB16" s="41"/>
      <c r="BC16" s="41"/>
      <c r="BD16" s="41"/>
      <c r="BE16" s="41"/>
      <c r="BF16" s="41"/>
      <c r="BG16" s="41"/>
      <c r="BH16" s="41"/>
      <c r="BI16" s="41"/>
      <c r="BJ16" s="41"/>
      <c r="BK16" s="41"/>
      <c r="BL16" s="42"/>
      <c r="BM16" s="42"/>
      <c r="BN16" s="42"/>
      <c r="BO16" s="42"/>
      <c r="BP16" s="42"/>
      <c r="BQ16" s="42"/>
      <c r="BR16" s="42"/>
      <c r="BS16" s="42"/>
      <c r="BT16" s="42"/>
      <c r="BU16" s="42"/>
      <c r="BV16" s="42"/>
      <c r="BW16" s="42"/>
      <c r="BX16" s="42"/>
      <c r="BY16" s="42"/>
      <c r="BZ16" s="42"/>
      <c r="CA16" s="42"/>
      <c r="CB16" s="42"/>
      <c r="CC16" s="42"/>
      <c r="CD16" s="42"/>
      <c r="CE16" s="42"/>
      <c r="CF16" s="42"/>
      <c r="CG16" s="42"/>
      <c r="CH16" s="42"/>
      <c r="CI16" s="42"/>
      <c r="CJ16" s="42"/>
      <c r="CK16" s="42"/>
      <c r="CL16" s="42"/>
      <c r="CM16" s="42"/>
      <c r="CN16" s="42"/>
      <c r="CO16" s="42"/>
      <c r="CP16" s="42"/>
      <c r="CQ16" s="42"/>
      <c r="CR16" s="42"/>
      <c r="CS16" s="42"/>
      <c r="CT16" s="42"/>
      <c r="CU16" s="42"/>
      <c r="CV16" s="42"/>
      <c r="CW16" s="42"/>
      <c r="CX16" s="42"/>
      <c r="CY16" s="42"/>
      <c r="CZ16" s="42"/>
      <c r="DA16" s="42"/>
      <c r="DB16" s="42"/>
      <c r="DC16" s="42"/>
      <c r="DD16" s="42"/>
      <c r="DE16" s="42"/>
      <c r="DF16" s="42"/>
      <c r="DG16" s="42"/>
      <c r="DH16" s="42"/>
      <c r="DI16" s="42"/>
      <c r="DJ16" s="42"/>
      <c r="DK16" s="42"/>
      <c r="DL16" s="42"/>
      <c r="DM16" s="42"/>
      <c r="DN16" s="42"/>
      <c r="DO16" s="42"/>
      <c r="DP16" s="42"/>
      <c r="DQ16" s="42"/>
      <c r="DR16" s="42"/>
      <c r="DS16" s="42"/>
      <c r="DT16" s="42"/>
      <c r="DU16" s="42"/>
      <c r="DV16" s="42"/>
      <c r="DW16" s="42"/>
      <c r="DX16" s="42"/>
      <c r="DY16" s="42"/>
      <c r="DZ16" s="42"/>
      <c r="EA16" s="42"/>
      <c r="EB16" s="42"/>
      <c r="EC16" s="42"/>
      <c r="ED16" s="42"/>
      <c r="EE16" s="42"/>
      <c r="EF16" s="42"/>
      <c r="EG16" s="42"/>
      <c r="EH16" s="42"/>
      <c r="EI16" s="42"/>
      <c r="EJ16" s="42"/>
      <c r="EK16" s="42"/>
      <c r="EL16" s="42"/>
      <c r="EM16" s="42"/>
      <c r="EN16" s="42"/>
      <c r="EO16" s="42"/>
      <c r="EP16" s="42"/>
      <c r="EQ16" s="42"/>
      <c r="ER16" s="42"/>
      <c r="ES16" s="42"/>
      <c r="ET16" s="42"/>
      <c r="EU16" s="42"/>
      <c r="EV16" s="42"/>
      <c r="EW16" s="42"/>
      <c r="EX16" s="42"/>
      <c r="EY16" s="42"/>
      <c r="EZ16" s="42"/>
      <c r="FA16" s="42"/>
      <c r="FB16" s="42"/>
      <c r="FC16" s="42"/>
      <c r="FD16" s="42"/>
      <c r="FE16" s="42"/>
      <c r="FF16" s="42"/>
      <c r="FG16" s="42"/>
      <c r="FH16" s="42"/>
      <c r="FI16" s="42"/>
      <c r="FJ16" s="42"/>
      <c r="FK16" s="42"/>
      <c r="FL16" s="42"/>
      <c r="FM16" s="42"/>
      <c r="FN16" s="42"/>
      <c r="FO16" s="42"/>
      <c r="FP16" s="42"/>
      <c r="FQ16" s="42"/>
      <c r="FR16" s="42"/>
      <c r="FS16" s="42"/>
      <c r="FT16" s="42"/>
      <c r="FU16" s="42"/>
      <c r="FV16" s="42"/>
      <c r="FW16" s="42"/>
      <c r="FX16" s="42"/>
      <c r="FY16" s="42"/>
      <c r="FZ16" s="42"/>
      <c r="GA16" s="42"/>
      <c r="GB16" s="42"/>
      <c r="GC16" s="42"/>
      <c r="GD16" s="42"/>
      <c r="GE16" s="42"/>
      <c r="GF16" s="42"/>
      <c r="GG16" s="42"/>
      <c r="GH16" s="42"/>
      <c r="GI16" s="42"/>
      <c r="GJ16" s="42"/>
      <c r="GK16" s="42"/>
      <c r="GL16" s="42"/>
      <c r="GM16" s="42"/>
      <c r="GN16" s="42"/>
      <c r="GO16" s="42"/>
      <c r="GP16" s="42"/>
      <c r="GQ16" s="42"/>
      <c r="GR16" s="42"/>
      <c r="GS16" s="42"/>
      <c r="GT16" s="42"/>
      <c r="GU16" s="42"/>
      <c r="GV16" s="42"/>
      <c r="GW16" s="42"/>
      <c r="GX16" s="42"/>
      <c r="GY16" s="42"/>
      <c r="GZ16" s="42"/>
      <c r="HA16" s="42"/>
      <c r="HB16" s="42"/>
      <c r="HC16" s="42"/>
      <c r="HD16" s="42"/>
      <c r="HE16" s="42"/>
      <c r="HF16" s="42"/>
      <c r="HG16" s="42"/>
      <c r="HH16" s="42"/>
      <c r="HI16" s="42"/>
      <c r="HJ16" s="42"/>
      <c r="HK16" s="42"/>
      <c r="HL16" s="42"/>
      <c r="HM16" s="42"/>
      <c r="HN16" s="42"/>
      <c r="HO16" s="42"/>
      <c r="HP16" s="42"/>
      <c r="HQ16" s="42"/>
      <c r="HR16" s="42"/>
      <c r="HS16" s="42"/>
      <c r="HT16" s="42"/>
      <c r="HU16" s="42"/>
      <c r="HV16" s="42"/>
      <c r="HW16" s="42"/>
      <c r="HX16" s="42"/>
      <c r="HY16" s="42"/>
      <c r="HZ16" s="42"/>
      <c r="IA16" s="42"/>
      <c r="IB16" s="42"/>
      <c r="IC16" s="42"/>
      <c r="ID16" s="42"/>
      <c r="IE16" s="42"/>
      <c r="IF16" s="42"/>
      <c r="IG16" s="42"/>
      <c r="IH16" s="42"/>
      <c r="II16" s="42"/>
      <c r="IJ16" s="42"/>
      <c r="IK16" s="42"/>
      <c r="IL16" s="42"/>
      <c r="IM16" s="42"/>
      <c r="IN16" s="42"/>
      <c r="IO16" s="42"/>
      <c r="IP16" s="42"/>
      <c r="IQ16" s="42"/>
      <c r="IR16" s="42"/>
      <c r="IS16" s="41"/>
      <c r="IT16" s="42"/>
      <c r="IU16" s="42"/>
    </row>
    <row r="17" spans="1:255" s="43" customFormat="1" ht="25.5" x14ac:dyDescent="0.2">
      <c r="A17" s="20">
        <v>15</v>
      </c>
      <c r="B17" s="37" t="s">
        <v>330</v>
      </c>
      <c r="C17" s="38" t="s">
        <v>362</v>
      </c>
      <c r="D17" s="39" t="s">
        <v>363</v>
      </c>
      <c r="E17" s="37" t="s">
        <v>364</v>
      </c>
      <c r="F17" s="93">
        <v>19032</v>
      </c>
      <c r="G17" s="37" t="s">
        <v>366</v>
      </c>
      <c r="H17" s="37" t="s">
        <v>335</v>
      </c>
      <c r="I17" s="22">
        <v>12</v>
      </c>
      <c r="J17" s="33" t="s">
        <v>367</v>
      </c>
      <c r="K17" s="33" t="s">
        <v>368</v>
      </c>
      <c r="L17" s="40" t="s">
        <v>369</v>
      </c>
      <c r="M17" s="41"/>
      <c r="N17" s="41"/>
      <c r="O17" s="41"/>
      <c r="P17" s="41"/>
      <c r="Q17" s="41"/>
      <c r="R17" s="41"/>
      <c r="S17" s="41"/>
      <c r="T17" s="41"/>
      <c r="U17" s="41"/>
      <c r="V17" s="41"/>
      <c r="W17" s="41"/>
      <c r="X17" s="41"/>
      <c r="Y17" s="41"/>
      <c r="Z17" s="41"/>
      <c r="AA17" s="41"/>
      <c r="AB17" s="41"/>
      <c r="AC17" s="41"/>
      <c r="AD17" s="41"/>
      <c r="AE17" s="41"/>
      <c r="AF17" s="41"/>
      <c r="AG17" s="41"/>
      <c r="AH17" s="41"/>
      <c r="AI17" s="41"/>
      <c r="AJ17" s="41"/>
      <c r="AK17" s="41"/>
      <c r="AL17" s="41"/>
      <c r="AM17" s="41"/>
      <c r="AN17" s="41"/>
      <c r="AO17" s="41"/>
      <c r="AP17" s="41"/>
      <c r="AQ17" s="41"/>
      <c r="AR17" s="41"/>
      <c r="AS17" s="41"/>
      <c r="AT17" s="41"/>
      <c r="AU17" s="41"/>
      <c r="AV17" s="41"/>
      <c r="AW17" s="41"/>
      <c r="AX17" s="41"/>
      <c r="AY17" s="41"/>
      <c r="AZ17" s="41"/>
      <c r="BA17" s="41"/>
      <c r="BB17" s="41"/>
      <c r="BC17" s="41"/>
      <c r="BD17" s="41"/>
      <c r="BE17" s="41"/>
      <c r="BF17" s="41"/>
      <c r="BG17" s="41"/>
      <c r="BH17" s="41"/>
      <c r="BI17" s="41"/>
      <c r="BJ17" s="41"/>
      <c r="BK17" s="41"/>
      <c r="BL17" s="42"/>
      <c r="BM17" s="42"/>
      <c r="BN17" s="42"/>
      <c r="BO17" s="42"/>
      <c r="BP17" s="42"/>
      <c r="BQ17" s="42"/>
      <c r="BR17" s="42"/>
      <c r="BS17" s="42"/>
      <c r="BT17" s="42"/>
      <c r="BU17" s="42"/>
      <c r="BV17" s="42"/>
      <c r="BW17" s="42"/>
      <c r="BX17" s="42"/>
      <c r="BY17" s="42"/>
      <c r="BZ17" s="42"/>
      <c r="CA17" s="42"/>
      <c r="CB17" s="42"/>
      <c r="CC17" s="42"/>
      <c r="CD17" s="42"/>
      <c r="CE17" s="42"/>
      <c r="CF17" s="42"/>
      <c r="CG17" s="42"/>
      <c r="CH17" s="42"/>
      <c r="CI17" s="42"/>
      <c r="CJ17" s="42"/>
      <c r="CK17" s="42"/>
      <c r="CL17" s="42"/>
      <c r="CM17" s="42"/>
      <c r="CN17" s="42"/>
      <c r="CO17" s="42"/>
      <c r="CP17" s="42"/>
      <c r="CQ17" s="42"/>
      <c r="CR17" s="42"/>
      <c r="CS17" s="42"/>
      <c r="CT17" s="42"/>
      <c r="CU17" s="42"/>
      <c r="CV17" s="42"/>
      <c r="CW17" s="42"/>
      <c r="CX17" s="42"/>
      <c r="CY17" s="42"/>
      <c r="CZ17" s="42"/>
      <c r="DA17" s="42"/>
      <c r="DB17" s="42"/>
      <c r="DC17" s="42"/>
      <c r="DD17" s="42"/>
      <c r="DE17" s="42"/>
      <c r="DF17" s="42"/>
      <c r="DG17" s="42"/>
      <c r="DH17" s="42"/>
      <c r="DI17" s="42"/>
      <c r="DJ17" s="42"/>
      <c r="DK17" s="42"/>
      <c r="DL17" s="42"/>
      <c r="DM17" s="42"/>
      <c r="DN17" s="42"/>
      <c r="DO17" s="42"/>
      <c r="DP17" s="42"/>
      <c r="DQ17" s="42"/>
      <c r="DR17" s="42"/>
      <c r="DS17" s="42"/>
      <c r="DT17" s="42"/>
      <c r="DU17" s="42"/>
      <c r="DV17" s="42"/>
      <c r="DW17" s="42"/>
      <c r="DX17" s="42"/>
      <c r="DY17" s="42"/>
      <c r="DZ17" s="42"/>
      <c r="EA17" s="42"/>
      <c r="EB17" s="42"/>
      <c r="EC17" s="42"/>
      <c r="ED17" s="42"/>
      <c r="EE17" s="42"/>
      <c r="EF17" s="42"/>
      <c r="EG17" s="42"/>
      <c r="EH17" s="42"/>
      <c r="EI17" s="42"/>
      <c r="EJ17" s="42"/>
      <c r="EK17" s="42"/>
      <c r="EL17" s="42"/>
      <c r="EM17" s="42"/>
      <c r="EN17" s="42"/>
      <c r="EO17" s="42"/>
      <c r="EP17" s="42"/>
      <c r="EQ17" s="42"/>
      <c r="ER17" s="42"/>
      <c r="ES17" s="42"/>
      <c r="ET17" s="42"/>
      <c r="EU17" s="42"/>
      <c r="EV17" s="42"/>
      <c r="EW17" s="42"/>
      <c r="EX17" s="42"/>
      <c r="EY17" s="42"/>
      <c r="EZ17" s="42"/>
      <c r="FA17" s="42"/>
      <c r="FB17" s="42"/>
      <c r="FC17" s="42"/>
      <c r="FD17" s="42"/>
      <c r="FE17" s="42"/>
      <c r="FF17" s="42"/>
      <c r="FG17" s="42"/>
      <c r="FH17" s="42"/>
      <c r="FI17" s="42"/>
      <c r="FJ17" s="42"/>
      <c r="FK17" s="42"/>
      <c r="FL17" s="42"/>
      <c r="FM17" s="42"/>
      <c r="FN17" s="42"/>
      <c r="FO17" s="42"/>
      <c r="FP17" s="42"/>
      <c r="FQ17" s="42"/>
      <c r="FR17" s="42"/>
      <c r="FS17" s="42"/>
      <c r="FT17" s="42"/>
      <c r="FU17" s="42"/>
      <c r="FV17" s="42"/>
      <c r="FW17" s="42"/>
      <c r="FX17" s="42"/>
      <c r="FY17" s="42"/>
      <c r="FZ17" s="42"/>
      <c r="GA17" s="42"/>
      <c r="GB17" s="42"/>
      <c r="GC17" s="42"/>
      <c r="GD17" s="42"/>
      <c r="GE17" s="42"/>
      <c r="GF17" s="42"/>
      <c r="GG17" s="42"/>
      <c r="GH17" s="42"/>
      <c r="GI17" s="42"/>
      <c r="GJ17" s="42"/>
      <c r="GK17" s="42"/>
      <c r="GL17" s="42"/>
      <c r="GM17" s="42"/>
      <c r="GN17" s="42"/>
      <c r="GO17" s="42"/>
      <c r="GP17" s="42"/>
      <c r="GQ17" s="42"/>
      <c r="GR17" s="42"/>
      <c r="GS17" s="42"/>
      <c r="GT17" s="42"/>
      <c r="GU17" s="42"/>
      <c r="GV17" s="42"/>
      <c r="GW17" s="42"/>
      <c r="GX17" s="42"/>
      <c r="GY17" s="42"/>
      <c r="GZ17" s="42"/>
      <c r="HA17" s="42"/>
      <c r="HB17" s="42"/>
      <c r="HC17" s="42"/>
      <c r="HD17" s="42"/>
      <c r="HE17" s="42"/>
      <c r="HF17" s="42"/>
      <c r="HG17" s="42"/>
      <c r="HH17" s="42"/>
      <c r="HI17" s="42"/>
      <c r="HJ17" s="42"/>
      <c r="HK17" s="42"/>
      <c r="HL17" s="42"/>
      <c r="HM17" s="42"/>
      <c r="HN17" s="42"/>
      <c r="HO17" s="42"/>
      <c r="HP17" s="42"/>
      <c r="HQ17" s="42"/>
      <c r="HR17" s="42"/>
      <c r="HS17" s="42"/>
      <c r="HT17" s="42"/>
      <c r="HU17" s="42"/>
      <c r="HV17" s="42"/>
      <c r="HW17" s="42"/>
      <c r="HX17" s="42"/>
      <c r="HY17" s="42"/>
      <c r="HZ17" s="42"/>
      <c r="IA17" s="42"/>
      <c r="IB17" s="42"/>
      <c r="IC17" s="42"/>
      <c r="ID17" s="42"/>
      <c r="IE17" s="42"/>
      <c r="IF17" s="42"/>
      <c r="IG17" s="42"/>
      <c r="IH17" s="42"/>
      <c r="II17" s="42"/>
      <c r="IJ17" s="42"/>
      <c r="IK17" s="42"/>
      <c r="IL17" s="42"/>
      <c r="IM17" s="42"/>
      <c r="IN17" s="42"/>
      <c r="IO17" s="42"/>
      <c r="IP17" s="42"/>
      <c r="IQ17" s="42"/>
      <c r="IR17" s="42"/>
      <c r="IS17" s="41"/>
      <c r="IT17" s="42"/>
      <c r="IU17" s="42"/>
    </row>
    <row r="18" spans="1:255" s="43" customFormat="1" ht="25.5" x14ac:dyDescent="0.2">
      <c r="A18" s="20">
        <v>16</v>
      </c>
      <c r="B18" s="37" t="s">
        <v>330</v>
      </c>
      <c r="C18" s="38" t="s">
        <v>370</v>
      </c>
      <c r="D18" s="39" t="s">
        <v>363</v>
      </c>
      <c r="E18" s="37" t="s">
        <v>371</v>
      </c>
      <c r="F18" s="37" t="s">
        <v>372</v>
      </c>
      <c r="G18" s="37" t="s">
        <v>373</v>
      </c>
      <c r="H18" s="37" t="s">
        <v>335</v>
      </c>
      <c r="I18" s="22">
        <v>12</v>
      </c>
      <c r="J18" s="44" t="s">
        <v>374</v>
      </c>
      <c r="K18" s="44" t="s">
        <v>375</v>
      </c>
      <c r="L18" s="40" t="s">
        <v>369</v>
      </c>
      <c r="M18" s="41"/>
      <c r="N18" s="41"/>
      <c r="O18" s="41"/>
      <c r="P18" s="41"/>
      <c r="Q18" s="41"/>
      <c r="R18" s="41"/>
      <c r="S18" s="41"/>
      <c r="T18" s="41"/>
      <c r="U18" s="41"/>
      <c r="V18" s="41"/>
      <c r="W18" s="41"/>
      <c r="X18" s="41"/>
      <c r="Y18" s="41"/>
      <c r="Z18" s="41"/>
      <c r="AA18" s="41"/>
      <c r="AB18" s="41"/>
      <c r="AC18" s="41"/>
      <c r="AD18" s="41"/>
      <c r="AE18" s="41"/>
      <c r="AF18" s="41"/>
      <c r="AG18" s="41"/>
      <c r="AH18" s="41"/>
      <c r="AI18" s="41"/>
      <c r="AJ18" s="41"/>
      <c r="AK18" s="41"/>
      <c r="AL18" s="41"/>
      <c r="AM18" s="41"/>
      <c r="AN18" s="41"/>
      <c r="AO18" s="41"/>
      <c r="AP18" s="41"/>
      <c r="AQ18" s="41"/>
      <c r="AR18" s="41"/>
      <c r="AS18" s="41"/>
      <c r="AT18" s="41"/>
      <c r="AU18" s="41"/>
      <c r="AV18" s="41"/>
      <c r="AW18" s="41"/>
      <c r="AX18" s="41"/>
      <c r="AY18" s="41"/>
      <c r="AZ18" s="41"/>
      <c r="BA18" s="41"/>
      <c r="BB18" s="41"/>
      <c r="BC18" s="41"/>
      <c r="BD18" s="41"/>
      <c r="BE18" s="41"/>
      <c r="BF18" s="41"/>
      <c r="BG18" s="41"/>
      <c r="BH18" s="41"/>
      <c r="BI18" s="41"/>
      <c r="BJ18" s="41"/>
      <c r="BK18" s="41"/>
      <c r="BL18" s="42"/>
      <c r="BM18" s="42"/>
      <c r="BN18" s="42"/>
      <c r="BO18" s="42"/>
      <c r="BP18" s="42"/>
      <c r="BQ18" s="42"/>
      <c r="BR18" s="42"/>
      <c r="BS18" s="42"/>
      <c r="BT18" s="42"/>
      <c r="BU18" s="42"/>
      <c r="BV18" s="42"/>
      <c r="BW18" s="42"/>
      <c r="BX18" s="42"/>
      <c r="BY18" s="42"/>
      <c r="BZ18" s="42"/>
      <c r="CA18" s="42"/>
      <c r="CB18" s="42"/>
      <c r="CC18" s="42"/>
      <c r="CD18" s="42"/>
      <c r="CE18" s="42"/>
      <c r="CF18" s="42"/>
      <c r="CG18" s="42"/>
      <c r="CH18" s="42"/>
      <c r="CI18" s="42"/>
      <c r="CJ18" s="42"/>
      <c r="CK18" s="42"/>
      <c r="CL18" s="42"/>
      <c r="CM18" s="42"/>
      <c r="CN18" s="42"/>
      <c r="CO18" s="42"/>
      <c r="CP18" s="42"/>
      <c r="CQ18" s="42"/>
      <c r="CR18" s="42"/>
      <c r="CS18" s="42"/>
      <c r="CT18" s="42"/>
      <c r="CU18" s="42"/>
      <c r="CV18" s="42"/>
      <c r="CW18" s="42"/>
      <c r="CX18" s="42"/>
      <c r="CY18" s="42"/>
      <c r="CZ18" s="42"/>
      <c r="DA18" s="42"/>
      <c r="DB18" s="42"/>
      <c r="DC18" s="42"/>
      <c r="DD18" s="42"/>
      <c r="DE18" s="42"/>
      <c r="DF18" s="42"/>
      <c r="DG18" s="42"/>
      <c r="DH18" s="42"/>
      <c r="DI18" s="42"/>
      <c r="DJ18" s="42"/>
      <c r="DK18" s="42"/>
      <c r="DL18" s="42"/>
      <c r="DM18" s="42"/>
      <c r="DN18" s="42"/>
      <c r="DO18" s="42"/>
      <c r="DP18" s="42"/>
      <c r="DQ18" s="42"/>
      <c r="DR18" s="42"/>
      <c r="DS18" s="42"/>
      <c r="DT18" s="42"/>
      <c r="DU18" s="42"/>
      <c r="DV18" s="42"/>
      <c r="DW18" s="42"/>
      <c r="DX18" s="42"/>
      <c r="DY18" s="42"/>
      <c r="DZ18" s="42"/>
      <c r="EA18" s="42"/>
      <c r="EB18" s="42"/>
      <c r="EC18" s="42"/>
      <c r="ED18" s="42"/>
      <c r="EE18" s="42"/>
      <c r="EF18" s="42"/>
      <c r="EG18" s="42"/>
      <c r="EH18" s="42"/>
      <c r="EI18" s="42"/>
      <c r="EJ18" s="42"/>
      <c r="EK18" s="42"/>
      <c r="EL18" s="42"/>
      <c r="EM18" s="42"/>
      <c r="EN18" s="42"/>
      <c r="EO18" s="42"/>
      <c r="EP18" s="42"/>
      <c r="EQ18" s="42"/>
      <c r="ER18" s="42"/>
      <c r="ES18" s="42"/>
      <c r="ET18" s="42"/>
      <c r="EU18" s="42"/>
      <c r="EV18" s="42"/>
      <c r="EW18" s="42"/>
      <c r="EX18" s="42"/>
      <c r="EY18" s="42"/>
      <c r="EZ18" s="42"/>
      <c r="FA18" s="42"/>
      <c r="FB18" s="42"/>
      <c r="FC18" s="42"/>
      <c r="FD18" s="42"/>
      <c r="FE18" s="42"/>
      <c r="FF18" s="42"/>
      <c r="FG18" s="42"/>
      <c r="FH18" s="42"/>
      <c r="FI18" s="42"/>
      <c r="FJ18" s="42"/>
      <c r="FK18" s="42"/>
      <c r="FL18" s="42"/>
      <c r="FM18" s="42"/>
      <c r="FN18" s="42"/>
      <c r="FO18" s="42"/>
      <c r="FP18" s="42"/>
      <c r="FQ18" s="42"/>
      <c r="FR18" s="42"/>
      <c r="FS18" s="42"/>
      <c r="FT18" s="42"/>
      <c r="FU18" s="42"/>
      <c r="FV18" s="42"/>
      <c r="FW18" s="42"/>
      <c r="FX18" s="42"/>
      <c r="FY18" s="42"/>
      <c r="FZ18" s="42"/>
      <c r="GA18" s="42"/>
      <c r="GB18" s="42"/>
      <c r="GC18" s="42"/>
      <c r="GD18" s="42"/>
      <c r="GE18" s="42"/>
      <c r="GF18" s="42"/>
      <c r="GG18" s="42"/>
      <c r="GH18" s="42"/>
      <c r="GI18" s="42"/>
      <c r="GJ18" s="42"/>
      <c r="GK18" s="42"/>
      <c r="GL18" s="42"/>
      <c r="GM18" s="42"/>
      <c r="GN18" s="42"/>
      <c r="GO18" s="42"/>
      <c r="GP18" s="42"/>
      <c r="GQ18" s="42"/>
      <c r="GR18" s="42"/>
      <c r="GS18" s="42"/>
      <c r="GT18" s="42"/>
      <c r="GU18" s="42"/>
      <c r="GV18" s="42"/>
      <c r="GW18" s="42"/>
      <c r="GX18" s="42"/>
      <c r="GY18" s="42"/>
      <c r="GZ18" s="42"/>
      <c r="HA18" s="42"/>
      <c r="HB18" s="42"/>
      <c r="HC18" s="42"/>
      <c r="HD18" s="42"/>
      <c r="HE18" s="42"/>
      <c r="HF18" s="42"/>
      <c r="HG18" s="42"/>
      <c r="HH18" s="42"/>
      <c r="HI18" s="42"/>
      <c r="HJ18" s="42"/>
      <c r="HK18" s="42"/>
      <c r="HL18" s="42"/>
      <c r="HM18" s="42"/>
      <c r="HN18" s="42"/>
      <c r="HO18" s="42"/>
      <c r="HP18" s="42"/>
      <c r="HQ18" s="42"/>
      <c r="HR18" s="42"/>
      <c r="HS18" s="42"/>
      <c r="HT18" s="42"/>
      <c r="HU18" s="42"/>
      <c r="HV18" s="42"/>
      <c r="HW18" s="42"/>
      <c r="HX18" s="42"/>
      <c r="HY18" s="42"/>
      <c r="HZ18" s="42"/>
      <c r="IA18" s="42"/>
      <c r="IB18" s="42"/>
      <c r="IC18" s="42"/>
      <c r="ID18" s="42"/>
      <c r="IE18" s="42"/>
      <c r="IF18" s="42"/>
      <c r="IG18" s="42"/>
      <c r="IH18" s="42"/>
      <c r="II18" s="42"/>
      <c r="IJ18" s="42"/>
      <c r="IK18" s="42"/>
      <c r="IL18" s="42"/>
      <c r="IM18" s="42"/>
      <c r="IN18" s="42"/>
      <c r="IO18" s="42"/>
      <c r="IP18" s="42"/>
      <c r="IQ18" s="42"/>
      <c r="IR18" s="42"/>
      <c r="IS18" s="41"/>
      <c r="IT18" s="42"/>
      <c r="IU18" s="42"/>
    </row>
    <row r="19" spans="1:255" s="43" customFormat="1" ht="25.5" x14ac:dyDescent="0.2">
      <c r="A19" s="20">
        <v>17</v>
      </c>
      <c r="B19" s="37" t="s">
        <v>330</v>
      </c>
      <c r="C19" s="38" t="s">
        <v>376</v>
      </c>
      <c r="D19" s="39" t="s">
        <v>363</v>
      </c>
      <c r="E19" s="37" t="s">
        <v>371</v>
      </c>
      <c r="F19" s="37" t="s">
        <v>372</v>
      </c>
      <c r="G19" s="37" t="s">
        <v>377</v>
      </c>
      <c r="H19" s="37" t="s">
        <v>335</v>
      </c>
      <c r="I19" s="22">
        <v>12</v>
      </c>
      <c r="J19" s="33" t="s">
        <v>378</v>
      </c>
      <c r="K19" s="33" t="s">
        <v>379</v>
      </c>
      <c r="L19" s="40" t="s">
        <v>369</v>
      </c>
      <c r="M19" s="41"/>
      <c r="N19" s="41"/>
      <c r="O19" s="41"/>
      <c r="P19" s="41"/>
      <c r="Q19" s="41"/>
      <c r="R19" s="41"/>
      <c r="S19" s="41"/>
      <c r="T19" s="41"/>
      <c r="U19" s="41"/>
      <c r="V19" s="41"/>
      <c r="W19" s="41"/>
      <c r="X19" s="41"/>
      <c r="Y19" s="41"/>
      <c r="Z19" s="41"/>
      <c r="AA19" s="41"/>
      <c r="AB19" s="41"/>
      <c r="AC19" s="41"/>
      <c r="AD19" s="41"/>
      <c r="AE19" s="41"/>
      <c r="AF19" s="41"/>
      <c r="AG19" s="41"/>
      <c r="AH19" s="41"/>
      <c r="AI19" s="41"/>
      <c r="AJ19" s="41"/>
      <c r="AK19" s="41"/>
      <c r="AL19" s="41"/>
      <c r="AM19" s="41"/>
      <c r="AN19" s="41"/>
      <c r="AO19" s="41"/>
      <c r="AP19" s="41"/>
      <c r="AQ19" s="41"/>
      <c r="AR19" s="41"/>
      <c r="AS19" s="41"/>
      <c r="AT19" s="41"/>
      <c r="AU19" s="41"/>
      <c r="AV19" s="41"/>
      <c r="AW19" s="41"/>
      <c r="AX19" s="41"/>
      <c r="AY19" s="41"/>
      <c r="AZ19" s="41"/>
      <c r="BA19" s="41"/>
      <c r="BB19" s="41"/>
      <c r="BC19" s="41"/>
      <c r="BD19" s="41"/>
      <c r="BE19" s="41"/>
      <c r="BF19" s="41"/>
      <c r="BG19" s="41"/>
      <c r="BH19" s="41"/>
      <c r="BI19" s="41"/>
      <c r="BJ19" s="41"/>
      <c r="BK19" s="41"/>
      <c r="BL19" s="42"/>
      <c r="BM19" s="42"/>
      <c r="BN19" s="42"/>
      <c r="BO19" s="42"/>
      <c r="BP19" s="42"/>
      <c r="BQ19" s="42"/>
      <c r="BR19" s="42"/>
      <c r="BS19" s="42"/>
      <c r="BT19" s="42"/>
      <c r="BU19" s="42"/>
      <c r="BV19" s="42"/>
      <c r="BW19" s="42"/>
      <c r="BX19" s="42"/>
      <c r="BY19" s="42"/>
      <c r="BZ19" s="42"/>
      <c r="CA19" s="42"/>
      <c r="CB19" s="42"/>
      <c r="CC19" s="42"/>
      <c r="CD19" s="42"/>
      <c r="CE19" s="42"/>
      <c r="CF19" s="42"/>
      <c r="CG19" s="42"/>
      <c r="CH19" s="42"/>
      <c r="CI19" s="42"/>
      <c r="CJ19" s="42"/>
      <c r="CK19" s="42"/>
      <c r="CL19" s="42"/>
      <c r="CM19" s="42"/>
      <c r="CN19" s="42"/>
      <c r="CO19" s="42"/>
      <c r="CP19" s="42"/>
      <c r="CQ19" s="42"/>
      <c r="CR19" s="42"/>
      <c r="CS19" s="42"/>
      <c r="CT19" s="42"/>
      <c r="CU19" s="42"/>
      <c r="CV19" s="42"/>
      <c r="CW19" s="42"/>
      <c r="CX19" s="42"/>
      <c r="CY19" s="42"/>
      <c r="CZ19" s="42"/>
      <c r="DA19" s="42"/>
      <c r="DB19" s="42"/>
      <c r="DC19" s="42"/>
      <c r="DD19" s="42"/>
      <c r="DE19" s="42"/>
      <c r="DF19" s="42"/>
      <c r="DG19" s="42"/>
      <c r="DH19" s="42"/>
      <c r="DI19" s="42"/>
      <c r="DJ19" s="42"/>
      <c r="DK19" s="42"/>
      <c r="DL19" s="42"/>
      <c r="DM19" s="42"/>
      <c r="DN19" s="42"/>
      <c r="DO19" s="42"/>
      <c r="DP19" s="42"/>
      <c r="DQ19" s="42"/>
      <c r="DR19" s="42"/>
      <c r="DS19" s="42"/>
      <c r="DT19" s="42"/>
      <c r="DU19" s="42"/>
      <c r="DV19" s="42"/>
      <c r="DW19" s="42"/>
      <c r="DX19" s="42"/>
      <c r="DY19" s="42"/>
      <c r="DZ19" s="42"/>
      <c r="EA19" s="42"/>
      <c r="EB19" s="42"/>
      <c r="EC19" s="42"/>
      <c r="ED19" s="42"/>
      <c r="EE19" s="42"/>
      <c r="EF19" s="42"/>
      <c r="EG19" s="42"/>
      <c r="EH19" s="42"/>
      <c r="EI19" s="42"/>
      <c r="EJ19" s="42"/>
      <c r="EK19" s="42"/>
      <c r="EL19" s="42"/>
      <c r="EM19" s="42"/>
      <c r="EN19" s="42"/>
      <c r="EO19" s="42"/>
      <c r="EP19" s="42"/>
      <c r="EQ19" s="42"/>
      <c r="ER19" s="42"/>
      <c r="ES19" s="42"/>
      <c r="ET19" s="42"/>
      <c r="EU19" s="42"/>
      <c r="EV19" s="42"/>
      <c r="EW19" s="42"/>
      <c r="EX19" s="42"/>
      <c r="EY19" s="42"/>
      <c r="EZ19" s="42"/>
      <c r="FA19" s="42"/>
      <c r="FB19" s="42"/>
      <c r="FC19" s="42"/>
      <c r="FD19" s="42"/>
      <c r="FE19" s="42"/>
      <c r="FF19" s="42"/>
      <c r="FG19" s="42"/>
      <c r="FH19" s="42"/>
      <c r="FI19" s="42"/>
      <c r="FJ19" s="42"/>
      <c r="FK19" s="42"/>
      <c r="FL19" s="42"/>
      <c r="FM19" s="42"/>
      <c r="FN19" s="42"/>
      <c r="FO19" s="42"/>
      <c r="FP19" s="42"/>
      <c r="FQ19" s="42"/>
      <c r="FR19" s="42"/>
      <c r="FS19" s="42"/>
      <c r="FT19" s="42"/>
      <c r="FU19" s="42"/>
      <c r="FV19" s="42"/>
      <c r="FW19" s="42"/>
      <c r="FX19" s="42"/>
      <c r="FY19" s="42"/>
      <c r="FZ19" s="42"/>
      <c r="GA19" s="42"/>
      <c r="GB19" s="42"/>
      <c r="GC19" s="42"/>
      <c r="GD19" s="42"/>
      <c r="GE19" s="42"/>
      <c r="GF19" s="42"/>
      <c r="GG19" s="42"/>
      <c r="GH19" s="42"/>
      <c r="GI19" s="42"/>
      <c r="GJ19" s="42"/>
      <c r="GK19" s="42"/>
      <c r="GL19" s="42"/>
      <c r="GM19" s="42"/>
      <c r="GN19" s="42"/>
      <c r="GO19" s="42"/>
      <c r="GP19" s="42"/>
      <c r="GQ19" s="42"/>
      <c r="GR19" s="42"/>
      <c r="GS19" s="42"/>
      <c r="GT19" s="42"/>
      <c r="GU19" s="42"/>
      <c r="GV19" s="42"/>
      <c r="GW19" s="42"/>
      <c r="GX19" s="42"/>
      <c r="GY19" s="42"/>
      <c r="GZ19" s="42"/>
      <c r="HA19" s="42"/>
      <c r="HB19" s="42"/>
      <c r="HC19" s="42"/>
      <c r="HD19" s="42"/>
      <c r="HE19" s="42"/>
      <c r="HF19" s="42"/>
      <c r="HG19" s="42"/>
      <c r="HH19" s="42"/>
      <c r="HI19" s="42"/>
      <c r="HJ19" s="42"/>
      <c r="HK19" s="42"/>
      <c r="HL19" s="42"/>
      <c r="HM19" s="42"/>
      <c r="HN19" s="42"/>
      <c r="HO19" s="42"/>
      <c r="HP19" s="42"/>
      <c r="HQ19" s="42"/>
      <c r="HR19" s="42"/>
      <c r="HS19" s="42"/>
      <c r="HT19" s="42"/>
      <c r="HU19" s="42"/>
      <c r="HV19" s="42"/>
      <c r="HW19" s="42"/>
      <c r="HX19" s="42"/>
      <c r="HY19" s="42"/>
      <c r="HZ19" s="42"/>
      <c r="IA19" s="42"/>
      <c r="IB19" s="42"/>
      <c r="IC19" s="42"/>
      <c r="ID19" s="42"/>
      <c r="IE19" s="42"/>
      <c r="IF19" s="42"/>
      <c r="IG19" s="42"/>
      <c r="IH19" s="42"/>
      <c r="II19" s="42"/>
      <c r="IJ19" s="42"/>
      <c r="IK19" s="42"/>
      <c r="IL19" s="42"/>
      <c r="IM19" s="42"/>
      <c r="IN19" s="42"/>
      <c r="IO19" s="42"/>
      <c r="IP19" s="42"/>
      <c r="IQ19" s="42"/>
      <c r="IR19" s="42"/>
      <c r="IS19" s="41"/>
      <c r="IT19" s="42"/>
      <c r="IU19" s="42"/>
    </row>
    <row r="20" spans="1:255" s="43" customFormat="1" ht="25.5" x14ac:dyDescent="0.2">
      <c r="A20" s="20">
        <v>18</v>
      </c>
      <c r="B20" s="37" t="s">
        <v>330</v>
      </c>
      <c r="C20" s="38" t="s">
        <v>380</v>
      </c>
      <c r="D20" s="39" t="s">
        <v>363</v>
      </c>
      <c r="E20" s="37" t="s">
        <v>371</v>
      </c>
      <c r="F20" s="37" t="s">
        <v>381</v>
      </c>
      <c r="G20" s="37" t="s">
        <v>382</v>
      </c>
      <c r="H20" s="37" t="s">
        <v>335</v>
      </c>
      <c r="I20" s="22">
        <v>12</v>
      </c>
      <c r="J20" s="33" t="s">
        <v>383</v>
      </c>
      <c r="K20" s="33" t="s">
        <v>384</v>
      </c>
      <c r="L20" s="40" t="s">
        <v>369</v>
      </c>
      <c r="M20" s="41"/>
      <c r="N20" s="41"/>
      <c r="O20" s="41"/>
      <c r="P20" s="41"/>
      <c r="Q20" s="41"/>
      <c r="R20" s="41"/>
      <c r="S20" s="41"/>
      <c r="T20" s="41"/>
      <c r="U20" s="41"/>
      <c r="V20" s="41"/>
      <c r="W20" s="41"/>
      <c r="X20" s="41"/>
      <c r="Y20" s="41"/>
      <c r="Z20" s="41"/>
      <c r="AA20" s="41"/>
      <c r="AB20" s="41"/>
      <c r="AC20" s="41"/>
      <c r="AD20" s="41"/>
      <c r="AE20" s="41"/>
      <c r="AF20" s="41"/>
      <c r="AG20" s="41"/>
      <c r="AH20" s="41"/>
      <c r="AI20" s="41"/>
      <c r="AJ20" s="41"/>
      <c r="AK20" s="41"/>
      <c r="AL20" s="41"/>
      <c r="AM20" s="41"/>
      <c r="AN20" s="41"/>
      <c r="AO20" s="41"/>
      <c r="AP20" s="41"/>
      <c r="AQ20" s="41"/>
      <c r="AR20" s="41"/>
      <c r="AS20" s="41"/>
      <c r="AT20" s="41"/>
      <c r="AU20" s="41"/>
      <c r="AV20" s="41"/>
      <c r="AW20" s="41"/>
      <c r="AX20" s="41"/>
      <c r="AY20" s="41"/>
      <c r="AZ20" s="41"/>
      <c r="BA20" s="41"/>
      <c r="BB20" s="41"/>
      <c r="BC20" s="41"/>
      <c r="BD20" s="41"/>
      <c r="BE20" s="41"/>
      <c r="BF20" s="41"/>
      <c r="BG20" s="41"/>
      <c r="BH20" s="41"/>
      <c r="BI20" s="41"/>
      <c r="BJ20" s="41"/>
      <c r="BK20" s="41"/>
      <c r="BL20" s="42"/>
      <c r="BM20" s="42"/>
      <c r="BN20" s="42"/>
      <c r="BO20" s="42"/>
      <c r="BP20" s="42"/>
      <c r="BQ20" s="42"/>
      <c r="BR20" s="42"/>
      <c r="BS20" s="42"/>
      <c r="BT20" s="42"/>
      <c r="BU20" s="42"/>
      <c r="BV20" s="42"/>
      <c r="BW20" s="42"/>
      <c r="BX20" s="42"/>
      <c r="BY20" s="42"/>
      <c r="BZ20" s="42"/>
      <c r="CA20" s="42"/>
      <c r="CB20" s="42"/>
      <c r="CC20" s="42"/>
      <c r="CD20" s="42"/>
      <c r="CE20" s="42"/>
      <c r="CF20" s="42"/>
      <c r="CG20" s="42"/>
      <c r="CH20" s="42"/>
      <c r="CI20" s="42"/>
      <c r="CJ20" s="42"/>
      <c r="CK20" s="42"/>
      <c r="CL20" s="42"/>
      <c r="CM20" s="42"/>
      <c r="CN20" s="42"/>
      <c r="CO20" s="42"/>
      <c r="CP20" s="42"/>
      <c r="CQ20" s="42"/>
      <c r="CR20" s="42"/>
      <c r="CS20" s="42"/>
      <c r="CT20" s="42"/>
      <c r="CU20" s="42"/>
      <c r="CV20" s="42"/>
      <c r="CW20" s="42"/>
      <c r="CX20" s="42"/>
      <c r="CY20" s="42"/>
      <c r="CZ20" s="42"/>
      <c r="DA20" s="42"/>
      <c r="DB20" s="42"/>
      <c r="DC20" s="42"/>
      <c r="DD20" s="42"/>
      <c r="DE20" s="42"/>
      <c r="DF20" s="42"/>
      <c r="DG20" s="42"/>
      <c r="DH20" s="42"/>
      <c r="DI20" s="42"/>
      <c r="DJ20" s="42"/>
      <c r="DK20" s="42"/>
      <c r="DL20" s="42"/>
      <c r="DM20" s="42"/>
      <c r="DN20" s="42"/>
      <c r="DO20" s="42"/>
      <c r="DP20" s="42"/>
      <c r="DQ20" s="42"/>
      <c r="DR20" s="42"/>
      <c r="DS20" s="42"/>
      <c r="DT20" s="42"/>
      <c r="DU20" s="42"/>
      <c r="DV20" s="42"/>
      <c r="DW20" s="42"/>
      <c r="DX20" s="42"/>
      <c r="DY20" s="42"/>
      <c r="DZ20" s="42"/>
      <c r="EA20" s="42"/>
      <c r="EB20" s="42"/>
      <c r="EC20" s="42"/>
      <c r="ED20" s="42"/>
      <c r="EE20" s="42"/>
      <c r="EF20" s="42"/>
      <c r="EG20" s="42"/>
      <c r="EH20" s="42"/>
      <c r="EI20" s="42"/>
      <c r="EJ20" s="42"/>
      <c r="EK20" s="42"/>
      <c r="EL20" s="42"/>
      <c r="EM20" s="42"/>
      <c r="EN20" s="42"/>
      <c r="EO20" s="42"/>
      <c r="EP20" s="42"/>
      <c r="EQ20" s="42"/>
      <c r="ER20" s="42"/>
      <c r="ES20" s="42"/>
      <c r="ET20" s="42"/>
      <c r="EU20" s="42"/>
      <c r="EV20" s="42"/>
      <c r="EW20" s="42"/>
      <c r="EX20" s="42"/>
      <c r="EY20" s="42"/>
      <c r="EZ20" s="42"/>
      <c r="FA20" s="42"/>
      <c r="FB20" s="42"/>
      <c r="FC20" s="42"/>
      <c r="FD20" s="42"/>
      <c r="FE20" s="42"/>
      <c r="FF20" s="42"/>
      <c r="FG20" s="42"/>
      <c r="FH20" s="42"/>
      <c r="FI20" s="42"/>
      <c r="FJ20" s="42"/>
      <c r="FK20" s="42"/>
      <c r="FL20" s="42"/>
      <c r="FM20" s="42"/>
      <c r="FN20" s="42"/>
      <c r="FO20" s="42"/>
      <c r="FP20" s="42"/>
      <c r="FQ20" s="42"/>
      <c r="FR20" s="42"/>
      <c r="FS20" s="42"/>
      <c r="FT20" s="42"/>
      <c r="FU20" s="42"/>
      <c r="FV20" s="42"/>
      <c r="FW20" s="42"/>
      <c r="FX20" s="42"/>
      <c r="FY20" s="42"/>
      <c r="FZ20" s="42"/>
      <c r="GA20" s="42"/>
      <c r="GB20" s="42"/>
      <c r="GC20" s="42"/>
      <c r="GD20" s="42"/>
      <c r="GE20" s="42"/>
      <c r="GF20" s="42"/>
      <c r="GG20" s="42"/>
      <c r="GH20" s="42"/>
      <c r="GI20" s="42"/>
      <c r="GJ20" s="42"/>
      <c r="GK20" s="42"/>
      <c r="GL20" s="42"/>
      <c r="GM20" s="42"/>
      <c r="GN20" s="42"/>
      <c r="GO20" s="42"/>
      <c r="GP20" s="42"/>
      <c r="GQ20" s="42"/>
      <c r="GR20" s="42"/>
      <c r="GS20" s="42"/>
      <c r="GT20" s="42"/>
      <c r="GU20" s="42"/>
      <c r="GV20" s="42"/>
      <c r="GW20" s="42"/>
      <c r="GX20" s="42"/>
      <c r="GY20" s="42"/>
      <c r="GZ20" s="42"/>
      <c r="HA20" s="42"/>
      <c r="HB20" s="42"/>
      <c r="HC20" s="42"/>
      <c r="HD20" s="42"/>
      <c r="HE20" s="42"/>
      <c r="HF20" s="42"/>
      <c r="HG20" s="42"/>
      <c r="HH20" s="42"/>
      <c r="HI20" s="42"/>
      <c r="HJ20" s="42"/>
      <c r="HK20" s="42"/>
      <c r="HL20" s="42"/>
      <c r="HM20" s="42"/>
      <c r="HN20" s="42"/>
      <c r="HO20" s="42"/>
      <c r="HP20" s="42"/>
      <c r="HQ20" s="42"/>
      <c r="HR20" s="42"/>
      <c r="HS20" s="42"/>
      <c r="HT20" s="42"/>
      <c r="HU20" s="42"/>
      <c r="HV20" s="42"/>
      <c r="HW20" s="42"/>
      <c r="HX20" s="42"/>
      <c r="HY20" s="42"/>
      <c r="HZ20" s="42"/>
      <c r="IA20" s="42"/>
      <c r="IB20" s="42"/>
      <c r="IC20" s="42"/>
      <c r="ID20" s="42"/>
      <c r="IE20" s="42"/>
      <c r="IF20" s="42"/>
      <c r="IG20" s="42"/>
      <c r="IH20" s="42"/>
      <c r="II20" s="42"/>
      <c r="IJ20" s="42"/>
      <c r="IK20" s="42"/>
      <c r="IL20" s="42"/>
      <c r="IM20" s="42"/>
      <c r="IN20" s="42"/>
      <c r="IO20" s="42"/>
      <c r="IP20" s="42"/>
      <c r="IQ20" s="42"/>
      <c r="IR20" s="42"/>
      <c r="IS20" s="41"/>
      <c r="IT20" s="42"/>
      <c r="IU20" s="42"/>
    </row>
    <row r="21" spans="1:255" s="43" customFormat="1" x14ac:dyDescent="0.2">
      <c r="A21" s="20">
        <v>19</v>
      </c>
      <c r="B21" s="37" t="s">
        <v>330</v>
      </c>
      <c r="C21" s="38" t="s">
        <v>385</v>
      </c>
      <c r="D21" s="39" t="s">
        <v>386</v>
      </c>
      <c r="E21" s="37" t="s">
        <v>330</v>
      </c>
      <c r="F21" s="37" t="s">
        <v>387</v>
      </c>
      <c r="G21" s="37" t="s">
        <v>388</v>
      </c>
      <c r="H21" s="37" t="s">
        <v>335</v>
      </c>
      <c r="I21" s="22">
        <v>12</v>
      </c>
      <c r="J21" s="24" t="s">
        <v>389</v>
      </c>
      <c r="K21" s="24" t="s">
        <v>390</v>
      </c>
      <c r="L21" s="40" t="s">
        <v>338</v>
      </c>
      <c r="M21" s="41"/>
      <c r="N21" s="41"/>
      <c r="O21" s="41"/>
      <c r="P21" s="41"/>
      <c r="Q21" s="41"/>
      <c r="R21" s="41"/>
      <c r="S21" s="41"/>
      <c r="T21" s="41"/>
      <c r="U21" s="41"/>
      <c r="V21" s="41"/>
      <c r="W21" s="41"/>
      <c r="X21" s="41"/>
      <c r="Y21" s="41"/>
      <c r="Z21" s="41"/>
      <c r="AA21" s="41"/>
      <c r="AB21" s="41"/>
      <c r="AC21" s="41"/>
      <c r="AD21" s="41"/>
      <c r="AE21" s="41"/>
      <c r="AF21" s="41"/>
      <c r="AG21" s="41"/>
      <c r="AH21" s="41"/>
      <c r="AI21" s="41"/>
      <c r="AJ21" s="41"/>
      <c r="AK21" s="41"/>
      <c r="AL21" s="41"/>
      <c r="AM21" s="41"/>
      <c r="AN21" s="41"/>
      <c r="AO21" s="41"/>
      <c r="AP21" s="41"/>
      <c r="AQ21" s="41"/>
      <c r="AR21" s="41"/>
      <c r="AS21" s="41"/>
      <c r="AT21" s="41"/>
      <c r="AU21" s="41"/>
      <c r="AV21" s="41"/>
      <c r="AW21" s="41"/>
      <c r="AX21" s="41"/>
      <c r="AY21" s="41"/>
      <c r="AZ21" s="41"/>
      <c r="BA21" s="41"/>
      <c r="BB21" s="41"/>
      <c r="BC21" s="41"/>
      <c r="BD21" s="41"/>
      <c r="BE21" s="41"/>
      <c r="BF21" s="41"/>
      <c r="BG21" s="41"/>
      <c r="BH21" s="41"/>
      <c r="BI21" s="41"/>
      <c r="BJ21" s="41"/>
      <c r="BK21" s="41"/>
      <c r="BL21" s="42"/>
      <c r="BM21" s="42"/>
      <c r="BN21" s="42"/>
      <c r="BO21" s="42"/>
      <c r="BP21" s="42"/>
      <c r="BQ21" s="42"/>
      <c r="BR21" s="42"/>
      <c r="BS21" s="42"/>
      <c r="BT21" s="42"/>
      <c r="BU21" s="42"/>
      <c r="BV21" s="42"/>
      <c r="BW21" s="42"/>
      <c r="BX21" s="42"/>
      <c r="BY21" s="42"/>
      <c r="BZ21" s="42"/>
      <c r="CA21" s="42"/>
      <c r="CB21" s="42"/>
      <c r="CC21" s="42"/>
      <c r="CD21" s="42"/>
      <c r="CE21" s="42"/>
      <c r="CF21" s="42"/>
      <c r="CG21" s="42"/>
      <c r="CH21" s="42"/>
      <c r="CI21" s="42"/>
      <c r="CJ21" s="42"/>
      <c r="CK21" s="42"/>
      <c r="CL21" s="42"/>
      <c r="CM21" s="42"/>
      <c r="CN21" s="42"/>
      <c r="CO21" s="42"/>
      <c r="CP21" s="42"/>
      <c r="CQ21" s="42"/>
      <c r="CR21" s="42"/>
      <c r="CS21" s="42"/>
      <c r="CT21" s="42"/>
      <c r="CU21" s="42"/>
      <c r="CV21" s="42"/>
      <c r="CW21" s="42"/>
      <c r="CX21" s="42"/>
      <c r="CY21" s="42"/>
      <c r="CZ21" s="42"/>
      <c r="DA21" s="42"/>
      <c r="DB21" s="42"/>
      <c r="DC21" s="42"/>
      <c r="DD21" s="42"/>
      <c r="DE21" s="42"/>
      <c r="DF21" s="42"/>
      <c r="DG21" s="42"/>
      <c r="DH21" s="42"/>
      <c r="DI21" s="42"/>
      <c r="DJ21" s="42"/>
      <c r="DK21" s="42"/>
      <c r="DL21" s="42"/>
      <c r="DM21" s="42"/>
      <c r="DN21" s="42"/>
      <c r="DO21" s="42"/>
      <c r="DP21" s="42"/>
      <c r="DQ21" s="42"/>
      <c r="DR21" s="42"/>
      <c r="DS21" s="42"/>
      <c r="DT21" s="42"/>
      <c r="DU21" s="42"/>
      <c r="DV21" s="42"/>
      <c r="DW21" s="42"/>
      <c r="DX21" s="42"/>
      <c r="DY21" s="42"/>
      <c r="DZ21" s="42"/>
      <c r="EA21" s="42"/>
      <c r="EB21" s="42"/>
      <c r="EC21" s="42"/>
      <c r="ED21" s="42"/>
      <c r="EE21" s="42"/>
      <c r="EF21" s="42"/>
      <c r="EG21" s="42"/>
      <c r="EH21" s="42"/>
      <c r="EI21" s="42"/>
      <c r="EJ21" s="42"/>
      <c r="EK21" s="42"/>
      <c r="EL21" s="42"/>
      <c r="EM21" s="42"/>
      <c r="EN21" s="42"/>
      <c r="EO21" s="42"/>
      <c r="EP21" s="42"/>
      <c r="EQ21" s="42"/>
      <c r="ER21" s="42"/>
      <c r="ES21" s="42"/>
      <c r="ET21" s="42"/>
      <c r="EU21" s="42"/>
      <c r="EV21" s="42"/>
      <c r="EW21" s="42"/>
      <c r="EX21" s="42"/>
      <c r="EY21" s="42"/>
      <c r="EZ21" s="42"/>
      <c r="FA21" s="42"/>
      <c r="FB21" s="42"/>
      <c r="FC21" s="42"/>
      <c r="FD21" s="42"/>
      <c r="FE21" s="42"/>
      <c r="FF21" s="42"/>
      <c r="FG21" s="42"/>
      <c r="FH21" s="42"/>
      <c r="FI21" s="42"/>
      <c r="FJ21" s="42"/>
      <c r="FK21" s="42"/>
      <c r="FL21" s="42"/>
      <c r="FM21" s="42"/>
      <c r="FN21" s="42"/>
      <c r="FO21" s="42"/>
      <c r="FP21" s="42"/>
      <c r="FQ21" s="42"/>
      <c r="FR21" s="42"/>
      <c r="FS21" s="42"/>
      <c r="FT21" s="42"/>
      <c r="FU21" s="42"/>
      <c r="FV21" s="42"/>
      <c r="FW21" s="42"/>
      <c r="FX21" s="42"/>
      <c r="FY21" s="42"/>
      <c r="FZ21" s="42"/>
      <c r="GA21" s="42"/>
      <c r="GB21" s="42"/>
      <c r="GC21" s="42"/>
      <c r="GD21" s="42"/>
      <c r="GE21" s="42"/>
      <c r="GF21" s="42"/>
      <c r="GG21" s="42"/>
      <c r="GH21" s="42"/>
      <c r="GI21" s="42"/>
      <c r="GJ21" s="42"/>
      <c r="GK21" s="42"/>
      <c r="GL21" s="42"/>
      <c r="GM21" s="42"/>
      <c r="GN21" s="42"/>
      <c r="GO21" s="42"/>
      <c r="GP21" s="42"/>
      <c r="GQ21" s="42"/>
      <c r="GR21" s="42"/>
      <c r="GS21" s="42"/>
      <c r="GT21" s="42"/>
      <c r="GU21" s="42"/>
      <c r="GV21" s="42"/>
      <c r="GW21" s="42"/>
      <c r="GX21" s="42"/>
      <c r="GY21" s="42"/>
      <c r="GZ21" s="42"/>
      <c r="HA21" s="42"/>
      <c r="HB21" s="42"/>
      <c r="HC21" s="42"/>
      <c r="HD21" s="42"/>
      <c r="HE21" s="42"/>
      <c r="HF21" s="42"/>
      <c r="HG21" s="42"/>
      <c r="HH21" s="42"/>
      <c r="HI21" s="42"/>
      <c r="HJ21" s="42"/>
      <c r="HK21" s="42"/>
      <c r="HL21" s="42"/>
      <c r="HM21" s="42"/>
      <c r="HN21" s="42"/>
      <c r="HO21" s="42"/>
      <c r="HP21" s="42"/>
      <c r="HQ21" s="42"/>
      <c r="HR21" s="42"/>
      <c r="HS21" s="42"/>
      <c r="HT21" s="42"/>
      <c r="HU21" s="42"/>
      <c r="HV21" s="42"/>
      <c r="HW21" s="42"/>
      <c r="HX21" s="42"/>
      <c r="HY21" s="42"/>
      <c r="HZ21" s="42"/>
      <c r="IA21" s="42"/>
      <c r="IB21" s="42"/>
      <c r="IC21" s="42"/>
      <c r="ID21" s="42"/>
      <c r="IE21" s="42"/>
      <c r="IF21" s="42"/>
      <c r="IG21" s="42"/>
      <c r="IH21" s="42"/>
      <c r="II21" s="42"/>
      <c r="IJ21" s="42"/>
      <c r="IK21" s="42"/>
      <c r="IL21" s="42"/>
      <c r="IM21" s="42"/>
      <c r="IN21" s="42"/>
      <c r="IO21" s="42"/>
      <c r="IP21" s="42"/>
      <c r="IQ21" s="42"/>
      <c r="IR21" s="42"/>
      <c r="IS21" s="41"/>
      <c r="IT21" s="42"/>
      <c r="IU21" s="42"/>
    </row>
    <row r="22" spans="1:255" s="43" customFormat="1" x14ac:dyDescent="0.2">
      <c r="A22" s="20">
        <v>20</v>
      </c>
      <c r="B22" s="37" t="s">
        <v>330</v>
      </c>
      <c r="C22" s="38" t="s">
        <v>391</v>
      </c>
      <c r="D22" s="39" t="s">
        <v>386</v>
      </c>
      <c r="E22" s="37" t="s">
        <v>330</v>
      </c>
      <c r="F22" s="37" t="s">
        <v>387</v>
      </c>
      <c r="G22" s="37" t="s">
        <v>392</v>
      </c>
      <c r="H22" s="37" t="s">
        <v>335</v>
      </c>
      <c r="I22" s="22">
        <v>12</v>
      </c>
      <c r="J22" s="24" t="s">
        <v>389</v>
      </c>
      <c r="K22" s="24" t="s">
        <v>390</v>
      </c>
      <c r="L22" s="40" t="s">
        <v>338</v>
      </c>
      <c r="M22" s="41"/>
      <c r="N22" s="41"/>
      <c r="O22" s="41"/>
      <c r="P22" s="41"/>
      <c r="Q22" s="41"/>
      <c r="R22" s="41"/>
      <c r="S22" s="41"/>
      <c r="T22" s="41"/>
      <c r="U22" s="41"/>
      <c r="V22" s="41"/>
      <c r="W22" s="41"/>
      <c r="X22" s="41"/>
      <c r="Y22" s="41"/>
      <c r="Z22" s="41"/>
      <c r="AA22" s="41"/>
      <c r="AB22" s="41"/>
      <c r="AC22" s="41"/>
      <c r="AD22" s="41"/>
      <c r="AE22" s="41"/>
      <c r="AF22" s="41"/>
      <c r="AG22" s="41"/>
      <c r="AH22" s="41"/>
      <c r="AI22" s="41"/>
      <c r="AJ22" s="41"/>
      <c r="AK22" s="41"/>
      <c r="AL22" s="41"/>
      <c r="AM22" s="41"/>
      <c r="AN22" s="41"/>
      <c r="AO22" s="41"/>
      <c r="AP22" s="41"/>
      <c r="AQ22" s="41"/>
      <c r="AR22" s="41"/>
      <c r="AS22" s="41"/>
      <c r="AT22" s="41"/>
      <c r="AU22" s="41"/>
      <c r="AV22" s="41"/>
      <c r="AW22" s="41"/>
      <c r="AX22" s="41"/>
      <c r="AY22" s="41"/>
      <c r="AZ22" s="41"/>
      <c r="BA22" s="41"/>
      <c r="BB22" s="41"/>
      <c r="BC22" s="41"/>
      <c r="BD22" s="41"/>
      <c r="BE22" s="41"/>
      <c r="BF22" s="41"/>
      <c r="BG22" s="41"/>
      <c r="BH22" s="41"/>
      <c r="BI22" s="41"/>
      <c r="BJ22" s="41"/>
      <c r="BK22" s="41"/>
      <c r="BL22" s="42"/>
      <c r="BM22" s="42"/>
      <c r="BN22" s="42"/>
      <c r="BO22" s="42"/>
      <c r="BP22" s="42"/>
      <c r="BQ22" s="42"/>
      <c r="BR22" s="42"/>
      <c r="BS22" s="42"/>
      <c r="BT22" s="42"/>
      <c r="BU22" s="42"/>
      <c r="BV22" s="42"/>
      <c r="BW22" s="42"/>
      <c r="BX22" s="42"/>
      <c r="BY22" s="42"/>
      <c r="BZ22" s="42"/>
      <c r="CA22" s="42"/>
      <c r="CB22" s="42"/>
      <c r="CC22" s="42"/>
      <c r="CD22" s="42"/>
      <c r="CE22" s="42"/>
      <c r="CF22" s="42"/>
      <c r="CG22" s="42"/>
      <c r="CH22" s="42"/>
      <c r="CI22" s="42"/>
      <c r="CJ22" s="42"/>
      <c r="CK22" s="42"/>
      <c r="CL22" s="42"/>
      <c r="CM22" s="42"/>
      <c r="CN22" s="42"/>
      <c r="CO22" s="42"/>
      <c r="CP22" s="42"/>
      <c r="CQ22" s="42"/>
      <c r="CR22" s="42"/>
      <c r="CS22" s="42"/>
      <c r="CT22" s="42"/>
      <c r="CU22" s="42"/>
      <c r="CV22" s="42"/>
      <c r="CW22" s="42"/>
      <c r="CX22" s="42"/>
      <c r="CY22" s="42"/>
      <c r="CZ22" s="42"/>
      <c r="DA22" s="42"/>
      <c r="DB22" s="42"/>
      <c r="DC22" s="42"/>
      <c r="DD22" s="42"/>
      <c r="DE22" s="42"/>
      <c r="DF22" s="42"/>
      <c r="DG22" s="42"/>
      <c r="DH22" s="42"/>
      <c r="DI22" s="42"/>
      <c r="DJ22" s="42"/>
      <c r="DK22" s="42"/>
      <c r="DL22" s="42"/>
      <c r="DM22" s="42"/>
      <c r="DN22" s="42"/>
      <c r="DO22" s="42"/>
      <c r="DP22" s="42"/>
      <c r="DQ22" s="42"/>
      <c r="DR22" s="42"/>
      <c r="DS22" s="42"/>
      <c r="DT22" s="42"/>
      <c r="DU22" s="42"/>
      <c r="DV22" s="42"/>
      <c r="DW22" s="42"/>
      <c r="DX22" s="42"/>
      <c r="DY22" s="42"/>
      <c r="DZ22" s="42"/>
      <c r="EA22" s="42"/>
      <c r="EB22" s="42"/>
      <c r="EC22" s="42"/>
      <c r="ED22" s="42"/>
      <c r="EE22" s="42"/>
      <c r="EF22" s="42"/>
      <c r="EG22" s="42"/>
      <c r="EH22" s="42"/>
      <c r="EI22" s="42"/>
      <c r="EJ22" s="42"/>
      <c r="EK22" s="42"/>
      <c r="EL22" s="42"/>
      <c r="EM22" s="42"/>
      <c r="EN22" s="42"/>
      <c r="EO22" s="42"/>
      <c r="EP22" s="42"/>
      <c r="EQ22" s="42"/>
      <c r="ER22" s="42"/>
      <c r="ES22" s="42"/>
      <c r="ET22" s="42"/>
      <c r="EU22" s="42"/>
      <c r="EV22" s="42"/>
      <c r="EW22" s="42"/>
      <c r="EX22" s="42"/>
      <c r="EY22" s="42"/>
      <c r="EZ22" s="42"/>
      <c r="FA22" s="42"/>
      <c r="FB22" s="42"/>
      <c r="FC22" s="42"/>
      <c r="FD22" s="42"/>
      <c r="FE22" s="42"/>
      <c r="FF22" s="42"/>
      <c r="FG22" s="42"/>
      <c r="FH22" s="42"/>
      <c r="FI22" s="42"/>
      <c r="FJ22" s="42"/>
      <c r="FK22" s="42"/>
      <c r="FL22" s="42"/>
      <c r="FM22" s="42"/>
      <c r="FN22" s="42"/>
      <c r="FO22" s="42"/>
      <c r="FP22" s="42"/>
      <c r="FQ22" s="42"/>
      <c r="FR22" s="42"/>
      <c r="FS22" s="42"/>
      <c r="FT22" s="42"/>
      <c r="FU22" s="42"/>
      <c r="FV22" s="42"/>
      <c r="FW22" s="42"/>
      <c r="FX22" s="42"/>
      <c r="FY22" s="42"/>
      <c r="FZ22" s="42"/>
      <c r="GA22" s="42"/>
      <c r="GB22" s="42"/>
      <c r="GC22" s="42"/>
      <c r="GD22" s="42"/>
      <c r="GE22" s="42"/>
      <c r="GF22" s="42"/>
      <c r="GG22" s="42"/>
      <c r="GH22" s="42"/>
      <c r="GI22" s="42"/>
      <c r="GJ22" s="42"/>
      <c r="GK22" s="42"/>
      <c r="GL22" s="42"/>
      <c r="GM22" s="42"/>
      <c r="GN22" s="42"/>
      <c r="GO22" s="42"/>
      <c r="GP22" s="42"/>
      <c r="GQ22" s="42"/>
      <c r="GR22" s="42"/>
      <c r="GS22" s="42"/>
      <c r="GT22" s="42"/>
      <c r="GU22" s="42"/>
      <c r="GV22" s="42"/>
      <c r="GW22" s="42"/>
      <c r="GX22" s="42"/>
      <c r="GY22" s="42"/>
      <c r="GZ22" s="42"/>
      <c r="HA22" s="42"/>
      <c r="HB22" s="42"/>
      <c r="HC22" s="42"/>
      <c r="HD22" s="42"/>
      <c r="HE22" s="42"/>
      <c r="HF22" s="42"/>
      <c r="HG22" s="42"/>
      <c r="HH22" s="42"/>
      <c r="HI22" s="42"/>
      <c r="HJ22" s="42"/>
      <c r="HK22" s="42"/>
      <c r="HL22" s="42"/>
      <c r="HM22" s="42"/>
      <c r="HN22" s="42"/>
      <c r="HO22" s="42"/>
      <c r="HP22" s="42"/>
      <c r="HQ22" s="42"/>
      <c r="HR22" s="42"/>
      <c r="HS22" s="42"/>
      <c r="HT22" s="42"/>
      <c r="HU22" s="42"/>
      <c r="HV22" s="42"/>
      <c r="HW22" s="42"/>
      <c r="HX22" s="42"/>
      <c r="HY22" s="42"/>
      <c r="HZ22" s="42"/>
      <c r="IA22" s="42"/>
      <c r="IB22" s="42"/>
      <c r="IC22" s="42"/>
      <c r="ID22" s="42"/>
      <c r="IE22" s="42"/>
      <c r="IF22" s="42"/>
      <c r="IG22" s="42"/>
      <c r="IH22" s="42"/>
      <c r="II22" s="42"/>
      <c r="IJ22" s="42"/>
      <c r="IK22" s="42"/>
      <c r="IL22" s="42"/>
      <c r="IM22" s="42"/>
      <c r="IN22" s="42"/>
      <c r="IO22" s="42"/>
      <c r="IP22" s="42"/>
      <c r="IQ22" s="42"/>
      <c r="IR22" s="42"/>
      <c r="IS22" s="41"/>
      <c r="IT22" s="42"/>
      <c r="IU22" s="42"/>
    </row>
    <row r="23" spans="1:255" s="43" customFormat="1" x14ac:dyDescent="0.2">
      <c r="A23" s="20">
        <v>21</v>
      </c>
      <c r="B23" s="37" t="s">
        <v>330</v>
      </c>
      <c r="C23" s="38" t="s">
        <v>393</v>
      </c>
      <c r="D23" s="39" t="s">
        <v>394</v>
      </c>
      <c r="E23" s="37" t="s">
        <v>330</v>
      </c>
      <c r="F23" s="93">
        <v>800000146</v>
      </c>
      <c r="G23" s="37" t="s">
        <v>395</v>
      </c>
      <c r="H23" s="37" t="s">
        <v>396</v>
      </c>
      <c r="I23" s="22">
        <v>12</v>
      </c>
      <c r="J23" s="24" t="s">
        <v>304</v>
      </c>
      <c r="K23" s="24" t="s">
        <v>305</v>
      </c>
      <c r="L23" s="40" t="s">
        <v>338</v>
      </c>
      <c r="M23" s="41"/>
      <c r="N23" s="41"/>
      <c r="O23" s="41"/>
      <c r="P23" s="41"/>
      <c r="Q23" s="41"/>
      <c r="R23" s="41"/>
      <c r="S23" s="41"/>
      <c r="T23" s="41"/>
      <c r="U23" s="41"/>
      <c r="V23" s="41"/>
      <c r="W23" s="41"/>
      <c r="X23" s="41"/>
      <c r="Y23" s="41"/>
      <c r="Z23" s="41"/>
      <c r="AA23" s="41"/>
      <c r="AB23" s="41"/>
      <c r="AC23" s="41"/>
      <c r="AD23" s="41"/>
      <c r="AE23" s="41"/>
      <c r="AF23" s="41"/>
      <c r="AG23" s="41"/>
      <c r="AH23" s="41"/>
      <c r="AI23" s="41"/>
      <c r="AJ23" s="41"/>
      <c r="AK23" s="41"/>
      <c r="AL23" s="41"/>
      <c r="AM23" s="41"/>
      <c r="AN23" s="41"/>
      <c r="AO23" s="41"/>
      <c r="AP23" s="41"/>
      <c r="AQ23" s="41"/>
      <c r="AR23" s="41"/>
      <c r="AS23" s="41"/>
      <c r="AT23" s="41"/>
      <c r="AU23" s="41"/>
      <c r="AV23" s="41"/>
      <c r="AW23" s="41"/>
      <c r="AX23" s="41"/>
      <c r="AY23" s="41"/>
      <c r="AZ23" s="41"/>
      <c r="BA23" s="41"/>
      <c r="BB23" s="41"/>
      <c r="BC23" s="41"/>
      <c r="BD23" s="41"/>
      <c r="BE23" s="41"/>
      <c r="BF23" s="41"/>
      <c r="BG23" s="41"/>
      <c r="BH23" s="41"/>
      <c r="BI23" s="41"/>
      <c r="BJ23" s="41"/>
      <c r="BK23" s="41"/>
      <c r="BL23" s="42"/>
      <c r="BM23" s="42"/>
      <c r="BN23" s="42"/>
      <c r="BO23" s="42"/>
      <c r="BP23" s="42"/>
      <c r="BQ23" s="42"/>
      <c r="BR23" s="42"/>
      <c r="BS23" s="42"/>
      <c r="BT23" s="42"/>
      <c r="BU23" s="42"/>
      <c r="BV23" s="42"/>
      <c r="BW23" s="42"/>
      <c r="BX23" s="42"/>
      <c r="BY23" s="42"/>
      <c r="BZ23" s="42"/>
      <c r="CA23" s="42"/>
      <c r="CB23" s="42"/>
      <c r="CC23" s="42"/>
      <c r="CD23" s="42"/>
      <c r="CE23" s="42"/>
      <c r="CF23" s="42"/>
      <c r="CG23" s="42"/>
      <c r="CH23" s="42"/>
      <c r="CI23" s="42"/>
      <c r="CJ23" s="42"/>
      <c r="CK23" s="42"/>
      <c r="CL23" s="42"/>
      <c r="CM23" s="42"/>
      <c r="CN23" s="42"/>
      <c r="CO23" s="42"/>
      <c r="CP23" s="42"/>
      <c r="CQ23" s="42"/>
      <c r="CR23" s="42"/>
      <c r="CS23" s="42"/>
      <c r="CT23" s="42"/>
      <c r="CU23" s="42"/>
      <c r="CV23" s="42"/>
      <c r="CW23" s="42"/>
      <c r="CX23" s="42"/>
      <c r="CY23" s="42"/>
      <c r="CZ23" s="42"/>
      <c r="DA23" s="42"/>
      <c r="DB23" s="42"/>
      <c r="DC23" s="42"/>
      <c r="DD23" s="42"/>
      <c r="DE23" s="42"/>
      <c r="DF23" s="42"/>
      <c r="DG23" s="42"/>
      <c r="DH23" s="42"/>
      <c r="DI23" s="42"/>
      <c r="DJ23" s="42"/>
      <c r="DK23" s="42"/>
      <c r="DL23" s="42"/>
      <c r="DM23" s="42"/>
      <c r="DN23" s="42"/>
      <c r="DO23" s="42"/>
      <c r="DP23" s="42"/>
      <c r="DQ23" s="42"/>
      <c r="DR23" s="42"/>
      <c r="DS23" s="42"/>
      <c r="DT23" s="42"/>
      <c r="DU23" s="42"/>
      <c r="DV23" s="42"/>
      <c r="DW23" s="42"/>
      <c r="DX23" s="42"/>
      <c r="DY23" s="42"/>
      <c r="DZ23" s="42"/>
      <c r="EA23" s="42"/>
      <c r="EB23" s="42"/>
      <c r="EC23" s="42"/>
      <c r="ED23" s="42"/>
      <c r="EE23" s="42"/>
      <c r="EF23" s="42"/>
      <c r="EG23" s="42"/>
      <c r="EH23" s="42"/>
      <c r="EI23" s="42"/>
      <c r="EJ23" s="42"/>
      <c r="EK23" s="42"/>
      <c r="EL23" s="42"/>
      <c r="EM23" s="42"/>
      <c r="EN23" s="42"/>
      <c r="EO23" s="42"/>
      <c r="EP23" s="42"/>
      <c r="EQ23" s="42"/>
      <c r="ER23" s="42"/>
      <c r="ES23" s="42"/>
      <c r="ET23" s="42"/>
      <c r="EU23" s="42"/>
      <c r="EV23" s="42"/>
      <c r="EW23" s="42"/>
      <c r="EX23" s="42"/>
      <c r="EY23" s="42"/>
      <c r="EZ23" s="42"/>
      <c r="FA23" s="42"/>
      <c r="FB23" s="42"/>
      <c r="FC23" s="42"/>
      <c r="FD23" s="42"/>
      <c r="FE23" s="42"/>
      <c r="FF23" s="42"/>
      <c r="FG23" s="42"/>
      <c r="FH23" s="42"/>
      <c r="FI23" s="42"/>
      <c r="FJ23" s="42"/>
      <c r="FK23" s="42"/>
      <c r="FL23" s="42"/>
      <c r="FM23" s="42"/>
      <c r="FN23" s="42"/>
      <c r="FO23" s="42"/>
      <c r="FP23" s="42"/>
      <c r="FQ23" s="42"/>
      <c r="FR23" s="42"/>
      <c r="FS23" s="42"/>
      <c r="FT23" s="42"/>
      <c r="FU23" s="42"/>
      <c r="FV23" s="42"/>
      <c r="FW23" s="42"/>
      <c r="FX23" s="42"/>
      <c r="FY23" s="42"/>
      <c r="FZ23" s="42"/>
      <c r="GA23" s="42"/>
      <c r="GB23" s="42"/>
      <c r="GC23" s="42"/>
      <c r="GD23" s="42"/>
      <c r="GE23" s="42"/>
      <c r="GF23" s="42"/>
      <c r="GG23" s="42"/>
      <c r="GH23" s="42"/>
      <c r="GI23" s="42"/>
      <c r="GJ23" s="42"/>
      <c r="GK23" s="42"/>
      <c r="GL23" s="42"/>
      <c r="GM23" s="42"/>
      <c r="GN23" s="42"/>
      <c r="GO23" s="42"/>
      <c r="GP23" s="42"/>
      <c r="GQ23" s="42"/>
      <c r="GR23" s="42"/>
      <c r="GS23" s="42"/>
      <c r="GT23" s="42"/>
      <c r="GU23" s="42"/>
      <c r="GV23" s="42"/>
      <c r="GW23" s="42"/>
      <c r="GX23" s="42"/>
      <c r="GY23" s="42"/>
      <c r="GZ23" s="42"/>
      <c r="HA23" s="42"/>
      <c r="HB23" s="42"/>
      <c r="HC23" s="42"/>
      <c r="HD23" s="42"/>
      <c r="HE23" s="42"/>
      <c r="HF23" s="42"/>
      <c r="HG23" s="42"/>
      <c r="HH23" s="42"/>
      <c r="HI23" s="42"/>
      <c r="HJ23" s="42"/>
      <c r="HK23" s="42"/>
      <c r="HL23" s="42"/>
      <c r="HM23" s="42"/>
      <c r="HN23" s="42"/>
      <c r="HO23" s="42"/>
      <c r="HP23" s="42"/>
      <c r="HQ23" s="42"/>
      <c r="HR23" s="42"/>
      <c r="HS23" s="42"/>
      <c r="HT23" s="42"/>
      <c r="HU23" s="42"/>
      <c r="HV23" s="42"/>
      <c r="HW23" s="42"/>
      <c r="HX23" s="42"/>
      <c r="HY23" s="42"/>
      <c r="HZ23" s="42"/>
      <c r="IA23" s="42"/>
      <c r="IB23" s="42"/>
      <c r="IC23" s="42"/>
      <c r="ID23" s="42"/>
      <c r="IE23" s="42"/>
      <c r="IF23" s="42"/>
      <c r="IG23" s="42"/>
      <c r="IH23" s="42"/>
      <c r="II23" s="42"/>
      <c r="IJ23" s="42"/>
      <c r="IK23" s="42"/>
      <c r="IL23" s="42"/>
      <c r="IM23" s="42"/>
      <c r="IN23" s="42"/>
      <c r="IO23" s="42"/>
      <c r="IP23" s="42"/>
      <c r="IQ23" s="42"/>
      <c r="IR23" s="42"/>
      <c r="IS23" s="41"/>
      <c r="IT23" s="42"/>
      <c r="IU23" s="42"/>
    </row>
    <row r="24" spans="1:255" s="43" customFormat="1" x14ac:dyDescent="0.2">
      <c r="A24" s="20">
        <v>22</v>
      </c>
      <c r="B24" s="37" t="s">
        <v>330</v>
      </c>
      <c r="C24" s="38" t="s">
        <v>397</v>
      </c>
      <c r="D24" s="39" t="s">
        <v>394</v>
      </c>
      <c r="E24" s="37" t="s">
        <v>330</v>
      </c>
      <c r="F24" s="93">
        <v>800000146</v>
      </c>
      <c r="G24" s="37" t="s">
        <v>398</v>
      </c>
      <c r="H24" s="37" t="s">
        <v>396</v>
      </c>
      <c r="I24" s="22">
        <v>12</v>
      </c>
      <c r="J24" s="24" t="s">
        <v>399</v>
      </c>
      <c r="K24" s="24" t="s">
        <v>400</v>
      </c>
      <c r="L24" s="40" t="s">
        <v>338</v>
      </c>
      <c r="M24" s="41"/>
      <c r="N24" s="41"/>
      <c r="O24" s="41"/>
      <c r="P24" s="41"/>
      <c r="Q24" s="41"/>
      <c r="R24" s="41"/>
      <c r="S24" s="41"/>
      <c r="T24" s="41"/>
      <c r="U24" s="41"/>
      <c r="V24" s="41"/>
      <c r="W24" s="41"/>
      <c r="X24" s="41"/>
      <c r="Y24" s="41"/>
      <c r="Z24" s="41"/>
      <c r="AA24" s="41"/>
      <c r="AB24" s="41"/>
      <c r="AC24" s="41"/>
      <c r="AD24" s="41"/>
      <c r="AE24" s="41"/>
      <c r="AF24" s="41"/>
      <c r="AG24" s="41"/>
      <c r="AH24" s="41"/>
      <c r="AI24" s="41"/>
      <c r="AJ24" s="41"/>
      <c r="AK24" s="41"/>
      <c r="AL24" s="41"/>
      <c r="AM24" s="41"/>
      <c r="AN24" s="41"/>
      <c r="AO24" s="41"/>
      <c r="AP24" s="41"/>
      <c r="AQ24" s="41"/>
      <c r="AR24" s="41"/>
      <c r="AS24" s="41"/>
      <c r="AT24" s="41"/>
      <c r="AU24" s="41"/>
      <c r="AV24" s="41"/>
      <c r="AW24" s="41"/>
      <c r="AX24" s="41"/>
      <c r="AY24" s="41"/>
      <c r="AZ24" s="41"/>
      <c r="BA24" s="41"/>
      <c r="BB24" s="41"/>
      <c r="BC24" s="41"/>
      <c r="BD24" s="41"/>
      <c r="BE24" s="41"/>
      <c r="BF24" s="41"/>
      <c r="BG24" s="41"/>
      <c r="BH24" s="41"/>
      <c r="BI24" s="41"/>
      <c r="BJ24" s="41"/>
      <c r="BK24" s="41"/>
      <c r="BL24" s="42"/>
      <c r="BM24" s="42"/>
      <c r="BN24" s="42"/>
      <c r="BO24" s="42"/>
      <c r="BP24" s="42"/>
      <c r="BQ24" s="42"/>
      <c r="BR24" s="42"/>
      <c r="BS24" s="42"/>
      <c r="BT24" s="42"/>
      <c r="BU24" s="42"/>
      <c r="BV24" s="42"/>
      <c r="BW24" s="42"/>
      <c r="BX24" s="42"/>
      <c r="BY24" s="42"/>
      <c r="BZ24" s="42"/>
      <c r="CA24" s="42"/>
      <c r="CB24" s="42"/>
      <c r="CC24" s="42"/>
      <c r="CD24" s="42"/>
      <c r="CE24" s="42"/>
      <c r="CF24" s="42"/>
      <c r="CG24" s="42"/>
      <c r="CH24" s="42"/>
      <c r="CI24" s="42"/>
      <c r="CJ24" s="42"/>
      <c r="CK24" s="42"/>
      <c r="CL24" s="42"/>
      <c r="CM24" s="42"/>
      <c r="CN24" s="42"/>
      <c r="CO24" s="42"/>
      <c r="CP24" s="42"/>
      <c r="CQ24" s="42"/>
      <c r="CR24" s="42"/>
      <c r="CS24" s="42"/>
      <c r="CT24" s="42"/>
      <c r="CU24" s="42"/>
      <c r="CV24" s="42"/>
      <c r="CW24" s="42"/>
      <c r="CX24" s="42"/>
      <c r="CY24" s="42"/>
      <c r="CZ24" s="42"/>
      <c r="DA24" s="42"/>
      <c r="DB24" s="42"/>
      <c r="DC24" s="42"/>
      <c r="DD24" s="42"/>
      <c r="DE24" s="42"/>
      <c r="DF24" s="42"/>
      <c r="DG24" s="42"/>
      <c r="DH24" s="42"/>
      <c r="DI24" s="42"/>
      <c r="DJ24" s="42"/>
      <c r="DK24" s="42"/>
      <c r="DL24" s="42"/>
      <c r="DM24" s="42"/>
      <c r="DN24" s="42"/>
      <c r="DO24" s="42"/>
      <c r="DP24" s="42"/>
      <c r="DQ24" s="42"/>
      <c r="DR24" s="42"/>
      <c r="DS24" s="42"/>
      <c r="DT24" s="42"/>
      <c r="DU24" s="42"/>
      <c r="DV24" s="42"/>
      <c r="DW24" s="42"/>
      <c r="DX24" s="42"/>
      <c r="DY24" s="42"/>
      <c r="DZ24" s="42"/>
      <c r="EA24" s="42"/>
      <c r="EB24" s="42"/>
      <c r="EC24" s="42"/>
      <c r="ED24" s="42"/>
      <c r="EE24" s="42"/>
      <c r="EF24" s="42"/>
      <c r="EG24" s="42"/>
      <c r="EH24" s="42"/>
      <c r="EI24" s="42"/>
      <c r="EJ24" s="42"/>
      <c r="EK24" s="42"/>
      <c r="EL24" s="42"/>
      <c r="EM24" s="42"/>
      <c r="EN24" s="42"/>
      <c r="EO24" s="42"/>
      <c r="EP24" s="42"/>
      <c r="EQ24" s="42"/>
      <c r="ER24" s="42"/>
      <c r="ES24" s="42"/>
      <c r="ET24" s="42"/>
      <c r="EU24" s="42"/>
      <c r="EV24" s="42"/>
      <c r="EW24" s="42"/>
      <c r="EX24" s="42"/>
      <c r="EY24" s="42"/>
      <c r="EZ24" s="42"/>
      <c r="FA24" s="42"/>
      <c r="FB24" s="42"/>
      <c r="FC24" s="42"/>
      <c r="FD24" s="42"/>
      <c r="FE24" s="42"/>
      <c r="FF24" s="42"/>
      <c r="FG24" s="42"/>
      <c r="FH24" s="42"/>
      <c r="FI24" s="42"/>
      <c r="FJ24" s="42"/>
      <c r="FK24" s="42"/>
      <c r="FL24" s="42"/>
      <c r="FM24" s="42"/>
      <c r="FN24" s="42"/>
      <c r="FO24" s="42"/>
      <c r="FP24" s="42"/>
      <c r="FQ24" s="42"/>
      <c r="FR24" s="42"/>
      <c r="FS24" s="42"/>
      <c r="FT24" s="42"/>
      <c r="FU24" s="42"/>
      <c r="FV24" s="42"/>
      <c r="FW24" s="42"/>
      <c r="FX24" s="42"/>
      <c r="FY24" s="42"/>
      <c r="FZ24" s="42"/>
      <c r="GA24" s="42"/>
      <c r="GB24" s="42"/>
      <c r="GC24" s="42"/>
      <c r="GD24" s="42"/>
      <c r="GE24" s="42"/>
      <c r="GF24" s="42"/>
      <c r="GG24" s="42"/>
      <c r="GH24" s="42"/>
      <c r="GI24" s="42"/>
      <c r="GJ24" s="42"/>
      <c r="GK24" s="42"/>
      <c r="GL24" s="42"/>
      <c r="GM24" s="42"/>
      <c r="GN24" s="42"/>
      <c r="GO24" s="42"/>
      <c r="GP24" s="42"/>
      <c r="GQ24" s="42"/>
      <c r="GR24" s="42"/>
      <c r="GS24" s="42"/>
      <c r="GT24" s="42"/>
      <c r="GU24" s="42"/>
      <c r="GV24" s="42"/>
      <c r="GW24" s="42"/>
      <c r="GX24" s="42"/>
      <c r="GY24" s="42"/>
      <c r="GZ24" s="42"/>
      <c r="HA24" s="42"/>
      <c r="HB24" s="42"/>
      <c r="HC24" s="42"/>
      <c r="HD24" s="42"/>
      <c r="HE24" s="42"/>
      <c r="HF24" s="42"/>
      <c r="HG24" s="42"/>
      <c r="HH24" s="42"/>
      <c r="HI24" s="42"/>
      <c r="HJ24" s="42"/>
      <c r="HK24" s="42"/>
      <c r="HL24" s="42"/>
      <c r="HM24" s="42"/>
      <c r="HN24" s="42"/>
      <c r="HO24" s="42"/>
      <c r="HP24" s="42"/>
      <c r="HQ24" s="42"/>
      <c r="HR24" s="42"/>
      <c r="HS24" s="42"/>
      <c r="HT24" s="42"/>
      <c r="HU24" s="42"/>
      <c r="HV24" s="42"/>
      <c r="HW24" s="42"/>
      <c r="HX24" s="42"/>
      <c r="HY24" s="42"/>
      <c r="HZ24" s="42"/>
      <c r="IA24" s="42"/>
      <c r="IB24" s="42"/>
      <c r="IC24" s="42"/>
      <c r="ID24" s="42"/>
      <c r="IE24" s="42"/>
      <c r="IF24" s="42"/>
      <c r="IG24" s="42"/>
      <c r="IH24" s="42"/>
      <c r="II24" s="42"/>
      <c r="IJ24" s="42"/>
      <c r="IK24" s="42"/>
      <c r="IL24" s="42"/>
      <c r="IM24" s="42"/>
      <c r="IN24" s="42"/>
      <c r="IO24" s="42"/>
      <c r="IP24" s="42"/>
      <c r="IQ24" s="42"/>
      <c r="IR24" s="42"/>
      <c r="IS24" s="41"/>
      <c r="IT24" s="42"/>
      <c r="IU24" s="42"/>
    </row>
    <row r="25" spans="1:255" s="43" customFormat="1" x14ac:dyDescent="0.2">
      <c r="A25" s="20">
        <v>23</v>
      </c>
      <c r="B25" s="37" t="s">
        <v>330</v>
      </c>
      <c r="C25" s="38" t="s">
        <v>401</v>
      </c>
      <c r="D25" s="39" t="s">
        <v>402</v>
      </c>
      <c r="E25" s="37" t="s">
        <v>330</v>
      </c>
      <c r="F25" s="37" t="s">
        <v>333</v>
      </c>
      <c r="G25" s="37" t="s">
        <v>403</v>
      </c>
      <c r="H25" s="37" t="s">
        <v>335</v>
      </c>
      <c r="I25" s="22">
        <v>12</v>
      </c>
      <c r="J25" s="24" t="s">
        <v>404</v>
      </c>
      <c r="K25" s="24" t="s">
        <v>405</v>
      </c>
      <c r="L25" s="40" t="s">
        <v>338</v>
      </c>
      <c r="M25" s="41"/>
      <c r="N25" s="41"/>
      <c r="O25" s="41"/>
      <c r="P25" s="41"/>
      <c r="Q25" s="41"/>
      <c r="R25" s="41"/>
      <c r="S25" s="41"/>
      <c r="T25" s="41"/>
      <c r="U25" s="41"/>
      <c r="V25" s="41"/>
      <c r="W25" s="41"/>
      <c r="X25" s="41"/>
      <c r="Y25" s="41"/>
      <c r="Z25" s="41"/>
      <c r="AA25" s="41"/>
      <c r="AB25" s="41"/>
      <c r="AC25" s="41"/>
      <c r="AD25" s="41"/>
      <c r="AE25" s="41"/>
      <c r="AF25" s="41"/>
      <c r="AG25" s="41"/>
      <c r="AH25" s="41"/>
      <c r="AI25" s="41"/>
      <c r="AJ25" s="41"/>
      <c r="AK25" s="41"/>
      <c r="AL25" s="41"/>
      <c r="AM25" s="41"/>
      <c r="AN25" s="41"/>
      <c r="AO25" s="41"/>
      <c r="AP25" s="41"/>
      <c r="AQ25" s="41"/>
      <c r="AR25" s="41"/>
      <c r="AS25" s="41"/>
      <c r="AT25" s="41"/>
      <c r="AU25" s="41"/>
      <c r="AV25" s="41"/>
      <c r="AW25" s="41"/>
      <c r="AX25" s="41"/>
      <c r="AY25" s="41"/>
      <c r="AZ25" s="41"/>
      <c r="BA25" s="41"/>
      <c r="BB25" s="41"/>
      <c r="BC25" s="41"/>
      <c r="BD25" s="41"/>
      <c r="BE25" s="41"/>
      <c r="BF25" s="41"/>
      <c r="BG25" s="41"/>
      <c r="BH25" s="41"/>
      <c r="BI25" s="41"/>
      <c r="BJ25" s="41"/>
      <c r="BK25" s="41"/>
      <c r="BL25" s="42"/>
      <c r="BM25" s="42"/>
      <c r="BN25" s="42"/>
      <c r="BO25" s="42"/>
      <c r="BP25" s="42"/>
      <c r="BQ25" s="42"/>
      <c r="BR25" s="42"/>
      <c r="BS25" s="42"/>
      <c r="BT25" s="42"/>
      <c r="BU25" s="42"/>
      <c r="BV25" s="42"/>
      <c r="BW25" s="42"/>
      <c r="BX25" s="42"/>
      <c r="BY25" s="42"/>
      <c r="BZ25" s="42"/>
      <c r="CA25" s="42"/>
      <c r="CB25" s="42"/>
      <c r="CC25" s="42"/>
      <c r="CD25" s="42"/>
      <c r="CE25" s="42"/>
      <c r="CF25" s="42"/>
      <c r="CG25" s="42"/>
      <c r="CH25" s="42"/>
      <c r="CI25" s="42"/>
      <c r="CJ25" s="42"/>
      <c r="CK25" s="42"/>
      <c r="CL25" s="42"/>
      <c r="CM25" s="42"/>
      <c r="CN25" s="42"/>
      <c r="CO25" s="42"/>
      <c r="CP25" s="42"/>
      <c r="CQ25" s="42"/>
      <c r="CR25" s="42"/>
      <c r="CS25" s="42"/>
      <c r="CT25" s="42"/>
      <c r="CU25" s="42"/>
      <c r="CV25" s="42"/>
      <c r="CW25" s="42"/>
      <c r="CX25" s="42"/>
      <c r="CY25" s="42"/>
      <c r="CZ25" s="42"/>
      <c r="DA25" s="42"/>
      <c r="DB25" s="42"/>
      <c r="DC25" s="42"/>
      <c r="DD25" s="42"/>
      <c r="DE25" s="42"/>
      <c r="DF25" s="42"/>
      <c r="DG25" s="42"/>
      <c r="DH25" s="42"/>
      <c r="DI25" s="42"/>
      <c r="DJ25" s="42"/>
      <c r="DK25" s="42"/>
      <c r="DL25" s="42"/>
      <c r="DM25" s="42"/>
      <c r="DN25" s="42"/>
      <c r="DO25" s="42"/>
      <c r="DP25" s="42"/>
      <c r="DQ25" s="42"/>
      <c r="DR25" s="42"/>
      <c r="DS25" s="42"/>
      <c r="DT25" s="42"/>
      <c r="DU25" s="42"/>
      <c r="DV25" s="42"/>
      <c r="DW25" s="42"/>
      <c r="DX25" s="42"/>
      <c r="DY25" s="42"/>
      <c r="DZ25" s="42"/>
      <c r="EA25" s="42"/>
      <c r="EB25" s="42"/>
      <c r="EC25" s="42"/>
      <c r="ED25" s="42"/>
      <c r="EE25" s="42"/>
      <c r="EF25" s="42"/>
      <c r="EG25" s="42"/>
      <c r="EH25" s="42"/>
      <c r="EI25" s="42"/>
      <c r="EJ25" s="42"/>
      <c r="EK25" s="42"/>
      <c r="EL25" s="42"/>
      <c r="EM25" s="42"/>
      <c r="EN25" s="42"/>
      <c r="EO25" s="42"/>
      <c r="EP25" s="42"/>
      <c r="EQ25" s="42"/>
      <c r="ER25" s="42"/>
      <c r="ES25" s="42"/>
      <c r="ET25" s="42"/>
      <c r="EU25" s="42"/>
      <c r="EV25" s="42"/>
      <c r="EW25" s="42"/>
      <c r="EX25" s="42"/>
      <c r="EY25" s="42"/>
      <c r="EZ25" s="42"/>
      <c r="FA25" s="42"/>
      <c r="FB25" s="42"/>
      <c r="FC25" s="42"/>
      <c r="FD25" s="42"/>
      <c r="FE25" s="42"/>
      <c r="FF25" s="42"/>
      <c r="FG25" s="42"/>
      <c r="FH25" s="42"/>
      <c r="FI25" s="42"/>
      <c r="FJ25" s="42"/>
      <c r="FK25" s="42"/>
      <c r="FL25" s="42"/>
      <c r="FM25" s="42"/>
      <c r="FN25" s="42"/>
      <c r="FO25" s="42"/>
      <c r="FP25" s="42"/>
      <c r="FQ25" s="42"/>
      <c r="FR25" s="42"/>
      <c r="FS25" s="42"/>
      <c r="FT25" s="42"/>
      <c r="FU25" s="42"/>
      <c r="FV25" s="42"/>
      <c r="FW25" s="42"/>
      <c r="FX25" s="42"/>
      <c r="FY25" s="42"/>
      <c r="FZ25" s="42"/>
      <c r="GA25" s="42"/>
      <c r="GB25" s="42"/>
      <c r="GC25" s="42"/>
      <c r="GD25" s="42"/>
      <c r="GE25" s="42"/>
      <c r="GF25" s="42"/>
      <c r="GG25" s="42"/>
      <c r="GH25" s="42"/>
      <c r="GI25" s="42"/>
      <c r="GJ25" s="42"/>
      <c r="GK25" s="42"/>
      <c r="GL25" s="42"/>
      <c r="GM25" s="42"/>
      <c r="GN25" s="42"/>
      <c r="GO25" s="42"/>
      <c r="GP25" s="42"/>
      <c r="GQ25" s="42"/>
      <c r="GR25" s="42"/>
      <c r="GS25" s="42"/>
      <c r="GT25" s="42"/>
      <c r="GU25" s="42"/>
      <c r="GV25" s="42"/>
      <c r="GW25" s="42"/>
      <c r="GX25" s="42"/>
      <c r="GY25" s="42"/>
      <c r="GZ25" s="42"/>
      <c r="HA25" s="42"/>
      <c r="HB25" s="42"/>
      <c r="HC25" s="42"/>
      <c r="HD25" s="42"/>
      <c r="HE25" s="42"/>
      <c r="HF25" s="42"/>
      <c r="HG25" s="42"/>
      <c r="HH25" s="42"/>
      <c r="HI25" s="42"/>
      <c r="HJ25" s="42"/>
      <c r="HK25" s="42"/>
      <c r="HL25" s="42"/>
      <c r="HM25" s="42"/>
      <c r="HN25" s="42"/>
      <c r="HO25" s="42"/>
      <c r="HP25" s="42"/>
      <c r="HQ25" s="42"/>
      <c r="HR25" s="42"/>
      <c r="HS25" s="42"/>
      <c r="HT25" s="42"/>
      <c r="HU25" s="42"/>
      <c r="HV25" s="42"/>
      <c r="HW25" s="42"/>
      <c r="HX25" s="42"/>
      <c r="HY25" s="42"/>
      <c r="HZ25" s="42"/>
      <c r="IA25" s="42"/>
      <c r="IB25" s="42"/>
      <c r="IC25" s="42"/>
      <c r="ID25" s="42"/>
      <c r="IE25" s="42"/>
      <c r="IF25" s="42"/>
      <c r="IG25" s="42"/>
      <c r="IH25" s="42"/>
      <c r="II25" s="42"/>
      <c r="IJ25" s="42"/>
      <c r="IK25" s="42"/>
      <c r="IL25" s="42"/>
      <c r="IM25" s="42"/>
      <c r="IN25" s="42"/>
      <c r="IO25" s="42"/>
      <c r="IP25" s="42"/>
      <c r="IQ25" s="42"/>
      <c r="IR25" s="42"/>
      <c r="IS25" s="41"/>
      <c r="IT25" s="42"/>
      <c r="IU25" s="42"/>
    </row>
    <row r="26" spans="1:255" s="43" customFormat="1" ht="25.5" x14ac:dyDescent="0.2">
      <c r="A26" s="20">
        <v>24</v>
      </c>
      <c r="B26" s="37" t="s">
        <v>330</v>
      </c>
      <c r="C26" s="38" t="s">
        <v>406</v>
      </c>
      <c r="D26" s="39" t="s">
        <v>407</v>
      </c>
      <c r="E26" s="37" t="s">
        <v>330</v>
      </c>
      <c r="F26" s="93">
        <v>800000240</v>
      </c>
      <c r="G26" s="37" t="s">
        <v>408</v>
      </c>
      <c r="H26" s="37" t="s">
        <v>335</v>
      </c>
      <c r="I26" s="22">
        <v>12</v>
      </c>
      <c r="J26" s="24" t="s">
        <v>409</v>
      </c>
      <c r="K26" s="24" t="s">
        <v>410</v>
      </c>
      <c r="L26" s="40" t="s">
        <v>338</v>
      </c>
      <c r="M26" s="41"/>
      <c r="N26" s="41"/>
      <c r="O26" s="41"/>
      <c r="P26" s="41"/>
      <c r="Q26" s="41"/>
      <c r="R26" s="41"/>
      <c r="S26" s="41"/>
      <c r="T26" s="41"/>
      <c r="U26" s="41"/>
      <c r="V26" s="41"/>
      <c r="W26" s="41"/>
      <c r="X26" s="41"/>
      <c r="Y26" s="41"/>
      <c r="Z26" s="41"/>
      <c r="AA26" s="41"/>
      <c r="AB26" s="41"/>
      <c r="AC26" s="41"/>
      <c r="AD26" s="41"/>
      <c r="AE26" s="41"/>
      <c r="AF26" s="41"/>
      <c r="AG26" s="41"/>
      <c r="AH26" s="41"/>
      <c r="AI26" s="41"/>
      <c r="AJ26" s="41"/>
      <c r="AK26" s="41"/>
      <c r="AL26" s="41"/>
      <c r="AM26" s="41"/>
      <c r="AN26" s="41"/>
      <c r="AO26" s="41"/>
      <c r="AP26" s="41"/>
      <c r="AQ26" s="41"/>
      <c r="AR26" s="41"/>
      <c r="AS26" s="41"/>
      <c r="AT26" s="41"/>
      <c r="AU26" s="41"/>
      <c r="AV26" s="41"/>
      <c r="AW26" s="41"/>
      <c r="AX26" s="41"/>
      <c r="AY26" s="41"/>
      <c r="AZ26" s="41"/>
      <c r="BA26" s="41"/>
      <c r="BB26" s="41"/>
      <c r="BC26" s="41"/>
      <c r="BD26" s="41"/>
      <c r="BE26" s="41"/>
      <c r="BF26" s="41"/>
      <c r="BG26" s="41"/>
      <c r="BH26" s="41"/>
      <c r="BI26" s="41"/>
      <c r="BJ26" s="41"/>
      <c r="BK26" s="41"/>
      <c r="BL26" s="42"/>
      <c r="BM26" s="42"/>
      <c r="BN26" s="42"/>
      <c r="BO26" s="42"/>
      <c r="BP26" s="42"/>
      <c r="BQ26" s="42"/>
      <c r="BR26" s="42"/>
      <c r="BS26" s="42"/>
      <c r="BT26" s="42"/>
      <c r="BU26" s="42"/>
      <c r="BV26" s="42"/>
      <c r="BW26" s="42"/>
      <c r="BX26" s="42"/>
      <c r="BY26" s="42"/>
      <c r="BZ26" s="42"/>
      <c r="CA26" s="42"/>
      <c r="CB26" s="42"/>
      <c r="CC26" s="42"/>
      <c r="CD26" s="42"/>
      <c r="CE26" s="42"/>
      <c r="CF26" s="42"/>
      <c r="CG26" s="42"/>
      <c r="CH26" s="42"/>
      <c r="CI26" s="42"/>
      <c r="CJ26" s="42"/>
      <c r="CK26" s="42"/>
      <c r="CL26" s="42"/>
      <c r="CM26" s="42"/>
      <c r="CN26" s="42"/>
      <c r="CO26" s="42"/>
      <c r="CP26" s="42"/>
      <c r="CQ26" s="42"/>
      <c r="CR26" s="42"/>
      <c r="CS26" s="42"/>
      <c r="CT26" s="42"/>
      <c r="CU26" s="42"/>
      <c r="CV26" s="42"/>
      <c r="CW26" s="42"/>
      <c r="CX26" s="42"/>
      <c r="CY26" s="42"/>
      <c r="CZ26" s="42"/>
      <c r="DA26" s="42"/>
      <c r="DB26" s="42"/>
      <c r="DC26" s="42"/>
      <c r="DD26" s="42"/>
      <c r="DE26" s="42"/>
      <c r="DF26" s="42"/>
      <c r="DG26" s="42"/>
      <c r="DH26" s="42"/>
      <c r="DI26" s="42"/>
      <c r="DJ26" s="42"/>
      <c r="DK26" s="42"/>
      <c r="DL26" s="42"/>
      <c r="DM26" s="42"/>
      <c r="DN26" s="42"/>
      <c r="DO26" s="42"/>
      <c r="DP26" s="42"/>
      <c r="DQ26" s="42"/>
      <c r="DR26" s="42"/>
      <c r="DS26" s="42"/>
      <c r="DT26" s="42"/>
      <c r="DU26" s="42"/>
      <c r="DV26" s="42"/>
      <c r="DW26" s="42"/>
      <c r="DX26" s="42"/>
      <c r="DY26" s="42"/>
      <c r="DZ26" s="42"/>
      <c r="EA26" s="42"/>
      <c r="EB26" s="42"/>
      <c r="EC26" s="42"/>
      <c r="ED26" s="42"/>
      <c r="EE26" s="42"/>
      <c r="EF26" s="42"/>
      <c r="EG26" s="42"/>
      <c r="EH26" s="42"/>
      <c r="EI26" s="42"/>
      <c r="EJ26" s="42"/>
      <c r="EK26" s="42"/>
      <c r="EL26" s="42"/>
      <c r="EM26" s="42"/>
      <c r="EN26" s="42"/>
      <c r="EO26" s="42"/>
      <c r="EP26" s="42"/>
      <c r="EQ26" s="42"/>
      <c r="ER26" s="42"/>
      <c r="ES26" s="42"/>
      <c r="ET26" s="42"/>
      <c r="EU26" s="42"/>
      <c r="EV26" s="42"/>
      <c r="EW26" s="42"/>
      <c r="EX26" s="42"/>
      <c r="EY26" s="42"/>
      <c r="EZ26" s="42"/>
      <c r="FA26" s="42"/>
      <c r="FB26" s="42"/>
      <c r="FC26" s="42"/>
      <c r="FD26" s="42"/>
      <c r="FE26" s="42"/>
      <c r="FF26" s="42"/>
      <c r="FG26" s="42"/>
      <c r="FH26" s="42"/>
      <c r="FI26" s="42"/>
      <c r="FJ26" s="42"/>
      <c r="FK26" s="42"/>
      <c r="FL26" s="42"/>
      <c r="FM26" s="42"/>
      <c r="FN26" s="42"/>
      <c r="FO26" s="42"/>
      <c r="FP26" s="42"/>
      <c r="FQ26" s="42"/>
      <c r="FR26" s="42"/>
      <c r="FS26" s="42"/>
      <c r="FT26" s="42"/>
      <c r="FU26" s="42"/>
      <c r="FV26" s="42"/>
      <c r="FW26" s="42"/>
      <c r="FX26" s="42"/>
      <c r="FY26" s="42"/>
      <c r="FZ26" s="42"/>
      <c r="GA26" s="42"/>
      <c r="GB26" s="42"/>
      <c r="GC26" s="42"/>
      <c r="GD26" s="42"/>
      <c r="GE26" s="42"/>
      <c r="GF26" s="42"/>
      <c r="GG26" s="42"/>
      <c r="GH26" s="42"/>
      <c r="GI26" s="42"/>
      <c r="GJ26" s="42"/>
      <c r="GK26" s="42"/>
      <c r="GL26" s="42"/>
      <c r="GM26" s="42"/>
      <c r="GN26" s="42"/>
      <c r="GO26" s="42"/>
      <c r="GP26" s="42"/>
      <c r="GQ26" s="42"/>
      <c r="GR26" s="42"/>
      <c r="GS26" s="42"/>
      <c r="GT26" s="42"/>
      <c r="GU26" s="42"/>
      <c r="GV26" s="42"/>
      <c r="GW26" s="42"/>
      <c r="GX26" s="42"/>
      <c r="GY26" s="42"/>
      <c r="GZ26" s="42"/>
      <c r="HA26" s="42"/>
      <c r="HB26" s="42"/>
      <c r="HC26" s="42"/>
      <c r="HD26" s="42"/>
      <c r="HE26" s="42"/>
      <c r="HF26" s="42"/>
      <c r="HG26" s="42"/>
      <c r="HH26" s="42"/>
      <c r="HI26" s="42"/>
      <c r="HJ26" s="42"/>
      <c r="HK26" s="42"/>
      <c r="HL26" s="42"/>
      <c r="HM26" s="42"/>
      <c r="HN26" s="42"/>
      <c r="HO26" s="42"/>
      <c r="HP26" s="42"/>
      <c r="HQ26" s="42"/>
      <c r="HR26" s="42"/>
      <c r="HS26" s="42"/>
      <c r="HT26" s="42"/>
      <c r="HU26" s="42"/>
      <c r="HV26" s="42"/>
      <c r="HW26" s="42"/>
      <c r="HX26" s="42"/>
      <c r="HY26" s="42"/>
      <c r="HZ26" s="42"/>
      <c r="IA26" s="42"/>
      <c r="IB26" s="42"/>
      <c r="IC26" s="42"/>
      <c r="ID26" s="42"/>
      <c r="IE26" s="42"/>
      <c r="IF26" s="42"/>
      <c r="IG26" s="42"/>
      <c r="IH26" s="42"/>
      <c r="II26" s="42"/>
      <c r="IJ26" s="42"/>
      <c r="IK26" s="42"/>
      <c r="IL26" s="42"/>
      <c r="IM26" s="42"/>
      <c r="IN26" s="42"/>
      <c r="IO26" s="42"/>
      <c r="IP26" s="42"/>
      <c r="IQ26" s="42"/>
      <c r="IR26" s="42"/>
      <c r="IS26" s="41"/>
      <c r="IT26" s="42"/>
      <c r="IU26" s="42"/>
    </row>
    <row r="27" spans="1:255" s="43" customFormat="1" ht="25.5" x14ac:dyDescent="0.2">
      <c r="A27" s="20">
        <v>25</v>
      </c>
      <c r="B27" s="37" t="s">
        <v>330</v>
      </c>
      <c r="C27" s="38" t="s">
        <v>411</v>
      </c>
      <c r="D27" s="39" t="s">
        <v>412</v>
      </c>
      <c r="E27" s="37" t="s">
        <v>330</v>
      </c>
      <c r="F27" s="93">
        <v>186015043</v>
      </c>
      <c r="G27" s="37" t="s">
        <v>413</v>
      </c>
      <c r="H27" s="37" t="s">
        <v>335</v>
      </c>
      <c r="I27" s="22">
        <v>12</v>
      </c>
      <c r="J27" s="24" t="s">
        <v>409</v>
      </c>
      <c r="K27" s="24" t="s">
        <v>410</v>
      </c>
      <c r="L27" s="40" t="s">
        <v>338</v>
      </c>
      <c r="M27" s="41"/>
      <c r="N27" s="41"/>
      <c r="O27" s="41"/>
      <c r="P27" s="41"/>
      <c r="Q27" s="41"/>
      <c r="R27" s="41"/>
      <c r="S27" s="41"/>
      <c r="T27" s="41"/>
      <c r="U27" s="41"/>
      <c r="V27" s="41"/>
      <c r="W27" s="41"/>
      <c r="X27" s="41"/>
      <c r="Y27" s="41"/>
      <c r="Z27" s="41"/>
      <c r="AA27" s="41"/>
      <c r="AB27" s="41"/>
      <c r="AC27" s="41"/>
      <c r="AD27" s="41"/>
      <c r="AE27" s="41"/>
      <c r="AF27" s="41"/>
      <c r="AG27" s="41"/>
      <c r="AH27" s="41"/>
      <c r="AI27" s="41"/>
      <c r="AJ27" s="41"/>
      <c r="AK27" s="41"/>
      <c r="AL27" s="41"/>
      <c r="AM27" s="41"/>
      <c r="AN27" s="41"/>
      <c r="AO27" s="41"/>
      <c r="AP27" s="41"/>
      <c r="AQ27" s="41"/>
      <c r="AR27" s="41"/>
      <c r="AS27" s="41"/>
      <c r="AT27" s="41"/>
      <c r="AU27" s="41"/>
      <c r="AV27" s="41"/>
      <c r="AW27" s="41"/>
      <c r="AX27" s="41"/>
      <c r="AY27" s="41"/>
      <c r="AZ27" s="41"/>
      <c r="BA27" s="41"/>
      <c r="BB27" s="41"/>
      <c r="BC27" s="41"/>
      <c r="BD27" s="41"/>
      <c r="BE27" s="41"/>
      <c r="BF27" s="41"/>
      <c r="BG27" s="41"/>
      <c r="BH27" s="41"/>
      <c r="BI27" s="41"/>
      <c r="BJ27" s="41"/>
      <c r="BK27" s="41"/>
      <c r="BL27" s="42"/>
      <c r="BM27" s="42"/>
      <c r="BN27" s="42"/>
      <c r="BO27" s="42"/>
      <c r="BP27" s="42"/>
      <c r="BQ27" s="42"/>
      <c r="BR27" s="42"/>
      <c r="BS27" s="42"/>
      <c r="BT27" s="42"/>
      <c r="BU27" s="42"/>
      <c r="BV27" s="42"/>
      <c r="BW27" s="42"/>
      <c r="BX27" s="42"/>
      <c r="BY27" s="42"/>
      <c r="BZ27" s="42"/>
      <c r="CA27" s="42"/>
      <c r="CB27" s="42"/>
      <c r="CC27" s="42"/>
      <c r="CD27" s="42"/>
      <c r="CE27" s="42"/>
      <c r="CF27" s="42"/>
      <c r="CG27" s="42"/>
      <c r="CH27" s="42"/>
      <c r="CI27" s="42"/>
      <c r="CJ27" s="42"/>
      <c r="CK27" s="42"/>
      <c r="CL27" s="42"/>
      <c r="CM27" s="42"/>
      <c r="CN27" s="42"/>
      <c r="CO27" s="42"/>
      <c r="CP27" s="42"/>
      <c r="CQ27" s="42"/>
      <c r="CR27" s="42"/>
      <c r="CS27" s="42"/>
      <c r="CT27" s="42"/>
      <c r="CU27" s="42"/>
      <c r="CV27" s="42"/>
      <c r="CW27" s="42"/>
      <c r="CX27" s="42"/>
      <c r="CY27" s="42"/>
      <c r="CZ27" s="42"/>
      <c r="DA27" s="42"/>
      <c r="DB27" s="42"/>
      <c r="DC27" s="42"/>
      <c r="DD27" s="42"/>
      <c r="DE27" s="42"/>
      <c r="DF27" s="42"/>
      <c r="DG27" s="42"/>
      <c r="DH27" s="42"/>
      <c r="DI27" s="42"/>
      <c r="DJ27" s="42"/>
      <c r="DK27" s="42"/>
      <c r="DL27" s="42"/>
      <c r="DM27" s="42"/>
      <c r="DN27" s="42"/>
      <c r="DO27" s="42"/>
      <c r="DP27" s="42"/>
      <c r="DQ27" s="42"/>
      <c r="DR27" s="42"/>
      <c r="DS27" s="42"/>
      <c r="DT27" s="42"/>
      <c r="DU27" s="42"/>
      <c r="DV27" s="42"/>
      <c r="DW27" s="42"/>
      <c r="DX27" s="42"/>
      <c r="DY27" s="42"/>
      <c r="DZ27" s="42"/>
      <c r="EA27" s="42"/>
      <c r="EB27" s="42"/>
      <c r="EC27" s="42"/>
      <c r="ED27" s="42"/>
      <c r="EE27" s="42"/>
      <c r="EF27" s="42"/>
      <c r="EG27" s="42"/>
      <c r="EH27" s="42"/>
      <c r="EI27" s="42"/>
      <c r="EJ27" s="42"/>
      <c r="EK27" s="42"/>
      <c r="EL27" s="42"/>
      <c r="EM27" s="42"/>
      <c r="EN27" s="42"/>
      <c r="EO27" s="42"/>
      <c r="EP27" s="42"/>
      <c r="EQ27" s="42"/>
      <c r="ER27" s="42"/>
      <c r="ES27" s="42"/>
      <c r="ET27" s="42"/>
      <c r="EU27" s="42"/>
      <c r="EV27" s="42"/>
      <c r="EW27" s="42"/>
      <c r="EX27" s="42"/>
      <c r="EY27" s="42"/>
      <c r="EZ27" s="42"/>
      <c r="FA27" s="42"/>
      <c r="FB27" s="42"/>
      <c r="FC27" s="42"/>
      <c r="FD27" s="42"/>
      <c r="FE27" s="42"/>
      <c r="FF27" s="42"/>
      <c r="FG27" s="42"/>
      <c r="FH27" s="42"/>
      <c r="FI27" s="42"/>
      <c r="FJ27" s="42"/>
      <c r="FK27" s="42"/>
      <c r="FL27" s="42"/>
      <c r="FM27" s="42"/>
      <c r="FN27" s="42"/>
      <c r="FO27" s="42"/>
      <c r="FP27" s="42"/>
      <c r="FQ27" s="42"/>
      <c r="FR27" s="42"/>
      <c r="FS27" s="42"/>
      <c r="FT27" s="42"/>
      <c r="FU27" s="42"/>
      <c r="FV27" s="42"/>
      <c r="FW27" s="42"/>
      <c r="FX27" s="42"/>
      <c r="FY27" s="42"/>
      <c r="FZ27" s="42"/>
      <c r="GA27" s="42"/>
      <c r="GB27" s="42"/>
      <c r="GC27" s="42"/>
      <c r="GD27" s="42"/>
      <c r="GE27" s="42"/>
      <c r="GF27" s="42"/>
      <c r="GG27" s="42"/>
      <c r="GH27" s="42"/>
      <c r="GI27" s="42"/>
      <c r="GJ27" s="42"/>
      <c r="GK27" s="42"/>
      <c r="GL27" s="42"/>
      <c r="GM27" s="42"/>
      <c r="GN27" s="42"/>
      <c r="GO27" s="42"/>
      <c r="GP27" s="42"/>
      <c r="GQ27" s="42"/>
      <c r="GR27" s="42"/>
      <c r="GS27" s="42"/>
      <c r="GT27" s="42"/>
      <c r="GU27" s="42"/>
      <c r="GV27" s="42"/>
      <c r="GW27" s="42"/>
      <c r="GX27" s="42"/>
      <c r="GY27" s="42"/>
      <c r="GZ27" s="42"/>
      <c r="HA27" s="42"/>
      <c r="HB27" s="42"/>
      <c r="HC27" s="42"/>
      <c r="HD27" s="42"/>
      <c r="HE27" s="42"/>
      <c r="HF27" s="42"/>
      <c r="HG27" s="42"/>
      <c r="HH27" s="42"/>
      <c r="HI27" s="42"/>
      <c r="HJ27" s="42"/>
      <c r="HK27" s="42"/>
      <c r="HL27" s="42"/>
      <c r="HM27" s="42"/>
      <c r="HN27" s="42"/>
      <c r="HO27" s="42"/>
      <c r="HP27" s="42"/>
      <c r="HQ27" s="42"/>
      <c r="HR27" s="42"/>
      <c r="HS27" s="42"/>
      <c r="HT27" s="42"/>
      <c r="HU27" s="42"/>
      <c r="HV27" s="42"/>
      <c r="HW27" s="42"/>
      <c r="HX27" s="42"/>
      <c r="HY27" s="42"/>
      <c r="HZ27" s="42"/>
      <c r="IA27" s="42"/>
      <c r="IB27" s="42"/>
      <c r="IC27" s="42"/>
      <c r="ID27" s="42"/>
      <c r="IE27" s="42"/>
      <c r="IF27" s="42"/>
      <c r="IG27" s="42"/>
      <c r="IH27" s="42"/>
      <c r="II27" s="42"/>
      <c r="IJ27" s="42"/>
      <c r="IK27" s="42"/>
      <c r="IL27" s="42"/>
      <c r="IM27" s="42"/>
      <c r="IN27" s="42"/>
      <c r="IO27" s="42"/>
      <c r="IP27" s="42"/>
      <c r="IQ27" s="42"/>
      <c r="IR27" s="42"/>
      <c r="IS27" s="41"/>
      <c r="IT27" s="42"/>
      <c r="IU27" s="42"/>
    </row>
    <row r="28" spans="1:255" s="43" customFormat="1" ht="25.5" x14ac:dyDescent="0.2">
      <c r="A28" s="20">
        <v>26</v>
      </c>
      <c r="B28" s="37" t="s">
        <v>330</v>
      </c>
      <c r="C28" s="38" t="s">
        <v>414</v>
      </c>
      <c r="D28" s="39" t="s">
        <v>415</v>
      </c>
      <c r="E28" s="37" t="s">
        <v>330</v>
      </c>
      <c r="F28" s="93">
        <v>800000204</v>
      </c>
      <c r="G28" s="37" t="s">
        <v>416</v>
      </c>
      <c r="H28" s="37" t="s">
        <v>396</v>
      </c>
      <c r="I28" s="22">
        <v>12</v>
      </c>
      <c r="J28" s="24" t="s">
        <v>409</v>
      </c>
      <c r="K28" s="24" t="s">
        <v>410</v>
      </c>
      <c r="L28" s="40" t="s">
        <v>338</v>
      </c>
      <c r="M28" s="41"/>
      <c r="N28" s="41"/>
      <c r="O28" s="41"/>
      <c r="P28" s="41"/>
      <c r="Q28" s="41"/>
      <c r="R28" s="41"/>
      <c r="S28" s="41"/>
      <c r="T28" s="41"/>
      <c r="U28" s="41"/>
      <c r="V28" s="41"/>
      <c r="W28" s="41"/>
      <c r="X28" s="41"/>
      <c r="Y28" s="41"/>
      <c r="Z28" s="41"/>
      <c r="AA28" s="41"/>
      <c r="AB28" s="41"/>
      <c r="AC28" s="41"/>
      <c r="AD28" s="41"/>
      <c r="AE28" s="41"/>
      <c r="AF28" s="41"/>
      <c r="AG28" s="41"/>
      <c r="AH28" s="41"/>
      <c r="AI28" s="41"/>
      <c r="AJ28" s="41"/>
      <c r="AK28" s="41"/>
      <c r="AL28" s="41"/>
      <c r="AM28" s="41"/>
      <c r="AN28" s="41"/>
      <c r="AO28" s="41"/>
      <c r="AP28" s="41"/>
      <c r="AQ28" s="41"/>
      <c r="AR28" s="41"/>
      <c r="AS28" s="41"/>
      <c r="AT28" s="41"/>
      <c r="AU28" s="41"/>
      <c r="AV28" s="41"/>
      <c r="AW28" s="41"/>
      <c r="AX28" s="41"/>
      <c r="AY28" s="41"/>
      <c r="AZ28" s="41"/>
      <c r="BA28" s="41"/>
      <c r="BB28" s="41"/>
      <c r="BC28" s="41"/>
      <c r="BD28" s="41"/>
      <c r="BE28" s="41"/>
      <c r="BF28" s="41"/>
      <c r="BG28" s="41"/>
      <c r="BH28" s="41"/>
      <c r="BI28" s="41"/>
      <c r="BJ28" s="41"/>
      <c r="BK28" s="41"/>
      <c r="BL28" s="42"/>
      <c r="BM28" s="42"/>
      <c r="BN28" s="42"/>
      <c r="BO28" s="42"/>
      <c r="BP28" s="42"/>
      <c r="BQ28" s="42"/>
      <c r="BR28" s="42"/>
      <c r="BS28" s="42"/>
      <c r="BT28" s="42"/>
      <c r="BU28" s="42"/>
      <c r="BV28" s="42"/>
      <c r="BW28" s="42"/>
      <c r="BX28" s="42"/>
      <c r="BY28" s="42"/>
      <c r="BZ28" s="42"/>
      <c r="CA28" s="42"/>
      <c r="CB28" s="42"/>
      <c r="CC28" s="42"/>
      <c r="CD28" s="42"/>
      <c r="CE28" s="42"/>
      <c r="CF28" s="42"/>
      <c r="CG28" s="42"/>
      <c r="CH28" s="42"/>
      <c r="CI28" s="42"/>
      <c r="CJ28" s="42"/>
      <c r="CK28" s="42"/>
      <c r="CL28" s="42"/>
      <c r="CM28" s="42"/>
      <c r="CN28" s="42"/>
      <c r="CO28" s="42"/>
      <c r="CP28" s="42"/>
      <c r="CQ28" s="42"/>
      <c r="CR28" s="42"/>
      <c r="CS28" s="42"/>
      <c r="CT28" s="42"/>
      <c r="CU28" s="42"/>
      <c r="CV28" s="42"/>
      <c r="CW28" s="42"/>
      <c r="CX28" s="42"/>
      <c r="CY28" s="42"/>
      <c r="CZ28" s="42"/>
      <c r="DA28" s="42"/>
      <c r="DB28" s="42"/>
      <c r="DC28" s="42"/>
      <c r="DD28" s="42"/>
      <c r="DE28" s="42"/>
      <c r="DF28" s="42"/>
      <c r="DG28" s="42"/>
      <c r="DH28" s="42"/>
      <c r="DI28" s="42"/>
      <c r="DJ28" s="42"/>
      <c r="DK28" s="42"/>
      <c r="DL28" s="42"/>
      <c r="DM28" s="42"/>
      <c r="DN28" s="42"/>
      <c r="DO28" s="42"/>
      <c r="DP28" s="42"/>
      <c r="DQ28" s="42"/>
      <c r="DR28" s="42"/>
      <c r="DS28" s="42"/>
      <c r="DT28" s="42"/>
      <c r="DU28" s="42"/>
      <c r="DV28" s="42"/>
      <c r="DW28" s="42"/>
      <c r="DX28" s="42"/>
      <c r="DY28" s="42"/>
      <c r="DZ28" s="42"/>
      <c r="EA28" s="42"/>
      <c r="EB28" s="42"/>
      <c r="EC28" s="42"/>
      <c r="ED28" s="42"/>
      <c r="EE28" s="42"/>
      <c r="EF28" s="42"/>
      <c r="EG28" s="42"/>
      <c r="EH28" s="42"/>
      <c r="EI28" s="42"/>
      <c r="EJ28" s="42"/>
      <c r="EK28" s="42"/>
      <c r="EL28" s="42"/>
      <c r="EM28" s="42"/>
      <c r="EN28" s="42"/>
      <c r="EO28" s="42"/>
      <c r="EP28" s="42"/>
      <c r="EQ28" s="42"/>
      <c r="ER28" s="42"/>
      <c r="ES28" s="42"/>
      <c r="ET28" s="42"/>
      <c r="EU28" s="42"/>
      <c r="EV28" s="42"/>
      <c r="EW28" s="42"/>
      <c r="EX28" s="42"/>
      <c r="EY28" s="42"/>
      <c r="EZ28" s="42"/>
      <c r="FA28" s="42"/>
      <c r="FB28" s="42"/>
      <c r="FC28" s="42"/>
      <c r="FD28" s="42"/>
      <c r="FE28" s="42"/>
      <c r="FF28" s="42"/>
      <c r="FG28" s="42"/>
      <c r="FH28" s="42"/>
      <c r="FI28" s="42"/>
      <c r="FJ28" s="42"/>
      <c r="FK28" s="42"/>
      <c r="FL28" s="42"/>
      <c r="FM28" s="42"/>
      <c r="FN28" s="42"/>
      <c r="FO28" s="42"/>
      <c r="FP28" s="42"/>
      <c r="FQ28" s="42"/>
      <c r="FR28" s="42"/>
      <c r="FS28" s="42"/>
      <c r="FT28" s="42"/>
      <c r="FU28" s="42"/>
      <c r="FV28" s="42"/>
      <c r="FW28" s="42"/>
      <c r="FX28" s="42"/>
      <c r="FY28" s="42"/>
      <c r="FZ28" s="42"/>
      <c r="GA28" s="42"/>
      <c r="GB28" s="42"/>
      <c r="GC28" s="42"/>
      <c r="GD28" s="42"/>
      <c r="GE28" s="42"/>
      <c r="GF28" s="42"/>
      <c r="GG28" s="42"/>
      <c r="GH28" s="42"/>
      <c r="GI28" s="42"/>
      <c r="GJ28" s="42"/>
      <c r="GK28" s="42"/>
      <c r="GL28" s="42"/>
      <c r="GM28" s="42"/>
      <c r="GN28" s="42"/>
      <c r="GO28" s="42"/>
      <c r="GP28" s="42"/>
      <c r="GQ28" s="42"/>
      <c r="GR28" s="42"/>
      <c r="GS28" s="42"/>
      <c r="GT28" s="42"/>
      <c r="GU28" s="42"/>
      <c r="GV28" s="42"/>
      <c r="GW28" s="42"/>
      <c r="GX28" s="42"/>
      <c r="GY28" s="42"/>
      <c r="GZ28" s="42"/>
      <c r="HA28" s="42"/>
      <c r="HB28" s="42"/>
      <c r="HC28" s="42"/>
      <c r="HD28" s="42"/>
      <c r="HE28" s="42"/>
      <c r="HF28" s="42"/>
      <c r="HG28" s="42"/>
      <c r="HH28" s="42"/>
      <c r="HI28" s="42"/>
      <c r="HJ28" s="42"/>
      <c r="HK28" s="42"/>
      <c r="HL28" s="42"/>
      <c r="HM28" s="42"/>
      <c r="HN28" s="42"/>
      <c r="HO28" s="42"/>
      <c r="HP28" s="42"/>
      <c r="HQ28" s="42"/>
      <c r="HR28" s="42"/>
      <c r="HS28" s="42"/>
      <c r="HT28" s="42"/>
      <c r="HU28" s="42"/>
      <c r="HV28" s="42"/>
      <c r="HW28" s="42"/>
      <c r="HX28" s="42"/>
      <c r="HY28" s="42"/>
      <c r="HZ28" s="42"/>
      <c r="IA28" s="42"/>
      <c r="IB28" s="42"/>
      <c r="IC28" s="42"/>
      <c r="ID28" s="42"/>
      <c r="IE28" s="42"/>
      <c r="IF28" s="42"/>
      <c r="IG28" s="42"/>
      <c r="IH28" s="42"/>
      <c r="II28" s="42"/>
      <c r="IJ28" s="42"/>
      <c r="IK28" s="42"/>
      <c r="IL28" s="42"/>
      <c r="IM28" s="42"/>
      <c r="IN28" s="42"/>
      <c r="IO28" s="42"/>
      <c r="IP28" s="42"/>
      <c r="IQ28" s="42"/>
      <c r="IR28" s="42"/>
      <c r="IS28" s="41"/>
      <c r="IT28" s="42"/>
      <c r="IU28" s="42"/>
    </row>
    <row r="29" spans="1:255" s="46" customFormat="1" ht="25.5" x14ac:dyDescent="0.25">
      <c r="A29" s="20">
        <v>27</v>
      </c>
      <c r="B29" s="37" t="s">
        <v>330</v>
      </c>
      <c r="C29" s="38" t="s">
        <v>417</v>
      </c>
      <c r="D29" s="39" t="s">
        <v>407</v>
      </c>
      <c r="E29" s="37" t="s">
        <v>330</v>
      </c>
      <c r="F29" s="93">
        <v>800000240</v>
      </c>
      <c r="G29" s="37" t="s">
        <v>418</v>
      </c>
      <c r="H29" s="37" t="s">
        <v>335</v>
      </c>
      <c r="I29" s="45">
        <v>12</v>
      </c>
      <c r="J29" s="24" t="s">
        <v>419</v>
      </c>
      <c r="K29" s="24" t="s">
        <v>420</v>
      </c>
      <c r="L29" s="40" t="s">
        <v>338</v>
      </c>
    </row>
    <row r="30" spans="1:255" s="46" customFormat="1" ht="25.5" x14ac:dyDescent="0.25">
      <c r="A30" s="20">
        <v>28</v>
      </c>
      <c r="B30" s="37" t="s">
        <v>330</v>
      </c>
      <c r="C30" s="38" t="s">
        <v>421</v>
      </c>
      <c r="D30" s="39" t="s">
        <v>412</v>
      </c>
      <c r="E30" s="37" t="s">
        <v>330</v>
      </c>
      <c r="F30" s="93">
        <v>186015043</v>
      </c>
      <c r="G30" s="37" t="s">
        <v>422</v>
      </c>
      <c r="H30" s="37" t="s">
        <v>335</v>
      </c>
      <c r="I30" s="22">
        <v>12</v>
      </c>
      <c r="J30" s="24" t="s">
        <v>409</v>
      </c>
      <c r="K30" s="24" t="s">
        <v>410</v>
      </c>
      <c r="L30" s="40" t="s">
        <v>338</v>
      </c>
    </row>
    <row r="31" spans="1:255" s="42" customFormat="1" ht="25.5" x14ac:dyDescent="0.25">
      <c r="A31" s="20">
        <v>29</v>
      </c>
      <c r="B31" s="37" t="s">
        <v>330</v>
      </c>
      <c r="C31" s="38" t="s">
        <v>423</v>
      </c>
      <c r="D31" s="39" t="s">
        <v>415</v>
      </c>
      <c r="E31" s="37" t="s">
        <v>330</v>
      </c>
      <c r="F31" s="93">
        <v>800000204</v>
      </c>
      <c r="G31" s="37" t="s">
        <v>424</v>
      </c>
      <c r="H31" s="37" t="s">
        <v>396</v>
      </c>
      <c r="I31" s="22">
        <v>12</v>
      </c>
      <c r="J31" s="24" t="s">
        <v>409</v>
      </c>
      <c r="K31" s="24" t="s">
        <v>410</v>
      </c>
      <c r="L31" s="40" t="s">
        <v>338</v>
      </c>
      <c r="M31" s="41"/>
      <c r="N31" s="41"/>
      <c r="O31" s="41"/>
      <c r="P31" s="41"/>
      <c r="Q31" s="41"/>
      <c r="R31" s="41"/>
      <c r="S31" s="41"/>
      <c r="T31" s="41"/>
      <c r="U31" s="41"/>
      <c r="V31" s="41"/>
      <c r="W31" s="41"/>
      <c r="X31" s="41"/>
      <c r="Y31" s="41"/>
      <c r="Z31" s="41"/>
      <c r="AA31" s="41"/>
      <c r="AB31" s="41"/>
      <c r="AC31" s="41"/>
      <c r="AD31" s="41"/>
      <c r="AE31" s="41"/>
      <c r="AF31" s="41"/>
      <c r="AG31" s="41"/>
      <c r="AH31" s="41"/>
      <c r="AI31" s="41"/>
      <c r="AJ31" s="41"/>
      <c r="AK31" s="41"/>
      <c r="AL31" s="41"/>
      <c r="AM31" s="41"/>
      <c r="AN31" s="41"/>
      <c r="AO31" s="41"/>
      <c r="AP31" s="41"/>
      <c r="AQ31" s="41"/>
      <c r="AR31" s="41"/>
      <c r="AS31" s="41"/>
      <c r="AT31" s="41"/>
      <c r="AU31" s="41"/>
      <c r="AV31" s="41"/>
      <c r="AW31" s="41"/>
      <c r="AX31" s="41"/>
      <c r="AY31" s="41"/>
      <c r="AZ31" s="41"/>
      <c r="BA31" s="41"/>
      <c r="BB31" s="41"/>
      <c r="BC31" s="41"/>
      <c r="BD31" s="41"/>
      <c r="BE31" s="41"/>
      <c r="BF31" s="41"/>
      <c r="BG31" s="41"/>
      <c r="BH31" s="41"/>
      <c r="BI31" s="41"/>
      <c r="BJ31" s="41"/>
      <c r="BK31" s="41"/>
      <c r="IS31" s="41"/>
    </row>
    <row r="32" spans="1:255" s="42" customFormat="1" ht="25.5" x14ac:dyDescent="0.25">
      <c r="A32" s="20">
        <v>30</v>
      </c>
      <c r="B32" s="37" t="s">
        <v>330</v>
      </c>
      <c r="C32" s="38" t="s">
        <v>425</v>
      </c>
      <c r="D32" s="39" t="s">
        <v>407</v>
      </c>
      <c r="E32" s="37" t="s">
        <v>330</v>
      </c>
      <c r="F32" s="93">
        <v>186015000</v>
      </c>
      <c r="G32" s="37" t="s">
        <v>426</v>
      </c>
      <c r="H32" s="37" t="s">
        <v>335</v>
      </c>
      <c r="I32" s="22">
        <v>12</v>
      </c>
      <c r="J32" s="24" t="s">
        <v>344</v>
      </c>
      <c r="K32" s="24" t="s">
        <v>345</v>
      </c>
      <c r="L32" s="40" t="s">
        <v>338</v>
      </c>
      <c r="M32" s="41"/>
      <c r="N32" s="41"/>
      <c r="O32" s="41"/>
      <c r="P32" s="41"/>
      <c r="Q32" s="41"/>
      <c r="R32" s="41"/>
      <c r="S32" s="41"/>
      <c r="T32" s="41"/>
      <c r="U32" s="41"/>
      <c r="V32" s="41"/>
      <c r="W32" s="41"/>
      <c r="X32" s="41"/>
      <c r="Y32" s="41"/>
      <c r="Z32" s="41"/>
      <c r="AA32" s="41"/>
      <c r="AB32" s="41"/>
      <c r="AC32" s="41"/>
      <c r="AD32" s="41"/>
      <c r="AE32" s="41"/>
      <c r="AF32" s="41"/>
      <c r="AG32" s="41"/>
      <c r="AH32" s="41"/>
      <c r="AI32" s="41"/>
      <c r="AJ32" s="41"/>
      <c r="AK32" s="41"/>
      <c r="AL32" s="41"/>
      <c r="AM32" s="41"/>
      <c r="AN32" s="41"/>
      <c r="AO32" s="41"/>
      <c r="AP32" s="41"/>
      <c r="AQ32" s="41"/>
      <c r="AR32" s="41"/>
      <c r="AS32" s="41"/>
      <c r="AT32" s="41"/>
      <c r="AU32" s="41"/>
      <c r="AV32" s="41"/>
      <c r="AW32" s="41"/>
      <c r="AX32" s="41"/>
      <c r="AY32" s="41"/>
      <c r="AZ32" s="41"/>
      <c r="BA32" s="41"/>
      <c r="BB32" s="41"/>
      <c r="BC32" s="41"/>
      <c r="BD32" s="41"/>
      <c r="BE32" s="41"/>
      <c r="BF32" s="41"/>
      <c r="BG32" s="41"/>
      <c r="BH32" s="41"/>
      <c r="BI32" s="41"/>
      <c r="BJ32" s="41"/>
      <c r="BK32" s="41"/>
      <c r="IS32" s="41"/>
    </row>
    <row r="33" spans="1:63" s="42" customFormat="1" ht="25.5" x14ac:dyDescent="0.25">
      <c r="A33" s="20">
        <v>31</v>
      </c>
      <c r="B33" s="37" t="s">
        <v>330</v>
      </c>
      <c r="C33" s="38" t="s">
        <v>427</v>
      </c>
      <c r="D33" s="39" t="s">
        <v>412</v>
      </c>
      <c r="E33" s="37" t="s">
        <v>330</v>
      </c>
      <c r="F33" s="93">
        <v>186015043</v>
      </c>
      <c r="G33" s="37" t="s">
        <v>428</v>
      </c>
      <c r="H33" s="37" t="s">
        <v>335</v>
      </c>
      <c r="I33" s="22">
        <v>12</v>
      </c>
      <c r="J33" s="24" t="s">
        <v>336</v>
      </c>
      <c r="K33" s="24" t="s">
        <v>337</v>
      </c>
      <c r="L33" s="40" t="s">
        <v>338</v>
      </c>
      <c r="M33" s="41"/>
      <c r="N33" s="41"/>
      <c r="O33" s="41"/>
      <c r="P33" s="41"/>
      <c r="Q33" s="41"/>
      <c r="R33" s="41"/>
      <c r="S33" s="41"/>
      <c r="T33" s="41"/>
      <c r="U33" s="41"/>
      <c r="V33" s="41"/>
      <c r="W33" s="41"/>
      <c r="X33" s="41"/>
      <c r="Y33" s="41"/>
      <c r="Z33" s="41"/>
      <c r="AA33" s="41"/>
      <c r="AB33" s="41"/>
      <c r="AC33" s="41"/>
      <c r="AD33" s="41"/>
      <c r="AE33" s="41"/>
      <c r="AF33" s="41"/>
      <c r="AG33" s="41"/>
      <c r="AH33" s="41"/>
      <c r="AI33" s="41"/>
      <c r="AJ33" s="41"/>
      <c r="AK33" s="41"/>
      <c r="AL33" s="41"/>
      <c r="AM33" s="41"/>
      <c r="AN33" s="41"/>
      <c r="AO33" s="41"/>
      <c r="AP33" s="41"/>
      <c r="AQ33" s="41"/>
      <c r="AR33" s="41"/>
      <c r="AS33" s="41"/>
      <c r="AT33" s="41"/>
      <c r="AU33" s="41"/>
      <c r="AV33" s="41"/>
      <c r="AW33" s="41"/>
      <c r="AX33" s="41"/>
      <c r="AY33" s="41"/>
      <c r="AZ33" s="41"/>
      <c r="BA33" s="41"/>
      <c r="BB33" s="41"/>
      <c r="BC33" s="41"/>
      <c r="BD33" s="41"/>
      <c r="BE33" s="41"/>
      <c r="BF33" s="41"/>
      <c r="BG33" s="41"/>
      <c r="BH33" s="41"/>
      <c r="BI33" s="41"/>
      <c r="BJ33" s="41"/>
      <c r="BK33" s="41"/>
    </row>
    <row r="34" spans="1:63" s="42" customFormat="1" ht="25.5" x14ac:dyDescent="0.25">
      <c r="A34" s="20">
        <v>32</v>
      </c>
      <c r="B34" s="37" t="s">
        <v>330</v>
      </c>
      <c r="C34" s="38" t="s">
        <v>429</v>
      </c>
      <c r="D34" s="39" t="s">
        <v>415</v>
      </c>
      <c r="E34" s="37" t="s">
        <v>330</v>
      </c>
      <c r="F34" s="93">
        <v>800000204</v>
      </c>
      <c r="G34" s="37" t="s">
        <v>430</v>
      </c>
      <c r="H34" s="37" t="s">
        <v>396</v>
      </c>
      <c r="I34" s="22">
        <v>12</v>
      </c>
      <c r="J34" s="24" t="s">
        <v>336</v>
      </c>
      <c r="K34" s="24" t="s">
        <v>337</v>
      </c>
      <c r="L34" s="40" t="s">
        <v>338</v>
      </c>
      <c r="M34" s="41"/>
      <c r="N34" s="41"/>
      <c r="O34" s="41"/>
      <c r="P34" s="41"/>
      <c r="Q34" s="41"/>
      <c r="R34" s="41"/>
      <c r="S34" s="41"/>
      <c r="T34" s="41"/>
      <c r="U34" s="41"/>
      <c r="V34" s="41"/>
      <c r="W34" s="41"/>
      <c r="X34" s="41"/>
      <c r="Y34" s="41"/>
      <c r="Z34" s="41"/>
      <c r="AA34" s="41"/>
      <c r="AB34" s="41"/>
      <c r="AC34" s="41"/>
      <c r="AD34" s="41"/>
      <c r="AE34" s="41"/>
      <c r="AF34" s="41"/>
      <c r="AG34" s="41"/>
      <c r="AH34" s="41"/>
      <c r="AI34" s="41"/>
      <c r="AJ34" s="41"/>
      <c r="AK34" s="41"/>
      <c r="AL34" s="41"/>
      <c r="AM34" s="41"/>
      <c r="AN34" s="41"/>
      <c r="AO34" s="41"/>
      <c r="AP34" s="41"/>
      <c r="AQ34" s="41"/>
      <c r="AR34" s="41"/>
      <c r="AS34" s="41"/>
      <c r="AT34" s="41"/>
      <c r="AU34" s="41"/>
      <c r="AV34" s="41"/>
      <c r="AW34" s="41"/>
      <c r="AX34" s="41"/>
      <c r="AY34" s="41"/>
      <c r="AZ34" s="41"/>
      <c r="BA34" s="41"/>
      <c r="BB34" s="41"/>
      <c r="BC34" s="41"/>
      <c r="BD34" s="41"/>
      <c r="BE34" s="41"/>
      <c r="BF34" s="41"/>
      <c r="BG34" s="41"/>
      <c r="BH34" s="41"/>
      <c r="BI34" s="41"/>
      <c r="BJ34" s="41"/>
      <c r="BK34" s="41"/>
    </row>
    <row r="35" spans="1:63" s="42" customFormat="1" ht="25.5" x14ac:dyDescent="0.25">
      <c r="A35" s="20">
        <v>33</v>
      </c>
      <c r="B35" s="37" t="s">
        <v>330</v>
      </c>
      <c r="C35" s="38" t="s">
        <v>431</v>
      </c>
      <c r="D35" s="39" t="s">
        <v>407</v>
      </c>
      <c r="E35" s="37" t="s">
        <v>330</v>
      </c>
      <c r="F35" s="93">
        <v>186015000</v>
      </c>
      <c r="G35" s="37" t="s">
        <v>432</v>
      </c>
      <c r="H35" s="37" t="s">
        <v>335</v>
      </c>
      <c r="I35" s="22">
        <v>12</v>
      </c>
      <c r="J35" s="24" t="s">
        <v>350</v>
      </c>
      <c r="K35" s="24" t="s">
        <v>351</v>
      </c>
      <c r="L35" s="40" t="s">
        <v>338</v>
      </c>
      <c r="M35" s="41"/>
      <c r="N35" s="41"/>
      <c r="O35" s="41"/>
      <c r="P35" s="41"/>
      <c r="Q35" s="41"/>
      <c r="R35" s="41"/>
      <c r="S35" s="41"/>
      <c r="T35" s="41"/>
      <c r="U35" s="41"/>
      <c r="V35" s="41"/>
      <c r="W35" s="41"/>
      <c r="X35" s="41"/>
      <c r="Y35" s="41"/>
      <c r="Z35" s="41"/>
      <c r="AA35" s="41"/>
      <c r="AB35" s="41"/>
      <c r="AC35" s="41"/>
      <c r="AD35" s="41"/>
      <c r="AE35" s="41"/>
      <c r="AF35" s="41"/>
      <c r="AG35" s="41"/>
      <c r="AH35" s="41"/>
      <c r="AI35" s="41"/>
      <c r="AJ35" s="41"/>
      <c r="AK35" s="41"/>
      <c r="AL35" s="41"/>
      <c r="AM35" s="41"/>
      <c r="AN35" s="41"/>
      <c r="AO35" s="41"/>
      <c r="AP35" s="41"/>
      <c r="AQ35" s="41"/>
      <c r="AR35" s="41"/>
      <c r="AS35" s="41"/>
      <c r="AT35" s="41"/>
      <c r="AU35" s="41"/>
      <c r="AV35" s="41"/>
      <c r="AW35" s="41"/>
      <c r="AX35" s="41"/>
      <c r="AY35" s="41"/>
      <c r="AZ35" s="41"/>
      <c r="BA35" s="41"/>
      <c r="BB35" s="41"/>
      <c r="BC35" s="41"/>
      <c r="BD35" s="41"/>
      <c r="BE35" s="41"/>
      <c r="BF35" s="41"/>
      <c r="BG35" s="41"/>
      <c r="BH35" s="41"/>
      <c r="BI35" s="41"/>
      <c r="BJ35" s="41"/>
      <c r="BK35" s="41"/>
    </row>
    <row r="36" spans="1:63" s="42" customFormat="1" ht="25.5" x14ac:dyDescent="0.25">
      <c r="A36" s="20">
        <v>34</v>
      </c>
      <c r="B36" s="37" t="s">
        <v>330</v>
      </c>
      <c r="C36" s="38" t="s">
        <v>433</v>
      </c>
      <c r="D36" s="39" t="s">
        <v>412</v>
      </c>
      <c r="E36" s="37" t="s">
        <v>330</v>
      </c>
      <c r="F36" s="93">
        <v>186015043</v>
      </c>
      <c r="G36" s="37" t="s">
        <v>434</v>
      </c>
      <c r="H36" s="37" t="s">
        <v>335</v>
      </c>
      <c r="I36" s="22">
        <v>12</v>
      </c>
      <c r="J36" s="24" t="s">
        <v>336</v>
      </c>
      <c r="K36" s="24" t="s">
        <v>337</v>
      </c>
      <c r="L36" s="40" t="s">
        <v>338</v>
      </c>
      <c r="M36" s="41"/>
      <c r="N36" s="41"/>
      <c r="O36" s="41"/>
      <c r="P36" s="41"/>
      <c r="Q36" s="41"/>
      <c r="R36" s="41"/>
      <c r="S36" s="41"/>
      <c r="T36" s="41"/>
      <c r="U36" s="41"/>
      <c r="V36" s="41"/>
      <c r="W36" s="41"/>
      <c r="X36" s="41"/>
      <c r="Y36" s="41"/>
      <c r="Z36" s="41"/>
      <c r="AA36" s="41"/>
      <c r="AB36" s="41"/>
      <c r="AC36" s="41"/>
      <c r="AD36" s="41"/>
      <c r="AE36" s="41"/>
      <c r="AF36" s="41"/>
      <c r="AG36" s="41"/>
      <c r="AH36" s="41"/>
      <c r="AI36" s="41"/>
      <c r="AJ36" s="41"/>
      <c r="AK36" s="41"/>
      <c r="AL36" s="41"/>
      <c r="AM36" s="41"/>
      <c r="AN36" s="41"/>
      <c r="AO36" s="41"/>
      <c r="AP36" s="41"/>
      <c r="AQ36" s="41"/>
      <c r="AR36" s="41"/>
      <c r="AS36" s="41"/>
      <c r="AT36" s="41"/>
      <c r="AU36" s="41"/>
      <c r="AV36" s="41"/>
      <c r="AW36" s="41"/>
      <c r="AX36" s="41"/>
      <c r="AY36" s="41"/>
      <c r="AZ36" s="41"/>
      <c r="BA36" s="41"/>
      <c r="BB36" s="41"/>
      <c r="BC36" s="41"/>
      <c r="BD36" s="41"/>
      <c r="BE36" s="41"/>
      <c r="BF36" s="41"/>
      <c r="BG36" s="41"/>
      <c r="BH36" s="41"/>
      <c r="BI36" s="41"/>
      <c r="BJ36" s="41"/>
      <c r="BK36" s="41"/>
    </row>
    <row r="37" spans="1:63" s="42" customFormat="1" ht="25.5" x14ac:dyDescent="0.25">
      <c r="A37" s="20">
        <v>35</v>
      </c>
      <c r="B37" s="37" t="s">
        <v>330</v>
      </c>
      <c r="C37" s="38" t="s">
        <v>435</v>
      </c>
      <c r="D37" s="39" t="s">
        <v>415</v>
      </c>
      <c r="E37" s="37" t="s">
        <v>330</v>
      </c>
      <c r="F37" s="93">
        <v>800000204</v>
      </c>
      <c r="G37" s="37" t="s">
        <v>436</v>
      </c>
      <c r="H37" s="37" t="s">
        <v>396</v>
      </c>
      <c r="I37" s="22">
        <v>12</v>
      </c>
      <c r="J37" s="24" t="s">
        <v>437</v>
      </c>
      <c r="K37" s="24" t="s">
        <v>438</v>
      </c>
      <c r="L37" s="40" t="s">
        <v>338</v>
      </c>
      <c r="M37" s="41"/>
      <c r="N37" s="41"/>
      <c r="O37" s="41"/>
      <c r="P37" s="41"/>
      <c r="Q37" s="41"/>
      <c r="R37" s="41"/>
      <c r="S37" s="41"/>
      <c r="T37" s="41"/>
      <c r="U37" s="41"/>
      <c r="V37" s="41"/>
      <c r="W37" s="41"/>
      <c r="X37" s="41"/>
      <c r="Y37" s="41"/>
      <c r="Z37" s="41"/>
      <c r="AA37" s="41"/>
      <c r="AB37" s="41"/>
      <c r="AC37" s="41"/>
      <c r="AD37" s="41"/>
      <c r="AE37" s="41"/>
      <c r="AF37" s="41"/>
      <c r="AG37" s="41"/>
      <c r="AH37" s="41"/>
      <c r="AI37" s="41"/>
      <c r="AJ37" s="41"/>
      <c r="AK37" s="41"/>
      <c r="AL37" s="41"/>
      <c r="AM37" s="41"/>
      <c r="AN37" s="41"/>
      <c r="AO37" s="41"/>
      <c r="AP37" s="41"/>
      <c r="AQ37" s="41"/>
      <c r="AR37" s="41"/>
      <c r="AS37" s="41"/>
      <c r="AT37" s="41"/>
      <c r="AU37" s="41"/>
      <c r="AV37" s="41"/>
      <c r="AW37" s="41"/>
      <c r="AX37" s="41"/>
      <c r="AY37" s="41"/>
      <c r="AZ37" s="41"/>
      <c r="BA37" s="41"/>
      <c r="BB37" s="41"/>
      <c r="BC37" s="41"/>
      <c r="BD37" s="41"/>
      <c r="BE37" s="41"/>
      <c r="BF37" s="41"/>
      <c r="BG37" s="41"/>
      <c r="BH37" s="41"/>
      <c r="BI37" s="41"/>
      <c r="BJ37" s="41"/>
      <c r="BK37" s="41"/>
    </row>
    <row r="38" spans="1:63" s="42" customFormat="1" ht="25.5" x14ac:dyDescent="0.25">
      <c r="A38" s="20">
        <v>36</v>
      </c>
      <c r="B38" s="37" t="s">
        <v>330</v>
      </c>
      <c r="C38" s="38" t="s">
        <v>439</v>
      </c>
      <c r="D38" s="39" t="s">
        <v>407</v>
      </c>
      <c r="E38" s="37" t="s">
        <v>330</v>
      </c>
      <c r="F38" s="93">
        <v>186015000</v>
      </c>
      <c r="G38" s="37" t="s">
        <v>440</v>
      </c>
      <c r="H38" s="37" t="s">
        <v>335</v>
      </c>
      <c r="I38" s="22">
        <v>12</v>
      </c>
      <c r="J38" s="24" t="s">
        <v>441</v>
      </c>
      <c r="K38" s="24" t="s">
        <v>442</v>
      </c>
      <c r="L38" s="40" t="s">
        <v>338</v>
      </c>
      <c r="M38" s="41"/>
      <c r="N38" s="41"/>
      <c r="O38" s="41"/>
      <c r="P38" s="41"/>
      <c r="Q38" s="41"/>
      <c r="R38" s="41"/>
      <c r="S38" s="41"/>
      <c r="T38" s="41"/>
      <c r="U38" s="41"/>
      <c r="V38" s="41"/>
      <c r="W38" s="41"/>
      <c r="X38" s="41"/>
      <c r="Y38" s="41"/>
      <c r="Z38" s="41"/>
      <c r="AA38" s="41"/>
      <c r="AB38" s="41"/>
      <c r="AC38" s="41"/>
      <c r="AD38" s="41"/>
      <c r="AE38" s="41"/>
      <c r="AF38" s="41"/>
      <c r="AG38" s="41"/>
      <c r="AH38" s="41"/>
      <c r="AI38" s="41"/>
      <c r="AJ38" s="41"/>
      <c r="AK38" s="41"/>
      <c r="AL38" s="41"/>
      <c r="AM38" s="41"/>
      <c r="AN38" s="41"/>
      <c r="AO38" s="41"/>
      <c r="AP38" s="41"/>
      <c r="AQ38" s="41"/>
      <c r="AR38" s="41"/>
      <c r="AS38" s="41"/>
      <c r="AT38" s="41"/>
      <c r="AU38" s="41"/>
      <c r="AV38" s="41"/>
      <c r="AW38" s="41"/>
      <c r="AX38" s="41"/>
      <c r="AY38" s="41"/>
      <c r="AZ38" s="41"/>
      <c r="BA38" s="41"/>
      <c r="BB38" s="41"/>
      <c r="BC38" s="41"/>
      <c r="BD38" s="41"/>
      <c r="BE38" s="41"/>
      <c r="BF38" s="41"/>
      <c r="BG38" s="41"/>
      <c r="BH38" s="41"/>
      <c r="BI38" s="41"/>
      <c r="BJ38" s="41"/>
      <c r="BK38" s="41"/>
    </row>
    <row r="39" spans="1:63" s="42" customFormat="1" ht="25.5" x14ac:dyDescent="0.25">
      <c r="A39" s="20">
        <v>37</v>
      </c>
      <c r="B39" s="37" t="s">
        <v>330</v>
      </c>
      <c r="C39" s="38" t="s">
        <v>443</v>
      </c>
      <c r="D39" s="39" t="s">
        <v>412</v>
      </c>
      <c r="E39" s="37" t="s">
        <v>330</v>
      </c>
      <c r="F39" s="93">
        <v>186015043</v>
      </c>
      <c r="G39" s="37" t="s">
        <v>444</v>
      </c>
      <c r="H39" s="37" t="s">
        <v>335</v>
      </c>
      <c r="I39" s="22">
        <v>12</v>
      </c>
      <c r="J39" s="24" t="s">
        <v>445</v>
      </c>
      <c r="K39" s="24" t="s">
        <v>446</v>
      </c>
      <c r="L39" s="40" t="s">
        <v>338</v>
      </c>
      <c r="M39" s="41"/>
      <c r="N39" s="41"/>
      <c r="O39" s="41"/>
      <c r="P39" s="41"/>
      <c r="Q39" s="41"/>
      <c r="R39" s="41"/>
      <c r="S39" s="41"/>
      <c r="T39" s="41"/>
      <c r="U39" s="41"/>
      <c r="V39" s="41"/>
      <c r="W39" s="41"/>
      <c r="X39" s="41"/>
      <c r="Y39" s="41"/>
      <c r="Z39" s="41"/>
      <c r="AA39" s="41"/>
      <c r="AB39" s="41"/>
      <c r="AC39" s="41"/>
      <c r="AD39" s="41"/>
      <c r="AE39" s="41"/>
      <c r="AF39" s="41"/>
      <c r="AG39" s="41"/>
      <c r="AH39" s="41"/>
      <c r="AI39" s="41"/>
      <c r="AJ39" s="41"/>
      <c r="AK39" s="41"/>
      <c r="AL39" s="41"/>
      <c r="AM39" s="41"/>
      <c r="AN39" s="41"/>
      <c r="AO39" s="41"/>
      <c r="AP39" s="41"/>
      <c r="AQ39" s="41"/>
      <c r="AR39" s="41"/>
      <c r="AS39" s="41"/>
      <c r="AT39" s="41"/>
      <c r="AU39" s="41"/>
      <c r="AV39" s="41"/>
      <c r="AW39" s="41"/>
      <c r="AX39" s="41"/>
      <c r="AY39" s="41"/>
      <c r="AZ39" s="41"/>
      <c r="BA39" s="41"/>
      <c r="BB39" s="41"/>
      <c r="BC39" s="41"/>
      <c r="BD39" s="41"/>
      <c r="BE39" s="41"/>
      <c r="BF39" s="41"/>
      <c r="BG39" s="41"/>
      <c r="BH39" s="41"/>
      <c r="BI39" s="41"/>
      <c r="BJ39" s="41"/>
      <c r="BK39" s="41"/>
    </row>
    <row r="40" spans="1:63" s="42" customFormat="1" ht="25.5" x14ac:dyDescent="0.25">
      <c r="A40" s="20">
        <v>38</v>
      </c>
      <c r="B40" s="37" t="s">
        <v>330</v>
      </c>
      <c r="C40" s="38" t="s">
        <v>447</v>
      </c>
      <c r="D40" s="39" t="s">
        <v>415</v>
      </c>
      <c r="E40" s="37" t="s">
        <v>330</v>
      </c>
      <c r="F40" s="93">
        <v>800000204</v>
      </c>
      <c r="G40" s="37" t="s">
        <v>448</v>
      </c>
      <c r="H40" s="37" t="s">
        <v>396</v>
      </c>
      <c r="I40" s="22">
        <v>12</v>
      </c>
      <c r="J40" s="24" t="s">
        <v>445</v>
      </c>
      <c r="K40" s="24" t="s">
        <v>446</v>
      </c>
      <c r="L40" s="40" t="s">
        <v>338</v>
      </c>
      <c r="M40" s="41"/>
      <c r="N40" s="41"/>
      <c r="O40" s="41"/>
      <c r="P40" s="41"/>
      <c r="Q40" s="41"/>
      <c r="R40" s="41"/>
      <c r="S40" s="41"/>
      <c r="T40" s="41"/>
      <c r="U40" s="41"/>
      <c r="V40" s="41"/>
      <c r="W40" s="41"/>
      <c r="X40" s="41"/>
      <c r="Y40" s="41"/>
      <c r="Z40" s="41"/>
      <c r="AA40" s="41"/>
      <c r="AB40" s="41"/>
      <c r="AC40" s="41"/>
      <c r="AD40" s="41"/>
      <c r="AE40" s="41"/>
      <c r="AF40" s="41"/>
      <c r="AG40" s="41"/>
      <c r="AH40" s="41"/>
      <c r="AI40" s="41"/>
      <c r="AJ40" s="41"/>
      <c r="AK40" s="41"/>
      <c r="AL40" s="41"/>
      <c r="AM40" s="41"/>
      <c r="AN40" s="41"/>
      <c r="AO40" s="41"/>
      <c r="AP40" s="41"/>
      <c r="AQ40" s="41"/>
      <c r="AR40" s="41"/>
      <c r="AS40" s="41"/>
      <c r="AT40" s="41"/>
      <c r="AU40" s="41"/>
      <c r="AV40" s="41"/>
      <c r="AW40" s="41"/>
      <c r="AX40" s="41"/>
      <c r="AY40" s="41"/>
      <c r="AZ40" s="41"/>
      <c r="BA40" s="41"/>
      <c r="BB40" s="41"/>
      <c r="BC40" s="41"/>
      <c r="BD40" s="41"/>
      <c r="BE40" s="41"/>
      <c r="BF40" s="41"/>
      <c r="BG40" s="41"/>
      <c r="BH40" s="41"/>
      <c r="BI40" s="41"/>
      <c r="BJ40" s="41"/>
      <c r="BK40" s="41"/>
    </row>
    <row r="41" spans="1:63" s="42" customFormat="1" ht="25.5" x14ac:dyDescent="0.25">
      <c r="A41" s="20">
        <v>39</v>
      </c>
      <c r="B41" s="37" t="s">
        <v>330</v>
      </c>
      <c r="C41" s="38" t="s">
        <v>449</v>
      </c>
      <c r="D41" s="39" t="s">
        <v>407</v>
      </c>
      <c r="E41" s="37" t="s">
        <v>330</v>
      </c>
      <c r="F41" s="93">
        <v>186015000</v>
      </c>
      <c r="G41" s="37" t="s">
        <v>450</v>
      </c>
      <c r="H41" s="37" t="s">
        <v>335</v>
      </c>
      <c r="I41" s="22">
        <v>12</v>
      </c>
      <c r="J41" s="24" t="s">
        <v>451</v>
      </c>
      <c r="K41" s="24" t="s">
        <v>452</v>
      </c>
      <c r="L41" s="40" t="s">
        <v>338</v>
      </c>
      <c r="M41" s="41"/>
      <c r="N41" s="41"/>
      <c r="O41" s="41"/>
      <c r="P41" s="41"/>
      <c r="Q41" s="41"/>
      <c r="R41" s="41"/>
      <c r="S41" s="41"/>
      <c r="T41" s="41"/>
      <c r="U41" s="41"/>
      <c r="V41" s="41"/>
      <c r="W41" s="41"/>
      <c r="X41" s="41"/>
      <c r="Y41" s="41"/>
      <c r="Z41" s="41"/>
      <c r="AA41" s="41"/>
      <c r="AB41" s="41"/>
      <c r="AC41" s="41"/>
      <c r="AD41" s="41"/>
      <c r="AE41" s="41"/>
      <c r="AF41" s="41"/>
      <c r="AG41" s="41"/>
      <c r="AH41" s="41"/>
      <c r="AI41" s="41"/>
      <c r="AJ41" s="41"/>
      <c r="AK41" s="41"/>
      <c r="AL41" s="41"/>
      <c r="AM41" s="41"/>
      <c r="AN41" s="41"/>
      <c r="AO41" s="41"/>
      <c r="AP41" s="41"/>
      <c r="AQ41" s="41"/>
      <c r="AR41" s="41"/>
      <c r="AS41" s="41"/>
      <c r="AT41" s="41"/>
      <c r="AU41" s="41"/>
      <c r="AV41" s="41"/>
      <c r="AW41" s="41"/>
      <c r="AX41" s="41"/>
      <c r="AY41" s="41"/>
      <c r="AZ41" s="41"/>
      <c r="BA41" s="41"/>
      <c r="BB41" s="41"/>
      <c r="BC41" s="41"/>
      <c r="BD41" s="41"/>
      <c r="BE41" s="41"/>
      <c r="BF41" s="41"/>
      <c r="BG41" s="41"/>
      <c r="BH41" s="41"/>
      <c r="BI41" s="41"/>
      <c r="BJ41" s="41"/>
      <c r="BK41" s="41"/>
    </row>
    <row r="42" spans="1:63" s="42" customFormat="1" ht="25.5" x14ac:dyDescent="0.25">
      <c r="A42" s="20">
        <v>40</v>
      </c>
      <c r="B42" s="37" t="s">
        <v>330</v>
      </c>
      <c r="C42" s="38" t="s">
        <v>453</v>
      </c>
      <c r="D42" s="39" t="s">
        <v>412</v>
      </c>
      <c r="E42" s="37" t="s">
        <v>330</v>
      </c>
      <c r="F42" s="93">
        <v>186015043</v>
      </c>
      <c r="G42" s="37" t="s">
        <v>454</v>
      </c>
      <c r="H42" s="37" t="s">
        <v>335</v>
      </c>
      <c r="I42" s="22">
        <v>12</v>
      </c>
      <c r="J42" s="24" t="s">
        <v>445</v>
      </c>
      <c r="K42" s="24" t="s">
        <v>446</v>
      </c>
      <c r="L42" s="40" t="s">
        <v>338</v>
      </c>
      <c r="M42" s="41"/>
      <c r="N42" s="41"/>
      <c r="O42" s="41"/>
      <c r="P42" s="41"/>
      <c r="Q42" s="41"/>
      <c r="R42" s="41"/>
      <c r="S42" s="41"/>
      <c r="T42" s="41"/>
      <c r="U42" s="41"/>
      <c r="V42" s="41"/>
      <c r="W42" s="41"/>
      <c r="X42" s="41"/>
      <c r="Y42" s="41"/>
      <c r="Z42" s="41"/>
      <c r="AA42" s="41"/>
      <c r="AB42" s="41"/>
      <c r="AC42" s="41"/>
      <c r="AD42" s="41"/>
      <c r="AE42" s="41"/>
      <c r="AF42" s="41"/>
      <c r="AG42" s="41"/>
      <c r="AH42" s="41"/>
      <c r="AI42" s="41"/>
      <c r="AJ42" s="41"/>
      <c r="AK42" s="41"/>
      <c r="AL42" s="41"/>
      <c r="AM42" s="41"/>
      <c r="AN42" s="41"/>
      <c r="AO42" s="41"/>
      <c r="AP42" s="41"/>
      <c r="AQ42" s="41"/>
      <c r="AR42" s="41"/>
      <c r="AS42" s="41"/>
      <c r="AT42" s="41"/>
      <c r="AU42" s="41"/>
      <c r="AV42" s="41"/>
      <c r="AW42" s="41"/>
      <c r="AX42" s="41"/>
      <c r="AY42" s="41"/>
      <c r="AZ42" s="41"/>
      <c r="BA42" s="41"/>
      <c r="BB42" s="41"/>
      <c r="BC42" s="41"/>
      <c r="BD42" s="41"/>
      <c r="BE42" s="41"/>
      <c r="BF42" s="41"/>
      <c r="BG42" s="41"/>
      <c r="BH42" s="41"/>
      <c r="BI42" s="41"/>
      <c r="BJ42" s="41"/>
      <c r="BK42" s="41"/>
    </row>
    <row r="43" spans="1:63" s="42" customFormat="1" ht="25.5" x14ac:dyDescent="0.25">
      <c r="A43" s="20">
        <v>41</v>
      </c>
      <c r="B43" s="37" t="s">
        <v>330</v>
      </c>
      <c r="C43" s="38" t="s">
        <v>455</v>
      </c>
      <c r="D43" s="39" t="s">
        <v>415</v>
      </c>
      <c r="E43" s="37" t="s">
        <v>330</v>
      </c>
      <c r="F43" s="93">
        <v>186015028</v>
      </c>
      <c r="G43" s="37" t="s">
        <v>456</v>
      </c>
      <c r="H43" s="37" t="s">
        <v>396</v>
      </c>
      <c r="I43" s="22">
        <v>12</v>
      </c>
      <c r="J43" s="24" t="s">
        <v>445</v>
      </c>
      <c r="K43" s="24" t="s">
        <v>446</v>
      </c>
      <c r="L43" s="40" t="s">
        <v>338</v>
      </c>
      <c r="M43" s="41"/>
      <c r="N43" s="41"/>
      <c r="O43" s="41"/>
      <c r="P43" s="41"/>
      <c r="Q43" s="41"/>
      <c r="R43" s="41"/>
      <c r="S43" s="41"/>
      <c r="T43" s="41"/>
      <c r="U43" s="41"/>
      <c r="V43" s="41"/>
      <c r="W43" s="41"/>
      <c r="X43" s="41"/>
      <c r="Y43" s="41"/>
      <c r="Z43" s="41"/>
      <c r="AA43" s="41"/>
      <c r="AB43" s="41"/>
      <c r="AC43" s="41"/>
      <c r="AD43" s="41"/>
      <c r="AE43" s="41"/>
      <c r="AF43" s="41"/>
      <c r="AG43" s="41"/>
      <c r="AH43" s="41"/>
      <c r="AI43" s="41"/>
      <c r="AJ43" s="41"/>
      <c r="AK43" s="41"/>
      <c r="AL43" s="41"/>
      <c r="AM43" s="41"/>
      <c r="AN43" s="41"/>
      <c r="AO43" s="41"/>
      <c r="AP43" s="41"/>
      <c r="AQ43" s="41"/>
      <c r="AR43" s="41"/>
      <c r="AS43" s="41"/>
      <c r="AT43" s="41"/>
      <c r="AU43" s="41"/>
      <c r="AV43" s="41"/>
      <c r="AW43" s="41"/>
      <c r="AX43" s="41"/>
      <c r="AY43" s="41"/>
      <c r="AZ43" s="41"/>
      <c r="BA43" s="41"/>
      <c r="BB43" s="41"/>
      <c r="BC43" s="41"/>
      <c r="BD43" s="41"/>
      <c r="BE43" s="41"/>
      <c r="BF43" s="41"/>
      <c r="BG43" s="41"/>
      <c r="BH43" s="41"/>
      <c r="BI43" s="41"/>
      <c r="BJ43" s="41"/>
      <c r="BK43" s="41"/>
    </row>
    <row r="44" spans="1:63" s="42" customFormat="1" ht="25.5" x14ac:dyDescent="0.25">
      <c r="A44" s="20">
        <v>42</v>
      </c>
      <c r="B44" s="37" t="s">
        <v>330</v>
      </c>
      <c r="C44" s="38" t="s">
        <v>457</v>
      </c>
      <c r="D44" s="39" t="s">
        <v>407</v>
      </c>
      <c r="E44" s="37" t="s">
        <v>330</v>
      </c>
      <c r="F44" s="93">
        <v>186015000</v>
      </c>
      <c r="G44" s="37" t="s">
        <v>458</v>
      </c>
      <c r="H44" s="37" t="s">
        <v>335</v>
      </c>
      <c r="I44" s="22">
        <v>12</v>
      </c>
      <c r="J44" s="24" t="s">
        <v>459</v>
      </c>
      <c r="K44" s="24" t="s">
        <v>460</v>
      </c>
      <c r="L44" s="40" t="s">
        <v>338</v>
      </c>
      <c r="M44" s="41"/>
      <c r="N44" s="41"/>
      <c r="O44" s="41"/>
      <c r="P44" s="41"/>
      <c r="Q44" s="41"/>
      <c r="R44" s="41"/>
      <c r="S44" s="41"/>
      <c r="T44" s="41"/>
      <c r="U44" s="41"/>
      <c r="V44" s="41"/>
      <c r="W44" s="41"/>
      <c r="X44" s="41"/>
      <c r="Y44" s="41"/>
      <c r="Z44" s="41"/>
      <c r="AA44" s="41"/>
      <c r="AB44" s="41"/>
      <c r="AC44" s="41"/>
      <c r="AD44" s="41"/>
      <c r="AE44" s="41"/>
      <c r="AF44" s="41"/>
      <c r="AG44" s="41"/>
      <c r="AH44" s="41"/>
      <c r="AI44" s="41"/>
      <c r="AJ44" s="41"/>
      <c r="AK44" s="41"/>
      <c r="AL44" s="41"/>
      <c r="AM44" s="41"/>
      <c r="AN44" s="41"/>
      <c r="AO44" s="41"/>
      <c r="AP44" s="41"/>
      <c r="AQ44" s="41"/>
      <c r="AR44" s="41"/>
      <c r="AS44" s="41"/>
      <c r="AT44" s="41"/>
      <c r="AU44" s="41"/>
      <c r="AV44" s="41"/>
      <c r="AW44" s="41"/>
      <c r="AX44" s="41"/>
      <c r="AY44" s="41"/>
      <c r="AZ44" s="41"/>
      <c r="BA44" s="41"/>
      <c r="BB44" s="41"/>
      <c r="BC44" s="41"/>
      <c r="BD44" s="41"/>
      <c r="BE44" s="41"/>
      <c r="BF44" s="41"/>
      <c r="BG44" s="41"/>
      <c r="BH44" s="41"/>
      <c r="BI44" s="41"/>
      <c r="BJ44" s="41"/>
      <c r="BK44" s="41"/>
    </row>
    <row r="45" spans="1:63" s="42" customFormat="1" ht="25.5" x14ac:dyDescent="0.25">
      <c r="A45" s="20">
        <v>43</v>
      </c>
      <c r="B45" s="37" t="s">
        <v>330</v>
      </c>
      <c r="C45" s="38" t="s">
        <v>461</v>
      </c>
      <c r="D45" s="39" t="s">
        <v>412</v>
      </c>
      <c r="E45" s="37" t="s">
        <v>330</v>
      </c>
      <c r="F45" s="93">
        <v>186015043</v>
      </c>
      <c r="G45" s="37" t="s">
        <v>462</v>
      </c>
      <c r="H45" s="37" t="s">
        <v>335</v>
      </c>
      <c r="I45" s="22">
        <v>12</v>
      </c>
      <c r="J45" s="24" t="s">
        <v>445</v>
      </c>
      <c r="K45" s="24" t="s">
        <v>446</v>
      </c>
      <c r="L45" s="40" t="s">
        <v>338</v>
      </c>
      <c r="M45" s="41"/>
      <c r="N45" s="41"/>
      <c r="O45" s="41"/>
      <c r="P45" s="41"/>
      <c r="Q45" s="41"/>
      <c r="R45" s="41"/>
      <c r="S45" s="41"/>
      <c r="T45" s="41"/>
      <c r="U45" s="41"/>
      <c r="V45" s="41"/>
      <c r="W45" s="41"/>
      <c r="X45" s="41"/>
      <c r="Y45" s="41"/>
      <c r="Z45" s="41"/>
      <c r="AA45" s="41"/>
      <c r="AB45" s="41"/>
      <c r="AC45" s="41"/>
      <c r="AD45" s="41"/>
      <c r="AE45" s="41"/>
      <c r="AF45" s="41"/>
      <c r="AG45" s="41"/>
      <c r="AH45" s="41"/>
      <c r="AI45" s="41"/>
      <c r="AJ45" s="41"/>
      <c r="AK45" s="41"/>
      <c r="AL45" s="41"/>
      <c r="AM45" s="41"/>
      <c r="AN45" s="41"/>
      <c r="AO45" s="41"/>
      <c r="AP45" s="41"/>
      <c r="AQ45" s="41"/>
      <c r="AR45" s="41"/>
      <c r="AS45" s="41"/>
      <c r="AT45" s="41"/>
      <c r="AU45" s="41"/>
      <c r="AV45" s="41"/>
      <c r="AW45" s="41"/>
      <c r="AX45" s="41"/>
      <c r="AY45" s="41"/>
      <c r="AZ45" s="41"/>
      <c r="BA45" s="41"/>
      <c r="BB45" s="41"/>
      <c r="BC45" s="41"/>
      <c r="BD45" s="41"/>
      <c r="BE45" s="41"/>
      <c r="BF45" s="41"/>
      <c r="BG45" s="41"/>
      <c r="BH45" s="41"/>
      <c r="BI45" s="41"/>
      <c r="BJ45" s="41"/>
      <c r="BK45" s="41"/>
    </row>
    <row r="46" spans="1:63" s="41" customFormat="1" ht="25.5" x14ac:dyDescent="0.25">
      <c r="A46" s="20">
        <v>44</v>
      </c>
      <c r="B46" s="37" t="s">
        <v>330</v>
      </c>
      <c r="C46" s="38" t="s">
        <v>463</v>
      </c>
      <c r="D46" s="39" t="s">
        <v>464</v>
      </c>
      <c r="E46" s="37" t="s">
        <v>330</v>
      </c>
      <c r="F46" s="93">
        <v>186015031</v>
      </c>
      <c r="G46" s="37" t="s">
        <v>465</v>
      </c>
      <c r="H46" s="37" t="s">
        <v>396</v>
      </c>
      <c r="I46" s="22">
        <v>12</v>
      </c>
      <c r="J46" s="24" t="s">
        <v>466</v>
      </c>
      <c r="K46" s="24" t="s">
        <v>467</v>
      </c>
      <c r="L46" s="40" t="s">
        <v>338</v>
      </c>
    </row>
    <row r="47" spans="1:63" s="41" customFormat="1" ht="25.5" x14ac:dyDescent="0.25">
      <c r="A47" s="20">
        <v>45</v>
      </c>
      <c r="B47" s="37" t="s">
        <v>330</v>
      </c>
      <c r="C47" s="38" t="s">
        <v>468</v>
      </c>
      <c r="D47" s="39" t="s">
        <v>407</v>
      </c>
      <c r="E47" s="37" t="s">
        <v>330</v>
      </c>
      <c r="F47" s="93">
        <v>186015000</v>
      </c>
      <c r="G47" s="37" t="s">
        <v>469</v>
      </c>
      <c r="H47" s="37" t="s">
        <v>335</v>
      </c>
      <c r="I47" s="22">
        <v>12</v>
      </c>
      <c r="J47" s="24" t="s">
        <v>470</v>
      </c>
      <c r="K47" s="24" t="s">
        <v>471</v>
      </c>
      <c r="L47" s="40" t="s">
        <v>338</v>
      </c>
    </row>
    <row r="48" spans="1:63" s="41" customFormat="1" ht="25.5" x14ac:dyDescent="0.25">
      <c r="A48" s="20">
        <v>46</v>
      </c>
      <c r="B48" s="37" t="s">
        <v>330</v>
      </c>
      <c r="C48" s="38" t="s">
        <v>472</v>
      </c>
      <c r="D48" s="39" t="s">
        <v>412</v>
      </c>
      <c r="E48" s="37" t="s">
        <v>330</v>
      </c>
      <c r="F48" s="93">
        <v>186015043</v>
      </c>
      <c r="G48" s="37" t="s">
        <v>473</v>
      </c>
      <c r="H48" s="37" t="s">
        <v>335</v>
      </c>
      <c r="I48" s="22">
        <v>12</v>
      </c>
      <c r="J48" s="24" t="s">
        <v>445</v>
      </c>
      <c r="K48" s="24" t="s">
        <v>446</v>
      </c>
      <c r="L48" s="40" t="s">
        <v>338</v>
      </c>
    </row>
    <row r="49" spans="1:255" s="43" customFormat="1" ht="25.5" x14ac:dyDescent="0.2">
      <c r="A49" s="20">
        <v>47</v>
      </c>
      <c r="B49" s="37" t="s">
        <v>330</v>
      </c>
      <c r="C49" s="38" t="s">
        <v>474</v>
      </c>
      <c r="D49" s="39" t="s">
        <v>464</v>
      </c>
      <c r="E49" s="37" t="s">
        <v>330</v>
      </c>
      <c r="F49" s="93">
        <v>186015031</v>
      </c>
      <c r="G49" s="37" t="s">
        <v>475</v>
      </c>
      <c r="H49" s="37" t="s">
        <v>396</v>
      </c>
      <c r="I49" s="22">
        <v>12</v>
      </c>
      <c r="J49" s="24" t="s">
        <v>476</v>
      </c>
      <c r="K49" s="24" t="s">
        <v>477</v>
      </c>
      <c r="L49" s="40" t="s">
        <v>338</v>
      </c>
      <c r="M49" s="41"/>
      <c r="N49" s="41"/>
      <c r="O49" s="41"/>
      <c r="P49" s="41"/>
      <c r="Q49" s="41"/>
      <c r="R49" s="41"/>
      <c r="S49" s="41"/>
      <c r="T49" s="41"/>
      <c r="U49" s="41"/>
      <c r="V49" s="41"/>
      <c r="W49" s="41"/>
      <c r="X49" s="41"/>
      <c r="Y49" s="41"/>
      <c r="Z49" s="41"/>
      <c r="AA49" s="41"/>
      <c r="AB49" s="41"/>
      <c r="AC49" s="41"/>
      <c r="AD49" s="41"/>
      <c r="AE49" s="41"/>
      <c r="AF49" s="41"/>
      <c r="AG49" s="41"/>
      <c r="AH49" s="41"/>
      <c r="AI49" s="41"/>
      <c r="AJ49" s="41"/>
      <c r="AK49" s="41"/>
      <c r="AL49" s="41"/>
      <c r="AM49" s="41"/>
      <c r="AN49" s="41"/>
      <c r="AO49" s="41"/>
      <c r="AP49" s="41"/>
      <c r="AQ49" s="41"/>
      <c r="AR49" s="41"/>
      <c r="AS49" s="41"/>
      <c r="AT49" s="41"/>
      <c r="AU49" s="41"/>
      <c r="AV49" s="41"/>
      <c r="AW49" s="41"/>
      <c r="AX49" s="41"/>
      <c r="AY49" s="41"/>
      <c r="AZ49" s="41"/>
      <c r="BA49" s="41"/>
      <c r="BB49" s="41"/>
      <c r="BC49" s="41"/>
      <c r="BD49" s="41"/>
      <c r="BE49" s="41"/>
      <c r="BF49" s="41"/>
      <c r="BG49" s="41"/>
      <c r="BH49" s="41"/>
      <c r="BI49" s="41"/>
      <c r="BJ49" s="41"/>
      <c r="BK49" s="41"/>
      <c r="BL49" s="42"/>
      <c r="BM49" s="42"/>
      <c r="BN49" s="42"/>
      <c r="BO49" s="42"/>
      <c r="BP49" s="42"/>
      <c r="BQ49" s="42"/>
      <c r="BR49" s="42"/>
      <c r="BS49" s="42"/>
      <c r="BT49" s="42"/>
      <c r="BU49" s="42"/>
      <c r="BV49" s="42"/>
      <c r="BW49" s="42"/>
      <c r="BX49" s="42"/>
      <c r="BY49" s="42"/>
      <c r="BZ49" s="42"/>
      <c r="CA49" s="42"/>
      <c r="CB49" s="42"/>
      <c r="CC49" s="42"/>
      <c r="CD49" s="42"/>
      <c r="CE49" s="42"/>
      <c r="CF49" s="42"/>
      <c r="CG49" s="42"/>
      <c r="CH49" s="42"/>
      <c r="CI49" s="42"/>
      <c r="CJ49" s="42"/>
      <c r="CK49" s="42"/>
      <c r="CL49" s="42"/>
      <c r="CM49" s="42"/>
      <c r="CN49" s="42"/>
      <c r="CO49" s="42"/>
      <c r="CP49" s="42"/>
      <c r="CQ49" s="42"/>
      <c r="CR49" s="42"/>
      <c r="CS49" s="42"/>
      <c r="CT49" s="42"/>
      <c r="CU49" s="42"/>
      <c r="CV49" s="42"/>
      <c r="CW49" s="42"/>
      <c r="CX49" s="42"/>
      <c r="CY49" s="42"/>
      <c r="CZ49" s="42"/>
      <c r="DA49" s="42"/>
      <c r="DB49" s="42"/>
      <c r="DC49" s="42"/>
      <c r="DD49" s="42"/>
      <c r="DE49" s="42"/>
      <c r="DF49" s="42"/>
      <c r="DG49" s="42"/>
      <c r="DH49" s="42"/>
      <c r="DI49" s="42"/>
      <c r="DJ49" s="42"/>
      <c r="DK49" s="42"/>
      <c r="DL49" s="42"/>
      <c r="DM49" s="42"/>
      <c r="DN49" s="42"/>
      <c r="DO49" s="42"/>
      <c r="DP49" s="42"/>
      <c r="DQ49" s="42"/>
      <c r="DR49" s="42"/>
      <c r="DS49" s="42"/>
      <c r="DT49" s="42"/>
      <c r="DU49" s="42"/>
      <c r="DV49" s="42"/>
      <c r="DW49" s="42"/>
      <c r="DX49" s="42"/>
      <c r="DY49" s="42"/>
      <c r="DZ49" s="42"/>
      <c r="EA49" s="42"/>
      <c r="EB49" s="42"/>
      <c r="EC49" s="42"/>
      <c r="ED49" s="42"/>
      <c r="EE49" s="42"/>
      <c r="EF49" s="42"/>
      <c r="EG49" s="42"/>
      <c r="EH49" s="42"/>
      <c r="EI49" s="42"/>
      <c r="EJ49" s="42"/>
      <c r="EK49" s="42"/>
      <c r="EL49" s="42"/>
      <c r="EM49" s="42"/>
      <c r="EN49" s="42"/>
      <c r="EO49" s="42"/>
      <c r="EP49" s="42"/>
      <c r="EQ49" s="42"/>
      <c r="ER49" s="42"/>
      <c r="ES49" s="42"/>
      <c r="ET49" s="42"/>
      <c r="EU49" s="42"/>
      <c r="EV49" s="42"/>
      <c r="EW49" s="42"/>
      <c r="EX49" s="42"/>
      <c r="EY49" s="42"/>
      <c r="EZ49" s="42"/>
      <c r="FA49" s="42"/>
      <c r="FB49" s="42"/>
      <c r="FC49" s="42"/>
      <c r="FD49" s="42"/>
      <c r="FE49" s="42"/>
      <c r="FF49" s="42"/>
      <c r="FG49" s="42"/>
      <c r="FH49" s="42"/>
      <c r="FI49" s="42"/>
      <c r="FJ49" s="42"/>
      <c r="FK49" s="42"/>
      <c r="FL49" s="42"/>
      <c r="FM49" s="42"/>
      <c r="FN49" s="42"/>
      <c r="FO49" s="42"/>
      <c r="FP49" s="42"/>
      <c r="FQ49" s="42"/>
      <c r="FR49" s="42"/>
      <c r="FS49" s="42"/>
      <c r="FT49" s="42"/>
      <c r="FU49" s="42"/>
      <c r="FV49" s="42"/>
      <c r="FW49" s="42"/>
      <c r="FX49" s="42"/>
      <c r="FY49" s="42"/>
      <c r="FZ49" s="42"/>
      <c r="GA49" s="42"/>
      <c r="GB49" s="42"/>
      <c r="GC49" s="42"/>
      <c r="GD49" s="42"/>
      <c r="GE49" s="42"/>
      <c r="GF49" s="42"/>
      <c r="GG49" s="42"/>
      <c r="GH49" s="42"/>
      <c r="GI49" s="42"/>
      <c r="GJ49" s="42"/>
      <c r="GK49" s="42"/>
      <c r="GL49" s="42"/>
      <c r="GM49" s="42"/>
      <c r="GN49" s="42"/>
      <c r="GO49" s="42"/>
      <c r="GP49" s="42"/>
      <c r="GQ49" s="42"/>
      <c r="GR49" s="42"/>
      <c r="GS49" s="42"/>
      <c r="GT49" s="42"/>
      <c r="GU49" s="42"/>
      <c r="GV49" s="42"/>
      <c r="GW49" s="42"/>
      <c r="GX49" s="42"/>
      <c r="GY49" s="42"/>
      <c r="GZ49" s="42"/>
      <c r="HA49" s="42"/>
      <c r="HB49" s="42"/>
      <c r="HC49" s="42"/>
      <c r="HD49" s="42"/>
      <c r="HE49" s="42"/>
      <c r="HF49" s="42"/>
      <c r="HG49" s="42"/>
      <c r="HH49" s="42"/>
      <c r="HI49" s="42"/>
      <c r="HJ49" s="42"/>
      <c r="HK49" s="42"/>
      <c r="HL49" s="42"/>
      <c r="HM49" s="42"/>
      <c r="HN49" s="42"/>
      <c r="HO49" s="42"/>
      <c r="HP49" s="42"/>
      <c r="HQ49" s="42"/>
      <c r="HR49" s="42"/>
      <c r="HS49" s="42"/>
      <c r="HT49" s="42"/>
      <c r="HU49" s="42"/>
      <c r="HV49" s="42"/>
      <c r="HW49" s="42"/>
      <c r="HX49" s="42"/>
      <c r="HY49" s="42"/>
      <c r="HZ49" s="42"/>
      <c r="IA49" s="42"/>
      <c r="IB49" s="42"/>
      <c r="IC49" s="42"/>
      <c r="ID49" s="42"/>
      <c r="IE49" s="42"/>
      <c r="IF49" s="42"/>
      <c r="IG49" s="42"/>
      <c r="IH49" s="42"/>
      <c r="II49" s="42"/>
      <c r="IJ49" s="42"/>
      <c r="IK49" s="42"/>
      <c r="IL49" s="42"/>
      <c r="IM49" s="42"/>
      <c r="IN49" s="42"/>
      <c r="IO49" s="42"/>
      <c r="IP49" s="42"/>
      <c r="IQ49" s="42"/>
      <c r="IR49" s="42"/>
      <c r="IS49" s="41"/>
      <c r="IT49" s="42"/>
      <c r="IU49" s="42"/>
    </row>
    <row r="50" spans="1:255" s="43" customFormat="1" x14ac:dyDescent="0.2">
      <c r="A50" s="20">
        <v>48</v>
      </c>
      <c r="B50" s="37" t="s">
        <v>330</v>
      </c>
      <c r="C50" s="38" t="s">
        <v>478</v>
      </c>
      <c r="D50" s="39" t="s">
        <v>479</v>
      </c>
      <c r="E50" s="37" t="s">
        <v>330</v>
      </c>
      <c r="F50" s="93">
        <v>800000240</v>
      </c>
      <c r="G50" s="37" t="s">
        <v>480</v>
      </c>
      <c r="H50" s="37" t="s">
        <v>330</v>
      </c>
      <c r="I50" s="22">
        <v>12</v>
      </c>
      <c r="J50" s="24" t="s">
        <v>481</v>
      </c>
      <c r="K50" s="24" t="s">
        <v>482</v>
      </c>
      <c r="L50" s="40" t="s">
        <v>338</v>
      </c>
      <c r="M50" s="41"/>
      <c r="N50" s="41"/>
      <c r="O50" s="41"/>
      <c r="P50" s="41"/>
      <c r="Q50" s="41"/>
      <c r="R50" s="41"/>
      <c r="S50" s="41"/>
      <c r="T50" s="41"/>
      <c r="U50" s="41"/>
      <c r="V50" s="41"/>
      <c r="W50" s="41"/>
      <c r="X50" s="41"/>
      <c r="Y50" s="41"/>
      <c r="Z50" s="41"/>
      <c r="AA50" s="41"/>
      <c r="AB50" s="41"/>
      <c r="AC50" s="41"/>
      <c r="AD50" s="41"/>
      <c r="AE50" s="41"/>
      <c r="AF50" s="41"/>
      <c r="AG50" s="41"/>
      <c r="AH50" s="41"/>
      <c r="AI50" s="41"/>
      <c r="AJ50" s="41"/>
      <c r="AK50" s="41"/>
      <c r="AL50" s="41"/>
      <c r="AM50" s="41"/>
      <c r="AN50" s="41"/>
      <c r="AO50" s="41"/>
      <c r="AP50" s="41"/>
      <c r="AQ50" s="41"/>
      <c r="AR50" s="41"/>
      <c r="AS50" s="41"/>
      <c r="AT50" s="41"/>
      <c r="AU50" s="41"/>
      <c r="AV50" s="41"/>
      <c r="AW50" s="41"/>
      <c r="AX50" s="41"/>
      <c r="AY50" s="41"/>
      <c r="AZ50" s="41"/>
      <c r="BA50" s="41"/>
      <c r="BB50" s="41"/>
      <c r="BC50" s="41"/>
      <c r="BD50" s="41"/>
      <c r="BE50" s="41"/>
      <c r="BF50" s="41"/>
      <c r="BG50" s="41"/>
      <c r="BH50" s="41"/>
      <c r="BI50" s="41"/>
      <c r="BJ50" s="41"/>
      <c r="BK50" s="41"/>
      <c r="BL50" s="42"/>
      <c r="BM50" s="42"/>
      <c r="BN50" s="42"/>
      <c r="BO50" s="42"/>
      <c r="BP50" s="42"/>
      <c r="BQ50" s="42"/>
      <c r="BR50" s="42"/>
      <c r="BS50" s="42"/>
      <c r="BT50" s="42"/>
      <c r="BU50" s="42"/>
      <c r="BV50" s="42"/>
      <c r="BW50" s="42"/>
      <c r="BX50" s="42"/>
      <c r="BY50" s="42"/>
      <c r="BZ50" s="42"/>
      <c r="CA50" s="42"/>
      <c r="CB50" s="42"/>
      <c r="CC50" s="42"/>
      <c r="CD50" s="42"/>
      <c r="CE50" s="42"/>
      <c r="CF50" s="42"/>
      <c r="CG50" s="42"/>
      <c r="CH50" s="42"/>
      <c r="CI50" s="42"/>
      <c r="CJ50" s="42"/>
      <c r="CK50" s="42"/>
      <c r="CL50" s="42"/>
      <c r="CM50" s="42"/>
      <c r="CN50" s="42"/>
      <c r="CO50" s="42"/>
      <c r="CP50" s="42"/>
      <c r="CQ50" s="42"/>
      <c r="CR50" s="42"/>
      <c r="CS50" s="42"/>
      <c r="CT50" s="42"/>
      <c r="CU50" s="42"/>
      <c r="CV50" s="42"/>
      <c r="CW50" s="42"/>
      <c r="CX50" s="42"/>
      <c r="CY50" s="42"/>
      <c r="CZ50" s="42"/>
      <c r="DA50" s="42"/>
      <c r="DB50" s="42"/>
      <c r="DC50" s="42"/>
      <c r="DD50" s="42"/>
      <c r="DE50" s="42"/>
      <c r="DF50" s="42"/>
      <c r="DG50" s="42"/>
      <c r="DH50" s="42"/>
      <c r="DI50" s="42"/>
      <c r="DJ50" s="42"/>
      <c r="DK50" s="42"/>
      <c r="DL50" s="42"/>
      <c r="DM50" s="42"/>
      <c r="DN50" s="42"/>
      <c r="DO50" s="42"/>
      <c r="DP50" s="42"/>
      <c r="DQ50" s="42"/>
      <c r="DR50" s="42"/>
      <c r="DS50" s="42"/>
      <c r="DT50" s="42"/>
      <c r="DU50" s="42"/>
      <c r="DV50" s="42"/>
      <c r="DW50" s="42"/>
      <c r="DX50" s="42"/>
      <c r="DY50" s="42"/>
      <c r="DZ50" s="42"/>
      <c r="EA50" s="42"/>
      <c r="EB50" s="42"/>
      <c r="EC50" s="42"/>
      <c r="ED50" s="42"/>
      <c r="EE50" s="42"/>
      <c r="EF50" s="42"/>
      <c r="EG50" s="42"/>
      <c r="EH50" s="42"/>
      <c r="EI50" s="42"/>
      <c r="EJ50" s="42"/>
      <c r="EK50" s="42"/>
      <c r="EL50" s="42"/>
      <c r="EM50" s="42"/>
      <c r="EN50" s="42"/>
      <c r="EO50" s="42"/>
      <c r="EP50" s="42"/>
      <c r="EQ50" s="42"/>
      <c r="ER50" s="42"/>
      <c r="ES50" s="42"/>
      <c r="ET50" s="42"/>
      <c r="EU50" s="42"/>
      <c r="EV50" s="42"/>
      <c r="EW50" s="42"/>
      <c r="EX50" s="42"/>
      <c r="EY50" s="42"/>
      <c r="EZ50" s="42"/>
      <c r="FA50" s="42"/>
      <c r="FB50" s="42"/>
      <c r="FC50" s="42"/>
      <c r="FD50" s="42"/>
      <c r="FE50" s="42"/>
      <c r="FF50" s="42"/>
      <c r="FG50" s="42"/>
      <c r="FH50" s="42"/>
      <c r="FI50" s="42"/>
      <c r="FJ50" s="42"/>
      <c r="FK50" s="42"/>
      <c r="FL50" s="42"/>
      <c r="FM50" s="42"/>
      <c r="FN50" s="42"/>
      <c r="FO50" s="42"/>
      <c r="FP50" s="42"/>
      <c r="FQ50" s="42"/>
      <c r="FR50" s="42"/>
      <c r="FS50" s="42"/>
      <c r="FT50" s="42"/>
      <c r="FU50" s="42"/>
      <c r="FV50" s="42"/>
      <c r="FW50" s="42"/>
      <c r="FX50" s="42"/>
      <c r="FY50" s="42"/>
      <c r="FZ50" s="42"/>
      <c r="GA50" s="42"/>
      <c r="GB50" s="42"/>
      <c r="GC50" s="42"/>
      <c r="GD50" s="42"/>
      <c r="GE50" s="42"/>
      <c r="GF50" s="42"/>
      <c r="GG50" s="42"/>
      <c r="GH50" s="42"/>
      <c r="GI50" s="42"/>
      <c r="GJ50" s="42"/>
      <c r="GK50" s="42"/>
      <c r="GL50" s="42"/>
      <c r="GM50" s="42"/>
      <c r="GN50" s="42"/>
      <c r="GO50" s="42"/>
      <c r="GP50" s="42"/>
      <c r="GQ50" s="42"/>
      <c r="GR50" s="42"/>
      <c r="GS50" s="42"/>
      <c r="GT50" s="42"/>
      <c r="GU50" s="42"/>
      <c r="GV50" s="42"/>
      <c r="GW50" s="42"/>
      <c r="GX50" s="42"/>
      <c r="GY50" s="42"/>
      <c r="GZ50" s="42"/>
      <c r="HA50" s="42"/>
      <c r="HB50" s="42"/>
      <c r="HC50" s="42"/>
      <c r="HD50" s="42"/>
      <c r="HE50" s="42"/>
      <c r="HF50" s="42"/>
      <c r="HG50" s="42"/>
      <c r="HH50" s="42"/>
      <c r="HI50" s="42"/>
      <c r="HJ50" s="42"/>
      <c r="HK50" s="42"/>
      <c r="HL50" s="42"/>
      <c r="HM50" s="42"/>
      <c r="HN50" s="42"/>
      <c r="HO50" s="42"/>
      <c r="HP50" s="42"/>
      <c r="HQ50" s="42"/>
      <c r="HR50" s="42"/>
      <c r="HS50" s="42"/>
      <c r="HT50" s="42"/>
      <c r="HU50" s="42"/>
      <c r="HV50" s="42"/>
      <c r="HW50" s="42"/>
      <c r="HX50" s="42"/>
      <c r="HY50" s="42"/>
      <c r="HZ50" s="42"/>
      <c r="IA50" s="42"/>
      <c r="IB50" s="42"/>
      <c r="IC50" s="42"/>
      <c r="ID50" s="42"/>
      <c r="IE50" s="42"/>
      <c r="IF50" s="42"/>
      <c r="IG50" s="42"/>
      <c r="IH50" s="42"/>
      <c r="II50" s="42"/>
      <c r="IJ50" s="42"/>
      <c r="IK50" s="42"/>
      <c r="IL50" s="42"/>
      <c r="IM50" s="42"/>
      <c r="IN50" s="42"/>
      <c r="IO50" s="42"/>
      <c r="IP50" s="42"/>
      <c r="IQ50" s="42"/>
      <c r="IR50" s="42"/>
      <c r="IS50" s="41"/>
      <c r="IT50" s="42"/>
      <c r="IU50" s="42"/>
    </row>
    <row r="51" spans="1:255" s="43" customFormat="1" x14ac:dyDescent="0.2">
      <c r="A51" s="20">
        <v>49</v>
      </c>
      <c r="B51" s="37" t="s">
        <v>330</v>
      </c>
      <c r="C51" s="38" t="s">
        <v>483</v>
      </c>
      <c r="D51" s="39" t="s">
        <v>484</v>
      </c>
      <c r="E51" s="37" t="s">
        <v>330</v>
      </c>
      <c r="F51" s="93">
        <v>800000277</v>
      </c>
      <c r="G51" s="37" t="s">
        <v>485</v>
      </c>
      <c r="H51" s="37" t="s">
        <v>330</v>
      </c>
      <c r="I51" s="22">
        <v>12</v>
      </c>
      <c r="J51" s="24" t="s">
        <v>481</v>
      </c>
      <c r="K51" s="24" t="s">
        <v>482</v>
      </c>
      <c r="L51" s="40" t="s">
        <v>338</v>
      </c>
      <c r="M51" s="41"/>
      <c r="N51" s="41"/>
      <c r="O51" s="41"/>
      <c r="P51" s="41"/>
      <c r="Q51" s="41"/>
      <c r="R51" s="41"/>
      <c r="S51" s="41"/>
      <c r="T51" s="41"/>
      <c r="U51" s="41"/>
      <c r="V51" s="41"/>
      <c r="W51" s="41"/>
      <c r="X51" s="41"/>
      <c r="Y51" s="41"/>
      <c r="Z51" s="41"/>
      <c r="AA51" s="41"/>
      <c r="AB51" s="41"/>
      <c r="AC51" s="41"/>
      <c r="AD51" s="41"/>
      <c r="AE51" s="41"/>
      <c r="AF51" s="41"/>
      <c r="AG51" s="41"/>
      <c r="AH51" s="41"/>
      <c r="AI51" s="41"/>
      <c r="AJ51" s="41"/>
      <c r="AK51" s="41"/>
      <c r="AL51" s="41"/>
      <c r="AM51" s="41"/>
      <c r="AN51" s="41"/>
      <c r="AO51" s="41"/>
      <c r="AP51" s="41"/>
      <c r="AQ51" s="41"/>
      <c r="AR51" s="41"/>
      <c r="AS51" s="41"/>
      <c r="AT51" s="41"/>
      <c r="AU51" s="41"/>
      <c r="AV51" s="41"/>
      <c r="AW51" s="41"/>
      <c r="AX51" s="41"/>
      <c r="AY51" s="41"/>
      <c r="AZ51" s="41"/>
      <c r="BA51" s="41"/>
      <c r="BB51" s="41"/>
      <c r="BC51" s="41"/>
      <c r="BD51" s="41"/>
      <c r="BE51" s="41"/>
      <c r="BF51" s="41"/>
      <c r="BG51" s="41"/>
      <c r="BH51" s="41"/>
      <c r="BI51" s="41"/>
      <c r="BJ51" s="41"/>
      <c r="BK51" s="41"/>
      <c r="BL51" s="42"/>
      <c r="BM51" s="42"/>
      <c r="BN51" s="42"/>
      <c r="BO51" s="42"/>
      <c r="BP51" s="42"/>
      <c r="BQ51" s="42"/>
      <c r="BR51" s="42"/>
      <c r="BS51" s="42"/>
      <c r="BT51" s="42"/>
      <c r="BU51" s="42"/>
      <c r="BV51" s="42"/>
      <c r="BW51" s="42"/>
      <c r="BX51" s="42"/>
      <c r="BY51" s="42"/>
      <c r="BZ51" s="42"/>
      <c r="CA51" s="42"/>
      <c r="CB51" s="42"/>
      <c r="CC51" s="42"/>
      <c r="CD51" s="42"/>
      <c r="CE51" s="42"/>
      <c r="CF51" s="42"/>
      <c r="CG51" s="42"/>
      <c r="CH51" s="42"/>
      <c r="CI51" s="42"/>
      <c r="CJ51" s="42"/>
      <c r="CK51" s="42"/>
      <c r="CL51" s="42"/>
      <c r="CM51" s="42"/>
      <c r="CN51" s="42"/>
      <c r="CO51" s="42"/>
      <c r="CP51" s="42"/>
      <c r="CQ51" s="42"/>
      <c r="CR51" s="42"/>
      <c r="CS51" s="42"/>
      <c r="CT51" s="42"/>
      <c r="CU51" s="42"/>
      <c r="CV51" s="42"/>
      <c r="CW51" s="42"/>
      <c r="CX51" s="42"/>
      <c r="CY51" s="42"/>
      <c r="CZ51" s="42"/>
      <c r="DA51" s="42"/>
      <c r="DB51" s="42"/>
      <c r="DC51" s="42"/>
      <c r="DD51" s="42"/>
      <c r="DE51" s="42"/>
      <c r="DF51" s="42"/>
      <c r="DG51" s="42"/>
      <c r="DH51" s="42"/>
      <c r="DI51" s="42"/>
      <c r="DJ51" s="42"/>
      <c r="DK51" s="42"/>
      <c r="DL51" s="42"/>
      <c r="DM51" s="42"/>
      <c r="DN51" s="42"/>
      <c r="DO51" s="42"/>
      <c r="DP51" s="42"/>
      <c r="DQ51" s="42"/>
      <c r="DR51" s="42"/>
      <c r="DS51" s="42"/>
      <c r="DT51" s="42"/>
      <c r="DU51" s="42"/>
      <c r="DV51" s="42"/>
      <c r="DW51" s="42"/>
      <c r="DX51" s="42"/>
      <c r="DY51" s="42"/>
      <c r="DZ51" s="42"/>
      <c r="EA51" s="42"/>
      <c r="EB51" s="42"/>
      <c r="EC51" s="42"/>
      <c r="ED51" s="42"/>
      <c r="EE51" s="42"/>
      <c r="EF51" s="42"/>
      <c r="EG51" s="42"/>
      <c r="EH51" s="42"/>
      <c r="EI51" s="42"/>
      <c r="EJ51" s="42"/>
      <c r="EK51" s="42"/>
      <c r="EL51" s="42"/>
      <c r="EM51" s="42"/>
      <c r="EN51" s="42"/>
      <c r="EO51" s="42"/>
      <c r="EP51" s="42"/>
      <c r="EQ51" s="42"/>
      <c r="ER51" s="42"/>
      <c r="ES51" s="42"/>
      <c r="ET51" s="42"/>
      <c r="EU51" s="42"/>
      <c r="EV51" s="42"/>
      <c r="EW51" s="42"/>
      <c r="EX51" s="42"/>
      <c r="EY51" s="42"/>
      <c r="EZ51" s="42"/>
      <c r="FA51" s="42"/>
      <c r="FB51" s="42"/>
      <c r="FC51" s="42"/>
      <c r="FD51" s="42"/>
      <c r="FE51" s="42"/>
      <c r="FF51" s="42"/>
      <c r="FG51" s="42"/>
      <c r="FH51" s="42"/>
      <c r="FI51" s="42"/>
      <c r="FJ51" s="42"/>
      <c r="FK51" s="42"/>
      <c r="FL51" s="42"/>
      <c r="FM51" s="42"/>
      <c r="FN51" s="42"/>
      <c r="FO51" s="42"/>
      <c r="FP51" s="42"/>
      <c r="FQ51" s="42"/>
      <c r="FR51" s="42"/>
      <c r="FS51" s="42"/>
      <c r="FT51" s="42"/>
      <c r="FU51" s="42"/>
      <c r="FV51" s="42"/>
      <c r="FW51" s="42"/>
      <c r="FX51" s="42"/>
      <c r="FY51" s="42"/>
      <c r="FZ51" s="42"/>
      <c r="GA51" s="42"/>
      <c r="GB51" s="42"/>
      <c r="GC51" s="42"/>
      <c r="GD51" s="42"/>
      <c r="GE51" s="42"/>
      <c r="GF51" s="42"/>
      <c r="GG51" s="42"/>
      <c r="GH51" s="42"/>
      <c r="GI51" s="42"/>
      <c r="GJ51" s="42"/>
      <c r="GK51" s="42"/>
      <c r="GL51" s="42"/>
      <c r="GM51" s="42"/>
      <c r="GN51" s="42"/>
      <c r="GO51" s="42"/>
      <c r="GP51" s="42"/>
      <c r="GQ51" s="42"/>
      <c r="GR51" s="42"/>
      <c r="GS51" s="42"/>
      <c r="GT51" s="42"/>
      <c r="GU51" s="42"/>
      <c r="GV51" s="42"/>
      <c r="GW51" s="42"/>
      <c r="GX51" s="42"/>
      <c r="GY51" s="42"/>
      <c r="GZ51" s="42"/>
      <c r="HA51" s="42"/>
      <c r="HB51" s="42"/>
      <c r="HC51" s="42"/>
      <c r="HD51" s="42"/>
      <c r="HE51" s="42"/>
      <c r="HF51" s="42"/>
      <c r="HG51" s="42"/>
      <c r="HH51" s="42"/>
      <c r="HI51" s="42"/>
      <c r="HJ51" s="42"/>
      <c r="HK51" s="42"/>
      <c r="HL51" s="42"/>
      <c r="HM51" s="42"/>
      <c r="HN51" s="42"/>
      <c r="HO51" s="42"/>
      <c r="HP51" s="42"/>
      <c r="HQ51" s="42"/>
      <c r="HR51" s="42"/>
      <c r="HS51" s="42"/>
      <c r="HT51" s="42"/>
      <c r="HU51" s="42"/>
      <c r="HV51" s="42"/>
      <c r="HW51" s="42"/>
      <c r="HX51" s="42"/>
      <c r="HY51" s="42"/>
      <c r="HZ51" s="42"/>
      <c r="IA51" s="42"/>
      <c r="IB51" s="42"/>
      <c r="IC51" s="42"/>
      <c r="ID51" s="42"/>
      <c r="IE51" s="42"/>
      <c r="IF51" s="42"/>
      <c r="IG51" s="42"/>
      <c r="IH51" s="42"/>
      <c r="II51" s="42"/>
      <c r="IJ51" s="42"/>
      <c r="IK51" s="42"/>
      <c r="IL51" s="42"/>
      <c r="IM51" s="42"/>
      <c r="IN51" s="42"/>
      <c r="IO51" s="42"/>
      <c r="IP51" s="42"/>
      <c r="IQ51" s="42"/>
      <c r="IR51" s="42"/>
      <c r="IS51" s="41"/>
      <c r="IT51" s="42"/>
      <c r="IU51" s="42"/>
    </row>
    <row r="52" spans="1:255" s="43" customFormat="1" x14ac:dyDescent="0.2">
      <c r="A52" s="20">
        <v>50</v>
      </c>
      <c r="B52" s="37" t="s">
        <v>330</v>
      </c>
      <c r="C52" s="38" t="s">
        <v>486</v>
      </c>
      <c r="D52" s="39" t="s">
        <v>340</v>
      </c>
      <c r="E52" s="37" t="s">
        <v>330</v>
      </c>
      <c r="F52" s="93">
        <v>800000204</v>
      </c>
      <c r="G52" s="37" t="s">
        <v>487</v>
      </c>
      <c r="H52" s="37" t="s">
        <v>330</v>
      </c>
      <c r="I52" s="22">
        <v>12</v>
      </c>
      <c r="J52" s="24" t="s">
        <v>481</v>
      </c>
      <c r="K52" s="24" t="s">
        <v>482</v>
      </c>
      <c r="L52" s="40" t="s">
        <v>338</v>
      </c>
      <c r="M52" s="41"/>
      <c r="N52" s="41"/>
      <c r="O52" s="41"/>
      <c r="P52" s="41"/>
      <c r="Q52" s="41"/>
      <c r="R52" s="41"/>
      <c r="S52" s="41"/>
      <c r="T52" s="41"/>
      <c r="U52" s="41"/>
      <c r="V52" s="41"/>
      <c r="W52" s="41"/>
      <c r="X52" s="41"/>
      <c r="Y52" s="41"/>
      <c r="Z52" s="41"/>
      <c r="AA52" s="41"/>
      <c r="AB52" s="41"/>
      <c r="AC52" s="41"/>
      <c r="AD52" s="41"/>
      <c r="AE52" s="41"/>
      <c r="AF52" s="41"/>
      <c r="AG52" s="41"/>
      <c r="AH52" s="41"/>
      <c r="AI52" s="41"/>
      <c r="AJ52" s="41"/>
      <c r="AK52" s="41"/>
      <c r="AL52" s="41"/>
      <c r="AM52" s="41"/>
      <c r="AN52" s="41"/>
      <c r="AO52" s="41"/>
      <c r="AP52" s="41"/>
      <c r="AQ52" s="41"/>
      <c r="AR52" s="41"/>
      <c r="AS52" s="41"/>
      <c r="AT52" s="41"/>
      <c r="AU52" s="41"/>
      <c r="AV52" s="41"/>
      <c r="AW52" s="41"/>
      <c r="AX52" s="41"/>
      <c r="AY52" s="41"/>
      <c r="AZ52" s="41"/>
      <c r="BA52" s="41"/>
      <c r="BB52" s="41"/>
      <c r="BC52" s="41"/>
      <c r="BD52" s="41"/>
      <c r="BE52" s="41"/>
      <c r="BF52" s="41"/>
      <c r="BG52" s="41"/>
      <c r="BH52" s="41"/>
      <c r="BI52" s="41"/>
      <c r="BJ52" s="41"/>
      <c r="BK52" s="41"/>
      <c r="BL52" s="42"/>
      <c r="BM52" s="42"/>
      <c r="BN52" s="42"/>
      <c r="BO52" s="42"/>
      <c r="BP52" s="42"/>
      <c r="BQ52" s="42"/>
      <c r="BR52" s="42"/>
      <c r="BS52" s="42"/>
      <c r="BT52" s="42"/>
      <c r="BU52" s="42"/>
      <c r="BV52" s="42"/>
      <c r="BW52" s="42"/>
      <c r="BX52" s="42"/>
      <c r="BY52" s="42"/>
      <c r="BZ52" s="42"/>
      <c r="CA52" s="42"/>
      <c r="CB52" s="42"/>
      <c r="CC52" s="42"/>
      <c r="CD52" s="42"/>
      <c r="CE52" s="42"/>
      <c r="CF52" s="42"/>
      <c r="CG52" s="42"/>
      <c r="CH52" s="42"/>
      <c r="CI52" s="42"/>
      <c r="CJ52" s="42"/>
      <c r="CK52" s="42"/>
      <c r="CL52" s="42"/>
      <c r="CM52" s="42"/>
      <c r="CN52" s="42"/>
      <c r="CO52" s="42"/>
      <c r="CP52" s="42"/>
      <c r="CQ52" s="42"/>
      <c r="CR52" s="42"/>
      <c r="CS52" s="42"/>
      <c r="CT52" s="42"/>
      <c r="CU52" s="42"/>
      <c r="CV52" s="42"/>
      <c r="CW52" s="42"/>
      <c r="CX52" s="42"/>
      <c r="CY52" s="42"/>
      <c r="CZ52" s="42"/>
      <c r="DA52" s="42"/>
      <c r="DB52" s="42"/>
      <c r="DC52" s="42"/>
      <c r="DD52" s="42"/>
      <c r="DE52" s="42"/>
      <c r="DF52" s="42"/>
      <c r="DG52" s="42"/>
      <c r="DH52" s="42"/>
      <c r="DI52" s="42"/>
      <c r="DJ52" s="42"/>
      <c r="DK52" s="42"/>
      <c r="DL52" s="42"/>
      <c r="DM52" s="42"/>
      <c r="DN52" s="42"/>
      <c r="DO52" s="42"/>
      <c r="DP52" s="42"/>
      <c r="DQ52" s="42"/>
      <c r="DR52" s="42"/>
      <c r="DS52" s="42"/>
      <c r="DT52" s="42"/>
      <c r="DU52" s="42"/>
      <c r="DV52" s="42"/>
      <c r="DW52" s="42"/>
      <c r="DX52" s="42"/>
      <c r="DY52" s="42"/>
      <c r="DZ52" s="42"/>
      <c r="EA52" s="42"/>
      <c r="EB52" s="42"/>
      <c r="EC52" s="42"/>
      <c r="ED52" s="42"/>
      <c r="EE52" s="42"/>
      <c r="EF52" s="42"/>
      <c r="EG52" s="42"/>
      <c r="EH52" s="42"/>
      <c r="EI52" s="42"/>
      <c r="EJ52" s="42"/>
      <c r="EK52" s="42"/>
      <c r="EL52" s="42"/>
      <c r="EM52" s="42"/>
      <c r="EN52" s="42"/>
      <c r="EO52" s="42"/>
      <c r="EP52" s="42"/>
      <c r="EQ52" s="42"/>
      <c r="ER52" s="42"/>
      <c r="ES52" s="42"/>
      <c r="ET52" s="42"/>
      <c r="EU52" s="42"/>
      <c r="EV52" s="42"/>
      <c r="EW52" s="42"/>
      <c r="EX52" s="42"/>
      <c r="EY52" s="42"/>
      <c r="EZ52" s="42"/>
      <c r="FA52" s="42"/>
      <c r="FB52" s="42"/>
      <c r="FC52" s="42"/>
      <c r="FD52" s="42"/>
      <c r="FE52" s="42"/>
      <c r="FF52" s="42"/>
      <c r="FG52" s="42"/>
      <c r="FH52" s="42"/>
      <c r="FI52" s="42"/>
      <c r="FJ52" s="42"/>
      <c r="FK52" s="42"/>
      <c r="FL52" s="42"/>
      <c r="FM52" s="42"/>
      <c r="FN52" s="42"/>
      <c r="FO52" s="42"/>
      <c r="FP52" s="42"/>
      <c r="FQ52" s="42"/>
      <c r="FR52" s="42"/>
      <c r="FS52" s="42"/>
      <c r="FT52" s="42"/>
      <c r="FU52" s="42"/>
      <c r="FV52" s="42"/>
      <c r="FW52" s="42"/>
      <c r="FX52" s="42"/>
      <c r="FY52" s="42"/>
      <c r="FZ52" s="42"/>
      <c r="GA52" s="42"/>
      <c r="GB52" s="42"/>
      <c r="GC52" s="42"/>
      <c r="GD52" s="42"/>
      <c r="GE52" s="42"/>
      <c r="GF52" s="42"/>
      <c r="GG52" s="42"/>
      <c r="GH52" s="42"/>
      <c r="GI52" s="42"/>
      <c r="GJ52" s="42"/>
      <c r="GK52" s="42"/>
      <c r="GL52" s="42"/>
      <c r="GM52" s="42"/>
      <c r="GN52" s="42"/>
      <c r="GO52" s="42"/>
      <c r="GP52" s="42"/>
      <c r="GQ52" s="42"/>
      <c r="GR52" s="42"/>
      <c r="GS52" s="42"/>
      <c r="GT52" s="42"/>
      <c r="GU52" s="42"/>
      <c r="GV52" s="42"/>
      <c r="GW52" s="42"/>
      <c r="GX52" s="42"/>
      <c r="GY52" s="42"/>
      <c r="GZ52" s="42"/>
      <c r="HA52" s="42"/>
      <c r="HB52" s="42"/>
      <c r="HC52" s="42"/>
      <c r="HD52" s="42"/>
      <c r="HE52" s="42"/>
      <c r="HF52" s="42"/>
      <c r="HG52" s="42"/>
      <c r="HH52" s="42"/>
      <c r="HI52" s="42"/>
      <c r="HJ52" s="42"/>
      <c r="HK52" s="42"/>
      <c r="HL52" s="42"/>
      <c r="HM52" s="42"/>
      <c r="HN52" s="42"/>
      <c r="HO52" s="42"/>
      <c r="HP52" s="42"/>
      <c r="HQ52" s="42"/>
      <c r="HR52" s="42"/>
      <c r="HS52" s="42"/>
      <c r="HT52" s="42"/>
      <c r="HU52" s="42"/>
      <c r="HV52" s="42"/>
      <c r="HW52" s="42"/>
      <c r="HX52" s="42"/>
      <c r="HY52" s="42"/>
      <c r="HZ52" s="42"/>
      <c r="IA52" s="42"/>
      <c r="IB52" s="42"/>
      <c r="IC52" s="42"/>
      <c r="ID52" s="42"/>
      <c r="IE52" s="42"/>
      <c r="IF52" s="42"/>
      <c r="IG52" s="42"/>
      <c r="IH52" s="42"/>
      <c r="II52" s="42"/>
      <c r="IJ52" s="42"/>
      <c r="IK52" s="42"/>
      <c r="IL52" s="42"/>
      <c r="IM52" s="42"/>
      <c r="IN52" s="42"/>
      <c r="IO52" s="42"/>
      <c r="IP52" s="42"/>
      <c r="IQ52" s="42"/>
      <c r="IR52" s="42"/>
      <c r="IS52" s="41"/>
      <c r="IT52" s="42"/>
      <c r="IU52" s="42"/>
    </row>
    <row r="53" spans="1:255" s="43" customFormat="1" x14ac:dyDescent="0.2">
      <c r="A53" s="20">
        <v>51</v>
      </c>
      <c r="B53" s="37" t="s">
        <v>330</v>
      </c>
      <c r="C53" s="38" t="s">
        <v>488</v>
      </c>
      <c r="D53" s="39" t="s">
        <v>489</v>
      </c>
      <c r="E53" s="37" t="s">
        <v>330</v>
      </c>
      <c r="F53" s="93">
        <v>186015049</v>
      </c>
      <c r="G53" s="37" t="s">
        <v>490</v>
      </c>
      <c r="H53" s="37" t="s">
        <v>335</v>
      </c>
      <c r="I53" s="22">
        <v>12</v>
      </c>
      <c r="J53" s="24" t="s">
        <v>491</v>
      </c>
      <c r="K53" s="24" t="s">
        <v>492</v>
      </c>
      <c r="L53" s="40" t="s">
        <v>338</v>
      </c>
      <c r="M53" s="41"/>
      <c r="N53" s="41"/>
      <c r="O53" s="41"/>
      <c r="P53" s="41"/>
      <c r="Q53" s="41"/>
      <c r="R53" s="41"/>
      <c r="S53" s="41"/>
      <c r="T53" s="41"/>
      <c r="U53" s="41"/>
      <c r="V53" s="41"/>
      <c r="W53" s="41"/>
      <c r="X53" s="41"/>
      <c r="Y53" s="41"/>
      <c r="Z53" s="41"/>
      <c r="AA53" s="41"/>
      <c r="AB53" s="41"/>
      <c r="AC53" s="41"/>
      <c r="AD53" s="41"/>
      <c r="AE53" s="41"/>
      <c r="AF53" s="41"/>
      <c r="AG53" s="41"/>
      <c r="AH53" s="41"/>
      <c r="AI53" s="41"/>
      <c r="AJ53" s="41"/>
      <c r="AK53" s="41"/>
      <c r="AL53" s="41"/>
      <c r="AM53" s="41"/>
      <c r="AN53" s="41"/>
      <c r="AO53" s="41"/>
      <c r="AP53" s="41"/>
      <c r="AQ53" s="41"/>
      <c r="AR53" s="41"/>
      <c r="AS53" s="41"/>
      <c r="AT53" s="41"/>
      <c r="AU53" s="41"/>
      <c r="AV53" s="41"/>
      <c r="AW53" s="41"/>
      <c r="AX53" s="41"/>
      <c r="AY53" s="41"/>
      <c r="AZ53" s="41"/>
      <c r="BA53" s="41"/>
      <c r="BB53" s="41"/>
      <c r="BC53" s="41"/>
      <c r="BD53" s="41"/>
      <c r="BE53" s="41"/>
      <c r="BF53" s="41"/>
      <c r="BG53" s="41"/>
      <c r="BH53" s="41"/>
      <c r="BI53" s="41"/>
      <c r="BJ53" s="41"/>
      <c r="BK53" s="41"/>
      <c r="BL53" s="42"/>
      <c r="BM53" s="42"/>
      <c r="BN53" s="42"/>
      <c r="BO53" s="42"/>
      <c r="BP53" s="42"/>
      <c r="BQ53" s="42"/>
      <c r="BR53" s="42"/>
      <c r="BS53" s="42"/>
      <c r="BT53" s="42"/>
      <c r="BU53" s="42"/>
      <c r="BV53" s="42"/>
      <c r="BW53" s="42"/>
      <c r="BX53" s="42"/>
      <c r="BY53" s="42"/>
      <c r="BZ53" s="42"/>
      <c r="CA53" s="42"/>
      <c r="CB53" s="42"/>
      <c r="CC53" s="42"/>
      <c r="CD53" s="42"/>
      <c r="CE53" s="42"/>
      <c r="CF53" s="42"/>
      <c r="CG53" s="42"/>
      <c r="CH53" s="42"/>
      <c r="CI53" s="42"/>
      <c r="CJ53" s="42"/>
      <c r="CK53" s="42"/>
      <c r="CL53" s="42"/>
      <c r="CM53" s="42"/>
      <c r="CN53" s="42"/>
      <c r="CO53" s="42"/>
      <c r="CP53" s="42"/>
      <c r="CQ53" s="42"/>
      <c r="CR53" s="42"/>
      <c r="CS53" s="42"/>
      <c r="CT53" s="42"/>
      <c r="CU53" s="42"/>
      <c r="CV53" s="42"/>
      <c r="CW53" s="42"/>
      <c r="CX53" s="42"/>
      <c r="CY53" s="42"/>
      <c r="CZ53" s="42"/>
      <c r="DA53" s="42"/>
      <c r="DB53" s="42"/>
      <c r="DC53" s="42"/>
      <c r="DD53" s="42"/>
      <c r="DE53" s="42"/>
      <c r="DF53" s="42"/>
      <c r="DG53" s="42"/>
      <c r="DH53" s="42"/>
      <c r="DI53" s="42"/>
      <c r="DJ53" s="42"/>
      <c r="DK53" s="42"/>
      <c r="DL53" s="42"/>
      <c r="DM53" s="42"/>
      <c r="DN53" s="42"/>
      <c r="DO53" s="42"/>
      <c r="DP53" s="42"/>
      <c r="DQ53" s="42"/>
      <c r="DR53" s="42"/>
      <c r="DS53" s="42"/>
      <c r="DT53" s="42"/>
      <c r="DU53" s="42"/>
      <c r="DV53" s="42"/>
      <c r="DW53" s="42"/>
      <c r="DX53" s="42"/>
      <c r="DY53" s="42"/>
      <c r="DZ53" s="42"/>
      <c r="EA53" s="42"/>
      <c r="EB53" s="42"/>
      <c r="EC53" s="42"/>
      <c r="ED53" s="42"/>
      <c r="EE53" s="42"/>
      <c r="EF53" s="42"/>
      <c r="EG53" s="42"/>
      <c r="EH53" s="42"/>
      <c r="EI53" s="42"/>
      <c r="EJ53" s="42"/>
      <c r="EK53" s="42"/>
      <c r="EL53" s="42"/>
      <c r="EM53" s="42"/>
      <c r="EN53" s="42"/>
      <c r="EO53" s="42"/>
      <c r="EP53" s="42"/>
      <c r="EQ53" s="42"/>
      <c r="ER53" s="42"/>
      <c r="ES53" s="42"/>
      <c r="ET53" s="42"/>
      <c r="EU53" s="42"/>
      <c r="EV53" s="42"/>
      <c r="EW53" s="42"/>
      <c r="EX53" s="42"/>
      <c r="EY53" s="42"/>
      <c r="EZ53" s="42"/>
      <c r="FA53" s="42"/>
      <c r="FB53" s="42"/>
      <c r="FC53" s="42"/>
      <c r="FD53" s="42"/>
      <c r="FE53" s="42"/>
      <c r="FF53" s="42"/>
      <c r="FG53" s="42"/>
      <c r="FH53" s="42"/>
      <c r="FI53" s="42"/>
      <c r="FJ53" s="42"/>
      <c r="FK53" s="42"/>
      <c r="FL53" s="42"/>
      <c r="FM53" s="42"/>
      <c r="FN53" s="42"/>
      <c r="FO53" s="42"/>
      <c r="FP53" s="42"/>
      <c r="FQ53" s="42"/>
      <c r="FR53" s="42"/>
      <c r="FS53" s="42"/>
      <c r="FT53" s="42"/>
      <c r="FU53" s="42"/>
      <c r="FV53" s="42"/>
      <c r="FW53" s="42"/>
      <c r="FX53" s="42"/>
      <c r="FY53" s="42"/>
      <c r="FZ53" s="42"/>
      <c r="GA53" s="42"/>
      <c r="GB53" s="42"/>
      <c r="GC53" s="42"/>
      <c r="GD53" s="42"/>
      <c r="GE53" s="42"/>
      <c r="GF53" s="42"/>
      <c r="GG53" s="42"/>
      <c r="GH53" s="42"/>
      <c r="GI53" s="42"/>
      <c r="GJ53" s="42"/>
      <c r="GK53" s="42"/>
      <c r="GL53" s="42"/>
      <c r="GM53" s="42"/>
      <c r="GN53" s="42"/>
      <c r="GO53" s="42"/>
      <c r="GP53" s="42"/>
      <c r="GQ53" s="42"/>
      <c r="GR53" s="42"/>
      <c r="GS53" s="42"/>
      <c r="GT53" s="42"/>
      <c r="GU53" s="42"/>
      <c r="GV53" s="42"/>
      <c r="GW53" s="42"/>
      <c r="GX53" s="42"/>
      <c r="GY53" s="42"/>
      <c r="GZ53" s="42"/>
      <c r="HA53" s="42"/>
      <c r="HB53" s="42"/>
      <c r="HC53" s="42"/>
      <c r="HD53" s="42"/>
      <c r="HE53" s="42"/>
      <c r="HF53" s="42"/>
      <c r="HG53" s="42"/>
      <c r="HH53" s="42"/>
      <c r="HI53" s="42"/>
      <c r="HJ53" s="42"/>
      <c r="HK53" s="42"/>
      <c r="HL53" s="42"/>
      <c r="HM53" s="42"/>
      <c r="HN53" s="42"/>
      <c r="HO53" s="42"/>
      <c r="HP53" s="42"/>
      <c r="HQ53" s="42"/>
      <c r="HR53" s="42"/>
      <c r="HS53" s="42"/>
      <c r="HT53" s="42"/>
      <c r="HU53" s="42"/>
      <c r="HV53" s="42"/>
      <c r="HW53" s="42"/>
      <c r="HX53" s="42"/>
      <c r="HY53" s="42"/>
      <c r="HZ53" s="42"/>
      <c r="IA53" s="42"/>
      <c r="IB53" s="42"/>
      <c r="IC53" s="42"/>
      <c r="ID53" s="42"/>
      <c r="IE53" s="42"/>
      <c r="IF53" s="42"/>
      <c r="IG53" s="42"/>
      <c r="IH53" s="42"/>
      <c r="II53" s="42"/>
      <c r="IJ53" s="42"/>
      <c r="IK53" s="42"/>
      <c r="IL53" s="42"/>
      <c r="IM53" s="42"/>
      <c r="IN53" s="42"/>
      <c r="IO53" s="42"/>
      <c r="IP53" s="42"/>
      <c r="IQ53" s="42"/>
      <c r="IR53" s="42"/>
      <c r="IS53" s="41"/>
      <c r="IT53" s="42"/>
      <c r="IU53" s="42"/>
    </row>
    <row r="54" spans="1:255" s="43" customFormat="1" x14ac:dyDescent="0.2">
      <c r="A54" s="20">
        <v>52</v>
      </c>
      <c r="B54" s="37" t="s">
        <v>330</v>
      </c>
      <c r="C54" s="38" t="s">
        <v>493</v>
      </c>
      <c r="D54" s="39" t="s">
        <v>494</v>
      </c>
      <c r="E54" s="37" t="s">
        <v>330</v>
      </c>
      <c r="F54" s="93">
        <v>186010543</v>
      </c>
      <c r="G54" s="37" t="s">
        <v>495</v>
      </c>
      <c r="H54" s="37" t="s">
        <v>335</v>
      </c>
      <c r="I54" s="22">
        <v>12</v>
      </c>
      <c r="J54" s="24" t="s">
        <v>491</v>
      </c>
      <c r="K54" s="24" t="s">
        <v>492</v>
      </c>
      <c r="L54" s="40" t="s">
        <v>338</v>
      </c>
      <c r="M54" s="41"/>
      <c r="N54" s="41"/>
      <c r="O54" s="41"/>
      <c r="P54" s="41"/>
      <c r="Q54" s="41"/>
      <c r="R54" s="41"/>
      <c r="S54" s="41"/>
      <c r="T54" s="41"/>
      <c r="U54" s="41"/>
      <c r="V54" s="41"/>
      <c r="W54" s="41"/>
      <c r="X54" s="41"/>
      <c r="Y54" s="41"/>
      <c r="Z54" s="41"/>
      <c r="AA54" s="41"/>
      <c r="AB54" s="41"/>
      <c r="AC54" s="41"/>
      <c r="AD54" s="41"/>
      <c r="AE54" s="41"/>
      <c r="AF54" s="41"/>
      <c r="AG54" s="41"/>
      <c r="AH54" s="41"/>
      <c r="AI54" s="41"/>
      <c r="AJ54" s="41"/>
      <c r="AK54" s="41"/>
      <c r="AL54" s="41"/>
      <c r="AM54" s="41"/>
      <c r="AN54" s="41"/>
      <c r="AO54" s="41"/>
      <c r="AP54" s="41"/>
      <c r="AQ54" s="41"/>
      <c r="AR54" s="41"/>
      <c r="AS54" s="41"/>
      <c r="AT54" s="41"/>
      <c r="AU54" s="41"/>
      <c r="AV54" s="41"/>
      <c r="AW54" s="41"/>
      <c r="AX54" s="41"/>
      <c r="AY54" s="41"/>
      <c r="AZ54" s="41"/>
      <c r="BA54" s="41"/>
      <c r="BB54" s="41"/>
      <c r="BC54" s="41"/>
      <c r="BD54" s="41"/>
      <c r="BE54" s="41"/>
      <c r="BF54" s="41"/>
      <c r="BG54" s="41"/>
      <c r="BH54" s="41"/>
      <c r="BI54" s="41"/>
      <c r="BJ54" s="41"/>
      <c r="BK54" s="41"/>
      <c r="BL54" s="42"/>
      <c r="BM54" s="42"/>
      <c r="BN54" s="42"/>
      <c r="BO54" s="42"/>
      <c r="BP54" s="42"/>
      <c r="BQ54" s="42"/>
      <c r="BR54" s="42"/>
      <c r="BS54" s="42"/>
      <c r="BT54" s="42"/>
      <c r="BU54" s="42"/>
      <c r="BV54" s="42"/>
      <c r="BW54" s="42"/>
      <c r="BX54" s="42"/>
      <c r="BY54" s="42"/>
      <c r="BZ54" s="42"/>
      <c r="CA54" s="42"/>
      <c r="CB54" s="42"/>
      <c r="CC54" s="42"/>
      <c r="CD54" s="42"/>
      <c r="CE54" s="42"/>
      <c r="CF54" s="42"/>
      <c r="CG54" s="42"/>
      <c r="CH54" s="42"/>
      <c r="CI54" s="42"/>
      <c r="CJ54" s="42"/>
      <c r="CK54" s="42"/>
      <c r="CL54" s="42"/>
      <c r="CM54" s="42"/>
      <c r="CN54" s="42"/>
      <c r="CO54" s="42"/>
      <c r="CP54" s="42"/>
      <c r="CQ54" s="42"/>
      <c r="CR54" s="42"/>
      <c r="CS54" s="42"/>
      <c r="CT54" s="42"/>
      <c r="CU54" s="42"/>
      <c r="CV54" s="42"/>
      <c r="CW54" s="42"/>
      <c r="CX54" s="42"/>
      <c r="CY54" s="42"/>
      <c r="CZ54" s="42"/>
      <c r="DA54" s="42"/>
      <c r="DB54" s="42"/>
      <c r="DC54" s="42"/>
      <c r="DD54" s="42"/>
      <c r="DE54" s="42"/>
      <c r="DF54" s="42"/>
      <c r="DG54" s="42"/>
      <c r="DH54" s="42"/>
      <c r="DI54" s="42"/>
      <c r="DJ54" s="42"/>
      <c r="DK54" s="42"/>
      <c r="DL54" s="42"/>
      <c r="DM54" s="42"/>
      <c r="DN54" s="42"/>
      <c r="DO54" s="42"/>
      <c r="DP54" s="42"/>
      <c r="DQ54" s="42"/>
      <c r="DR54" s="42"/>
      <c r="DS54" s="42"/>
      <c r="DT54" s="42"/>
      <c r="DU54" s="42"/>
      <c r="DV54" s="42"/>
      <c r="DW54" s="42"/>
      <c r="DX54" s="42"/>
      <c r="DY54" s="42"/>
      <c r="DZ54" s="42"/>
      <c r="EA54" s="42"/>
      <c r="EB54" s="42"/>
      <c r="EC54" s="42"/>
      <c r="ED54" s="42"/>
      <c r="EE54" s="42"/>
      <c r="EF54" s="42"/>
      <c r="EG54" s="42"/>
      <c r="EH54" s="42"/>
      <c r="EI54" s="42"/>
      <c r="EJ54" s="42"/>
      <c r="EK54" s="42"/>
      <c r="EL54" s="42"/>
      <c r="EM54" s="42"/>
      <c r="EN54" s="42"/>
      <c r="EO54" s="42"/>
      <c r="EP54" s="42"/>
      <c r="EQ54" s="42"/>
      <c r="ER54" s="42"/>
      <c r="ES54" s="42"/>
      <c r="ET54" s="42"/>
      <c r="EU54" s="42"/>
      <c r="EV54" s="42"/>
      <c r="EW54" s="42"/>
      <c r="EX54" s="42"/>
      <c r="EY54" s="42"/>
      <c r="EZ54" s="42"/>
      <c r="FA54" s="42"/>
      <c r="FB54" s="42"/>
      <c r="FC54" s="42"/>
      <c r="FD54" s="42"/>
      <c r="FE54" s="42"/>
      <c r="FF54" s="42"/>
      <c r="FG54" s="42"/>
      <c r="FH54" s="42"/>
      <c r="FI54" s="42"/>
      <c r="FJ54" s="42"/>
      <c r="FK54" s="42"/>
      <c r="FL54" s="42"/>
      <c r="FM54" s="42"/>
      <c r="FN54" s="42"/>
      <c r="FO54" s="42"/>
      <c r="FP54" s="42"/>
      <c r="FQ54" s="42"/>
      <c r="FR54" s="42"/>
      <c r="FS54" s="42"/>
      <c r="FT54" s="42"/>
      <c r="FU54" s="42"/>
      <c r="FV54" s="42"/>
      <c r="FW54" s="42"/>
      <c r="FX54" s="42"/>
      <c r="FY54" s="42"/>
      <c r="FZ54" s="42"/>
      <c r="GA54" s="42"/>
      <c r="GB54" s="42"/>
      <c r="GC54" s="42"/>
      <c r="GD54" s="42"/>
      <c r="GE54" s="42"/>
      <c r="GF54" s="42"/>
      <c r="GG54" s="42"/>
      <c r="GH54" s="42"/>
      <c r="GI54" s="42"/>
      <c r="GJ54" s="42"/>
      <c r="GK54" s="42"/>
      <c r="GL54" s="42"/>
      <c r="GM54" s="42"/>
      <c r="GN54" s="42"/>
      <c r="GO54" s="42"/>
      <c r="GP54" s="42"/>
      <c r="GQ54" s="42"/>
      <c r="GR54" s="42"/>
      <c r="GS54" s="42"/>
      <c r="GT54" s="42"/>
      <c r="GU54" s="42"/>
      <c r="GV54" s="42"/>
      <c r="GW54" s="42"/>
      <c r="GX54" s="42"/>
      <c r="GY54" s="42"/>
      <c r="GZ54" s="42"/>
      <c r="HA54" s="42"/>
      <c r="HB54" s="42"/>
      <c r="HC54" s="42"/>
      <c r="HD54" s="42"/>
      <c r="HE54" s="42"/>
      <c r="HF54" s="42"/>
      <c r="HG54" s="42"/>
      <c r="HH54" s="42"/>
      <c r="HI54" s="42"/>
      <c r="HJ54" s="42"/>
      <c r="HK54" s="42"/>
      <c r="HL54" s="42"/>
      <c r="HM54" s="42"/>
      <c r="HN54" s="42"/>
      <c r="HO54" s="42"/>
      <c r="HP54" s="42"/>
      <c r="HQ54" s="42"/>
      <c r="HR54" s="42"/>
      <c r="HS54" s="42"/>
      <c r="HT54" s="42"/>
      <c r="HU54" s="42"/>
      <c r="HV54" s="42"/>
      <c r="HW54" s="42"/>
      <c r="HX54" s="42"/>
      <c r="HY54" s="42"/>
      <c r="HZ54" s="42"/>
      <c r="IA54" s="42"/>
      <c r="IB54" s="42"/>
      <c r="IC54" s="42"/>
      <c r="ID54" s="42"/>
      <c r="IE54" s="42"/>
      <c r="IF54" s="42"/>
      <c r="IG54" s="42"/>
      <c r="IH54" s="42"/>
      <c r="II54" s="42"/>
      <c r="IJ54" s="42"/>
      <c r="IK54" s="42"/>
      <c r="IL54" s="42"/>
      <c r="IM54" s="42"/>
      <c r="IN54" s="42"/>
      <c r="IO54" s="42"/>
      <c r="IP54" s="42"/>
      <c r="IQ54" s="42"/>
      <c r="IR54" s="42"/>
      <c r="IS54" s="41"/>
      <c r="IT54" s="42"/>
      <c r="IU54" s="42"/>
    </row>
    <row r="55" spans="1:255" s="43" customFormat="1" x14ac:dyDescent="0.2">
      <c r="A55" s="20">
        <v>53</v>
      </c>
      <c r="B55" s="37" t="s">
        <v>330</v>
      </c>
      <c r="C55" s="38" t="s">
        <v>496</v>
      </c>
      <c r="D55" s="39" t="s">
        <v>489</v>
      </c>
      <c r="E55" s="37" t="s">
        <v>330</v>
      </c>
      <c r="F55" s="93">
        <v>186015049</v>
      </c>
      <c r="G55" s="37" t="s">
        <v>497</v>
      </c>
      <c r="H55" s="37" t="s">
        <v>335</v>
      </c>
      <c r="I55" s="22">
        <v>12</v>
      </c>
      <c r="J55" s="24" t="s">
        <v>491</v>
      </c>
      <c r="K55" s="24" t="s">
        <v>492</v>
      </c>
      <c r="L55" s="40" t="s">
        <v>338</v>
      </c>
      <c r="M55" s="41"/>
      <c r="N55" s="41"/>
      <c r="O55" s="41"/>
      <c r="P55" s="41"/>
      <c r="Q55" s="41"/>
      <c r="R55" s="41"/>
      <c r="S55" s="41"/>
      <c r="T55" s="41"/>
      <c r="U55" s="41"/>
      <c r="V55" s="41"/>
      <c r="W55" s="41"/>
      <c r="X55" s="41"/>
      <c r="Y55" s="41"/>
      <c r="Z55" s="41"/>
      <c r="AA55" s="41"/>
      <c r="AB55" s="41"/>
      <c r="AC55" s="41"/>
      <c r="AD55" s="41"/>
      <c r="AE55" s="41"/>
      <c r="AF55" s="41"/>
      <c r="AG55" s="41"/>
      <c r="AH55" s="41"/>
      <c r="AI55" s="41"/>
      <c r="AJ55" s="41"/>
      <c r="AK55" s="41"/>
      <c r="AL55" s="41"/>
      <c r="AM55" s="41"/>
      <c r="AN55" s="41"/>
      <c r="AO55" s="41"/>
      <c r="AP55" s="41"/>
      <c r="AQ55" s="41"/>
      <c r="AR55" s="41"/>
      <c r="AS55" s="41"/>
      <c r="AT55" s="41"/>
      <c r="AU55" s="41"/>
      <c r="AV55" s="41"/>
      <c r="AW55" s="41"/>
      <c r="AX55" s="41"/>
      <c r="AY55" s="41"/>
      <c r="AZ55" s="41"/>
      <c r="BA55" s="41"/>
      <c r="BB55" s="41"/>
      <c r="BC55" s="41"/>
      <c r="BD55" s="41"/>
      <c r="BE55" s="41"/>
      <c r="BF55" s="41"/>
      <c r="BG55" s="41"/>
      <c r="BH55" s="41"/>
      <c r="BI55" s="41"/>
      <c r="BJ55" s="41"/>
      <c r="BK55" s="41"/>
      <c r="BL55" s="42"/>
      <c r="BM55" s="42"/>
      <c r="BN55" s="42"/>
      <c r="BO55" s="42"/>
      <c r="BP55" s="42"/>
      <c r="BQ55" s="42"/>
      <c r="BR55" s="42"/>
      <c r="BS55" s="42"/>
      <c r="BT55" s="42"/>
      <c r="BU55" s="42"/>
      <c r="BV55" s="42"/>
      <c r="BW55" s="42"/>
      <c r="BX55" s="42"/>
      <c r="BY55" s="42"/>
      <c r="BZ55" s="42"/>
      <c r="CA55" s="42"/>
      <c r="CB55" s="42"/>
      <c r="CC55" s="42"/>
      <c r="CD55" s="42"/>
      <c r="CE55" s="42"/>
      <c r="CF55" s="42"/>
      <c r="CG55" s="42"/>
      <c r="CH55" s="42"/>
      <c r="CI55" s="42"/>
      <c r="CJ55" s="42"/>
      <c r="CK55" s="42"/>
      <c r="CL55" s="42"/>
      <c r="CM55" s="42"/>
      <c r="CN55" s="42"/>
      <c r="CO55" s="42"/>
      <c r="CP55" s="42"/>
      <c r="CQ55" s="42"/>
      <c r="CR55" s="42"/>
      <c r="CS55" s="42"/>
      <c r="CT55" s="42"/>
      <c r="CU55" s="42"/>
      <c r="CV55" s="42"/>
      <c r="CW55" s="42"/>
      <c r="CX55" s="42"/>
      <c r="CY55" s="42"/>
      <c r="CZ55" s="42"/>
      <c r="DA55" s="42"/>
      <c r="DB55" s="42"/>
      <c r="DC55" s="42"/>
      <c r="DD55" s="42"/>
      <c r="DE55" s="42"/>
      <c r="DF55" s="42"/>
      <c r="DG55" s="42"/>
      <c r="DH55" s="42"/>
      <c r="DI55" s="42"/>
      <c r="DJ55" s="42"/>
      <c r="DK55" s="42"/>
      <c r="DL55" s="42"/>
      <c r="DM55" s="42"/>
      <c r="DN55" s="42"/>
      <c r="DO55" s="42"/>
      <c r="DP55" s="42"/>
      <c r="DQ55" s="42"/>
      <c r="DR55" s="42"/>
      <c r="DS55" s="42"/>
      <c r="DT55" s="42"/>
      <c r="DU55" s="42"/>
      <c r="DV55" s="42"/>
      <c r="DW55" s="42"/>
      <c r="DX55" s="42"/>
      <c r="DY55" s="42"/>
      <c r="DZ55" s="42"/>
      <c r="EA55" s="42"/>
      <c r="EB55" s="42"/>
      <c r="EC55" s="42"/>
      <c r="ED55" s="42"/>
      <c r="EE55" s="42"/>
      <c r="EF55" s="42"/>
      <c r="EG55" s="42"/>
      <c r="EH55" s="42"/>
      <c r="EI55" s="42"/>
      <c r="EJ55" s="42"/>
      <c r="EK55" s="42"/>
      <c r="EL55" s="42"/>
      <c r="EM55" s="42"/>
      <c r="EN55" s="42"/>
      <c r="EO55" s="42"/>
      <c r="EP55" s="42"/>
      <c r="EQ55" s="42"/>
      <c r="ER55" s="42"/>
      <c r="ES55" s="42"/>
      <c r="ET55" s="42"/>
      <c r="EU55" s="42"/>
      <c r="EV55" s="42"/>
      <c r="EW55" s="42"/>
      <c r="EX55" s="42"/>
      <c r="EY55" s="42"/>
      <c r="EZ55" s="42"/>
      <c r="FA55" s="42"/>
      <c r="FB55" s="42"/>
      <c r="FC55" s="42"/>
      <c r="FD55" s="42"/>
      <c r="FE55" s="42"/>
      <c r="FF55" s="42"/>
      <c r="FG55" s="42"/>
      <c r="FH55" s="42"/>
      <c r="FI55" s="42"/>
      <c r="FJ55" s="42"/>
      <c r="FK55" s="42"/>
      <c r="FL55" s="42"/>
      <c r="FM55" s="42"/>
      <c r="FN55" s="42"/>
      <c r="FO55" s="42"/>
      <c r="FP55" s="42"/>
      <c r="FQ55" s="42"/>
      <c r="FR55" s="42"/>
      <c r="FS55" s="42"/>
      <c r="FT55" s="42"/>
      <c r="FU55" s="42"/>
      <c r="FV55" s="42"/>
      <c r="FW55" s="42"/>
      <c r="FX55" s="42"/>
      <c r="FY55" s="42"/>
      <c r="FZ55" s="42"/>
      <c r="GA55" s="42"/>
      <c r="GB55" s="42"/>
      <c r="GC55" s="42"/>
      <c r="GD55" s="42"/>
      <c r="GE55" s="42"/>
      <c r="GF55" s="42"/>
      <c r="GG55" s="42"/>
      <c r="GH55" s="42"/>
      <c r="GI55" s="42"/>
      <c r="GJ55" s="42"/>
      <c r="GK55" s="42"/>
      <c r="GL55" s="42"/>
      <c r="GM55" s="42"/>
      <c r="GN55" s="42"/>
      <c r="GO55" s="42"/>
      <c r="GP55" s="42"/>
      <c r="GQ55" s="42"/>
      <c r="GR55" s="42"/>
      <c r="GS55" s="42"/>
      <c r="GT55" s="42"/>
      <c r="GU55" s="42"/>
      <c r="GV55" s="42"/>
      <c r="GW55" s="42"/>
      <c r="GX55" s="42"/>
      <c r="GY55" s="42"/>
      <c r="GZ55" s="42"/>
      <c r="HA55" s="42"/>
      <c r="HB55" s="42"/>
      <c r="HC55" s="42"/>
      <c r="HD55" s="42"/>
      <c r="HE55" s="42"/>
      <c r="HF55" s="42"/>
      <c r="HG55" s="42"/>
      <c r="HH55" s="42"/>
      <c r="HI55" s="42"/>
      <c r="HJ55" s="42"/>
      <c r="HK55" s="42"/>
      <c r="HL55" s="42"/>
      <c r="HM55" s="42"/>
      <c r="HN55" s="42"/>
      <c r="HO55" s="42"/>
      <c r="HP55" s="42"/>
      <c r="HQ55" s="42"/>
      <c r="HR55" s="42"/>
      <c r="HS55" s="42"/>
      <c r="HT55" s="42"/>
      <c r="HU55" s="42"/>
      <c r="HV55" s="42"/>
      <c r="HW55" s="42"/>
      <c r="HX55" s="42"/>
      <c r="HY55" s="42"/>
      <c r="HZ55" s="42"/>
      <c r="IA55" s="42"/>
      <c r="IB55" s="42"/>
      <c r="IC55" s="42"/>
      <c r="ID55" s="42"/>
      <c r="IE55" s="42"/>
      <c r="IF55" s="42"/>
      <c r="IG55" s="42"/>
      <c r="IH55" s="42"/>
      <c r="II55" s="42"/>
      <c r="IJ55" s="42"/>
      <c r="IK55" s="42"/>
      <c r="IL55" s="42"/>
      <c r="IM55" s="42"/>
      <c r="IN55" s="42"/>
      <c r="IO55" s="42"/>
      <c r="IP55" s="42"/>
      <c r="IQ55" s="42"/>
      <c r="IR55" s="42"/>
      <c r="IS55" s="41"/>
      <c r="IT55" s="42"/>
      <c r="IU55" s="42"/>
    </row>
    <row r="56" spans="1:255" s="43" customFormat="1" x14ac:dyDescent="0.2">
      <c r="A56" s="20">
        <v>54</v>
      </c>
      <c r="B56" s="37" t="s">
        <v>330</v>
      </c>
      <c r="C56" s="38" t="s">
        <v>498</v>
      </c>
      <c r="D56" s="39" t="s">
        <v>494</v>
      </c>
      <c r="E56" s="37" t="s">
        <v>330</v>
      </c>
      <c r="F56" s="93">
        <v>186015043</v>
      </c>
      <c r="G56" s="37" t="s">
        <v>499</v>
      </c>
      <c r="H56" s="37" t="s">
        <v>335</v>
      </c>
      <c r="I56" s="22">
        <v>12</v>
      </c>
      <c r="J56" s="24" t="s">
        <v>491</v>
      </c>
      <c r="K56" s="24" t="s">
        <v>492</v>
      </c>
      <c r="L56" s="40" t="s">
        <v>338</v>
      </c>
      <c r="M56" s="41"/>
      <c r="N56" s="41"/>
      <c r="O56" s="41"/>
      <c r="P56" s="41"/>
      <c r="Q56" s="41"/>
      <c r="R56" s="41"/>
      <c r="S56" s="41"/>
      <c r="T56" s="41"/>
      <c r="U56" s="41"/>
      <c r="V56" s="41"/>
      <c r="W56" s="41"/>
      <c r="X56" s="41"/>
      <c r="Y56" s="41"/>
      <c r="Z56" s="41"/>
      <c r="AA56" s="41"/>
      <c r="AB56" s="41"/>
      <c r="AC56" s="41"/>
      <c r="AD56" s="41"/>
      <c r="AE56" s="41"/>
      <c r="AF56" s="41"/>
      <c r="AG56" s="41"/>
      <c r="AH56" s="41"/>
      <c r="AI56" s="41"/>
      <c r="AJ56" s="41"/>
      <c r="AK56" s="41"/>
      <c r="AL56" s="41"/>
      <c r="AM56" s="41"/>
      <c r="AN56" s="41"/>
      <c r="AO56" s="41"/>
      <c r="AP56" s="41"/>
      <c r="AQ56" s="41"/>
      <c r="AR56" s="41"/>
      <c r="AS56" s="41"/>
      <c r="AT56" s="41"/>
      <c r="AU56" s="41"/>
      <c r="AV56" s="41"/>
      <c r="AW56" s="41"/>
      <c r="AX56" s="41"/>
      <c r="AY56" s="41"/>
      <c r="AZ56" s="41"/>
      <c r="BA56" s="41"/>
      <c r="BB56" s="41"/>
      <c r="BC56" s="41"/>
      <c r="BD56" s="41"/>
      <c r="BE56" s="41"/>
      <c r="BF56" s="41"/>
      <c r="BG56" s="41"/>
      <c r="BH56" s="41"/>
      <c r="BI56" s="41"/>
      <c r="BJ56" s="41"/>
      <c r="BK56" s="41"/>
      <c r="BL56" s="42"/>
      <c r="BM56" s="42"/>
      <c r="BN56" s="42"/>
      <c r="BO56" s="42"/>
      <c r="BP56" s="42"/>
      <c r="BQ56" s="42"/>
      <c r="BR56" s="42"/>
      <c r="BS56" s="42"/>
      <c r="BT56" s="42"/>
      <c r="BU56" s="42"/>
      <c r="BV56" s="42"/>
      <c r="BW56" s="42"/>
      <c r="BX56" s="42"/>
      <c r="BY56" s="42"/>
      <c r="BZ56" s="42"/>
      <c r="CA56" s="42"/>
      <c r="CB56" s="42"/>
      <c r="CC56" s="42"/>
      <c r="CD56" s="42"/>
      <c r="CE56" s="42"/>
      <c r="CF56" s="42"/>
      <c r="CG56" s="42"/>
      <c r="CH56" s="42"/>
      <c r="CI56" s="42"/>
      <c r="CJ56" s="42"/>
      <c r="CK56" s="42"/>
      <c r="CL56" s="42"/>
      <c r="CM56" s="42"/>
      <c r="CN56" s="42"/>
      <c r="CO56" s="42"/>
      <c r="CP56" s="42"/>
      <c r="CQ56" s="42"/>
      <c r="CR56" s="42"/>
      <c r="CS56" s="42"/>
      <c r="CT56" s="42"/>
      <c r="CU56" s="42"/>
      <c r="CV56" s="42"/>
      <c r="CW56" s="42"/>
      <c r="CX56" s="42"/>
      <c r="CY56" s="42"/>
      <c r="CZ56" s="42"/>
      <c r="DA56" s="42"/>
      <c r="DB56" s="42"/>
      <c r="DC56" s="42"/>
      <c r="DD56" s="42"/>
      <c r="DE56" s="42"/>
      <c r="DF56" s="42"/>
      <c r="DG56" s="42"/>
      <c r="DH56" s="42"/>
      <c r="DI56" s="42"/>
      <c r="DJ56" s="42"/>
      <c r="DK56" s="42"/>
      <c r="DL56" s="42"/>
      <c r="DM56" s="42"/>
      <c r="DN56" s="42"/>
      <c r="DO56" s="42"/>
      <c r="DP56" s="42"/>
      <c r="DQ56" s="42"/>
      <c r="DR56" s="42"/>
      <c r="DS56" s="42"/>
      <c r="DT56" s="42"/>
      <c r="DU56" s="42"/>
      <c r="DV56" s="42"/>
      <c r="DW56" s="42"/>
      <c r="DX56" s="42"/>
      <c r="DY56" s="42"/>
      <c r="DZ56" s="42"/>
      <c r="EA56" s="42"/>
      <c r="EB56" s="42"/>
      <c r="EC56" s="42"/>
      <c r="ED56" s="42"/>
      <c r="EE56" s="42"/>
      <c r="EF56" s="42"/>
      <c r="EG56" s="42"/>
      <c r="EH56" s="42"/>
      <c r="EI56" s="42"/>
      <c r="EJ56" s="42"/>
      <c r="EK56" s="42"/>
      <c r="EL56" s="42"/>
      <c r="EM56" s="42"/>
      <c r="EN56" s="42"/>
      <c r="EO56" s="42"/>
      <c r="EP56" s="42"/>
      <c r="EQ56" s="42"/>
      <c r="ER56" s="42"/>
      <c r="ES56" s="42"/>
      <c r="ET56" s="42"/>
      <c r="EU56" s="42"/>
      <c r="EV56" s="42"/>
      <c r="EW56" s="42"/>
      <c r="EX56" s="42"/>
      <c r="EY56" s="42"/>
      <c r="EZ56" s="42"/>
      <c r="FA56" s="42"/>
      <c r="FB56" s="42"/>
      <c r="FC56" s="42"/>
      <c r="FD56" s="42"/>
      <c r="FE56" s="42"/>
      <c r="FF56" s="42"/>
      <c r="FG56" s="42"/>
      <c r="FH56" s="42"/>
      <c r="FI56" s="42"/>
      <c r="FJ56" s="42"/>
      <c r="FK56" s="42"/>
      <c r="FL56" s="42"/>
      <c r="FM56" s="42"/>
      <c r="FN56" s="42"/>
      <c r="FO56" s="42"/>
      <c r="FP56" s="42"/>
      <c r="FQ56" s="42"/>
      <c r="FR56" s="42"/>
      <c r="FS56" s="42"/>
      <c r="FT56" s="42"/>
      <c r="FU56" s="42"/>
      <c r="FV56" s="42"/>
      <c r="FW56" s="42"/>
      <c r="FX56" s="42"/>
      <c r="FY56" s="42"/>
      <c r="FZ56" s="42"/>
      <c r="GA56" s="42"/>
      <c r="GB56" s="42"/>
      <c r="GC56" s="42"/>
      <c r="GD56" s="42"/>
      <c r="GE56" s="42"/>
      <c r="GF56" s="42"/>
      <c r="GG56" s="42"/>
      <c r="GH56" s="42"/>
      <c r="GI56" s="42"/>
      <c r="GJ56" s="42"/>
      <c r="GK56" s="42"/>
      <c r="GL56" s="42"/>
      <c r="GM56" s="42"/>
      <c r="GN56" s="42"/>
      <c r="GO56" s="42"/>
      <c r="GP56" s="42"/>
      <c r="GQ56" s="42"/>
      <c r="GR56" s="42"/>
      <c r="GS56" s="42"/>
      <c r="GT56" s="42"/>
      <c r="GU56" s="42"/>
      <c r="GV56" s="42"/>
      <c r="GW56" s="42"/>
      <c r="GX56" s="42"/>
      <c r="GY56" s="42"/>
      <c r="GZ56" s="42"/>
      <c r="HA56" s="42"/>
      <c r="HB56" s="42"/>
      <c r="HC56" s="42"/>
      <c r="HD56" s="42"/>
      <c r="HE56" s="42"/>
      <c r="HF56" s="42"/>
      <c r="HG56" s="42"/>
      <c r="HH56" s="42"/>
      <c r="HI56" s="42"/>
      <c r="HJ56" s="42"/>
      <c r="HK56" s="42"/>
      <c r="HL56" s="42"/>
      <c r="HM56" s="42"/>
      <c r="HN56" s="42"/>
      <c r="HO56" s="42"/>
      <c r="HP56" s="42"/>
      <c r="HQ56" s="42"/>
      <c r="HR56" s="42"/>
      <c r="HS56" s="42"/>
      <c r="HT56" s="42"/>
      <c r="HU56" s="42"/>
      <c r="HV56" s="42"/>
      <c r="HW56" s="42"/>
      <c r="HX56" s="42"/>
      <c r="HY56" s="42"/>
      <c r="HZ56" s="42"/>
      <c r="IA56" s="42"/>
      <c r="IB56" s="42"/>
      <c r="IC56" s="42"/>
      <c r="ID56" s="42"/>
      <c r="IE56" s="42"/>
      <c r="IF56" s="42"/>
      <c r="IG56" s="42"/>
      <c r="IH56" s="42"/>
      <c r="II56" s="42"/>
      <c r="IJ56" s="42"/>
      <c r="IK56" s="42"/>
      <c r="IL56" s="42"/>
      <c r="IM56" s="42"/>
      <c r="IN56" s="42"/>
      <c r="IO56" s="42"/>
      <c r="IP56" s="42"/>
      <c r="IQ56" s="42"/>
      <c r="IR56" s="42"/>
      <c r="IS56" s="41"/>
      <c r="IT56" s="42"/>
      <c r="IU56" s="42"/>
    </row>
    <row r="57" spans="1:255" s="43" customFormat="1" ht="25.5" x14ac:dyDescent="0.2">
      <c r="A57" s="20">
        <v>55</v>
      </c>
      <c r="B57" s="37" t="s">
        <v>330</v>
      </c>
      <c r="C57" s="38" t="s">
        <v>500</v>
      </c>
      <c r="D57" s="39" t="s">
        <v>415</v>
      </c>
      <c r="E57" s="37" t="s">
        <v>330</v>
      </c>
      <c r="F57" s="93">
        <v>186015031</v>
      </c>
      <c r="G57" s="37" t="s">
        <v>501</v>
      </c>
      <c r="H57" s="37" t="s">
        <v>335</v>
      </c>
      <c r="I57" s="22">
        <v>12</v>
      </c>
      <c r="J57" s="24" t="s">
        <v>344</v>
      </c>
      <c r="K57" s="24" t="s">
        <v>345</v>
      </c>
      <c r="L57" s="40" t="s">
        <v>338</v>
      </c>
      <c r="M57" s="41"/>
      <c r="N57" s="41"/>
      <c r="O57" s="41"/>
      <c r="P57" s="41"/>
      <c r="Q57" s="41"/>
      <c r="R57" s="41"/>
      <c r="S57" s="41"/>
      <c r="T57" s="41"/>
      <c r="U57" s="41"/>
      <c r="V57" s="41"/>
      <c r="W57" s="41"/>
      <c r="X57" s="41"/>
      <c r="Y57" s="41"/>
      <c r="Z57" s="41"/>
      <c r="AA57" s="41"/>
      <c r="AB57" s="41"/>
      <c r="AC57" s="41"/>
      <c r="AD57" s="41"/>
      <c r="AE57" s="41"/>
      <c r="AF57" s="41"/>
      <c r="AG57" s="41"/>
      <c r="AH57" s="41"/>
      <c r="AI57" s="41"/>
      <c r="AJ57" s="41"/>
      <c r="AK57" s="41"/>
      <c r="AL57" s="41"/>
      <c r="AM57" s="41"/>
      <c r="AN57" s="41"/>
      <c r="AO57" s="41"/>
      <c r="AP57" s="41"/>
      <c r="AQ57" s="41"/>
      <c r="AR57" s="41"/>
      <c r="AS57" s="41"/>
      <c r="AT57" s="41"/>
      <c r="AU57" s="41"/>
      <c r="AV57" s="41"/>
      <c r="AW57" s="41"/>
      <c r="AX57" s="41"/>
      <c r="AY57" s="41"/>
      <c r="AZ57" s="41"/>
      <c r="BA57" s="41"/>
      <c r="BB57" s="41"/>
      <c r="BC57" s="41"/>
      <c r="BD57" s="41"/>
      <c r="BE57" s="41"/>
      <c r="BF57" s="41"/>
      <c r="BG57" s="41"/>
      <c r="BH57" s="41"/>
      <c r="BI57" s="41"/>
      <c r="BJ57" s="41"/>
      <c r="BK57" s="41"/>
      <c r="BL57" s="42"/>
      <c r="BM57" s="42"/>
      <c r="BN57" s="42"/>
      <c r="BO57" s="42"/>
      <c r="BP57" s="42"/>
      <c r="BQ57" s="42"/>
      <c r="BR57" s="42"/>
      <c r="BS57" s="42"/>
      <c r="BT57" s="42"/>
      <c r="BU57" s="42"/>
      <c r="BV57" s="42"/>
      <c r="BW57" s="42"/>
      <c r="BX57" s="42"/>
      <c r="BY57" s="42"/>
      <c r="BZ57" s="42"/>
      <c r="CA57" s="42"/>
      <c r="CB57" s="42"/>
      <c r="CC57" s="42"/>
      <c r="CD57" s="42"/>
      <c r="CE57" s="42"/>
      <c r="CF57" s="42"/>
      <c r="CG57" s="42"/>
      <c r="CH57" s="42"/>
      <c r="CI57" s="42"/>
      <c r="CJ57" s="42"/>
      <c r="CK57" s="42"/>
      <c r="CL57" s="42"/>
      <c r="CM57" s="42"/>
      <c r="CN57" s="42"/>
      <c r="CO57" s="42"/>
      <c r="CP57" s="42"/>
      <c r="CQ57" s="42"/>
      <c r="CR57" s="42"/>
      <c r="CS57" s="42"/>
      <c r="CT57" s="42"/>
      <c r="CU57" s="42"/>
      <c r="CV57" s="42"/>
      <c r="CW57" s="42"/>
      <c r="CX57" s="42"/>
      <c r="CY57" s="42"/>
      <c r="CZ57" s="42"/>
      <c r="DA57" s="42"/>
      <c r="DB57" s="42"/>
      <c r="DC57" s="42"/>
      <c r="DD57" s="42"/>
      <c r="DE57" s="42"/>
      <c r="DF57" s="42"/>
      <c r="DG57" s="42"/>
      <c r="DH57" s="42"/>
      <c r="DI57" s="42"/>
      <c r="DJ57" s="42"/>
      <c r="DK57" s="42"/>
      <c r="DL57" s="42"/>
      <c r="DM57" s="42"/>
      <c r="DN57" s="42"/>
      <c r="DO57" s="42"/>
      <c r="DP57" s="42"/>
      <c r="DQ57" s="42"/>
      <c r="DR57" s="42"/>
      <c r="DS57" s="42"/>
      <c r="DT57" s="42"/>
      <c r="DU57" s="42"/>
      <c r="DV57" s="42"/>
      <c r="DW57" s="42"/>
      <c r="DX57" s="42"/>
      <c r="DY57" s="42"/>
      <c r="DZ57" s="42"/>
      <c r="EA57" s="42"/>
      <c r="EB57" s="42"/>
      <c r="EC57" s="42"/>
      <c r="ED57" s="42"/>
      <c r="EE57" s="42"/>
      <c r="EF57" s="42"/>
      <c r="EG57" s="42"/>
      <c r="EH57" s="42"/>
      <c r="EI57" s="42"/>
      <c r="EJ57" s="42"/>
      <c r="EK57" s="42"/>
      <c r="EL57" s="42"/>
      <c r="EM57" s="42"/>
      <c r="EN57" s="42"/>
      <c r="EO57" s="42"/>
      <c r="EP57" s="42"/>
      <c r="EQ57" s="42"/>
      <c r="ER57" s="42"/>
      <c r="ES57" s="42"/>
      <c r="ET57" s="42"/>
      <c r="EU57" s="42"/>
      <c r="EV57" s="42"/>
      <c r="EW57" s="42"/>
      <c r="EX57" s="42"/>
      <c r="EY57" s="42"/>
      <c r="EZ57" s="42"/>
      <c r="FA57" s="42"/>
      <c r="FB57" s="42"/>
      <c r="FC57" s="42"/>
      <c r="FD57" s="42"/>
      <c r="FE57" s="42"/>
      <c r="FF57" s="42"/>
      <c r="FG57" s="42"/>
      <c r="FH57" s="42"/>
      <c r="FI57" s="42"/>
      <c r="FJ57" s="42"/>
      <c r="FK57" s="42"/>
      <c r="FL57" s="42"/>
      <c r="FM57" s="42"/>
      <c r="FN57" s="42"/>
      <c r="FO57" s="42"/>
      <c r="FP57" s="42"/>
      <c r="FQ57" s="42"/>
      <c r="FR57" s="42"/>
      <c r="FS57" s="42"/>
      <c r="FT57" s="42"/>
      <c r="FU57" s="42"/>
      <c r="FV57" s="42"/>
      <c r="FW57" s="42"/>
      <c r="FX57" s="42"/>
      <c r="FY57" s="42"/>
      <c r="FZ57" s="42"/>
      <c r="GA57" s="42"/>
      <c r="GB57" s="42"/>
      <c r="GC57" s="42"/>
      <c r="GD57" s="42"/>
      <c r="GE57" s="42"/>
      <c r="GF57" s="42"/>
      <c r="GG57" s="42"/>
      <c r="GH57" s="42"/>
      <c r="GI57" s="42"/>
      <c r="GJ57" s="42"/>
      <c r="GK57" s="42"/>
      <c r="GL57" s="42"/>
      <c r="GM57" s="42"/>
      <c r="GN57" s="42"/>
      <c r="GO57" s="42"/>
      <c r="GP57" s="42"/>
      <c r="GQ57" s="42"/>
      <c r="GR57" s="42"/>
      <c r="GS57" s="42"/>
      <c r="GT57" s="42"/>
      <c r="GU57" s="42"/>
      <c r="GV57" s="42"/>
      <c r="GW57" s="42"/>
      <c r="GX57" s="42"/>
      <c r="GY57" s="42"/>
      <c r="GZ57" s="42"/>
      <c r="HA57" s="42"/>
      <c r="HB57" s="42"/>
      <c r="HC57" s="42"/>
      <c r="HD57" s="42"/>
      <c r="HE57" s="42"/>
      <c r="HF57" s="42"/>
      <c r="HG57" s="42"/>
      <c r="HH57" s="42"/>
      <c r="HI57" s="42"/>
      <c r="HJ57" s="42"/>
      <c r="HK57" s="42"/>
      <c r="HL57" s="42"/>
      <c r="HM57" s="42"/>
      <c r="HN57" s="42"/>
      <c r="HO57" s="42"/>
      <c r="HP57" s="42"/>
      <c r="HQ57" s="42"/>
      <c r="HR57" s="42"/>
      <c r="HS57" s="42"/>
      <c r="HT57" s="42"/>
      <c r="HU57" s="42"/>
      <c r="HV57" s="42"/>
      <c r="HW57" s="42"/>
      <c r="HX57" s="42"/>
      <c r="HY57" s="42"/>
      <c r="HZ57" s="42"/>
      <c r="IA57" s="42"/>
      <c r="IB57" s="42"/>
      <c r="IC57" s="42"/>
      <c r="ID57" s="42"/>
      <c r="IE57" s="42"/>
      <c r="IF57" s="42"/>
      <c r="IG57" s="42"/>
      <c r="IH57" s="42"/>
      <c r="II57" s="42"/>
      <c r="IJ57" s="42"/>
      <c r="IK57" s="42"/>
      <c r="IL57" s="42"/>
      <c r="IM57" s="42"/>
      <c r="IN57" s="42"/>
      <c r="IO57" s="42"/>
      <c r="IP57" s="42"/>
      <c r="IQ57" s="42"/>
      <c r="IR57" s="42"/>
      <c r="IS57" s="41"/>
      <c r="IT57" s="42"/>
      <c r="IU57" s="42"/>
    </row>
    <row r="58" spans="1:255" s="43" customFormat="1" ht="25.5" x14ac:dyDescent="0.2">
      <c r="A58" s="20">
        <v>56</v>
      </c>
      <c r="B58" s="37" t="s">
        <v>330</v>
      </c>
      <c r="C58" s="38" t="s">
        <v>502</v>
      </c>
      <c r="D58" s="39" t="s">
        <v>503</v>
      </c>
      <c r="E58" s="37" t="s">
        <v>330</v>
      </c>
      <c r="F58" s="37" t="s">
        <v>504</v>
      </c>
      <c r="G58" s="37" t="s">
        <v>505</v>
      </c>
      <c r="H58" s="37" t="s">
        <v>335</v>
      </c>
      <c r="I58" s="22">
        <v>12</v>
      </c>
      <c r="J58" s="24" t="s">
        <v>441</v>
      </c>
      <c r="K58" s="24" t="s">
        <v>442</v>
      </c>
      <c r="L58" s="40" t="s">
        <v>338</v>
      </c>
      <c r="M58" s="41"/>
      <c r="N58" s="41"/>
      <c r="O58" s="41"/>
      <c r="P58" s="41"/>
      <c r="Q58" s="41"/>
      <c r="R58" s="41"/>
      <c r="S58" s="41"/>
      <c r="T58" s="41"/>
      <c r="U58" s="41"/>
      <c r="V58" s="41"/>
      <c r="W58" s="41"/>
      <c r="X58" s="41"/>
      <c r="Y58" s="41"/>
      <c r="Z58" s="41"/>
      <c r="AA58" s="41"/>
      <c r="AB58" s="41"/>
      <c r="AC58" s="41"/>
      <c r="AD58" s="41"/>
      <c r="AE58" s="41"/>
      <c r="AF58" s="41"/>
      <c r="AG58" s="41"/>
      <c r="AH58" s="41"/>
      <c r="AI58" s="41"/>
      <c r="AJ58" s="41"/>
      <c r="AK58" s="41"/>
      <c r="AL58" s="41"/>
      <c r="AM58" s="41"/>
      <c r="AN58" s="41"/>
      <c r="AO58" s="41"/>
      <c r="AP58" s="41"/>
      <c r="AQ58" s="41"/>
      <c r="AR58" s="41"/>
      <c r="AS58" s="41"/>
      <c r="AT58" s="41"/>
      <c r="AU58" s="41"/>
      <c r="AV58" s="41"/>
      <c r="AW58" s="41"/>
      <c r="AX58" s="41"/>
      <c r="AY58" s="41"/>
      <c r="AZ58" s="41"/>
      <c r="BA58" s="41"/>
      <c r="BB58" s="41"/>
      <c r="BC58" s="41"/>
      <c r="BD58" s="41"/>
      <c r="BE58" s="41"/>
      <c r="BF58" s="41"/>
      <c r="BG58" s="41"/>
      <c r="BH58" s="41"/>
      <c r="BI58" s="41"/>
      <c r="BJ58" s="41"/>
      <c r="BK58" s="41"/>
      <c r="BL58" s="42"/>
      <c r="BM58" s="42"/>
      <c r="BN58" s="42"/>
      <c r="BO58" s="42"/>
      <c r="BP58" s="42"/>
      <c r="BQ58" s="42"/>
      <c r="BR58" s="42"/>
      <c r="BS58" s="42"/>
      <c r="BT58" s="42"/>
      <c r="BU58" s="42"/>
      <c r="BV58" s="42"/>
      <c r="BW58" s="42"/>
      <c r="BX58" s="42"/>
      <c r="BY58" s="42"/>
      <c r="BZ58" s="42"/>
      <c r="CA58" s="42"/>
      <c r="CB58" s="42"/>
      <c r="CC58" s="42"/>
      <c r="CD58" s="42"/>
      <c r="CE58" s="42"/>
      <c r="CF58" s="42"/>
      <c r="CG58" s="42"/>
      <c r="CH58" s="42"/>
      <c r="CI58" s="42"/>
      <c r="CJ58" s="42"/>
      <c r="CK58" s="42"/>
      <c r="CL58" s="42"/>
      <c r="CM58" s="42"/>
      <c r="CN58" s="42"/>
      <c r="CO58" s="42"/>
      <c r="CP58" s="42"/>
      <c r="CQ58" s="42"/>
      <c r="CR58" s="42"/>
      <c r="CS58" s="42"/>
      <c r="CT58" s="42"/>
      <c r="CU58" s="42"/>
      <c r="CV58" s="42"/>
      <c r="CW58" s="42"/>
      <c r="CX58" s="42"/>
      <c r="CY58" s="42"/>
      <c r="CZ58" s="42"/>
      <c r="DA58" s="42"/>
      <c r="DB58" s="42"/>
      <c r="DC58" s="42"/>
      <c r="DD58" s="42"/>
      <c r="DE58" s="42"/>
      <c r="DF58" s="42"/>
      <c r="DG58" s="42"/>
      <c r="DH58" s="42"/>
      <c r="DI58" s="42"/>
      <c r="DJ58" s="42"/>
      <c r="DK58" s="42"/>
      <c r="DL58" s="42"/>
      <c r="DM58" s="42"/>
      <c r="DN58" s="42"/>
      <c r="DO58" s="42"/>
      <c r="DP58" s="42"/>
      <c r="DQ58" s="42"/>
      <c r="DR58" s="42"/>
      <c r="DS58" s="42"/>
      <c r="DT58" s="42"/>
      <c r="DU58" s="42"/>
      <c r="DV58" s="42"/>
      <c r="DW58" s="42"/>
      <c r="DX58" s="42"/>
      <c r="DY58" s="42"/>
      <c r="DZ58" s="42"/>
      <c r="EA58" s="42"/>
      <c r="EB58" s="42"/>
      <c r="EC58" s="42"/>
      <c r="ED58" s="42"/>
      <c r="EE58" s="42"/>
      <c r="EF58" s="42"/>
      <c r="EG58" s="42"/>
      <c r="EH58" s="42"/>
      <c r="EI58" s="42"/>
      <c r="EJ58" s="42"/>
      <c r="EK58" s="42"/>
      <c r="EL58" s="42"/>
      <c r="EM58" s="42"/>
      <c r="EN58" s="42"/>
      <c r="EO58" s="42"/>
      <c r="EP58" s="42"/>
      <c r="EQ58" s="42"/>
      <c r="ER58" s="42"/>
      <c r="ES58" s="42"/>
      <c r="ET58" s="42"/>
      <c r="EU58" s="42"/>
      <c r="EV58" s="42"/>
      <c r="EW58" s="42"/>
      <c r="EX58" s="42"/>
      <c r="EY58" s="42"/>
      <c r="EZ58" s="42"/>
      <c r="FA58" s="42"/>
      <c r="FB58" s="42"/>
      <c r="FC58" s="42"/>
      <c r="FD58" s="42"/>
      <c r="FE58" s="42"/>
      <c r="FF58" s="42"/>
      <c r="FG58" s="42"/>
      <c r="FH58" s="42"/>
      <c r="FI58" s="42"/>
      <c r="FJ58" s="42"/>
      <c r="FK58" s="42"/>
      <c r="FL58" s="42"/>
      <c r="FM58" s="42"/>
      <c r="FN58" s="42"/>
      <c r="FO58" s="42"/>
      <c r="FP58" s="42"/>
      <c r="FQ58" s="42"/>
      <c r="FR58" s="42"/>
      <c r="FS58" s="42"/>
      <c r="FT58" s="42"/>
      <c r="FU58" s="42"/>
      <c r="FV58" s="42"/>
      <c r="FW58" s="42"/>
      <c r="FX58" s="42"/>
      <c r="FY58" s="42"/>
      <c r="FZ58" s="42"/>
      <c r="GA58" s="42"/>
      <c r="GB58" s="42"/>
      <c r="GC58" s="42"/>
      <c r="GD58" s="42"/>
      <c r="GE58" s="42"/>
      <c r="GF58" s="42"/>
      <c r="GG58" s="42"/>
      <c r="GH58" s="42"/>
      <c r="GI58" s="42"/>
      <c r="GJ58" s="42"/>
      <c r="GK58" s="42"/>
      <c r="GL58" s="42"/>
      <c r="GM58" s="42"/>
      <c r="GN58" s="42"/>
      <c r="GO58" s="42"/>
      <c r="GP58" s="42"/>
      <c r="GQ58" s="42"/>
      <c r="GR58" s="42"/>
      <c r="GS58" s="42"/>
      <c r="GT58" s="42"/>
      <c r="GU58" s="42"/>
      <c r="GV58" s="42"/>
      <c r="GW58" s="42"/>
      <c r="GX58" s="42"/>
      <c r="GY58" s="42"/>
      <c r="GZ58" s="42"/>
      <c r="HA58" s="42"/>
      <c r="HB58" s="42"/>
      <c r="HC58" s="42"/>
      <c r="HD58" s="42"/>
      <c r="HE58" s="42"/>
      <c r="HF58" s="42"/>
      <c r="HG58" s="42"/>
      <c r="HH58" s="42"/>
      <c r="HI58" s="42"/>
      <c r="HJ58" s="42"/>
      <c r="HK58" s="42"/>
      <c r="HL58" s="42"/>
      <c r="HM58" s="42"/>
      <c r="HN58" s="42"/>
      <c r="HO58" s="42"/>
      <c r="HP58" s="42"/>
      <c r="HQ58" s="42"/>
      <c r="HR58" s="42"/>
      <c r="HS58" s="42"/>
      <c r="HT58" s="42"/>
      <c r="HU58" s="42"/>
      <c r="HV58" s="42"/>
      <c r="HW58" s="42"/>
      <c r="HX58" s="42"/>
      <c r="HY58" s="42"/>
      <c r="HZ58" s="42"/>
      <c r="IA58" s="42"/>
      <c r="IB58" s="42"/>
      <c r="IC58" s="42"/>
      <c r="ID58" s="42"/>
      <c r="IE58" s="42"/>
      <c r="IF58" s="42"/>
      <c r="IG58" s="42"/>
      <c r="IH58" s="42"/>
      <c r="II58" s="42"/>
      <c r="IJ58" s="42"/>
      <c r="IK58" s="42"/>
      <c r="IL58" s="42"/>
      <c r="IM58" s="42"/>
      <c r="IN58" s="42"/>
      <c r="IO58" s="42"/>
      <c r="IP58" s="42"/>
      <c r="IQ58" s="42"/>
      <c r="IR58" s="42"/>
      <c r="IS58" s="41"/>
      <c r="IT58" s="42"/>
      <c r="IU58" s="42"/>
    </row>
    <row r="59" spans="1:255" s="43" customFormat="1" x14ac:dyDescent="0.2">
      <c r="A59" s="20">
        <v>57</v>
      </c>
      <c r="B59" s="37" t="s">
        <v>330</v>
      </c>
      <c r="C59" s="38" t="s">
        <v>506</v>
      </c>
      <c r="D59" s="47" t="s">
        <v>507</v>
      </c>
      <c r="E59" s="37" t="s">
        <v>330</v>
      </c>
      <c r="F59" s="48" t="s">
        <v>333</v>
      </c>
      <c r="G59" s="22" t="s">
        <v>508</v>
      </c>
      <c r="H59" s="37" t="s">
        <v>335</v>
      </c>
      <c r="I59" s="22">
        <v>12</v>
      </c>
      <c r="J59" s="24" t="s">
        <v>509</v>
      </c>
      <c r="K59" s="24" t="s">
        <v>510</v>
      </c>
      <c r="L59" s="40" t="s">
        <v>338</v>
      </c>
      <c r="M59" s="41"/>
      <c r="N59" s="41"/>
      <c r="O59" s="41"/>
      <c r="P59" s="41"/>
      <c r="Q59" s="41"/>
      <c r="R59" s="41"/>
      <c r="S59" s="41"/>
      <c r="T59" s="41"/>
      <c r="U59" s="41"/>
      <c r="V59" s="41"/>
      <c r="W59" s="41"/>
      <c r="X59" s="41"/>
      <c r="Y59" s="41"/>
      <c r="Z59" s="41"/>
      <c r="AA59" s="41"/>
      <c r="AB59" s="41"/>
      <c r="AC59" s="41"/>
      <c r="AD59" s="41"/>
      <c r="AE59" s="41"/>
      <c r="AF59" s="41"/>
      <c r="AG59" s="41"/>
      <c r="AH59" s="41"/>
      <c r="AI59" s="41"/>
      <c r="AJ59" s="41"/>
      <c r="AK59" s="41"/>
      <c r="AL59" s="41"/>
      <c r="AM59" s="41"/>
      <c r="AN59" s="41"/>
      <c r="AO59" s="41"/>
      <c r="AP59" s="41"/>
      <c r="AQ59" s="41"/>
      <c r="AR59" s="41"/>
      <c r="AS59" s="41"/>
      <c r="AT59" s="41"/>
      <c r="AU59" s="41"/>
      <c r="AV59" s="41"/>
      <c r="AW59" s="41"/>
      <c r="AX59" s="41"/>
      <c r="AY59" s="41"/>
      <c r="AZ59" s="41"/>
      <c r="BA59" s="41"/>
      <c r="BB59" s="41"/>
      <c r="BC59" s="41"/>
      <c r="BD59" s="41"/>
      <c r="BE59" s="41"/>
      <c r="BF59" s="41"/>
      <c r="BG59" s="41"/>
      <c r="BH59" s="41"/>
      <c r="BI59" s="41"/>
      <c r="BJ59" s="41"/>
      <c r="BK59" s="41"/>
      <c r="BL59" s="42"/>
      <c r="BM59" s="42"/>
      <c r="BN59" s="42"/>
      <c r="BO59" s="42"/>
      <c r="BP59" s="42"/>
      <c r="BQ59" s="42"/>
      <c r="BR59" s="42"/>
      <c r="BS59" s="42"/>
      <c r="BT59" s="42"/>
      <c r="BU59" s="42"/>
      <c r="BV59" s="42"/>
      <c r="BW59" s="42"/>
      <c r="BX59" s="42"/>
      <c r="BY59" s="42"/>
      <c r="BZ59" s="42"/>
      <c r="CA59" s="42"/>
      <c r="CB59" s="42"/>
      <c r="CC59" s="42"/>
      <c r="CD59" s="42"/>
      <c r="CE59" s="42"/>
      <c r="CF59" s="42"/>
      <c r="CG59" s="42"/>
      <c r="CH59" s="42"/>
      <c r="CI59" s="42"/>
      <c r="CJ59" s="42"/>
      <c r="CK59" s="42"/>
      <c r="CL59" s="42"/>
      <c r="CM59" s="42"/>
      <c r="CN59" s="42"/>
      <c r="CO59" s="42"/>
      <c r="CP59" s="42"/>
      <c r="CQ59" s="42"/>
      <c r="CR59" s="42"/>
      <c r="CS59" s="42"/>
      <c r="CT59" s="42"/>
      <c r="CU59" s="42"/>
      <c r="CV59" s="42"/>
      <c r="CW59" s="42"/>
      <c r="CX59" s="42"/>
      <c r="CY59" s="42"/>
      <c r="CZ59" s="42"/>
      <c r="DA59" s="42"/>
      <c r="DB59" s="42"/>
      <c r="DC59" s="42"/>
      <c r="DD59" s="42"/>
      <c r="DE59" s="42"/>
      <c r="DF59" s="42"/>
      <c r="DG59" s="42"/>
      <c r="DH59" s="42"/>
      <c r="DI59" s="42"/>
      <c r="DJ59" s="42"/>
      <c r="DK59" s="42"/>
      <c r="DL59" s="42"/>
      <c r="DM59" s="42"/>
      <c r="DN59" s="42"/>
      <c r="DO59" s="42"/>
      <c r="DP59" s="42"/>
      <c r="DQ59" s="42"/>
      <c r="DR59" s="42"/>
      <c r="DS59" s="42"/>
      <c r="DT59" s="42"/>
      <c r="DU59" s="42"/>
      <c r="DV59" s="42"/>
      <c r="DW59" s="42"/>
      <c r="DX59" s="42"/>
      <c r="DY59" s="42"/>
      <c r="DZ59" s="42"/>
      <c r="EA59" s="42"/>
      <c r="EB59" s="42"/>
      <c r="EC59" s="42"/>
      <c r="ED59" s="42"/>
      <c r="EE59" s="42"/>
      <c r="EF59" s="42"/>
      <c r="EG59" s="42"/>
      <c r="EH59" s="42"/>
      <c r="EI59" s="42"/>
      <c r="EJ59" s="42"/>
      <c r="EK59" s="42"/>
      <c r="EL59" s="42"/>
      <c r="EM59" s="42"/>
      <c r="EN59" s="42"/>
      <c r="EO59" s="42"/>
      <c r="EP59" s="42"/>
      <c r="EQ59" s="42"/>
      <c r="ER59" s="42"/>
      <c r="ES59" s="42"/>
      <c r="ET59" s="42"/>
      <c r="EU59" s="42"/>
      <c r="EV59" s="42"/>
      <c r="EW59" s="42"/>
      <c r="EX59" s="42"/>
      <c r="EY59" s="42"/>
      <c r="EZ59" s="42"/>
      <c r="FA59" s="42"/>
      <c r="FB59" s="42"/>
      <c r="FC59" s="42"/>
      <c r="FD59" s="42"/>
      <c r="FE59" s="42"/>
      <c r="FF59" s="42"/>
      <c r="FG59" s="42"/>
      <c r="FH59" s="42"/>
      <c r="FI59" s="42"/>
      <c r="FJ59" s="42"/>
      <c r="FK59" s="42"/>
      <c r="FL59" s="42"/>
      <c r="FM59" s="42"/>
      <c r="FN59" s="42"/>
      <c r="FO59" s="42"/>
      <c r="FP59" s="42"/>
      <c r="FQ59" s="42"/>
      <c r="FR59" s="42"/>
      <c r="FS59" s="42"/>
      <c r="FT59" s="42"/>
      <c r="FU59" s="42"/>
      <c r="FV59" s="42"/>
      <c r="FW59" s="42"/>
      <c r="FX59" s="42"/>
      <c r="FY59" s="42"/>
      <c r="FZ59" s="42"/>
      <c r="GA59" s="42"/>
      <c r="GB59" s="42"/>
      <c r="GC59" s="42"/>
      <c r="GD59" s="42"/>
      <c r="GE59" s="42"/>
      <c r="GF59" s="42"/>
      <c r="GG59" s="42"/>
      <c r="GH59" s="42"/>
      <c r="GI59" s="42"/>
      <c r="GJ59" s="42"/>
      <c r="GK59" s="42"/>
      <c r="GL59" s="42"/>
      <c r="GM59" s="42"/>
      <c r="GN59" s="42"/>
      <c r="GO59" s="42"/>
      <c r="GP59" s="42"/>
      <c r="GQ59" s="42"/>
      <c r="GR59" s="42"/>
      <c r="GS59" s="42"/>
      <c r="GT59" s="42"/>
      <c r="GU59" s="42"/>
      <c r="GV59" s="42"/>
      <c r="GW59" s="42"/>
      <c r="GX59" s="42"/>
      <c r="GY59" s="42"/>
      <c r="GZ59" s="42"/>
      <c r="HA59" s="42"/>
      <c r="HB59" s="42"/>
      <c r="HC59" s="42"/>
      <c r="HD59" s="42"/>
      <c r="HE59" s="42"/>
      <c r="HF59" s="42"/>
      <c r="HG59" s="42"/>
      <c r="HH59" s="42"/>
      <c r="HI59" s="42"/>
      <c r="HJ59" s="42"/>
      <c r="HK59" s="42"/>
      <c r="HL59" s="42"/>
      <c r="HM59" s="42"/>
      <c r="HN59" s="42"/>
      <c r="HO59" s="42"/>
      <c r="HP59" s="42"/>
      <c r="HQ59" s="42"/>
      <c r="HR59" s="42"/>
      <c r="HS59" s="42"/>
      <c r="HT59" s="42"/>
      <c r="HU59" s="42"/>
      <c r="HV59" s="42"/>
      <c r="HW59" s="42"/>
      <c r="HX59" s="42"/>
      <c r="HY59" s="42"/>
      <c r="HZ59" s="42"/>
      <c r="IA59" s="42"/>
      <c r="IB59" s="42"/>
      <c r="IC59" s="42"/>
      <c r="ID59" s="42"/>
      <c r="IE59" s="42"/>
      <c r="IF59" s="42"/>
      <c r="IG59" s="42"/>
      <c r="IH59" s="42"/>
      <c r="II59" s="42"/>
      <c r="IJ59" s="42"/>
      <c r="IK59" s="42"/>
      <c r="IL59" s="42"/>
      <c r="IM59" s="42"/>
      <c r="IN59" s="42"/>
      <c r="IO59" s="42"/>
      <c r="IP59" s="42"/>
      <c r="IQ59" s="42"/>
      <c r="IR59" s="42"/>
      <c r="IS59" s="41"/>
      <c r="IT59" s="42"/>
      <c r="IU59" s="42"/>
    </row>
    <row r="60" spans="1:255" s="43" customFormat="1" x14ac:dyDescent="0.2">
      <c r="A60" s="20">
        <v>58</v>
      </c>
      <c r="B60" s="37" t="s">
        <v>330</v>
      </c>
      <c r="C60" s="38" t="s">
        <v>511</v>
      </c>
      <c r="D60" s="47" t="s">
        <v>512</v>
      </c>
      <c r="E60" s="37" t="s">
        <v>330</v>
      </c>
      <c r="F60" s="48" t="s">
        <v>333</v>
      </c>
      <c r="G60" s="22" t="s">
        <v>513</v>
      </c>
      <c r="H60" s="37" t="s">
        <v>335</v>
      </c>
      <c r="I60" s="22">
        <v>12</v>
      </c>
      <c r="J60" s="24" t="s">
        <v>509</v>
      </c>
      <c r="K60" s="24" t="s">
        <v>510</v>
      </c>
      <c r="L60" s="40" t="s">
        <v>338</v>
      </c>
      <c r="M60" s="41"/>
      <c r="N60" s="41"/>
      <c r="O60" s="41"/>
      <c r="P60" s="41"/>
      <c r="Q60" s="41"/>
      <c r="R60" s="41"/>
      <c r="S60" s="41"/>
      <c r="T60" s="41"/>
      <c r="U60" s="41"/>
      <c r="V60" s="41"/>
      <c r="W60" s="41"/>
      <c r="X60" s="41"/>
      <c r="Y60" s="41"/>
      <c r="Z60" s="41"/>
      <c r="AA60" s="41"/>
      <c r="AB60" s="41"/>
      <c r="AC60" s="41"/>
      <c r="AD60" s="41"/>
      <c r="AE60" s="41"/>
      <c r="AF60" s="41"/>
      <c r="AG60" s="41"/>
      <c r="AH60" s="41"/>
      <c r="AI60" s="41"/>
      <c r="AJ60" s="41"/>
      <c r="AK60" s="41"/>
      <c r="AL60" s="41"/>
      <c r="AM60" s="41"/>
      <c r="AN60" s="41"/>
      <c r="AO60" s="41"/>
      <c r="AP60" s="41"/>
      <c r="AQ60" s="41"/>
      <c r="AR60" s="41"/>
      <c r="AS60" s="41"/>
      <c r="AT60" s="41"/>
      <c r="AU60" s="41"/>
      <c r="AV60" s="41"/>
      <c r="AW60" s="41"/>
      <c r="AX60" s="41"/>
      <c r="AY60" s="41"/>
      <c r="AZ60" s="41"/>
      <c r="BA60" s="41"/>
      <c r="BB60" s="41"/>
      <c r="BC60" s="41"/>
      <c r="BD60" s="41"/>
      <c r="BE60" s="41"/>
      <c r="BF60" s="41"/>
      <c r="BG60" s="41"/>
      <c r="BH60" s="41"/>
      <c r="BI60" s="41"/>
      <c r="BJ60" s="41"/>
      <c r="BK60" s="41"/>
      <c r="BL60" s="42"/>
      <c r="BM60" s="42"/>
      <c r="BN60" s="42"/>
      <c r="BO60" s="42"/>
      <c r="BP60" s="42"/>
      <c r="BQ60" s="42"/>
      <c r="BR60" s="42"/>
      <c r="BS60" s="42"/>
      <c r="BT60" s="42"/>
      <c r="BU60" s="42"/>
      <c r="BV60" s="42"/>
      <c r="BW60" s="42"/>
      <c r="BX60" s="42"/>
      <c r="BY60" s="42"/>
      <c r="BZ60" s="42"/>
      <c r="CA60" s="42"/>
      <c r="CB60" s="42"/>
      <c r="CC60" s="42"/>
      <c r="CD60" s="42"/>
      <c r="CE60" s="42"/>
      <c r="CF60" s="42"/>
      <c r="CG60" s="42"/>
      <c r="CH60" s="42"/>
      <c r="CI60" s="42"/>
      <c r="CJ60" s="42"/>
      <c r="CK60" s="42"/>
      <c r="CL60" s="42"/>
      <c r="CM60" s="42"/>
      <c r="CN60" s="42"/>
      <c r="CO60" s="42"/>
      <c r="CP60" s="42"/>
      <c r="CQ60" s="42"/>
      <c r="CR60" s="42"/>
      <c r="CS60" s="42"/>
      <c r="CT60" s="42"/>
      <c r="CU60" s="42"/>
      <c r="CV60" s="42"/>
      <c r="CW60" s="42"/>
      <c r="CX60" s="42"/>
      <c r="CY60" s="42"/>
      <c r="CZ60" s="42"/>
      <c r="DA60" s="42"/>
      <c r="DB60" s="42"/>
      <c r="DC60" s="42"/>
      <c r="DD60" s="42"/>
      <c r="DE60" s="42"/>
      <c r="DF60" s="42"/>
      <c r="DG60" s="42"/>
      <c r="DH60" s="42"/>
      <c r="DI60" s="42"/>
      <c r="DJ60" s="42"/>
      <c r="DK60" s="42"/>
      <c r="DL60" s="42"/>
      <c r="DM60" s="42"/>
      <c r="DN60" s="42"/>
      <c r="DO60" s="42"/>
      <c r="DP60" s="42"/>
      <c r="DQ60" s="42"/>
      <c r="DR60" s="42"/>
      <c r="DS60" s="42"/>
      <c r="DT60" s="42"/>
      <c r="DU60" s="42"/>
      <c r="DV60" s="42"/>
      <c r="DW60" s="42"/>
      <c r="DX60" s="42"/>
      <c r="DY60" s="42"/>
      <c r="DZ60" s="42"/>
      <c r="EA60" s="42"/>
      <c r="EB60" s="42"/>
      <c r="EC60" s="42"/>
      <c r="ED60" s="42"/>
      <c r="EE60" s="42"/>
      <c r="EF60" s="42"/>
      <c r="EG60" s="42"/>
      <c r="EH60" s="42"/>
      <c r="EI60" s="42"/>
      <c r="EJ60" s="42"/>
      <c r="EK60" s="42"/>
      <c r="EL60" s="42"/>
      <c r="EM60" s="42"/>
      <c r="EN60" s="42"/>
      <c r="EO60" s="42"/>
      <c r="EP60" s="42"/>
      <c r="EQ60" s="42"/>
      <c r="ER60" s="42"/>
      <c r="ES60" s="42"/>
      <c r="ET60" s="42"/>
      <c r="EU60" s="42"/>
      <c r="EV60" s="42"/>
      <c r="EW60" s="42"/>
      <c r="EX60" s="42"/>
      <c r="EY60" s="42"/>
      <c r="EZ60" s="42"/>
      <c r="FA60" s="42"/>
      <c r="FB60" s="42"/>
      <c r="FC60" s="42"/>
      <c r="FD60" s="42"/>
      <c r="FE60" s="42"/>
      <c r="FF60" s="42"/>
      <c r="FG60" s="42"/>
      <c r="FH60" s="42"/>
      <c r="FI60" s="42"/>
      <c r="FJ60" s="42"/>
      <c r="FK60" s="42"/>
      <c r="FL60" s="42"/>
      <c r="FM60" s="42"/>
      <c r="FN60" s="42"/>
      <c r="FO60" s="42"/>
      <c r="FP60" s="42"/>
      <c r="FQ60" s="42"/>
      <c r="FR60" s="42"/>
      <c r="FS60" s="42"/>
      <c r="FT60" s="42"/>
      <c r="FU60" s="42"/>
      <c r="FV60" s="42"/>
      <c r="FW60" s="42"/>
      <c r="FX60" s="42"/>
      <c r="FY60" s="42"/>
      <c r="FZ60" s="42"/>
      <c r="GA60" s="42"/>
      <c r="GB60" s="42"/>
      <c r="GC60" s="42"/>
      <c r="GD60" s="42"/>
      <c r="GE60" s="42"/>
      <c r="GF60" s="42"/>
      <c r="GG60" s="42"/>
      <c r="GH60" s="42"/>
      <c r="GI60" s="42"/>
      <c r="GJ60" s="42"/>
      <c r="GK60" s="42"/>
      <c r="GL60" s="42"/>
      <c r="GM60" s="42"/>
      <c r="GN60" s="42"/>
      <c r="GO60" s="42"/>
      <c r="GP60" s="42"/>
      <c r="GQ60" s="42"/>
      <c r="GR60" s="42"/>
      <c r="GS60" s="42"/>
      <c r="GT60" s="42"/>
      <c r="GU60" s="42"/>
      <c r="GV60" s="42"/>
      <c r="GW60" s="42"/>
      <c r="GX60" s="42"/>
      <c r="GY60" s="42"/>
      <c r="GZ60" s="42"/>
      <c r="HA60" s="42"/>
      <c r="HB60" s="42"/>
      <c r="HC60" s="42"/>
      <c r="HD60" s="42"/>
      <c r="HE60" s="42"/>
      <c r="HF60" s="42"/>
      <c r="HG60" s="42"/>
      <c r="HH60" s="42"/>
      <c r="HI60" s="42"/>
      <c r="HJ60" s="42"/>
      <c r="HK60" s="42"/>
      <c r="HL60" s="42"/>
      <c r="HM60" s="42"/>
      <c r="HN60" s="42"/>
      <c r="HO60" s="42"/>
      <c r="HP60" s="42"/>
      <c r="HQ60" s="42"/>
      <c r="HR60" s="42"/>
      <c r="HS60" s="42"/>
      <c r="HT60" s="42"/>
      <c r="HU60" s="42"/>
      <c r="HV60" s="42"/>
      <c r="HW60" s="42"/>
      <c r="HX60" s="42"/>
      <c r="HY60" s="42"/>
      <c r="HZ60" s="42"/>
      <c r="IA60" s="42"/>
      <c r="IB60" s="42"/>
      <c r="IC60" s="42"/>
      <c r="ID60" s="42"/>
      <c r="IE60" s="42"/>
      <c r="IF60" s="42"/>
      <c r="IG60" s="42"/>
      <c r="IH60" s="42"/>
      <c r="II60" s="42"/>
      <c r="IJ60" s="42"/>
      <c r="IK60" s="42"/>
      <c r="IL60" s="42"/>
      <c r="IM60" s="42"/>
      <c r="IN60" s="42"/>
      <c r="IO60" s="42"/>
      <c r="IP60" s="42"/>
      <c r="IQ60" s="42"/>
      <c r="IR60" s="42"/>
      <c r="IS60" s="41"/>
      <c r="IT60" s="42"/>
      <c r="IU60" s="42"/>
    </row>
    <row r="61" spans="1:255" s="43" customFormat="1" x14ac:dyDescent="0.2">
      <c r="A61" s="20">
        <v>59</v>
      </c>
      <c r="B61" s="37" t="s">
        <v>330</v>
      </c>
      <c r="C61" s="38" t="s">
        <v>514</v>
      </c>
      <c r="D61" s="47" t="s">
        <v>515</v>
      </c>
      <c r="E61" s="37" t="s">
        <v>330</v>
      </c>
      <c r="F61" s="48" t="s">
        <v>333</v>
      </c>
      <c r="G61" s="22" t="s">
        <v>516</v>
      </c>
      <c r="H61" s="37" t="s">
        <v>335</v>
      </c>
      <c r="I61" s="22">
        <v>12</v>
      </c>
      <c r="J61" s="24" t="s">
        <v>517</v>
      </c>
      <c r="K61" s="24" t="s">
        <v>518</v>
      </c>
      <c r="L61" s="40" t="s">
        <v>338</v>
      </c>
      <c r="M61" s="41"/>
      <c r="N61" s="41"/>
      <c r="O61" s="41"/>
      <c r="P61" s="41"/>
      <c r="Q61" s="41"/>
      <c r="R61" s="41"/>
      <c r="S61" s="41"/>
      <c r="T61" s="41"/>
      <c r="U61" s="41"/>
      <c r="V61" s="41"/>
      <c r="W61" s="41"/>
      <c r="X61" s="41"/>
      <c r="Y61" s="41"/>
      <c r="Z61" s="41"/>
      <c r="AA61" s="41"/>
      <c r="AB61" s="41"/>
      <c r="AC61" s="41"/>
      <c r="AD61" s="41"/>
      <c r="AE61" s="41"/>
      <c r="AF61" s="41"/>
      <c r="AG61" s="41"/>
      <c r="AH61" s="41"/>
      <c r="AI61" s="41"/>
      <c r="AJ61" s="41"/>
      <c r="AK61" s="41"/>
      <c r="AL61" s="41"/>
      <c r="AM61" s="41"/>
      <c r="AN61" s="41"/>
      <c r="AO61" s="41"/>
      <c r="AP61" s="41"/>
      <c r="AQ61" s="41"/>
      <c r="AR61" s="41"/>
      <c r="AS61" s="41"/>
      <c r="AT61" s="41"/>
      <c r="AU61" s="41"/>
      <c r="AV61" s="41"/>
      <c r="AW61" s="41"/>
      <c r="AX61" s="41"/>
      <c r="AY61" s="41"/>
      <c r="AZ61" s="41"/>
      <c r="BA61" s="41"/>
      <c r="BB61" s="41"/>
      <c r="BC61" s="41"/>
      <c r="BD61" s="41"/>
      <c r="BE61" s="41"/>
      <c r="BF61" s="41"/>
      <c r="BG61" s="41"/>
      <c r="BH61" s="41"/>
      <c r="BI61" s="41"/>
      <c r="BJ61" s="41"/>
      <c r="BK61" s="41"/>
      <c r="BL61" s="42"/>
      <c r="BM61" s="42"/>
      <c r="BN61" s="42"/>
      <c r="BO61" s="42"/>
      <c r="BP61" s="42"/>
      <c r="BQ61" s="42"/>
      <c r="BR61" s="42"/>
      <c r="BS61" s="42"/>
      <c r="BT61" s="42"/>
      <c r="BU61" s="42"/>
      <c r="BV61" s="42"/>
      <c r="BW61" s="42"/>
      <c r="BX61" s="42"/>
      <c r="BY61" s="42"/>
      <c r="BZ61" s="42"/>
      <c r="CA61" s="42"/>
      <c r="CB61" s="42"/>
      <c r="CC61" s="42"/>
      <c r="CD61" s="42"/>
      <c r="CE61" s="42"/>
      <c r="CF61" s="42"/>
      <c r="CG61" s="42"/>
      <c r="CH61" s="42"/>
      <c r="CI61" s="42"/>
      <c r="CJ61" s="42"/>
      <c r="CK61" s="42"/>
      <c r="CL61" s="42"/>
      <c r="CM61" s="42"/>
      <c r="CN61" s="42"/>
      <c r="CO61" s="42"/>
      <c r="CP61" s="42"/>
      <c r="CQ61" s="42"/>
      <c r="CR61" s="42"/>
      <c r="CS61" s="42"/>
      <c r="CT61" s="42"/>
      <c r="CU61" s="42"/>
      <c r="CV61" s="42"/>
      <c r="CW61" s="42"/>
      <c r="CX61" s="42"/>
      <c r="CY61" s="42"/>
      <c r="CZ61" s="42"/>
      <c r="DA61" s="42"/>
      <c r="DB61" s="42"/>
      <c r="DC61" s="42"/>
      <c r="DD61" s="42"/>
      <c r="DE61" s="42"/>
      <c r="DF61" s="42"/>
      <c r="DG61" s="42"/>
      <c r="DH61" s="42"/>
      <c r="DI61" s="42"/>
      <c r="DJ61" s="42"/>
      <c r="DK61" s="42"/>
      <c r="DL61" s="42"/>
      <c r="DM61" s="42"/>
      <c r="DN61" s="42"/>
      <c r="DO61" s="42"/>
      <c r="DP61" s="42"/>
      <c r="DQ61" s="42"/>
      <c r="DR61" s="42"/>
      <c r="DS61" s="42"/>
      <c r="DT61" s="42"/>
      <c r="DU61" s="42"/>
      <c r="DV61" s="42"/>
      <c r="DW61" s="42"/>
      <c r="DX61" s="42"/>
      <c r="DY61" s="42"/>
      <c r="DZ61" s="42"/>
      <c r="EA61" s="42"/>
      <c r="EB61" s="42"/>
      <c r="EC61" s="42"/>
      <c r="ED61" s="42"/>
      <c r="EE61" s="42"/>
      <c r="EF61" s="42"/>
      <c r="EG61" s="42"/>
      <c r="EH61" s="42"/>
      <c r="EI61" s="42"/>
      <c r="EJ61" s="42"/>
      <c r="EK61" s="42"/>
      <c r="EL61" s="42"/>
      <c r="EM61" s="42"/>
      <c r="EN61" s="42"/>
      <c r="EO61" s="42"/>
      <c r="EP61" s="42"/>
      <c r="EQ61" s="42"/>
      <c r="ER61" s="42"/>
      <c r="ES61" s="42"/>
      <c r="ET61" s="42"/>
      <c r="EU61" s="42"/>
      <c r="EV61" s="42"/>
      <c r="EW61" s="42"/>
      <c r="EX61" s="42"/>
      <c r="EY61" s="42"/>
      <c r="EZ61" s="42"/>
      <c r="FA61" s="42"/>
      <c r="FB61" s="42"/>
      <c r="FC61" s="42"/>
      <c r="FD61" s="42"/>
      <c r="FE61" s="42"/>
      <c r="FF61" s="42"/>
      <c r="FG61" s="42"/>
      <c r="FH61" s="42"/>
      <c r="FI61" s="42"/>
      <c r="FJ61" s="42"/>
      <c r="FK61" s="42"/>
      <c r="FL61" s="42"/>
      <c r="FM61" s="42"/>
      <c r="FN61" s="42"/>
      <c r="FO61" s="42"/>
      <c r="FP61" s="42"/>
      <c r="FQ61" s="42"/>
      <c r="FR61" s="42"/>
      <c r="FS61" s="42"/>
      <c r="FT61" s="42"/>
      <c r="FU61" s="42"/>
      <c r="FV61" s="42"/>
      <c r="FW61" s="42"/>
      <c r="FX61" s="42"/>
      <c r="FY61" s="42"/>
      <c r="FZ61" s="42"/>
      <c r="GA61" s="42"/>
      <c r="GB61" s="42"/>
      <c r="GC61" s="42"/>
      <c r="GD61" s="42"/>
      <c r="GE61" s="42"/>
      <c r="GF61" s="42"/>
      <c r="GG61" s="42"/>
      <c r="GH61" s="42"/>
      <c r="GI61" s="42"/>
      <c r="GJ61" s="42"/>
      <c r="GK61" s="42"/>
      <c r="GL61" s="42"/>
      <c r="GM61" s="42"/>
      <c r="GN61" s="42"/>
      <c r="GO61" s="42"/>
      <c r="GP61" s="42"/>
      <c r="GQ61" s="42"/>
      <c r="GR61" s="42"/>
      <c r="GS61" s="42"/>
      <c r="GT61" s="42"/>
      <c r="GU61" s="42"/>
      <c r="GV61" s="42"/>
      <c r="GW61" s="42"/>
      <c r="GX61" s="42"/>
      <c r="GY61" s="42"/>
      <c r="GZ61" s="42"/>
      <c r="HA61" s="42"/>
      <c r="HB61" s="42"/>
      <c r="HC61" s="42"/>
      <c r="HD61" s="42"/>
      <c r="HE61" s="42"/>
      <c r="HF61" s="42"/>
      <c r="HG61" s="42"/>
      <c r="HH61" s="42"/>
      <c r="HI61" s="42"/>
      <c r="HJ61" s="42"/>
      <c r="HK61" s="42"/>
      <c r="HL61" s="42"/>
      <c r="HM61" s="42"/>
      <c r="HN61" s="42"/>
      <c r="HO61" s="42"/>
      <c r="HP61" s="42"/>
      <c r="HQ61" s="42"/>
      <c r="HR61" s="42"/>
      <c r="HS61" s="42"/>
      <c r="HT61" s="42"/>
      <c r="HU61" s="42"/>
      <c r="HV61" s="42"/>
      <c r="HW61" s="42"/>
      <c r="HX61" s="42"/>
      <c r="HY61" s="42"/>
      <c r="HZ61" s="42"/>
      <c r="IA61" s="42"/>
      <c r="IB61" s="42"/>
      <c r="IC61" s="42"/>
      <c r="ID61" s="42"/>
      <c r="IE61" s="42"/>
      <c r="IF61" s="42"/>
      <c r="IG61" s="42"/>
      <c r="IH61" s="42"/>
      <c r="II61" s="42"/>
      <c r="IJ61" s="42"/>
      <c r="IK61" s="42"/>
      <c r="IL61" s="42"/>
      <c r="IM61" s="42"/>
      <c r="IN61" s="42"/>
      <c r="IO61" s="42"/>
      <c r="IP61" s="42"/>
      <c r="IQ61" s="42"/>
      <c r="IR61" s="42"/>
      <c r="IS61" s="41"/>
      <c r="IT61" s="42"/>
      <c r="IU61" s="42"/>
    </row>
    <row r="62" spans="1:255" s="43" customFormat="1" x14ac:dyDescent="0.2">
      <c r="A62" s="20">
        <v>60</v>
      </c>
      <c r="B62" s="37" t="s">
        <v>330</v>
      </c>
      <c r="C62" s="37" t="s">
        <v>519</v>
      </c>
      <c r="D62" s="39" t="s">
        <v>520</v>
      </c>
      <c r="E62" s="37" t="s">
        <v>330</v>
      </c>
      <c r="F62" s="37" t="s">
        <v>504</v>
      </c>
      <c r="G62" s="37" t="s">
        <v>521</v>
      </c>
      <c r="H62" s="37" t="s">
        <v>335</v>
      </c>
      <c r="I62" s="22">
        <v>12</v>
      </c>
      <c r="J62" s="24" t="s">
        <v>522</v>
      </c>
      <c r="K62" s="24" t="s">
        <v>523</v>
      </c>
      <c r="L62" s="40" t="s">
        <v>338</v>
      </c>
      <c r="M62" s="41"/>
      <c r="N62" s="41"/>
      <c r="O62" s="41"/>
      <c r="P62" s="41"/>
      <c r="Q62" s="41"/>
      <c r="R62" s="41"/>
      <c r="S62" s="41"/>
      <c r="T62" s="41"/>
      <c r="U62" s="41"/>
      <c r="V62" s="41"/>
      <c r="W62" s="41"/>
      <c r="X62" s="41"/>
      <c r="Y62" s="41"/>
      <c r="Z62" s="41"/>
      <c r="AA62" s="41"/>
      <c r="AB62" s="41"/>
      <c r="AC62" s="41"/>
      <c r="AD62" s="41"/>
      <c r="AE62" s="41"/>
      <c r="AF62" s="41"/>
      <c r="AG62" s="41"/>
      <c r="AH62" s="41"/>
      <c r="AI62" s="41"/>
      <c r="AJ62" s="41"/>
      <c r="AK62" s="41"/>
      <c r="AL62" s="41"/>
      <c r="AM62" s="41"/>
      <c r="AN62" s="41"/>
      <c r="AO62" s="41"/>
      <c r="AP62" s="41"/>
      <c r="AQ62" s="41"/>
      <c r="AR62" s="41"/>
      <c r="AS62" s="41"/>
      <c r="AT62" s="41"/>
      <c r="AU62" s="41"/>
      <c r="AV62" s="41"/>
      <c r="AW62" s="41"/>
      <c r="AX62" s="41"/>
      <c r="AY62" s="41"/>
      <c r="AZ62" s="41"/>
      <c r="BA62" s="41"/>
      <c r="BB62" s="41"/>
      <c r="BC62" s="41"/>
      <c r="BD62" s="41"/>
      <c r="BE62" s="41"/>
      <c r="BF62" s="41"/>
      <c r="BG62" s="41"/>
      <c r="BH62" s="41"/>
      <c r="BI62" s="41"/>
      <c r="BJ62" s="41"/>
      <c r="BK62" s="41"/>
      <c r="BL62" s="42"/>
      <c r="BM62" s="42"/>
      <c r="BN62" s="42"/>
      <c r="BO62" s="42"/>
      <c r="BP62" s="42"/>
      <c r="BQ62" s="42"/>
      <c r="BR62" s="42"/>
      <c r="BS62" s="42"/>
      <c r="BT62" s="42"/>
      <c r="BU62" s="42"/>
      <c r="BV62" s="42"/>
      <c r="BW62" s="42"/>
      <c r="BX62" s="42"/>
      <c r="BY62" s="42"/>
      <c r="BZ62" s="42"/>
      <c r="CA62" s="42"/>
      <c r="CB62" s="42"/>
      <c r="CC62" s="42"/>
      <c r="CD62" s="42"/>
      <c r="CE62" s="42"/>
      <c r="CF62" s="42"/>
      <c r="CG62" s="42"/>
      <c r="CH62" s="42"/>
      <c r="CI62" s="42"/>
      <c r="CJ62" s="42"/>
      <c r="CK62" s="42"/>
      <c r="CL62" s="42"/>
      <c r="CM62" s="42"/>
      <c r="CN62" s="42"/>
      <c r="CO62" s="42"/>
      <c r="CP62" s="42"/>
      <c r="CQ62" s="42"/>
      <c r="CR62" s="42"/>
      <c r="CS62" s="42"/>
      <c r="CT62" s="42"/>
      <c r="CU62" s="42"/>
      <c r="CV62" s="42"/>
      <c r="CW62" s="42"/>
      <c r="CX62" s="42"/>
      <c r="CY62" s="42"/>
      <c r="CZ62" s="42"/>
      <c r="DA62" s="42"/>
      <c r="DB62" s="42"/>
      <c r="DC62" s="42"/>
      <c r="DD62" s="42"/>
      <c r="DE62" s="42"/>
      <c r="DF62" s="42"/>
      <c r="DG62" s="42"/>
      <c r="DH62" s="42"/>
      <c r="DI62" s="42"/>
      <c r="DJ62" s="42"/>
      <c r="DK62" s="42"/>
      <c r="DL62" s="42"/>
      <c r="DM62" s="42"/>
      <c r="DN62" s="42"/>
      <c r="DO62" s="42"/>
      <c r="DP62" s="42"/>
      <c r="DQ62" s="42"/>
      <c r="DR62" s="42"/>
      <c r="DS62" s="42"/>
      <c r="DT62" s="42"/>
      <c r="DU62" s="42"/>
      <c r="DV62" s="42"/>
      <c r="DW62" s="42"/>
      <c r="DX62" s="42"/>
      <c r="DY62" s="42"/>
      <c r="DZ62" s="42"/>
      <c r="EA62" s="42"/>
      <c r="EB62" s="42"/>
      <c r="EC62" s="42"/>
      <c r="ED62" s="42"/>
      <c r="EE62" s="42"/>
      <c r="EF62" s="42"/>
      <c r="EG62" s="42"/>
      <c r="EH62" s="42"/>
      <c r="EI62" s="42"/>
      <c r="EJ62" s="42"/>
      <c r="EK62" s="42"/>
      <c r="EL62" s="42"/>
      <c r="EM62" s="42"/>
      <c r="EN62" s="42"/>
      <c r="EO62" s="42"/>
      <c r="EP62" s="42"/>
      <c r="EQ62" s="42"/>
      <c r="ER62" s="42"/>
      <c r="ES62" s="42"/>
      <c r="ET62" s="42"/>
      <c r="EU62" s="42"/>
      <c r="EV62" s="42"/>
      <c r="EW62" s="42"/>
      <c r="EX62" s="42"/>
      <c r="EY62" s="42"/>
      <c r="EZ62" s="42"/>
      <c r="FA62" s="42"/>
      <c r="FB62" s="42"/>
      <c r="FC62" s="42"/>
      <c r="FD62" s="42"/>
      <c r="FE62" s="42"/>
      <c r="FF62" s="42"/>
      <c r="FG62" s="42"/>
      <c r="FH62" s="42"/>
      <c r="FI62" s="42"/>
      <c r="FJ62" s="42"/>
      <c r="FK62" s="42"/>
      <c r="FL62" s="42"/>
      <c r="FM62" s="42"/>
      <c r="FN62" s="42"/>
      <c r="FO62" s="42"/>
      <c r="FP62" s="42"/>
      <c r="FQ62" s="42"/>
      <c r="FR62" s="42"/>
      <c r="FS62" s="42"/>
      <c r="FT62" s="42"/>
      <c r="FU62" s="42"/>
      <c r="FV62" s="42"/>
      <c r="FW62" s="42"/>
      <c r="FX62" s="42"/>
      <c r="FY62" s="42"/>
      <c r="FZ62" s="42"/>
      <c r="GA62" s="42"/>
      <c r="GB62" s="42"/>
      <c r="GC62" s="42"/>
      <c r="GD62" s="42"/>
      <c r="GE62" s="42"/>
      <c r="GF62" s="42"/>
      <c r="GG62" s="42"/>
      <c r="GH62" s="42"/>
      <c r="GI62" s="42"/>
      <c r="GJ62" s="42"/>
      <c r="GK62" s="42"/>
      <c r="GL62" s="42"/>
      <c r="GM62" s="42"/>
      <c r="GN62" s="42"/>
      <c r="GO62" s="42"/>
      <c r="GP62" s="42"/>
      <c r="GQ62" s="42"/>
      <c r="GR62" s="42"/>
      <c r="GS62" s="42"/>
      <c r="GT62" s="42"/>
      <c r="GU62" s="42"/>
      <c r="GV62" s="42"/>
      <c r="GW62" s="42"/>
      <c r="GX62" s="42"/>
      <c r="GY62" s="42"/>
      <c r="GZ62" s="42"/>
      <c r="HA62" s="42"/>
      <c r="HB62" s="42"/>
      <c r="HC62" s="42"/>
      <c r="HD62" s="42"/>
      <c r="HE62" s="42"/>
      <c r="HF62" s="42"/>
      <c r="HG62" s="42"/>
      <c r="HH62" s="42"/>
      <c r="HI62" s="42"/>
      <c r="HJ62" s="42"/>
      <c r="HK62" s="42"/>
      <c r="HL62" s="42"/>
      <c r="HM62" s="42"/>
      <c r="HN62" s="42"/>
      <c r="HO62" s="42"/>
      <c r="HP62" s="42"/>
      <c r="HQ62" s="42"/>
      <c r="HR62" s="42"/>
      <c r="HS62" s="42"/>
      <c r="HT62" s="42"/>
      <c r="HU62" s="42"/>
      <c r="HV62" s="42"/>
      <c r="HW62" s="42"/>
      <c r="HX62" s="42"/>
      <c r="HY62" s="42"/>
      <c r="HZ62" s="42"/>
      <c r="IA62" s="42"/>
      <c r="IB62" s="42"/>
      <c r="IC62" s="42"/>
      <c r="ID62" s="42"/>
      <c r="IE62" s="42"/>
      <c r="IF62" s="42"/>
      <c r="IG62" s="42"/>
      <c r="IH62" s="42"/>
      <c r="II62" s="42"/>
      <c r="IJ62" s="42"/>
      <c r="IK62" s="42"/>
      <c r="IL62" s="42"/>
      <c r="IM62" s="42"/>
      <c r="IN62" s="42"/>
      <c r="IO62" s="42"/>
      <c r="IP62" s="42"/>
      <c r="IQ62" s="42"/>
      <c r="IR62" s="42"/>
      <c r="IS62" s="41"/>
      <c r="IT62" s="42"/>
      <c r="IU62" s="42"/>
    </row>
    <row r="63" spans="1:255" s="43" customFormat="1" x14ac:dyDescent="0.2">
      <c r="A63" s="20">
        <v>61</v>
      </c>
      <c r="B63" s="37" t="s">
        <v>330</v>
      </c>
      <c r="C63" s="37" t="s">
        <v>524</v>
      </c>
      <c r="D63" s="39" t="s">
        <v>520</v>
      </c>
      <c r="E63" s="37" t="s">
        <v>330</v>
      </c>
      <c r="F63" s="37" t="s">
        <v>504</v>
      </c>
      <c r="G63" s="37" t="s">
        <v>525</v>
      </c>
      <c r="H63" s="37" t="s">
        <v>335</v>
      </c>
      <c r="I63" s="22">
        <v>12</v>
      </c>
      <c r="J63" s="24" t="s">
        <v>522</v>
      </c>
      <c r="K63" s="24" t="s">
        <v>523</v>
      </c>
      <c r="L63" s="40" t="s">
        <v>338</v>
      </c>
      <c r="M63" s="41"/>
      <c r="N63" s="41"/>
      <c r="O63" s="41"/>
      <c r="P63" s="41"/>
      <c r="Q63" s="41"/>
      <c r="R63" s="41"/>
      <c r="S63" s="41"/>
      <c r="T63" s="41"/>
      <c r="U63" s="41"/>
      <c r="V63" s="41"/>
      <c r="W63" s="41"/>
      <c r="X63" s="41"/>
      <c r="Y63" s="41"/>
      <c r="Z63" s="41"/>
      <c r="AA63" s="41"/>
      <c r="AB63" s="41"/>
      <c r="AC63" s="41"/>
      <c r="AD63" s="41"/>
      <c r="AE63" s="41"/>
      <c r="AF63" s="41"/>
      <c r="AG63" s="41"/>
      <c r="AH63" s="41"/>
      <c r="AI63" s="41"/>
      <c r="AJ63" s="41"/>
      <c r="AK63" s="41"/>
      <c r="AL63" s="41"/>
      <c r="AM63" s="41"/>
      <c r="AN63" s="41"/>
      <c r="AO63" s="41"/>
      <c r="AP63" s="41"/>
      <c r="AQ63" s="41"/>
      <c r="AR63" s="41"/>
      <c r="AS63" s="41"/>
      <c r="AT63" s="41"/>
      <c r="AU63" s="41"/>
      <c r="AV63" s="41"/>
      <c r="AW63" s="41"/>
      <c r="AX63" s="41"/>
      <c r="AY63" s="41"/>
      <c r="AZ63" s="41"/>
      <c r="BA63" s="41"/>
      <c r="BB63" s="41"/>
      <c r="BC63" s="41"/>
      <c r="BD63" s="41"/>
      <c r="BE63" s="41"/>
      <c r="BF63" s="41"/>
      <c r="BG63" s="41"/>
      <c r="BH63" s="41"/>
      <c r="BI63" s="41"/>
      <c r="BJ63" s="41"/>
      <c r="BK63" s="41"/>
      <c r="BL63" s="42"/>
      <c r="BM63" s="42"/>
      <c r="BN63" s="42"/>
      <c r="BO63" s="42"/>
      <c r="BP63" s="42"/>
      <c r="BQ63" s="42"/>
      <c r="BR63" s="42"/>
      <c r="BS63" s="42"/>
      <c r="BT63" s="42"/>
      <c r="BU63" s="42"/>
      <c r="BV63" s="42"/>
      <c r="BW63" s="42"/>
      <c r="BX63" s="42"/>
      <c r="BY63" s="42"/>
      <c r="BZ63" s="42"/>
      <c r="CA63" s="42"/>
      <c r="CB63" s="42"/>
      <c r="CC63" s="42"/>
      <c r="CD63" s="42"/>
      <c r="CE63" s="42"/>
      <c r="CF63" s="42"/>
      <c r="CG63" s="42"/>
      <c r="CH63" s="42"/>
      <c r="CI63" s="42"/>
      <c r="CJ63" s="42"/>
      <c r="CK63" s="42"/>
      <c r="CL63" s="42"/>
      <c r="CM63" s="42"/>
      <c r="CN63" s="42"/>
      <c r="CO63" s="42"/>
      <c r="CP63" s="42"/>
      <c r="CQ63" s="42"/>
      <c r="CR63" s="42"/>
      <c r="CS63" s="42"/>
      <c r="CT63" s="42"/>
      <c r="CU63" s="42"/>
      <c r="CV63" s="42"/>
      <c r="CW63" s="42"/>
      <c r="CX63" s="42"/>
      <c r="CY63" s="42"/>
      <c r="CZ63" s="42"/>
      <c r="DA63" s="42"/>
      <c r="DB63" s="42"/>
      <c r="DC63" s="42"/>
      <c r="DD63" s="42"/>
      <c r="DE63" s="42"/>
      <c r="DF63" s="42"/>
      <c r="DG63" s="42"/>
      <c r="DH63" s="42"/>
      <c r="DI63" s="42"/>
      <c r="DJ63" s="42"/>
      <c r="DK63" s="42"/>
      <c r="DL63" s="42"/>
      <c r="DM63" s="42"/>
      <c r="DN63" s="42"/>
      <c r="DO63" s="42"/>
      <c r="DP63" s="42"/>
      <c r="DQ63" s="42"/>
      <c r="DR63" s="42"/>
      <c r="DS63" s="42"/>
      <c r="DT63" s="42"/>
      <c r="DU63" s="42"/>
      <c r="DV63" s="42"/>
      <c r="DW63" s="42"/>
      <c r="DX63" s="42"/>
      <c r="DY63" s="42"/>
      <c r="DZ63" s="42"/>
      <c r="EA63" s="42"/>
      <c r="EB63" s="42"/>
      <c r="EC63" s="42"/>
      <c r="ED63" s="42"/>
      <c r="EE63" s="42"/>
      <c r="EF63" s="42"/>
      <c r="EG63" s="42"/>
      <c r="EH63" s="42"/>
      <c r="EI63" s="42"/>
      <c r="EJ63" s="42"/>
      <c r="EK63" s="42"/>
      <c r="EL63" s="42"/>
      <c r="EM63" s="42"/>
      <c r="EN63" s="42"/>
      <c r="EO63" s="42"/>
      <c r="EP63" s="42"/>
      <c r="EQ63" s="42"/>
      <c r="ER63" s="42"/>
      <c r="ES63" s="42"/>
      <c r="ET63" s="42"/>
      <c r="EU63" s="42"/>
      <c r="EV63" s="42"/>
      <c r="EW63" s="42"/>
      <c r="EX63" s="42"/>
      <c r="EY63" s="42"/>
      <c r="EZ63" s="42"/>
      <c r="FA63" s="42"/>
      <c r="FB63" s="42"/>
      <c r="FC63" s="42"/>
      <c r="FD63" s="42"/>
      <c r="FE63" s="42"/>
      <c r="FF63" s="42"/>
      <c r="FG63" s="42"/>
      <c r="FH63" s="42"/>
      <c r="FI63" s="42"/>
      <c r="FJ63" s="42"/>
      <c r="FK63" s="42"/>
      <c r="FL63" s="42"/>
      <c r="FM63" s="42"/>
      <c r="FN63" s="42"/>
      <c r="FO63" s="42"/>
      <c r="FP63" s="42"/>
      <c r="FQ63" s="42"/>
      <c r="FR63" s="42"/>
      <c r="FS63" s="42"/>
      <c r="FT63" s="42"/>
      <c r="FU63" s="42"/>
      <c r="FV63" s="42"/>
      <c r="FW63" s="42"/>
      <c r="FX63" s="42"/>
      <c r="FY63" s="42"/>
      <c r="FZ63" s="42"/>
      <c r="GA63" s="42"/>
      <c r="GB63" s="42"/>
      <c r="GC63" s="42"/>
      <c r="GD63" s="42"/>
      <c r="GE63" s="42"/>
      <c r="GF63" s="42"/>
      <c r="GG63" s="42"/>
      <c r="GH63" s="42"/>
      <c r="GI63" s="42"/>
      <c r="GJ63" s="42"/>
      <c r="GK63" s="42"/>
      <c r="GL63" s="42"/>
      <c r="GM63" s="42"/>
      <c r="GN63" s="42"/>
      <c r="GO63" s="42"/>
      <c r="GP63" s="42"/>
      <c r="GQ63" s="42"/>
      <c r="GR63" s="42"/>
      <c r="GS63" s="42"/>
      <c r="GT63" s="42"/>
      <c r="GU63" s="42"/>
      <c r="GV63" s="42"/>
      <c r="GW63" s="42"/>
      <c r="GX63" s="42"/>
      <c r="GY63" s="42"/>
      <c r="GZ63" s="42"/>
      <c r="HA63" s="42"/>
      <c r="HB63" s="42"/>
      <c r="HC63" s="42"/>
      <c r="HD63" s="42"/>
      <c r="HE63" s="42"/>
      <c r="HF63" s="42"/>
      <c r="HG63" s="42"/>
      <c r="HH63" s="42"/>
      <c r="HI63" s="42"/>
      <c r="HJ63" s="42"/>
      <c r="HK63" s="42"/>
      <c r="HL63" s="42"/>
      <c r="HM63" s="42"/>
      <c r="HN63" s="42"/>
      <c r="HO63" s="42"/>
      <c r="HP63" s="42"/>
      <c r="HQ63" s="42"/>
      <c r="HR63" s="42"/>
      <c r="HS63" s="42"/>
      <c r="HT63" s="42"/>
      <c r="HU63" s="42"/>
      <c r="HV63" s="42"/>
      <c r="HW63" s="42"/>
      <c r="HX63" s="42"/>
      <c r="HY63" s="42"/>
      <c r="HZ63" s="42"/>
      <c r="IA63" s="42"/>
      <c r="IB63" s="42"/>
      <c r="IC63" s="42"/>
      <c r="ID63" s="42"/>
      <c r="IE63" s="42"/>
      <c r="IF63" s="42"/>
      <c r="IG63" s="42"/>
      <c r="IH63" s="42"/>
      <c r="II63" s="42"/>
      <c r="IJ63" s="42"/>
      <c r="IK63" s="42"/>
      <c r="IL63" s="42"/>
      <c r="IM63" s="42"/>
      <c r="IN63" s="42"/>
      <c r="IO63" s="42"/>
      <c r="IP63" s="42"/>
      <c r="IQ63" s="42"/>
      <c r="IR63" s="42"/>
      <c r="IS63" s="41"/>
      <c r="IT63" s="42"/>
      <c r="IU63" s="42"/>
    </row>
    <row r="64" spans="1:255" s="43" customFormat="1" ht="25.5" x14ac:dyDescent="0.2">
      <c r="A64" s="20">
        <v>62</v>
      </c>
      <c r="B64" s="37" t="s">
        <v>330</v>
      </c>
      <c r="C64" s="38" t="s">
        <v>526</v>
      </c>
      <c r="D64" s="39" t="s">
        <v>332</v>
      </c>
      <c r="E64" s="37" t="s">
        <v>330</v>
      </c>
      <c r="F64" s="37" t="s">
        <v>333</v>
      </c>
      <c r="G64" s="37" t="s">
        <v>527</v>
      </c>
      <c r="H64" s="37" t="s">
        <v>335</v>
      </c>
      <c r="I64" s="22">
        <v>12</v>
      </c>
      <c r="J64" s="24" t="s">
        <v>344</v>
      </c>
      <c r="K64" s="24" t="s">
        <v>345</v>
      </c>
      <c r="L64" s="40" t="s">
        <v>338</v>
      </c>
      <c r="M64" s="41"/>
      <c r="N64" s="41"/>
      <c r="O64" s="41"/>
      <c r="P64" s="41"/>
      <c r="Q64" s="41"/>
      <c r="R64" s="41"/>
      <c r="S64" s="41"/>
      <c r="T64" s="41"/>
      <c r="U64" s="41"/>
      <c r="V64" s="41"/>
      <c r="W64" s="41"/>
      <c r="X64" s="41"/>
      <c r="Y64" s="41"/>
      <c r="Z64" s="41"/>
      <c r="AA64" s="41"/>
      <c r="AB64" s="41"/>
      <c r="AC64" s="41"/>
      <c r="AD64" s="41"/>
      <c r="AE64" s="41"/>
      <c r="AF64" s="41"/>
      <c r="AG64" s="41"/>
      <c r="AH64" s="41"/>
      <c r="AI64" s="41"/>
      <c r="AJ64" s="41"/>
      <c r="AK64" s="41"/>
      <c r="AL64" s="41"/>
      <c r="AM64" s="41"/>
      <c r="AN64" s="41"/>
      <c r="AO64" s="41"/>
      <c r="AP64" s="41"/>
      <c r="AQ64" s="41"/>
      <c r="AR64" s="41"/>
      <c r="AS64" s="41"/>
      <c r="AT64" s="41"/>
      <c r="AU64" s="41"/>
      <c r="AV64" s="41"/>
      <c r="AW64" s="41"/>
      <c r="AX64" s="41"/>
      <c r="AY64" s="41"/>
      <c r="AZ64" s="41"/>
      <c r="BA64" s="41"/>
      <c r="BB64" s="41"/>
      <c r="BC64" s="41"/>
      <c r="BD64" s="41"/>
      <c r="BE64" s="41"/>
      <c r="BF64" s="41"/>
      <c r="BG64" s="41"/>
      <c r="BH64" s="41"/>
      <c r="BI64" s="41"/>
      <c r="BJ64" s="41"/>
      <c r="BK64" s="41"/>
      <c r="BL64" s="42"/>
      <c r="BM64" s="42"/>
      <c r="BN64" s="42"/>
      <c r="BO64" s="42"/>
      <c r="BP64" s="42"/>
      <c r="BQ64" s="42"/>
      <c r="BR64" s="42"/>
      <c r="BS64" s="42"/>
      <c r="BT64" s="42"/>
      <c r="BU64" s="42"/>
      <c r="BV64" s="42"/>
      <c r="BW64" s="42"/>
      <c r="BX64" s="42"/>
      <c r="BY64" s="42"/>
      <c r="BZ64" s="42"/>
      <c r="CA64" s="42"/>
      <c r="CB64" s="42"/>
      <c r="CC64" s="42"/>
      <c r="CD64" s="42"/>
      <c r="CE64" s="42"/>
      <c r="CF64" s="42"/>
      <c r="CG64" s="42"/>
      <c r="CH64" s="42"/>
      <c r="CI64" s="42"/>
      <c r="CJ64" s="42"/>
      <c r="CK64" s="42"/>
      <c r="CL64" s="42"/>
      <c r="CM64" s="42"/>
      <c r="CN64" s="42"/>
      <c r="CO64" s="42"/>
      <c r="CP64" s="42"/>
      <c r="CQ64" s="42"/>
      <c r="CR64" s="42"/>
      <c r="CS64" s="42"/>
      <c r="CT64" s="42"/>
      <c r="CU64" s="42"/>
      <c r="CV64" s="42"/>
      <c r="CW64" s="42"/>
      <c r="CX64" s="42"/>
      <c r="CY64" s="42"/>
      <c r="CZ64" s="42"/>
      <c r="DA64" s="42"/>
      <c r="DB64" s="42"/>
      <c r="DC64" s="42"/>
      <c r="DD64" s="42"/>
      <c r="DE64" s="42"/>
      <c r="DF64" s="42"/>
      <c r="DG64" s="42"/>
      <c r="DH64" s="42"/>
      <c r="DI64" s="42"/>
      <c r="DJ64" s="42"/>
      <c r="DK64" s="42"/>
      <c r="DL64" s="42"/>
      <c r="DM64" s="42"/>
      <c r="DN64" s="42"/>
      <c r="DO64" s="42"/>
      <c r="DP64" s="42"/>
      <c r="DQ64" s="42"/>
      <c r="DR64" s="42"/>
      <c r="DS64" s="42"/>
      <c r="DT64" s="42"/>
      <c r="DU64" s="42"/>
      <c r="DV64" s="42"/>
      <c r="DW64" s="42"/>
      <c r="DX64" s="42"/>
      <c r="DY64" s="42"/>
      <c r="DZ64" s="42"/>
      <c r="EA64" s="42"/>
      <c r="EB64" s="42"/>
      <c r="EC64" s="42"/>
      <c r="ED64" s="42"/>
      <c r="EE64" s="42"/>
      <c r="EF64" s="42"/>
      <c r="EG64" s="42"/>
      <c r="EH64" s="42"/>
      <c r="EI64" s="42"/>
      <c r="EJ64" s="42"/>
      <c r="EK64" s="42"/>
      <c r="EL64" s="42"/>
      <c r="EM64" s="42"/>
      <c r="EN64" s="42"/>
      <c r="EO64" s="42"/>
      <c r="EP64" s="42"/>
      <c r="EQ64" s="42"/>
      <c r="ER64" s="42"/>
      <c r="ES64" s="42"/>
      <c r="ET64" s="42"/>
      <c r="EU64" s="42"/>
      <c r="EV64" s="42"/>
      <c r="EW64" s="42"/>
      <c r="EX64" s="42"/>
      <c r="EY64" s="42"/>
      <c r="EZ64" s="42"/>
      <c r="FA64" s="42"/>
      <c r="FB64" s="42"/>
      <c r="FC64" s="42"/>
      <c r="FD64" s="42"/>
      <c r="FE64" s="42"/>
      <c r="FF64" s="42"/>
      <c r="FG64" s="42"/>
      <c r="FH64" s="42"/>
      <c r="FI64" s="42"/>
      <c r="FJ64" s="42"/>
      <c r="FK64" s="42"/>
      <c r="FL64" s="42"/>
      <c r="FM64" s="42"/>
      <c r="FN64" s="42"/>
      <c r="FO64" s="42"/>
      <c r="FP64" s="42"/>
      <c r="FQ64" s="42"/>
      <c r="FR64" s="42"/>
      <c r="FS64" s="42"/>
      <c r="FT64" s="42"/>
      <c r="FU64" s="42"/>
      <c r="FV64" s="42"/>
      <c r="FW64" s="42"/>
      <c r="FX64" s="42"/>
      <c r="FY64" s="42"/>
      <c r="FZ64" s="42"/>
      <c r="GA64" s="42"/>
      <c r="GB64" s="42"/>
      <c r="GC64" s="42"/>
      <c r="GD64" s="42"/>
      <c r="GE64" s="42"/>
      <c r="GF64" s="42"/>
      <c r="GG64" s="42"/>
      <c r="GH64" s="42"/>
      <c r="GI64" s="42"/>
      <c r="GJ64" s="42"/>
      <c r="GK64" s="42"/>
      <c r="GL64" s="42"/>
      <c r="GM64" s="42"/>
      <c r="GN64" s="42"/>
      <c r="GO64" s="42"/>
      <c r="GP64" s="42"/>
      <c r="GQ64" s="42"/>
      <c r="GR64" s="42"/>
      <c r="GS64" s="42"/>
      <c r="GT64" s="42"/>
      <c r="GU64" s="42"/>
      <c r="GV64" s="42"/>
      <c r="GW64" s="42"/>
      <c r="GX64" s="42"/>
      <c r="GY64" s="42"/>
      <c r="GZ64" s="42"/>
      <c r="HA64" s="42"/>
      <c r="HB64" s="42"/>
      <c r="HC64" s="42"/>
      <c r="HD64" s="42"/>
      <c r="HE64" s="42"/>
      <c r="HF64" s="42"/>
      <c r="HG64" s="42"/>
      <c r="HH64" s="42"/>
      <c r="HI64" s="42"/>
      <c r="HJ64" s="42"/>
      <c r="HK64" s="42"/>
      <c r="HL64" s="42"/>
      <c r="HM64" s="42"/>
      <c r="HN64" s="42"/>
      <c r="HO64" s="42"/>
      <c r="HP64" s="42"/>
      <c r="HQ64" s="42"/>
      <c r="HR64" s="42"/>
      <c r="HS64" s="42"/>
      <c r="HT64" s="42"/>
      <c r="HU64" s="42"/>
      <c r="HV64" s="42"/>
      <c r="HW64" s="42"/>
      <c r="HX64" s="42"/>
      <c r="HY64" s="42"/>
      <c r="HZ64" s="42"/>
      <c r="IA64" s="42"/>
      <c r="IB64" s="42"/>
      <c r="IC64" s="42"/>
      <c r="ID64" s="42"/>
      <c r="IE64" s="42"/>
      <c r="IF64" s="42"/>
      <c r="IG64" s="42"/>
      <c r="IH64" s="42"/>
      <c r="II64" s="42"/>
      <c r="IJ64" s="42"/>
      <c r="IK64" s="42"/>
      <c r="IL64" s="42"/>
      <c r="IM64" s="42"/>
      <c r="IN64" s="42"/>
      <c r="IO64" s="42"/>
      <c r="IP64" s="42"/>
      <c r="IQ64" s="42"/>
      <c r="IR64" s="42"/>
      <c r="IS64" s="41"/>
      <c r="IT64" s="42"/>
      <c r="IU64" s="42"/>
    </row>
    <row r="65" spans="1:255" s="43" customFormat="1" ht="25.5" x14ac:dyDescent="0.2">
      <c r="A65" s="20">
        <v>63</v>
      </c>
      <c r="B65" s="37" t="s">
        <v>330</v>
      </c>
      <c r="C65" s="38" t="s">
        <v>528</v>
      </c>
      <c r="D65" s="49" t="s">
        <v>529</v>
      </c>
      <c r="E65" s="37" t="s">
        <v>330</v>
      </c>
      <c r="F65" s="50" t="s">
        <v>333</v>
      </c>
      <c r="G65" s="50" t="s">
        <v>530</v>
      </c>
      <c r="H65" s="37" t="s">
        <v>335</v>
      </c>
      <c r="I65" s="22">
        <v>12</v>
      </c>
      <c r="J65" s="51" t="s">
        <v>531</v>
      </c>
      <c r="K65" s="52">
        <v>43524</v>
      </c>
      <c r="L65" s="40" t="s">
        <v>338</v>
      </c>
      <c r="M65" s="41"/>
      <c r="N65" s="41"/>
      <c r="O65" s="41"/>
      <c r="P65" s="41"/>
      <c r="Q65" s="41"/>
      <c r="R65" s="41"/>
      <c r="S65" s="41"/>
      <c r="T65" s="41"/>
      <c r="U65" s="41"/>
      <c r="V65" s="41"/>
      <c r="W65" s="41"/>
      <c r="X65" s="41"/>
      <c r="Y65" s="41"/>
      <c r="Z65" s="41"/>
      <c r="AA65" s="41"/>
      <c r="AB65" s="41"/>
      <c r="AC65" s="41"/>
      <c r="AD65" s="41"/>
      <c r="AE65" s="41"/>
      <c r="AF65" s="41"/>
      <c r="AG65" s="41"/>
      <c r="AH65" s="41"/>
      <c r="AI65" s="41"/>
      <c r="AJ65" s="41"/>
      <c r="AK65" s="41"/>
      <c r="AL65" s="41"/>
      <c r="AM65" s="41"/>
      <c r="AN65" s="41"/>
      <c r="AO65" s="41"/>
      <c r="AP65" s="41"/>
      <c r="AQ65" s="41"/>
      <c r="AR65" s="41"/>
      <c r="AS65" s="41"/>
      <c r="AT65" s="41"/>
      <c r="AU65" s="41"/>
      <c r="AV65" s="41"/>
      <c r="AW65" s="41"/>
      <c r="AX65" s="41"/>
      <c r="AY65" s="41"/>
      <c r="AZ65" s="41"/>
      <c r="BA65" s="41"/>
      <c r="BB65" s="41"/>
      <c r="BC65" s="41"/>
      <c r="BD65" s="41"/>
      <c r="BE65" s="41"/>
      <c r="BF65" s="41"/>
      <c r="BG65" s="41"/>
      <c r="BH65" s="41"/>
      <c r="BI65" s="41"/>
      <c r="BJ65" s="41"/>
      <c r="BK65" s="41"/>
      <c r="BL65" s="42"/>
      <c r="BM65" s="42"/>
      <c r="BN65" s="42"/>
      <c r="BO65" s="42"/>
      <c r="BP65" s="42"/>
      <c r="BQ65" s="42"/>
      <c r="BR65" s="42"/>
      <c r="BS65" s="42"/>
      <c r="BT65" s="42"/>
      <c r="BU65" s="42"/>
      <c r="BV65" s="42"/>
      <c r="BW65" s="42"/>
      <c r="BX65" s="42"/>
      <c r="BY65" s="42"/>
      <c r="BZ65" s="42"/>
      <c r="CA65" s="42"/>
      <c r="CB65" s="42"/>
      <c r="CC65" s="42"/>
      <c r="CD65" s="42"/>
      <c r="CE65" s="42"/>
      <c r="CF65" s="42"/>
      <c r="CG65" s="42"/>
      <c r="CH65" s="42"/>
      <c r="CI65" s="42"/>
      <c r="CJ65" s="42"/>
      <c r="CK65" s="42"/>
      <c r="CL65" s="42"/>
      <c r="CM65" s="42"/>
      <c r="CN65" s="42"/>
      <c r="CO65" s="42"/>
      <c r="CP65" s="42"/>
      <c r="CQ65" s="42"/>
      <c r="CR65" s="42"/>
      <c r="CS65" s="42"/>
      <c r="CT65" s="42"/>
      <c r="CU65" s="42"/>
      <c r="CV65" s="42"/>
      <c r="CW65" s="42"/>
      <c r="CX65" s="42"/>
      <c r="CY65" s="42"/>
      <c r="CZ65" s="42"/>
      <c r="DA65" s="42"/>
      <c r="DB65" s="42"/>
      <c r="DC65" s="42"/>
      <c r="DD65" s="42"/>
      <c r="DE65" s="42"/>
      <c r="DF65" s="42"/>
      <c r="DG65" s="42"/>
      <c r="DH65" s="42"/>
      <c r="DI65" s="42"/>
      <c r="DJ65" s="42"/>
      <c r="DK65" s="42"/>
      <c r="DL65" s="42"/>
      <c r="DM65" s="42"/>
      <c r="DN65" s="42"/>
      <c r="DO65" s="42"/>
      <c r="DP65" s="42"/>
      <c r="DQ65" s="42"/>
      <c r="DR65" s="42"/>
      <c r="DS65" s="42"/>
      <c r="DT65" s="42"/>
      <c r="DU65" s="42"/>
      <c r="DV65" s="42"/>
      <c r="DW65" s="42"/>
      <c r="DX65" s="42"/>
      <c r="DY65" s="42"/>
      <c r="DZ65" s="42"/>
      <c r="EA65" s="42"/>
      <c r="EB65" s="42"/>
      <c r="EC65" s="42"/>
      <c r="ED65" s="42"/>
      <c r="EE65" s="42"/>
      <c r="EF65" s="42"/>
      <c r="EG65" s="42"/>
      <c r="EH65" s="42"/>
      <c r="EI65" s="42"/>
      <c r="EJ65" s="42"/>
      <c r="EK65" s="42"/>
      <c r="EL65" s="42"/>
      <c r="EM65" s="42"/>
      <c r="EN65" s="42"/>
      <c r="EO65" s="42"/>
      <c r="EP65" s="42"/>
      <c r="EQ65" s="42"/>
      <c r="ER65" s="42"/>
      <c r="ES65" s="42"/>
      <c r="ET65" s="42"/>
      <c r="EU65" s="42"/>
      <c r="EV65" s="42"/>
      <c r="EW65" s="42"/>
      <c r="EX65" s="42"/>
      <c r="EY65" s="42"/>
      <c r="EZ65" s="42"/>
      <c r="FA65" s="42"/>
      <c r="FB65" s="42"/>
      <c r="FC65" s="42"/>
      <c r="FD65" s="42"/>
      <c r="FE65" s="42"/>
      <c r="FF65" s="42"/>
      <c r="FG65" s="42"/>
      <c r="FH65" s="42"/>
      <c r="FI65" s="42"/>
      <c r="FJ65" s="42"/>
      <c r="FK65" s="42"/>
      <c r="FL65" s="42"/>
      <c r="FM65" s="42"/>
      <c r="FN65" s="42"/>
      <c r="FO65" s="42"/>
      <c r="FP65" s="42"/>
      <c r="FQ65" s="42"/>
      <c r="FR65" s="42"/>
      <c r="FS65" s="42"/>
      <c r="FT65" s="42"/>
      <c r="FU65" s="42"/>
      <c r="FV65" s="42"/>
      <c r="FW65" s="42"/>
      <c r="FX65" s="42"/>
      <c r="FY65" s="42"/>
      <c r="FZ65" s="42"/>
      <c r="GA65" s="42"/>
      <c r="GB65" s="42"/>
      <c r="GC65" s="42"/>
      <c r="GD65" s="42"/>
      <c r="GE65" s="42"/>
      <c r="GF65" s="42"/>
      <c r="GG65" s="42"/>
      <c r="GH65" s="42"/>
      <c r="GI65" s="42"/>
      <c r="GJ65" s="42"/>
      <c r="GK65" s="42"/>
      <c r="GL65" s="42"/>
      <c r="GM65" s="42"/>
      <c r="GN65" s="42"/>
      <c r="GO65" s="42"/>
      <c r="GP65" s="42"/>
      <c r="GQ65" s="42"/>
      <c r="GR65" s="42"/>
      <c r="GS65" s="42"/>
      <c r="GT65" s="42"/>
      <c r="GU65" s="42"/>
      <c r="GV65" s="42"/>
      <c r="GW65" s="42"/>
      <c r="GX65" s="42"/>
      <c r="GY65" s="42"/>
      <c r="GZ65" s="42"/>
      <c r="HA65" s="42"/>
      <c r="HB65" s="42"/>
      <c r="HC65" s="42"/>
      <c r="HD65" s="42"/>
      <c r="HE65" s="42"/>
      <c r="HF65" s="42"/>
      <c r="HG65" s="42"/>
      <c r="HH65" s="42"/>
      <c r="HI65" s="42"/>
      <c r="HJ65" s="42"/>
      <c r="HK65" s="42"/>
      <c r="HL65" s="42"/>
      <c r="HM65" s="42"/>
      <c r="HN65" s="42"/>
      <c r="HO65" s="42"/>
      <c r="HP65" s="42"/>
      <c r="HQ65" s="42"/>
      <c r="HR65" s="42"/>
      <c r="HS65" s="42"/>
      <c r="HT65" s="42"/>
      <c r="HU65" s="42"/>
      <c r="HV65" s="42"/>
      <c r="HW65" s="42"/>
      <c r="HX65" s="42"/>
      <c r="HY65" s="42"/>
      <c r="HZ65" s="42"/>
      <c r="IA65" s="42"/>
      <c r="IB65" s="42"/>
      <c r="IC65" s="42"/>
      <c r="ID65" s="42"/>
      <c r="IE65" s="42"/>
      <c r="IF65" s="42"/>
      <c r="IG65" s="42"/>
      <c r="IH65" s="42"/>
      <c r="II65" s="42"/>
      <c r="IJ65" s="42"/>
      <c r="IK65" s="42"/>
      <c r="IL65" s="42"/>
      <c r="IM65" s="42"/>
      <c r="IN65" s="42"/>
      <c r="IO65" s="42"/>
      <c r="IP65" s="42"/>
      <c r="IQ65" s="42"/>
      <c r="IR65" s="42"/>
      <c r="IS65" s="41"/>
      <c r="IT65" s="42"/>
      <c r="IU65" s="42"/>
    </row>
    <row r="66" spans="1:255" s="43" customFormat="1" x14ac:dyDescent="0.2">
      <c r="A66" s="20">
        <v>64</v>
      </c>
      <c r="B66" s="37" t="s">
        <v>330</v>
      </c>
      <c r="C66" s="37" t="s">
        <v>532</v>
      </c>
      <c r="D66" s="39" t="s">
        <v>533</v>
      </c>
      <c r="E66" s="37" t="s">
        <v>330</v>
      </c>
      <c r="F66" s="37" t="s">
        <v>534</v>
      </c>
      <c r="G66" s="37" t="s">
        <v>535</v>
      </c>
      <c r="H66" s="37" t="s">
        <v>335</v>
      </c>
      <c r="I66" s="22">
        <v>12</v>
      </c>
      <c r="J66" s="24" t="s">
        <v>441</v>
      </c>
      <c r="K66" s="24" t="s">
        <v>442</v>
      </c>
      <c r="L66" s="40" t="s">
        <v>338</v>
      </c>
      <c r="M66" s="41"/>
      <c r="N66" s="41"/>
      <c r="O66" s="41"/>
      <c r="P66" s="41"/>
      <c r="Q66" s="41"/>
      <c r="R66" s="41"/>
      <c r="S66" s="41"/>
      <c r="T66" s="41"/>
      <c r="U66" s="41"/>
      <c r="V66" s="41"/>
      <c r="W66" s="41"/>
      <c r="X66" s="41"/>
      <c r="Y66" s="41"/>
      <c r="Z66" s="41"/>
      <c r="AA66" s="41"/>
      <c r="AB66" s="41"/>
      <c r="AC66" s="41"/>
      <c r="AD66" s="41"/>
      <c r="AE66" s="41"/>
      <c r="AF66" s="41"/>
      <c r="AG66" s="41"/>
      <c r="AH66" s="41"/>
      <c r="AI66" s="41"/>
      <c r="AJ66" s="41"/>
      <c r="AK66" s="41"/>
      <c r="AL66" s="41"/>
      <c r="AM66" s="41"/>
      <c r="AN66" s="41"/>
      <c r="AO66" s="41"/>
      <c r="AP66" s="41"/>
      <c r="AQ66" s="41"/>
      <c r="AR66" s="41"/>
      <c r="AS66" s="41"/>
      <c r="AT66" s="41"/>
      <c r="AU66" s="41"/>
      <c r="AV66" s="41"/>
      <c r="AW66" s="41"/>
      <c r="AX66" s="41"/>
      <c r="AY66" s="41"/>
      <c r="AZ66" s="41"/>
      <c r="BA66" s="41"/>
      <c r="BB66" s="41"/>
      <c r="BC66" s="41"/>
      <c r="BD66" s="41"/>
      <c r="BE66" s="41"/>
      <c r="BF66" s="41"/>
      <c r="BG66" s="41"/>
      <c r="BH66" s="41"/>
      <c r="BI66" s="41"/>
      <c r="BJ66" s="41"/>
      <c r="BK66" s="41"/>
      <c r="BL66" s="42"/>
      <c r="BM66" s="42"/>
      <c r="BN66" s="42"/>
      <c r="BO66" s="42"/>
      <c r="BP66" s="42"/>
      <c r="BQ66" s="42"/>
      <c r="BR66" s="42"/>
      <c r="BS66" s="42"/>
      <c r="BT66" s="42"/>
      <c r="BU66" s="42"/>
      <c r="BV66" s="42"/>
      <c r="BW66" s="42"/>
      <c r="BX66" s="42"/>
      <c r="BY66" s="42"/>
      <c r="BZ66" s="42"/>
      <c r="CA66" s="42"/>
      <c r="CB66" s="42"/>
      <c r="CC66" s="42"/>
      <c r="CD66" s="42"/>
      <c r="CE66" s="42"/>
      <c r="CF66" s="42"/>
      <c r="CG66" s="42"/>
      <c r="CH66" s="42"/>
      <c r="CI66" s="42"/>
      <c r="CJ66" s="42"/>
      <c r="CK66" s="42"/>
      <c r="CL66" s="42"/>
      <c r="CM66" s="42"/>
      <c r="CN66" s="42"/>
      <c r="CO66" s="42"/>
      <c r="CP66" s="42"/>
      <c r="CQ66" s="42"/>
      <c r="CR66" s="42"/>
      <c r="CS66" s="42"/>
      <c r="CT66" s="42"/>
      <c r="CU66" s="42"/>
      <c r="CV66" s="42"/>
      <c r="CW66" s="42"/>
      <c r="CX66" s="42"/>
      <c r="CY66" s="42"/>
      <c r="CZ66" s="42"/>
      <c r="DA66" s="42"/>
      <c r="DB66" s="42"/>
      <c r="DC66" s="42"/>
      <c r="DD66" s="42"/>
      <c r="DE66" s="42"/>
      <c r="DF66" s="42"/>
      <c r="DG66" s="42"/>
      <c r="DH66" s="42"/>
      <c r="DI66" s="42"/>
      <c r="DJ66" s="42"/>
      <c r="DK66" s="42"/>
      <c r="DL66" s="42"/>
      <c r="DM66" s="42"/>
      <c r="DN66" s="42"/>
      <c r="DO66" s="42"/>
      <c r="DP66" s="42"/>
      <c r="DQ66" s="42"/>
      <c r="DR66" s="42"/>
      <c r="DS66" s="42"/>
      <c r="DT66" s="42"/>
      <c r="DU66" s="42"/>
      <c r="DV66" s="42"/>
      <c r="DW66" s="42"/>
      <c r="DX66" s="42"/>
      <c r="DY66" s="42"/>
      <c r="DZ66" s="42"/>
      <c r="EA66" s="42"/>
      <c r="EB66" s="42"/>
      <c r="EC66" s="42"/>
      <c r="ED66" s="42"/>
      <c r="EE66" s="42"/>
      <c r="EF66" s="42"/>
      <c r="EG66" s="42"/>
      <c r="EH66" s="42"/>
      <c r="EI66" s="42"/>
      <c r="EJ66" s="42"/>
      <c r="EK66" s="42"/>
      <c r="EL66" s="42"/>
      <c r="EM66" s="42"/>
      <c r="EN66" s="42"/>
      <c r="EO66" s="42"/>
      <c r="EP66" s="42"/>
      <c r="EQ66" s="42"/>
      <c r="ER66" s="42"/>
      <c r="ES66" s="42"/>
      <c r="ET66" s="42"/>
      <c r="EU66" s="42"/>
      <c r="EV66" s="42"/>
      <c r="EW66" s="42"/>
      <c r="EX66" s="42"/>
      <c r="EY66" s="42"/>
      <c r="EZ66" s="42"/>
      <c r="FA66" s="42"/>
      <c r="FB66" s="42"/>
      <c r="FC66" s="42"/>
      <c r="FD66" s="42"/>
      <c r="FE66" s="42"/>
      <c r="FF66" s="42"/>
      <c r="FG66" s="42"/>
      <c r="FH66" s="42"/>
      <c r="FI66" s="42"/>
      <c r="FJ66" s="42"/>
      <c r="FK66" s="42"/>
      <c r="FL66" s="42"/>
      <c r="FM66" s="42"/>
      <c r="FN66" s="42"/>
      <c r="FO66" s="42"/>
      <c r="FP66" s="42"/>
      <c r="FQ66" s="42"/>
      <c r="FR66" s="42"/>
      <c r="FS66" s="42"/>
      <c r="FT66" s="42"/>
      <c r="FU66" s="42"/>
      <c r="FV66" s="42"/>
      <c r="FW66" s="42"/>
      <c r="FX66" s="42"/>
      <c r="FY66" s="42"/>
      <c r="FZ66" s="42"/>
      <c r="GA66" s="42"/>
      <c r="GB66" s="42"/>
      <c r="GC66" s="42"/>
      <c r="GD66" s="42"/>
      <c r="GE66" s="42"/>
      <c r="GF66" s="42"/>
      <c r="GG66" s="42"/>
      <c r="GH66" s="42"/>
      <c r="GI66" s="42"/>
      <c r="GJ66" s="42"/>
      <c r="GK66" s="42"/>
      <c r="GL66" s="42"/>
      <c r="GM66" s="42"/>
      <c r="GN66" s="42"/>
      <c r="GO66" s="42"/>
      <c r="GP66" s="42"/>
      <c r="GQ66" s="42"/>
      <c r="GR66" s="42"/>
      <c r="GS66" s="42"/>
      <c r="GT66" s="42"/>
      <c r="GU66" s="42"/>
      <c r="GV66" s="42"/>
      <c r="GW66" s="42"/>
      <c r="GX66" s="42"/>
      <c r="GY66" s="42"/>
      <c r="GZ66" s="42"/>
      <c r="HA66" s="42"/>
      <c r="HB66" s="42"/>
      <c r="HC66" s="42"/>
      <c r="HD66" s="42"/>
      <c r="HE66" s="42"/>
      <c r="HF66" s="42"/>
      <c r="HG66" s="42"/>
      <c r="HH66" s="42"/>
      <c r="HI66" s="42"/>
      <c r="HJ66" s="42"/>
      <c r="HK66" s="42"/>
      <c r="HL66" s="42"/>
      <c r="HM66" s="42"/>
      <c r="HN66" s="42"/>
      <c r="HO66" s="42"/>
      <c r="HP66" s="42"/>
      <c r="HQ66" s="42"/>
      <c r="HR66" s="42"/>
      <c r="HS66" s="42"/>
      <c r="HT66" s="42"/>
      <c r="HU66" s="42"/>
      <c r="HV66" s="42"/>
      <c r="HW66" s="42"/>
      <c r="HX66" s="42"/>
      <c r="HY66" s="42"/>
      <c r="HZ66" s="42"/>
      <c r="IA66" s="42"/>
      <c r="IB66" s="42"/>
      <c r="IC66" s="42"/>
      <c r="ID66" s="42"/>
      <c r="IE66" s="42"/>
      <c r="IF66" s="42"/>
      <c r="IG66" s="42"/>
      <c r="IH66" s="42"/>
      <c r="II66" s="42"/>
      <c r="IJ66" s="42"/>
      <c r="IK66" s="42"/>
      <c r="IL66" s="42"/>
      <c r="IM66" s="42"/>
      <c r="IN66" s="42"/>
      <c r="IO66" s="42"/>
      <c r="IP66" s="42"/>
      <c r="IQ66" s="42"/>
      <c r="IR66" s="42"/>
      <c r="IS66" s="41"/>
      <c r="IT66" s="42"/>
      <c r="IU66" s="42"/>
    </row>
    <row r="67" spans="1:255" s="43" customFormat="1" x14ac:dyDescent="0.2">
      <c r="A67" s="20">
        <v>65</v>
      </c>
      <c r="B67" s="37" t="s">
        <v>330</v>
      </c>
      <c r="C67" s="37" t="s">
        <v>536</v>
      </c>
      <c r="D67" s="39" t="s">
        <v>537</v>
      </c>
      <c r="E67" s="37" t="s">
        <v>330</v>
      </c>
      <c r="F67" s="37" t="s">
        <v>504</v>
      </c>
      <c r="G67" s="37" t="s">
        <v>538</v>
      </c>
      <c r="H67" s="37" t="s">
        <v>335</v>
      </c>
      <c r="I67" s="22">
        <v>12</v>
      </c>
      <c r="J67" s="24" t="s">
        <v>470</v>
      </c>
      <c r="K67" s="24" t="s">
        <v>471</v>
      </c>
      <c r="L67" s="40" t="s">
        <v>338</v>
      </c>
      <c r="M67" s="41"/>
      <c r="N67" s="41"/>
      <c r="O67" s="41"/>
      <c r="P67" s="41"/>
      <c r="Q67" s="41"/>
      <c r="R67" s="41"/>
      <c r="S67" s="41"/>
      <c r="T67" s="41"/>
      <c r="U67" s="41"/>
      <c r="V67" s="41"/>
      <c r="W67" s="41"/>
      <c r="X67" s="41"/>
      <c r="Y67" s="41"/>
      <c r="Z67" s="41"/>
      <c r="AA67" s="41"/>
      <c r="AB67" s="41"/>
      <c r="AC67" s="41"/>
      <c r="AD67" s="41"/>
      <c r="AE67" s="41"/>
      <c r="AF67" s="41"/>
      <c r="AG67" s="41"/>
      <c r="AH67" s="41"/>
      <c r="AI67" s="41"/>
      <c r="AJ67" s="41"/>
      <c r="AK67" s="41"/>
      <c r="AL67" s="41"/>
      <c r="AM67" s="41"/>
      <c r="AN67" s="41"/>
      <c r="AO67" s="41"/>
      <c r="AP67" s="41"/>
      <c r="AQ67" s="41"/>
      <c r="AR67" s="41"/>
      <c r="AS67" s="41"/>
      <c r="AT67" s="41"/>
      <c r="AU67" s="41"/>
      <c r="AV67" s="41"/>
      <c r="AW67" s="41"/>
      <c r="AX67" s="41"/>
      <c r="AY67" s="41"/>
      <c r="AZ67" s="41"/>
      <c r="BA67" s="41"/>
      <c r="BB67" s="41"/>
      <c r="BC67" s="41"/>
      <c r="BD67" s="41"/>
      <c r="BE67" s="41"/>
      <c r="BF67" s="41"/>
      <c r="BG67" s="41"/>
      <c r="BH67" s="41"/>
      <c r="BI67" s="41"/>
      <c r="BJ67" s="41"/>
      <c r="BK67" s="41"/>
      <c r="BL67" s="42"/>
      <c r="BM67" s="42"/>
      <c r="BN67" s="42"/>
      <c r="BO67" s="42"/>
      <c r="BP67" s="42"/>
      <c r="BQ67" s="42"/>
      <c r="BR67" s="42"/>
      <c r="BS67" s="42"/>
      <c r="BT67" s="42"/>
      <c r="BU67" s="42"/>
      <c r="BV67" s="42"/>
      <c r="BW67" s="42"/>
      <c r="BX67" s="42"/>
      <c r="BY67" s="42"/>
      <c r="BZ67" s="42"/>
      <c r="CA67" s="42"/>
      <c r="CB67" s="42"/>
      <c r="CC67" s="42"/>
      <c r="CD67" s="42"/>
      <c r="CE67" s="42"/>
      <c r="CF67" s="42"/>
      <c r="CG67" s="42"/>
      <c r="CH67" s="42"/>
      <c r="CI67" s="42"/>
      <c r="CJ67" s="42"/>
      <c r="CK67" s="42"/>
      <c r="CL67" s="42"/>
      <c r="CM67" s="42"/>
      <c r="CN67" s="42"/>
      <c r="CO67" s="42"/>
      <c r="CP67" s="42"/>
      <c r="CQ67" s="42"/>
      <c r="CR67" s="42"/>
      <c r="CS67" s="42"/>
      <c r="CT67" s="42"/>
      <c r="CU67" s="42"/>
      <c r="CV67" s="42"/>
      <c r="CW67" s="42"/>
      <c r="CX67" s="42"/>
      <c r="CY67" s="42"/>
      <c r="CZ67" s="42"/>
      <c r="DA67" s="42"/>
      <c r="DB67" s="42"/>
      <c r="DC67" s="42"/>
      <c r="DD67" s="42"/>
      <c r="DE67" s="42"/>
      <c r="DF67" s="42"/>
      <c r="DG67" s="42"/>
      <c r="DH67" s="42"/>
      <c r="DI67" s="42"/>
      <c r="DJ67" s="42"/>
      <c r="DK67" s="42"/>
      <c r="DL67" s="42"/>
      <c r="DM67" s="42"/>
      <c r="DN67" s="42"/>
      <c r="DO67" s="42"/>
      <c r="DP67" s="42"/>
      <c r="DQ67" s="42"/>
      <c r="DR67" s="42"/>
      <c r="DS67" s="42"/>
      <c r="DT67" s="42"/>
      <c r="DU67" s="42"/>
      <c r="DV67" s="42"/>
      <c r="DW67" s="42"/>
      <c r="DX67" s="42"/>
      <c r="DY67" s="42"/>
      <c r="DZ67" s="42"/>
      <c r="EA67" s="42"/>
      <c r="EB67" s="42"/>
      <c r="EC67" s="42"/>
      <c r="ED67" s="42"/>
      <c r="EE67" s="42"/>
      <c r="EF67" s="42"/>
      <c r="EG67" s="42"/>
      <c r="EH67" s="42"/>
      <c r="EI67" s="42"/>
      <c r="EJ67" s="42"/>
      <c r="EK67" s="42"/>
      <c r="EL67" s="42"/>
      <c r="EM67" s="42"/>
      <c r="EN67" s="42"/>
      <c r="EO67" s="42"/>
      <c r="EP67" s="42"/>
      <c r="EQ67" s="42"/>
      <c r="ER67" s="42"/>
      <c r="ES67" s="42"/>
      <c r="ET67" s="42"/>
      <c r="EU67" s="42"/>
      <c r="EV67" s="42"/>
      <c r="EW67" s="42"/>
      <c r="EX67" s="42"/>
      <c r="EY67" s="42"/>
      <c r="EZ67" s="42"/>
      <c r="FA67" s="42"/>
      <c r="FB67" s="42"/>
      <c r="FC67" s="42"/>
      <c r="FD67" s="42"/>
      <c r="FE67" s="42"/>
      <c r="FF67" s="42"/>
      <c r="FG67" s="42"/>
      <c r="FH67" s="42"/>
      <c r="FI67" s="42"/>
      <c r="FJ67" s="42"/>
      <c r="FK67" s="42"/>
      <c r="FL67" s="42"/>
      <c r="FM67" s="42"/>
      <c r="FN67" s="42"/>
      <c r="FO67" s="42"/>
      <c r="FP67" s="42"/>
      <c r="FQ67" s="42"/>
      <c r="FR67" s="42"/>
      <c r="FS67" s="42"/>
      <c r="FT67" s="42"/>
      <c r="FU67" s="42"/>
      <c r="FV67" s="42"/>
      <c r="FW67" s="42"/>
      <c r="FX67" s="42"/>
      <c r="FY67" s="42"/>
      <c r="FZ67" s="42"/>
      <c r="GA67" s="42"/>
      <c r="GB67" s="42"/>
      <c r="GC67" s="42"/>
      <c r="GD67" s="42"/>
      <c r="GE67" s="42"/>
      <c r="GF67" s="42"/>
      <c r="GG67" s="42"/>
      <c r="GH67" s="42"/>
      <c r="GI67" s="42"/>
      <c r="GJ67" s="42"/>
      <c r="GK67" s="42"/>
      <c r="GL67" s="42"/>
      <c r="GM67" s="42"/>
      <c r="GN67" s="42"/>
      <c r="GO67" s="42"/>
      <c r="GP67" s="42"/>
      <c r="GQ67" s="42"/>
      <c r="GR67" s="42"/>
      <c r="GS67" s="42"/>
      <c r="GT67" s="42"/>
      <c r="GU67" s="42"/>
      <c r="GV67" s="42"/>
      <c r="GW67" s="42"/>
      <c r="GX67" s="42"/>
      <c r="GY67" s="42"/>
      <c r="GZ67" s="42"/>
      <c r="HA67" s="42"/>
      <c r="HB67" s="42"/>
      <c r="HC67" s="42"/>
      <c r="HD67" s="42"/>
      <c r="HE67" s="42"/>
      <c r="HF67" s="42"/>
      <c r="HG67" s="42"/>
      <c r="HH67" s="42"/>
      <c r="HI67" s="42"/>
      <c r="HJ67" s="42"/>
      <c r="HK67" s="42"/>
      <c r="HL67" s="42"/>
      <c r="HM67" s="42"/>
      <c r="HN67" s="42"/>
      <c r="HO67" s="42"/>
      <c r="HP67" s="42"/>
      <c r="HQ67" s="42"/>
      <c r="HR67" s="42"/>
      <c r="HS67" s="42"/>
      <c r="HT67" s="42"/>
      <c r="HU67" s="42"/>
      <c r="HV67" s="42"/>
      <c r="HW67" s="42"/>
      <c r="HX67" s="42"/>
      <c r="HY67" s="42"/>
      <c r="HZ67" s="42"/>
      <c r="IA67" s="42"/>
      <c r="IB67" s="42"/>
      <c r="IC67" s="42"/>
      <c r="ID67" s="42"/>
      <c r="IE67" s="42"/>
      <c r="IF67" s="42"/>
      <c r="IG67" s="42"/>
      <c r="IH67" s="42"/>
      <c r="II67" s="42"/>
      <c r="IJ67" s="42"/>
      <c r="IK67" s="42"/>
      <c r="IL67" s="42"/>
      <c r="IM67" s="42"/>
      <c r="IN67" s="42"/>
      <c r="IO67" s="42"/>
      <c r="IP67" s="42"/>
      <c r="IQ67" s="42"/>
      <c r="IR67" s="42"/>
      <c r="IS67" s="41"/>
      <c r="IT67" s="42"/>
      <c r="IU67" s="42"/>
    </row>
    <row r="68" spans="1:255" s="43" customFormat="1" ht="25.5" x14ac:dyDescent="0.2">
      <c r="A68" s="20">
        <v>66</v>
      </c>
      <c r="B68" s="37" t="s">
        <v>330</v>
      </c>
      <c r="C68" s="37" t="s">
        <v>539</v>
      </c>
      <c r="D68" s="39" t="s">
        <v>540</v>
      </c>
      <c r="E68" s="37" t="s">
        <v>330</v>
      </c>
      <c r="F68" s="37" t="s">
        <v>504</v>
      </c>
      <c r="G68" s="37" t="s">
        <v>541</v>
      </c>
      <c r="H68" s="37" t="s">
        <v>335</v>
      </c>
      <c r="I68" s="22">
        <v>12</v>
      </c>
      <c r="J68" s="24" t="s">
        <v>470</v>
      </c>
      <c r="K68" s="24" t="s">
        <v>471</v>
      </c>
      <c r="L68" s="40" t="s">
        <v>338</v>
      </c>
      <c r="M68" s="41"/>
      <c r="N68" s="41"/>
      <c r="O68" s="41"/>
      <c r="P68" s="41"/>
      <c r="Q68" s="41"/>
      <c r="R68" s="41"/>
      <c r="S68" s="41"/>
      <c r="T68" s="41"/>
      <c r="U68" s="41"/>
      <c r="V68" s="41"/>
      <c r="W68" s="41"/>
      <c r="X68" s="41"/>
      <c r="Y68" s="41"/>
      <c r="Z68" s="41"/>
      <c r="AA68" s="41"/>
      <c r="AB68" s="41"/>
      <c r="AC68" s="41"/>
      <c r="AD68" s="41"/>
      <c r="AE68" s="41"/>
      <c r="AF68" s="41"/>
      <c r="AG68" s="41"/>
      <c r="AH68" s="41"/>
      <c r="AI68" s="41"/>
      <c r="AJ68" s="41"/>
      <c r="AK68" s="41"/>
      <c r="AL68" s="41"/>
      <c r="AM68" s="41"/>
      <c r="AN68" s="41"/>
      <c r="AO68" s="41"/>
      <c r="AP68" s="41"/>
      <c r="AQ68" s="41"/>
      <c r="AR68" s="41"/>
      <c r="AS68" s="41"/>
      <c r="AT68" s="41"/>
      <c r="AU68" s="41"/>
      <c r="AV68" s="41"/>
      <c r="AW68" s="41"/>
      <c r="AX68" s="41"/>
      <c r="AY68" s="41"/>
      <c r="AZ68" s="41"/>
      <c r="BA68" s="41"/>
      <c r="BB68" s="41"/>
      <c r="BC68" s="41"/>
      <c r="BD68" s="41"/>
      <c r="BE68" s="41"/>
      <c r="BF68" s="41"/>
      <c r="BG68" s="41"/>
      <c r="BH68" s="41"/>
      <c r="BI68" s="41"/>
      <c r="BJ68" s="41"/>
      <c r="BK68" s="41"/>
      <c r="BL68" s="42"/>
      <c r="BM68" s="42"/>
      <c r="BN68" s="42"/>
      <c r="BO68" s="42"/>
      <c r="BP68" s="42"/>
      <c r="BQ68" s="42"/>
      <c r="BR68" s="42"/>
      <c r="BS68" s="42"/>
      <c r="BT68" s="42"/>
      <c r="BU68" s="42"/>
      <c r="BV68" s="42"/>
      <c r="BW68" s="42"/>
      <c r="BX68" s="42"/>
      <c r="BY68" s="42"/>
      <c r="BZ68" s="42"/>
      <c r="CA68" s="42"/>
      <c r="CB68" s="42"/>
      <c r="CC68" s="42"/>
      <c r="CD68" s="42"/>
      <c r="CE68" s="42"/>
      <c r="CF68" s="42"/>
      <c r="CG68" s="42"/>
      <c r="CH68" s="42"/>
      <c r="CI68" s="42"/>
      <c r="CJ68" s="42"/>
      <c r="CK68" s="42"/>
      <c r="CL68" s="42"/>
      <c r="CM68" s="42"/>
      <c r="CN68" s="42"/>
      <c r="CO68" s="42"/>
      <c r="CP68" s="42"/>
      <c r="CQ68" s="42"/>
      <c r="CR68" s="42"/>
      <c r="CS68" s="42"/>
      <c r="CT68" s="42"/>
      <c r="CU68" s="42"/>
      <c r="CV68" s="42"/>
      <c r="CW68" s="42"/>
      <c r="CX68" s="42"/>
      <c r="CY68" s="42"/>
      <c r="CZ68" s="42"/>
      <c r="DA68" s="42"/>
      <c r="DB68" s="42"/>
      <c r="DC68" s="42"/>
      <c r="DD68" s="42"/>
      <c r="DE68" s="42"/>
      <c r="DF68" s="42"/>
      <c r="DG68" s="42"/>
      <c r="DH68" s="42"/>
      <c r="DI68" s="42"/>
      <c r="DJ68" s="42"/>
      <c r="DK68" s="42"/>
      <c r="DL68" s="42"/>
      <c r="DM68" s="42"/>
      <c r="DN68" s="42"/>
      <c r="DO68" s="42"/>
      <c r="DP68" s="42"/>
      <c r="DQ68" s="42"/>
      <c r="DR68" s="42"/>
      <c r="DS68" s="42"/>
      <c r="DT68" s="42"/>
      <c r="DU68" s="42"/>
      <c r="DV68" s="42"/>
      <c r="DW68" s="42"/>
      <c r="DX68" s="42"/>
      <c r="DY68" s="42"/>
      <c r="DZ68" s="42"/>
      <c r="EA68" s="42"/>
      <c r="EB68" s="42"/>
      <c r="EC68" s="42"/>
      <c r="ED68" s="42"/>
      <c r="EE68" s="42"/>
      <c r="EF68" s="42"/>
      <c r="EG68" s="42"/>
      <c r="EH68" s="42"/>
      <c r="EI68" s="42"/>
      <c r="EJ68" s="42"/>
      <c r="EK68" s="42"/>
      <c r="EL68" s="42"/>
      <c r="EM68" s="42"/>
      <c r="EN68" s="42"/>
      <c r="EO68" s="42"/>
      <c r="EP68" s="42"/>
      <c r="EQ68" s="42"/>
      <c r="ER68" s="42"/>
      <c r="ES68" s="42"/>
      <c r="ET68" s="42"/>
      <c r="EU68" s="42"/>
      <c r="EV68" s="42"/>
      <c r="EW68" s="42"/>
      <c r="EX68" s="42"/>
      <c r="EY68" s="42"/>
      <c r="EZ68" s="42"/>
      <c r="FA68" s="42"/>
      <c r="FB68" s="42"/>
      <c r="FC68" s="42"/>
      <c r="FD68" s="42"/>
      <c r="FE68" s="42"/>
      <c r="FF68" s="42"/>
      <c r="FG68" s="42"/>
      <c r="FH68" s="42"/>
      <c r="FI68" s="42"/>
      <c r="FJ68" s="42"/>
      <c r="FK68" s="42"/>
      <c r="FL68" s="42"/>
      <c r="FM68" s="42"/>
      <c r="FN68" s="42"/>
      <c r="FO68" s="42"/>
      <c r="FP68" s="42"/>
      <c r="FQ68" s="42"/>
      <c r="FR68" s="42"/>
      <c r="FS68" s="42"/>
      <c r="FT68" s="42"/>
      <c r="FU68" s="42"/>
      <c r="FV68" s="42"/>
      <c r="FW68" s="42"/>
      <c r="FX68" s="42"/>
      <c r="FY68" s="42"/>
      <c r="FZ68" s="42"/>
      <c r="GA68" s="42"/>
      <c r="GB68" s="42"/>
      <c r="GC68" s="42"/>
      <c r="GD68" s="42"/>
      <c r="GE68" s="42"/>
      <c r="GF68" s="42"/>
      <c r="GG68" s="42"/>
      <c r="GH68" s="42"/>
      <c r="GI68" s="42"/>
      <c r="GJ68" s="42"/>
      <c r="GK68" s="42"/>
      <c r="GL68" s="42"/>
      <c r="GM68" s="42"/>
      <c r="GN68" s="42"/>
      <c r="GO68" s="42"/>
      <c r="GP68" s="42"/>
      <c r="GQ68" s="42"/>
      <c r="GR68" s="42"/>
      <c r="GS68" s="42"/>
      <c r="GT68" s="42"/>
      <c r="GU68" s="42"/>
      <c r="GV68" s="42"/>
      <c r="GW68" s="42"/>
      <c r="GX68" s="42"/>
      <c r="GY68" s="42"/>
      <c r="GZ68" s="42"/>
      <c r="HA68" s="42"/>
      <c r="HB68" s="42"/>
      <c r="HC68" s="42"/>
      <c r="HD68" s="42"/>
      <c r="HE68" s="42"/>
      <c r="HF68" s="42"/>
      <c r="HG68" s="42"/>
      <c r="HH68" s="42"/>
      <c r="HI68" s="42"/>
      <c r="HJ68" s="42"/>
      <c r="HK68" s="42"/>
      <c r="HL68" s="42"/>
      <c r="HM68" s="42"/>
      <c r="HN68" s="42"/>
      <c r="HO68" s="42"/>
      <c r="HP68" s="42"/>
      <c r="HQ68" s="42"/>
      <c r="HR68" s="42"/>
      <c r="HS68" s="42"/>
      <c r="HT68" s="42"/>
      <c r="HU68" s="42"/>
      <c r="HV68" s="42"/>
      <c r="HW68" s="42"/>
      <c r="HX68" s="42"/>
      <c r="HY68" s="42"/>
      <c r="HZ68" s="42"/>
      <c r="IA68" s="42"/>
      <c r="IB68" s="42"/>
      <c r="IC68" s="42"/>
      <c r="ID68" s="42"/>
      <c r="IE68" s="42"/>
      <c r="IF68" s="42"/>
      <c r="IG68" s="42"/>
      <c r="IH68" s="42"/>
      <c r="II68" s="42"/>
      <c r="IJ68" s="42"/>
      <c r="IK68" s="42"/>
      <c r="IL68" s="42"/>
      <c r="IM68" s="42"/>
      <c r="IN68" s="42"/>
      <c r="IO68" s="42"/>
      <c r="IP68" s="42"/>
      <c r="IQ68" s="42"/>
      <c r="IR68" s="42"/>
      <c r="IS68" s="41"/>
      <c r="IT68" s="42"/>
      <c r="IU68" s="42"/>
    </row>
    <row r="69" spans="1:255" s="43" customFormat="1" ht="25.5" x14ac:dyDescent="0.2">
      <c r="A69" s="20">
        <v>67</v>
      </c>
      <c r="B69" s="37" t="s">
        <v>330</v>
      </c>
      <c r="C69" s="37" t="s">
        <v>542</v>
      </c>
      <c r="D69" s="39" t="s">
        <v>543</v>
      </c>
      <c r="E69" s="37" t="s">
        <v>330</v>
      </c>
      <c r="F69" s="37" t="s">
        <v>504</v>
      </c>
      <c r="G69" s="37" t="s">
        <v>544</v>
      </c>
      <c r="H69" s="37" t="s">
        <v>335</v>
      </c>
      <c r="I69" s="22">
        <v>12</v>
      </c>
      <c r="J69" s="24" t="s">
        <v>470</v>
      </c>
      <c r="K69" s="24" t="s">
        <v>471</v>
      </c>
      <c r="L69" s="40" t="s">
        <v>338</v>
      </c>
      <c r="M69" s="41"/>
      <c r="N69" s="41"/>
      <c r="O69" s="41"/>
      <c r="P69" s="41"/>
      <c r="Q69" s="41"/>
      <c r="R69" s="41"/>
      <c r="S69" s="41"/>
      <c r="T69" s="41"/>
      <c r="U69" s="41"/>
      <c r="V69" s="41"/>
      <c r="W69" s="41"/>
      <c r="X69" s="41"/>
      <c r="Y69" s="41"/>
      <c r="Z69" s="41"/>
      <c r="AA69" s="41"/>
      <c r="AB69" s="41"/>
      <c r="AC69" s="41"/>
      <c r="AD69" s="41"/>
      <c r="AE69" s="41"/>
      <c r="AF69" s="41"/>
      <c r="AG69" s="41"/>
      <c r="AH69" s="41"/>
      <c r="AI69" s="41"/>
      <c r="AJ69" s="41"/>
      <c r="AK69" s="41"/>
      <c r="AL69" s="41"/>
      <c r="AM69" s="41"/>
      <c r="AN69" s="41"/>
      <c r="AO69" s="41"/>
      <c r="AP69" s="41"/>
      <c r="AQ69" s="41"/>
      <c r="AR69" s="41"/>
      <c r="AS69" s="41"/>
      <c r="AT69" s="41"/>
      <c r="AU69" s="41"/>
      <c r="AV69" s="41"/>
      <c r="AW69" s="41"/>
      <c r="AX69" s="41"/>
      <c r="AY69" s="41"/>
      <c r="AZ69" s="41"/>
      <c r="BA69" s="41"/>
      <c r="BB69" s="41"/>
      <c r="BC69" s="41"/>
      <c r="BD69" s="41"/>
      <c r="BE69" s="41"/>
      <c r="BF69" s="41"/>
      <c r="BG69" s="41"/>
      <c r="BH69" s="41"/>
      <c r="BI69" s="41"/>
      <c r="BJ69" s="41"/>
      <c r="BK69" s="41"/>
      <c r="BL69" s="42"/>
      <c r="BM69" s="42"/>
      <c r="BN69" s="42"/>
      <c r="BO69" s="42"/>
      <c r="BP69" s="42"/>
      <c r="BQ69" s="42"/>
      <c r="BR69" s="42"/>
      <c r="BS69" s="42"/>
      <c r="BT69" s="42"/>
      <c r="BU69" s="42"/>
      <c r="BV69" s="42"/>
      <c r="BW69" s="42"/>
      <c r="BX69" s="42"/>
      <c r="BY69" s="42"/>
      <c r="BZ69" s="42"/>
      <c r="CA69" s="42"/>
      <c r="CB69" s="42"/>
      <c r="CC69" s="42"/>
      <c r="CD69" s="42"/>
      <c r="CE69" s="42"/>
      <c r="CF69" s="42"/>
      <c r="CG69" s="42"/>
      <c r="CH69" s="42"/>
      <c r="CI69" s="42"/>
      <c r="CJ69" s="42"/>
      <c r="CK69" s="42"/>
      <c r="CL69" s="42"/>
      <c r="CM69" s="42"/>
      <c r="CN69" s="42"/>
      <c r="CO69" s="42"/>
      <c r="CP69" s="42"/>
      <c r="CQ69" s="42"/>
      <c r="CR69" s="42"/>
      <c r="CS69" s="42"/>
      <c r="CT69" s="42"/>
      <c r="CU69" s="42"/>
      <c r="CV69" s="42"/>
      <c r="CW69" s="42"/>
      <c r="CX69" s="42"/>
      <c r="CY69" s="42"/>
      <c r="CZ69" s="42"/>
      <c r="DA69" s="42"/>
      <c r="DB69" s="42"/>
      <c r="DC69" s="42"/>
      <c r="DD69" s="42"/>
      <c r="DE69" s="42"/>
      <c r="DF69" s="42"/>
      <c r="DG69" s="42"/>
      <c r="DH69" s="42"/>
      <c r="DI69" s="42"/>
      <c r="DJ69" s="42"/>
      <c r="DK69" s="42"/>
      <c r="DL69" s="42"/>
      <c r="DM69" s="42"/>
      <c r="DN69" s="42"/>
      <c r="DO69" s="42"/>
      <c r="DP69" s="42"/>
      <c r="DQ69" s="42"/>
      <c r="DR69" s="42"/>
      <c r="DS69" s="42"/>
      <c r="DT69" s="42"/>
      <c r="DU69" s="42"/>
      <c r="DV69" s="42"/>
      <c r="DW69" s="42"/>
      <c r="DX69" s="42"/>
      <c r="DY69" s="42"/>
      <c r="DZ69" s="42"/>
      <c r="EA69" s="42"/>
      <c r="EB69" s="42"/>
      <c r="EC69" s="42"/>
      <c r="ED69" s="42"/>
      <c r="EE69" s="42"/>
      <c r="EF69" s="42"/>
      <c r="EG69" s="42"/>
      <c r="EH69" s="42"/>
      <c r="EI69" s="42"/>
      <c r="EJ69" s="42"/>
      <c r="EK69" s="42"/>
      <c r="EL69" s="42"/>
      <c r="EM69" s="42"/>
      <c r="EN69" s="42"/>
      <c r="EO69" s="42"/>
      <c r="EP69" s="42"/>
      <c r="EQ69" s="42"/>
      <c r="ER69" s="42"/>
      <c r="ES69" s="42"/>
      <c r="ET69" s="42"/>
      <c r="EU69" s="42"/>
      <c r="EV69" s="42"/>
      <c r="EW69" s="42"/>
      <c r="EX69" s="42"/>
      <c r="EY69" s="42"/>
      <c r="EZ69" s="42"/>
      <c r="FA69" s="42"/>
      <c r="FB69" s="42"/>
      <c r="FC69" s="42"/>
      <c r="FD69" s="42"/>
      <c r="FE69" s="42"/>
      <c r="FF69" s="42"/>
      <c r="FG69" s="42"/>
      <c r="FH69" s="42"/>
      <c r="FI69" s="42"/>
      <c r="FJ69" s="42"/>
      <c r="FK69" s="42"/>
      <c r="FL69" s="42"/>
      <c r="FM69" s="42"/>
      <c r="FN69" s="42"/>
      <c r="FO69" s="42"/>
      <c r="FP69" s="42"/>
      <c r="FQ69" s="42"/>
      <c r="FR69" s="42"/>
      <c r="FS69" s="42"/>
      <c r="FT69" s="42"/>
      <c r="FU69" s="42"/>
      <c r="FV69" s="42"/>
      <c r="FW69" s="42"/>
      <c r="FX69" s="42"/>
      <c r="FY69" s="42"/>
      <c r="FZ69" s="42"/>
      <c r="GA69" s="42"/>
      <c r="GB69" s="42"/>
      <c r="GC69" s="42"/>
      <c r="GD69" s="42"/>
      <c r="GE69" s="42"/>
      <c r="GF69" s="42"/>
      <c r="GG69" s="42"/>
      <c r="GH69" s="42"/>
      <c r="GI69" s="42"/>
      <c r="GJ69" s="42"/>
      <c r="GK69" s="42"/>
      <c r="GL69" s="42"/>
      <c r="GM69" s="42"/>
      <c r="GN69" s="42"/>
      <c r="GO69" s="42"/>
      <c r="GP69" s="42"/>
      <c r="GQ69" s="42"/>
      <c r="GR69" s="42"/>
      <c r="GS69" s="42"/>
      <c r="GT69" s="42"/>
      <c r="GU69" s="42"/>
      <c r="GV69" s="42"/>
      <c r="GW69" s="42"/>
      <c r="GX69" s="42"/>
      <c r="GY69" s="42"/>
      <c r="GZ69" s="42"/>
      <c r="HA69" s="42"/>
      <c r="HB69" s="42"/>
      <c r="HC69" s="42"/>
      <c r="HD69" s="42"/>
      <c r="HE69" s="42"/>
      <c r="HF69" s="42"/>
      <c r="HG69" s="42"/>
      <c r="HH69" s="42"/>
      <c r="HI69" s="42"/>
      <c r="HJ69" s="42"/>
      <c r="HK69" s="42"/>
      <c r="HL69" s="42"/>
      <c r="HM69" s="42"/>
      <c r="HN69" s="42"/>
      <c r="HO69" s="42"/>
      <c r="HP69" s="42"/>
      <c r="HQ69" s="42"/>
      <c r="HR69" s="42"/>
      <c r="HS69" s="42"/>
      <c r="HT69" s="42"/>
      <c r="HU69" s="42"/>
      <c r="HV69" s="42"/>
      <c r="HW69" s="42"/>
      <c r="HX69" s="42"/>
      <c r="HY69" s="42"/>
      <c r="HZ69" s="42"/>
      <c r="IA69" s="42"/>
      <c r="IB69" s="42"/>
      <c r="IC69" s="42"/>
      <c r="ID69" s="42"/>
      <c r="IE69" s="42"/>
      <c r="IF69" s="42"/>
      <c r="IG69" s="42"/>
      <c r="IH69" s="42"/>
      <c r="II69" s="42"/>
      <c r="IJ69" s="42"/>
      <c r="IK69" s="42"/>
      <c r="IL69" s="42"/>
      <c r="IM69" s="42"/>
      <c r="IN69" s="42"/>
      <c r="IO69" s="42"/>
      <c r="IP69" s="42"/>
      <c r="IQ69" s="42"/>
      <c r="IR69" s="42"/>
      <c r="IS69" s="41"/>
      <c r="IT69" s="42"/>
      <c r="IU69" s="42"/>
    </row>
    <row r="70" spans="1:255" s="43" customFormat="1" ht="25.5" x14ac:dyDescent="0.2">
      <c r="A70" s="20">
        <v>68</v>
      </c>
      <c r="B70" s="37" t="s">
        <v>330</v>
      </c>
      <c r="C70" s="37" t="s">
        <v>545</v>
      </c>
      <c r="D70" s="39" t="s">
        <v>546</v>
      </c>
      <c r="E70" s="37" t="s">
        <v>330</v>
      </c>
      <c r="F70" s="37" t="s">
        <v>504</v>
      </c>
      <c r="G70" s="37" t="s">
        <v>547</v>
      </c>
      <c r="H70" s="37" t="s">
        <v>335</v>
      </c>
      <c r="I70" s="22">
        <v>12</v>
      </c>
      <c r="J70" s="24" t="s">
        <v>441</v>
      </c>
      <c r="K70" s="24" t="s">
        <v>442</v>
      </c>
      <c r="L70" s="40" t="s">
        <v>338</v>
      </c>
      <c r="M70" s="41"/>
      <c r="N70" s="41"/>
      <c r="O70" s="41"/>
      <c r="P70" s="41"/>
      <c r="Q70" s="41"/>
      <c r="R70" s="41"/>
      <c r="S70" s="41"/>
      <c r="T70" s="41"/>
      <c r="U70" s="41"/>
      <c r="V70" s="41"/>
      <c r="W70" s="41"/>
      <c r="X70" s="41"/>
      <c r="Y70" s="41"/>
      <c r="Z70" s="41"/>
      <c r="AA70" s="41"/>
      <c r="AB70" s="41"/>
      <c r="AC70" s="41"/>
      <c r="AD70" s="41"/>
      <c r="AE70" s="41"/>
      <c r="AF70" s="41"/>
      <c r="AG70" s="41"/>
      <c r="AH70" s="41"/>
      <c r="AI70" s="41"/>
      <c r="AJ70" s="41"/>
      <c r="AK70" s="41"/>
      <c r="AL70" s="41"/>
      <c r="AM70" s="41"/>
      <c r="AN70" s="41"/>
      <c r="AO70" s="41"/>
      <c r="AP70" s="41"/>
      <c r="AQ70" s="41"/>
      <c r="AR70" s="41"/>
      <c r="AS70" s="41"/>
      <c r="AT70" s="41"/>
      <c r="AU70" s="41"/>
      <c r="AV70" s="41"/>
      <c r="AW70" s="41"/>
      <c r="AX70" s="41"/>
      <c r="AY70" s="41"/>
      <c r="AZ70" s="41"/>
      <c r="BA70" s="41"/>
      <c r="BB70" s="41"/>
      <c r="BC70" s="41"/>
      <c r="BD70" s="41"/>
      <c r="BE70" s="41"/>
      <c r="BF70" s="41"/>
      <c r="BG70" s="41"/>
      <c r="BH70" s="41"/>
      <c r="BI70" s="41"/>
      <c r="BJ70" s="41"/>
      <c r="BK70" s="41"/>
      <c r="BL70" s="42"/>
      <c r="BM70" s="42"/>
      <c r="BN70" s="42"/>
      <c r="BO70" s="42"/>
      <c r="BP70" s="42"/>
      <c r="BQ70" s="42"/>
      <c r="BR70" s="42"/>
      <c r="BS70" s="42"/>
      <c r="BT70" s="42"/>
      <c r="BU70" s="42"/>
      <c r="BV70" s="42"/>
      <c r="BW70" s="42"/>
      <c r="BX70" s="42"/>
      <c r="BY70" s="42"/>
      <c r="BZ70" s="42"/>
      <c r="CA70" s="42"/>
      <c r="CB70" s="42"/>
      <c r="CC70" s="42"/>
      <c r="CD70" s="42"/>
      <c r="CE70" s="42"/>
      <c r="CF70" s="42"/>
      <c r="CG70" s="42"/>
      <c r="CH70" s="42"/>
      <c r="CI70" s="42"/>
      <c r="CJ70" s="42"/>
      <c r="CK70" s="42"/>
      <c r="CL70" s="42"/>
      <c r="CM70" s="42"/>
      <c r="CN70" s="42"/>
      <c r="CO70" s="42"/>
      <c r="CP70" s="42"/>
      <c r="CQ70" s="42"/>
      <c r="CR70" s="42"/>
      <c r="CS70" s="42"/>
      <c r="CT70" s="42"/>
      <c r="CU70" s="42"/>
      <c r="CV70" s="42"/>
      <c r="CW70" s="42"/>
      <c r="CX70" s="42"/>
      <c r="CY70" s="42"/>
      <c r="CZ70" s="42"/>
      <c r="DA70" s="42"/>
      <c r="DB70" s="42"/>
      <c r="DC70" s="42"/>
      <c r="DD70" s="42"/>
      <c r="DE70" s="42"/>
      <c r="DF70" s="42"/>
      <c r="DG70" s="42"/>
      <c r="DH70" s="42"/>
      <c r="DI70" s="42"/>
      <c r="DJ70" s="42"/>
      <c r="DK70" s="42"/>
      <c r="DL70" s="42"/>
      <c r="DM70" s="42"/>
      <c r="DN70" s="42"/>
      <c r="DO70" s="42"/>
      <c r="DP70" s="42"/>
      <c r="DQ70" s="42"/>
      <c r="DR70" s="42"/>
      <c r="DS70" s="42"/>
      <c r="DT70" s="42"/>
      <c r="DU70" s="42"/>
      <c r="DV70" s="42"/>
      <c r="DW70" s="42"/>
      <c r="DX70" s="42"/>
      <c r="DY70" s="42"/>
      <c r="DZ70" s="42"/>
      <c r="EA70" s="42"/>
      <c r="EB70" s="42"/>
      <c r="EC70" s="42"/>
      <c r="ED70" s="42"/>
      <c r="EE70" s="42"/>
      <c r="EF70" s="42"/>
      <c r="EG70" s="42"/>
      <c r="EH70" s="42"/>
      <c r="EI70" s="42"/>
      <c r="EJ70" s="42"/>
      <c r="EK70" s="42"/>
      <c r="EL70" s="42"/>
      <c r="EM70" s="42"/>
      <c r="EN70" s="42"/>
      <c r="EO70" s="42"/>
      <c r="EP70" s="42"/>
      <c r="EQ70" s="42"/>
      <c r="ER70" s="42"/>
      <c r="ES70" s="42"/>
      <c r="ET70" s="42"/>
      <c r="EU70" s="42"/>
      <c r="EV70" s="42"/>
      <c r="EW70" s="42"/>
      <c r="EX70" s="42"/>
      <c r="EY70" s="42"/>
      <c r="EZ70" s="42"/>
      <c r="FA70" s="42"/>
      <c r="FB70" s="42"/>
      <c r="FC70" s="42"/>
      <c r="FD70" s="42"/>
      <c r="FE70" s="42"/>
      <c r="FF70" s="42"/>
      <c r="FG70" s="42"/>
      <c r="FH70" s="42"/>
      <c r="FI70" s="42"/>
      <c r="FJ70" s="42"/>
      <c r="FK70" s="42"/>
      <c r="FL70" s="42"/>
      <c r="FM70" s="42"/>
      <c r="FN70" s="42"/>
      <c r="FO70" s="42"/>
      <c r="FP70" s="42"/>
      <c r="FQ70" s="42"/>
      <c r="FR70" s="42"/>
      <c r="FS70" s="42"/>
      <c r="FT70" s="42"/>
      <c r="FU70" s="42"/>
      <c r="FV70" s="42"/>
      <c r="FW70" s="42"/>
      <c r="FX70" s="42"/>
      <c r="FY70" s="42"/>
      <c r="FZ70" s="42"/>
      <c r="GA70" s="42"/>
      <c r="GB70" s="42"/>
      <c r="GC70" s="42"/>
      <c r="GD70" s="42"/>
      <c r="GE70" s="42"/>
      <c r="GF70" s="42"/>
      <c r="GG70" s="42"/>
      <c r="GH70" s="42"/>
      <c r="GI70" s="42"/>
      <c r="GJ70" s="42"/>
      <c r="GK70" s="42"/>
      <c r="GL70" s="42"/>
      <c r="GM70" s="42"/>
      <c r="GN70" s="42"/>
      <c r="GO70" s="42"/>
      <c r="GP70" s="42"/>
      <c r="GQ70" s="42"/>
      <c r="GR70" s="42"/>
      <c r="GS70" s="42"/>
      <c r="GT70" s="42"/>
      <c r="GU70" s="42"/>
      <c r="GV70" s="42"/>
      <c r="GW70" s="42"/>
      <c r="GX70" s="42"/>
      <c r="GY70" s="42"/>
      <c r="GZ70" s="42"/>
      <c r="HA70" s="42"/>
      <c r="HB70" s="42"/>
      <c r="HC70" s="42"/>
      <c r="HD70" s="42"/>
      <c r="HE70" s="42"/>
      <c r="HF70" s="42"/>
      <c r="HG70" s="42"/>
      <c r="HH70" s="42"/>
      <c r="HI70" s="42"/>
      <c r="HJ70" s="42"/>
      <c r="HK70" s="42"/>
      <c r="HL70" s="42"/>
      <c r="HM70" s="42"/>
      <c r="HN70" s="42"/>
      <c r="HO70" s="42"/>
      <c r="HP70" s="42"/>
      <c r="HQ70" s="42"/>
      <c r="HR70" s="42"/>
      <c r="HS70" s="42"/>
      <c r="HT70" s="42"/>
      <c r="HU70" s="42"/>
      <c r="HV70" s="42"/>
      <c r="HW70" s="42"/>
      <c r="HX70" s="42"/>
      <c r="HY70" s="42"/>
      <c r="HZ70" s="42"/>
      <c r="IA70" s="42"/>
      <c r="IB70" s="42"/>
      <c r="IC70" s="42"/>
      <c r="ID70" s="42"/>
      <c r="IE70" s="42"/>
      <c r="IF70" s="42"/>
      <c r="IG70" s="42"/>
      <c r="IH70" s="42"/>
      <c r="II70" s="42"/>
      <c r="IJ70" s="42"/>
      <c r="IK70" s="42"/>
      <c r="IL70" s="42"/>
      <c r="IM70" s="42"/>
      <c r="IN70" s="42"/>
      <c r="IO70" s="42"/>
      <c r="IP70" s="42"/>
      <c r="IQ70" s="42"/>
      <c r="IR70" s="42"/>
      <c r="IS70" s="41"/>
      <c r="IT70" s="42"/>
      <c r="IU70" s="42"/>
    </row>
    <row r="71" spans="1:255" s="43" customFormat="1" x14ac:dyDescent="0.2">
      <c r="A71" s="20">
        <v>69</v>
      </c>
      <c r="B71" s="37" t="s">
        <v>330</v>
      </c>
      <c r="C71" s="37" t="s">
        <v>548</v>
      </c>
      <c r="D71" s="39" t="s">
        <v>549</v>
      </c>
      <c r="E71" s="37" t="s">
        <v>330</v>
      </c>
      <c r="F71" s="37" t="s">
        <v>504</v>
      </c>
      <c r="G71" s="37" t="s">
        <v>550</v>
      </c>
      <c r="H71" s="37" t="s">
        <v>335</v>
      </c>
      <c r="I71" s="22">
        <v>12</v>
      </c>
      <c r="J71" s="24" t="s">
        <v>551</v>
      </c>
      <c r="K71" s="24" t="s">
        <v>552</v>
      </c>
      <c r="L71" s="40" t="s">
        <v>338</v>
      </c>
      <c r="M71" s="41"/>
      <c r="N71" s="41"/>
      <c r="O71" s="41"/>
      <c r="P71" s="41"/>
      <c r="Q71" s="41"/>
      <c r="R71" s="41"/>
      <c r="S71" s="41"/>
      <c r="T71" s="41"/>
      <c r="U71" s="41"/>
      <c r="V71" s="41"/>
      <c r="W71" s="41"/>
      <c r="X71" s="41"/>
      <c r="Y71" s="41"/>
      <c r="Z71" s="41"/>
      <c r="AA71" s="41"/>
      <c r="AB71" s="41"/>
      <c r="AC71" s="41"/>
      <c r="AD71" s="41"/>
      <c r="AE71" s="41"/>
      <c r="AF71" s="41"/>
      <c r="AG71" s="41"/>
      <c r="AH71" s="41"/>
      <c r="AI71" s="41"/>
      <c r="AJ71" s="41"/>
      <c r="AK71" s="41"/>
      <c r="AL71" s="41"/>
      <c r="AM71" s="41"/>
      <c r="AN71" s="41"/>
      <c r="AO71" s="41"/>
      <c r="AP71" s="41"/>
      <c r="AQ71" s="41"/>
      <c r="AR71" s="41"/>
      <c r="AS71" s="41"/>
      <c r="AT71" s="41"/>
      <c r="AU71" s="41"/>
      <c r="AV71" s="41"/>
      <c r="AW71" s="41"/>
      <c r="AX71" s="41"/>
      <c r="AY71" s="41"/>
      <c r="AZ71" s="41"/>
      <c r="BA71" s="41"/>
      <c r="BB71" s="41"/>
      <c r="BC71" s="41"/>
      <c r="BD71" s="41"/>
      <c r="BE71" s="41"/>
      <c r="BF71" s="41"/>
      <c r="BG71" s="41"/>
      <c r="BH71" s="41"/>
      <c r="BI71" s="41"/>
      <c r="BJ71" s="41"/>
      <c r="BK71" s="41"/>
      <c r="BL71" s="42"/>
      <c r="BM71" s="42"/>
      <c r="BN71" s="42"/>
      <c r="BO71" s="42"/>
      <c r="BP71" s="42"/>
      <c r="BQ71" s="42"/>
      <c r="BR71" s="42"/>
      <c r="BS71" s="42"/>
      <c r="BT71" s="42"/>
      <c r="BU71" s="42"/>
      <c r="BV71" s="42"/>
      <c r="BW71" s="42"/>
      <c r="BX71" s="42"/>
      <c r="BY71" s="42"/>
      <c r="BZ71" s="42"/>
      <c r="CA71" s="42"/>
      <c r="CB71" s="42"/>
      <c r="CC71" s="42"/>
      <c r="CD71" s="42"/>
      <c r="CE71" s="42"/>
      <c r="CF71" s="42"/>
      <c r="CG71" s="42"/>
      <c r="CH71" s="42"/>
      <c r="CI71" s="42"/>
      <c r="CJ71" s="42"/>
      <c r="CK71" s="42"/>
      <c r="CL71" s="42"/>
      <c r="CM71" s="42"/>
      <c r="CN71" s="42"/>
      <c r="CO71" s="42"/>
      <c r="CP71" s="42"/>
      <c r="CQ71" s="42"/>
      <c r="CR71" s="42"/>
      <c r="CS71" s="42"/>
      <c r="CT71" s="42"/>
      <c r="CU71" s="42"/>
      <c r="CV71" s="42"/>
      <c r="CW71" s="42"/>
      <c r="CX71" s="42"/>
      <c r="CY71" s="42"/>
      <c r="CZ71" s="42"/>
      <c r="DA71" s="42"/>
      <c r="DB71" s="42"/>
      <c r="DC71" s="42"/>
      <c r="DD71" s="42"/>
      <c r="DE71" s="42"/>
      <c r="DF71" s="42"/>
      <c r="DG71" s="42"/>
      <c r="DH71" s="42"/>
      <c r="DI71" s="42"/>
      <c r="DJ71" s="42"/>
      <c r="DK71" s="42"/>
      <c r="DL71" s="42"/>
      <c r="DM71" s="42"/>
      <c r="DN71" s="42"/>
      <c r="DO71" s="42"/>
      <c r="DP71" s="42"/>
      <c r="DQ71" s="42"/>
      <c r="DR71" s="42"/>
      <c r="DS71" s="42"/>
      <c r="DT71" s="42"/>
      <c r="DU71" s="42"/>
      <c r="DV71" s="42"/>
      <c r="DW71" s="42"/>
      <c r="DX71" s="42"/>
      <c r="DY71" s="42"/>
      <c r="DZ71" s="42"/>
      <c r="EA71" s="42"/>
      <c r="EB71" s="42"/>
      <c r="EC71" s="42"/>
      <c r="ED71" s="42"/>
      <c r="EE71" s="42"/>
      <c r="EF71" s="42"/>
      <c r="EG71" s="42"/>
      <c r="EH71" s="42"/>
      <c r="EI71" s="42"/>
      <c r="EJ71" s="42"/>
      <c r="EK71" s="42"/>
      <c r="EL71" s="42"/>
      <c r="EM71" s="42"/>
      <c r="EN71" s="42"/>
      <c r="EO71" s="42"/>
      <c r="EP71" s="42"/>
      <c r="EQ71" s="42"/>
      <c r="ER71" s="42"/>
      <c r="ES71" s="42"/>
      <c r="ET71" s="42"/>
      <c r="EU71" s="42"/>
      <c r="EV71" s="42"/>
      <c r="EW71" s="42"/>
      <c r="EX71" s="42"/>
      <c r="EY71" s="42"/>
      <c r="EZ71" s="42"/>
      <c r="FA71" s="42"/>
      <c r="FB71" s="42"/>
      <c r="FC71" s="42"/>
      <c r="FD71" s="42"/>
      <c r="FE71" s="42"/>
      <c r="FF71" s="42"/>
      <c r="FG71" s="42"/>
      <c r="FH71" s="42"/>
      <c r="FI71" s="42"/>
      <c r="FJ71" s="42"/>
      <c r="FK71" s="42"/>
      <c r="FL71" s="42"/>
      <c r="FM71" s="42"/>
      <c r="FN71" s="42"/>
      <c r="FO71" s="42"/>
      <c r="FP71" s="42"/>
      <c r="FQ71" s="42"/>
      <c r="FR71" s="42"/>
      <c r="FS71" s="42"/>
      <c r="FT71" s="42"/>
      <c r="FU71" s="42"/>
      <c r="FV71" s="42"/>
      <c r="FW71" s="42"/>
      <c r="FX71" s="42"/>
      <c r="FY71" s="42"/>
      <c r="FZ71" s="42"/>
      <c r="GA71" s="42"/>
      <c r="GB71" s="42"/>
      <c r="GC71" s="42"/>
      <c r="GD71" s="42"/>
      <c r="GE71" s="42"/>
      <c r="GF71" s="42"/>
      <c r="GG71" s="42"/>
      <c r="GH71" s="42"/>
      <c r="GI71" s="42"/>
      <c r="GJ71" s="42"/>
      <c r="GK71" s="42"/>
      <c r="GL71" s="42"/>
      <c r="GM71" s="42"/>
      <c r="GN71" s="42"/>
      <c r="GO71" s="42"/>
      <c r="GP71" s="42"/>
      <c r="GQ71" s="42"/>
      <c r="GR71" s="42"/>
      <c r="GS71" s="42"/>
      <c r="GT71" s="42"/>
      <c r="GU71" s="42"/>
      <c r="GV71" s="42"/>
      <c r="GW71" s="42"/>
      <c r="GX71" s="42"/>
      <c r="GY71" s="42"/>
      <c r="GZ71" s="42"/>
      <c r="HA71" s="42"/>
      <c r="HB71" s="42"/>
      <c r="HC71" s="42"/>
      <c r="HD71" s="42"/>
      <c r="HE71" s="42"/>
      <c r="HF71" s="42"/>
      <c r="HG71" s="42"/>
      <c r="HH71" s="42"/>
      <c r="HI71" s="42"/>
      <c r="HJ71" s="42"/>
      <c r="HK71" s="42"/>
      <c r="HL71" s="42"/>
      <c r="HM71" s="42"/>
      <c r="HN71" s="42"/>
      <c r="HO71" s="42"/>
      <c r="HP71" s="42"/>
      <c r="HQ71" s="42"/>
      <c r="HR71" s="42"/>
      <c r="HS71" s="42"/>
      <c r="HT71" s="42"/>
      <c r="HU71" s="42"/>
      <c r="HV71" s="42"/>
      <c r="HW71" s="42"/>
      <c r="HX71" s="42"/>
      <c r="HY71" s="42"/>
      <c r="HZ71" s="42"/>
      <c r="IA71" s="42"/>
      <c r="IB71" s="42"/>
      <c r="IC71" s="42"/>
      <c r="ID71" s="42"/>
      <c r="IE71" s="42"/>
      <c r="IF71" s="42"/>
      <c r="IG71" s="42"/>
      <c r="IH71" s="42"/>
      <c r="II71" s="42"/>
      <c r="IJ71" s="42"/>
      <c r="IK71" s="42"/>
      <c r="IL71" s="42"/>
      <c r="IM71" s="42"/>
      <c r="IN71" s="42"/>
      <c r="IO71" s="42"/>
      <c r="IP71" s="42"/>
      <c r="IQ71" s="42"/>
      <c r="IR71" s="42"/>
      <c r="IS71" s="41"/>
      <c r="IT71" s="42"/>
      <c r="IU71" s="42"/>
    </row>
    <row r="72" spans="1:255" s="46" customFormat="1" x14ac:dyDescent="0.25">
      <c r="A72" s="20">
        <v>70</v>
      </c>
      <c r="B72" s="37" t="s">
        <v>330</v>
      </c>
      <c r="C72" s="37" t="s">
        <v>553</v>
      </c>
      <c r="D72" s="39" t="s">
        <v>549</v>
      </c>
      <c r="E72" s="37" t="s">
        <v>330</v>
      </c>
      <c r="F72" s="37" t="s">
        <v>504</v>
      </c>
      <c r="G72" s="37" t="s">
        <v>554</v>
      </c>
      <c r="H72" s="37" t="s">
        <v>335</v>
      </c>
      <c r="I72" s="45">
        <v>12</v>
      </c>
      <c r="J72" s="24" t="s">
        <v>551</v>
      </c>
      <c r="K72" s="24" t="s">
        <v>552</v>
      </c>
      <c r="L72" s="40" t="s">
        <v>338</v>
      </c>
    </row>
    <row r="73" spans="1:255" s="46" customFormat="1" ht="38.25" x14ac:dyDescent="0.25">
      <c r="A73" s="20">
        <v>71</v>
      </c>
      <c r="B73" s="37" t="s">
        <v>330</v>
      </c>
      <c r="C73" s="37" t="s">
        <v>555</v>
      </c>
      <c r="D73" s="39" t="s">
        <v>556</v>
      </c>
      <c r="E73" s="37" t="s">
        <v>330</v>
      </c>
      <c r="F73" s="37" t="s">
        <v>504</v>
      </c>
      <c r="G73" s="37" t="s">
        <v>557</v>
      </c>
      <c r="H73" s="37" t="s">
        <v>335</v>
      </c>
      <c r="I73" s="22">
        <v>12</v>
      </c>
      <c r="J73" s="24" t="s">
        <v>551</v>
      </c>
      <c r="K73" s="24" t="s">
        <v>552</v>
      </c>
      <c r="L73" s="40" t="s">
        <v>338</v>
      </c>
    </row>
    <row r="74" spans="1:255" s="42" customFormat="1" ht="25.5" x14ac:dyDescent="0.25">
      <c r="A74" s="20">
        <v>72</v>
      </c>
      <c r="B74" s="37" t="s">
        <v>330</v>
      </c>
      <c r="C74" s="37" t="s">
        <v>558</v>
      </c>
      <c r="D74" s="39" t="s">
        <v>559</v>
      </c>
      <c r="E74" s="37" t="s">
        <v>330</v>
      </c>
      <c r="F74" s="37" t="s">
        <v>504</v>
      </c>
      <c r="G74" s="37" t="s">
        <v>560</v>
      </c>
      <c r="H74" s="37" t="s">
        <v>335</v>
      </c>
      <c r="I74" s="22">
        <v>12</v>
      </c>
      <c r="J74" s="24" t="s">
        <v>551</v>
      </c>
      <c r="K74" s="24" t="s">
        <v>552</v>
      </c>
      <c r="L74" s="40" t="s">
        <v>338</v>
      </c>
      <c r="M74" s="41"/>
      <c r="N74" s="41"/>
      <c r="O74" s="41"/>
      <c r="P74" s="41"/>
      <c r="Q74" s="41"/>
      <c r="R74" s="41"/>
      <c r="S74" s="41"/>
      <c r="T74" s="41"/>
      <c r="U74" s="41"/>
      <c r="V74" s="41"/>
      <c r="W74" s="41"/>
      <c r="X74" s="41"/>
      <c r="Y74" s="41"/>
      <c r="Z74" s="41"/>
      <c r="AA74" s="41"/>
      <c r="AB74" s="41"/>
      <c r="AC74" s="41"/>
      <c r="AD74" s="41"/>
      <c r="AE74" s="41"/>
      <c r="AF74" s="41"/>
      <c r="AG74" s="41"/>
      <c r="AH74" s="41"/>
      <c r="AI74" s="41"/>
      <c r="AJ74" s="41"/>
      <c r="AK74" s="41"/>
      <c r="AL74" s="41"/>
      <c r="AM74" s="41"/>
      <c r="AN74" s="41"/>
      <c r="AO74" s="41"/>
      <c r="AP74" s="41"/>
      <c r="AQ74" s="41"/>
      <c r="AR74" s="41"/>
      <c r="AS74" s="41"/>
      <c r="AT74" s="41"/>
      <c r="AU74" s="41"/>
      <c r="AV74" s="41"/>
      <c r="AW74" s="41"/>
      <c r="AX74" s="41"/>
      <c r="AY74" s="41"/>
      <c r="AZ74" s="41"/>
      <c r="BA74" s="41"/>
      <c r="BB74" s="41"/>
      <c r="BC74" s="41"/>
      <c r="BD74" s="41"/>
      <c r="BE74" s="41"/>
      <c r="BF74" s="41"/>
      <c r="BG74" s="41"/>
      <c r="BH74" s="41"/>
      <c r="BI74" s="41"/>
      <c r="BJ74" s="41"/>
      <c r="BK74" s="41"/>
      <c r="IS74" s="41"/>
    </row>
    <row r="75" spans="1:255" s="42" customFormat="1" x14ac:dyDescent="0.25">
      <c r="A75" s="20">
        <v>73</v>
      </c>
      <c r="B75" s="37" t="s">
        <v>330</v>
      </c>
      <c r="C75" s="37" t="s">
        <v>561</v>
      </c>
      <c r="D75" s="39" t="s">
        <v>562</v>
      </c>
      <c r="E75" s="37" t="s">
        <v>330</v>
      </c>
      <c r="F75" s="37" t="s">
        <v>563</v>
      </c>
      <c r="G75" s="37" t="s">
        <v>564</v>
      </c>
      <c r="H75" s="37" t="s">
        <v>335</v>
      </c>
      <c r="I75" s="22">
        <v>12</v>
      </c>
      <c r="J75" s="24" t="s">
        <v>491</v>
      </c>
      <c r="K75" s="24" t="s">
        <v>492</v>
      </c>
      <c r="L75" s="40" t="s">
        <v>338</v>
      </c>
      <c r="M75" s="41"/>
      <c r="N75" s="41"/>
      <c r="O75" s="41"/>
      <c r="P75" s="41"/>
      <c r="Q75" s="41"/>
      <c r="R75" s="41"/>
      <c r="S75" s="41"/>
      <c r="T75" s="41"/>
      <c r="U75" s="41"/>
      <c r="V75" s="41"/>
      <c r="W75" s="41"/>
      <c r="X75" s="41"/>
      <c r="Y75" s="41"/>
      <c r="Z75" s="41"/>
      <c r="AA75" s="41"/>
      <c r="AB75" s="41"/>
      <c r="AC75" s="41"/>
      <c r="AD75" s="41"/>
      <c r="AE75" s="41"/>
      <c r="AF75" s="41"/>
      <c r="AG75" s="41"/>
      <c r="AH75" s="41"/>
      <c r="AI75" s="41"/>
      <c r="AJ75" s="41"/>
      <c r="AK75" s="41"/>
      <c r="AL75" s="41"/>
      <c r="AM75" s="41"/>
      <c r="AN75" s="41"/>
      <c r="AO75" s="41"/>
      <c r="AP75" s="41"/>
      <c r="AQ75" s="41"/>
      <c r="AR75" s="41"/>
      <c r="AS75" s="41"/>
      <c r="AT75" s="41"/>
      <c r="AU75" s="41"/>
      <c r="AV75" s="41"/>
      <c r="AW75" s="41"/>
      <c r="AX75" s="41"/>
      <c r="AY75" s="41"/>
      <c r="AZ75" s="41"/>
      <c r="BA75" s="41"/>
      <c r="BB75" s="41"/>
      <c r="BC75" s="41"/>
      <c r="BD75" s="41"/>
      <c r="BE75" s="41"/>
      <c r="BF75" s="41"/>
      <c r="BG75" s="41"/>
      <c r="BH75" s="41"/>
      <c r="BI75" s="41"/>
      <c r="BJ75" s="41"/>
      <c r="BK75" s="41"/>
      <c r="IS75" s="41"/>
    </row>
    <row r="76" spans="1:255" s="42" customFormat="1" x14ac:dyDescent="0.25">
      <c r="A76" s="20">
        <v>74</v>
      </c>
      <c r="B76" s="37" t="s">
        <v>330</v>
      </c>
      <c r="C76" s="37" t="s">
        <v>565</v>
      </c>
      <c r="D76" s="39" t="s">
        <v>562</v>
      </c>
      <c r="E76" s="37" t="s">
        <v>330</v>
      </c>
      <c r="F76" s="37" t="s">
        <v>504</v>
      </c>
      <c r="G76" s="37" t="s">
        <v>566</v>
      </c>
      <c r="H76" s="37" t="s">
        <v>335</v>
      </c>
      <c r="I76" s="22">
        <v>12</v>
      </c>
      <c r="J76" s="24" t="s">
        <v>491</v>
      </c>
      <c r="K76" s="24" t="s">
        <v>492</v>
      </c>
      <c r="L76" s="40" t="s">
        <v>338</v>
      </c>
      <c r="M76" s="41"/>
      <c r="N76" s="41"/>
      <c r="O76" s="41"/>
      <c r="P76" s="41"/>
      <c r="Q76" s="41"/>
      <c r="R76" s="41"/>
      <c r="S76" s="41"/>
      <c r="T76" s="41"/>
      <c r="U76" s="41"/>
      <c r="V76" s="41"/>
      <c r="W76" s="41"/>
      <c r="X76" s="41"/>
      <c r="Y76" s="41"/>
      <c r="Z76" s="41"/>
      <c r="AA76" s="41"/>
      <c r="AB76" s="41"/>
      <c r="AC76" s="41"/>
      <c r="AD76" s="41"/>
      <c r="AE76" s="41"/>
      <c r="AF76" s="41"/>
      <c r="AG76" s="41"/>
      <c r="AH76" s="41"/>
      <c r="AI76" s="41"/>
      <c r="AJ76" s="41"/>
      <c r="AK76" s="41"/>
      <c r="AL76" s="41"/>
      <c r="AM76" s="41"/>
      <c r="AN76" s="41"/>
      <c r="AO76" s="41"/>
      <c r="AP76" s="41"/>
      <c r="AQ76" s="41"/>
      <c r="AR76" s="41"/>
      <c r="AS76" s="41"/>
      <c r="AT76" s="41"/>
      <c r="AU76" s="41"/>
      <c r="AV76" s="41"/>
      <c r="AW76" s="41"/>
      <c r="AX76" s="41"/>
      <c r="AY76" s="41"/>
      <c r="AZ76" s="41"/>
      <c r="BA76" s="41"/>
      <c r="BB76" s="41"/>
      <c r="BC76" s="41"/>
      <c r="BD76" s="41"/>
      <c r="BE76" s="41"/>
      <c r="BF76" s="41"/>
      <c r="BG76" s="41"/>
      <c r="BH76" s="41"/>
      <c r="BI76" s="41"/>
      <c r="BJ76" s="41"/>
      <c r="BK76" s="41"/>
    </row>
    <row r="77" spans="1:255" s="42" customFormat="1" x14ac:dyDescent="0.25">
      <c r="A77" s="20">
        <v>75</v>
      </c>
      <c r="B77" s="37" t="s">
        <v>330</v>
      </c>
      <c r="C77" s="37" t="s">
        <v>567</v>
      </c>
      <c r="D77" s="39" t="s">
        <v>568</v>
      </c>
      <c r="E77" s="37" t="s">
        <v>330</v>
      </c>
      <c r="F77" s="37" t="s">
        <v>534</v>
      </c>
      <c r="G77" s="37" t="s">
        <v>569</v>
      </c>
      <c r="H77" s="37" t="s">
        <v>335</v>
      </c>
      <c r="I77" s="22">
        <v>12</v>
      </c>
      <c r="J77" s="24" t="s">
        <v>441</v>
      </c>
      <c r="K77" s="24" t="s">
        <v>442</v>
      </c>
      <c r="L77" s="40" t="s">
        <v>338</v>
      </c>
      <c r="M77" s="41"/>
      <c r="N77" s="41"/>
      <c r="O77" s="41"/>
      <c r="P77" s="41"/>
      <c r="Q77" s="41"/>
      <c r="R77" s="41"/>
      <c r="S77" s="41"/>
      <c r="T77" s="41"/>
      <c r="U77" s="41"/>
      <c r="V77" s="41"/>
      <c r="W77" s="41"/>
      <c r="X77" s="41"/>
      <c r="Y77" s="41"/>
      <c r="Z77" s="41"/>
      <c r="AA77" s="41"/>
      <c r="AB77" s="41"/>
      <c r="AC77" s="41"/>
      <c r="AD77" s="41"/>
      <c r="AE77" s="41"/>
      <c r="AF77" s="41"/>
      <c r="AG77" s="41"/>
      <c r="AH77" s="41"/>
      <c r="AI77" s="41"/>
      <c r="AJ77" s="41"/>
      <c r="AK77" s="41"/>
      <c r="AL77" s="41"/>
      <c r="AM77" s="41"/>
      <c r="AN77" s="41"/>
      <c r="AO77" s="41"/>
      <c r="AP77" s="41"/>
      <c r="AQ77" s="41"/>
      <c r="AR77" s="41"/>
      <c r="AS77" s="41"/>
      <c r="AT77" s="41"/>
      <c r="AU77" s="41"/>
      <c r="AV77" s="41"/>
      <c r="AW77" s="41"/>
      <c r="AX77" s="41"/>
      <c r="AY77" s="41"/>
      <c r="AZ77" s="41"/>
      <c r="BA77" s="41"/>
      <c r="BB77" s="41"/>
      <c r="BC77" s="41"/>
      <c r="BD77" s="41"/>
      <c r="BE77" s="41"/>
      <c r="BF77" s="41"/>
      <c r="BG77" s="41"/>
      <c r="BH77" s="41"/>
      <c r="BI77" s="41"/>
      <c r="BJ77" s="41"/>
      <c r="BK77" s="41"/>
    </row>
    <row r="78" spans="1:255" s="42" customFormat="1" x14ac:dyDescent="0.25">
      <c r="A78" s="20">
        <v>76</v>
      </c>
      <c r="B78" s="37" t="s">
        <v>330</v>
      </c>
      <c r="C78" s="37" t="s">
        <v>570</v>
      </c>
      <c r="D78" s="39" t="s">
        <v>571</v>
      </c>
      <c r="E78" s="37" t="s">
        <v>330</v>
      </c>
      <c r="F78" s="37" t="s">
        <v>504</v>
      </c>
      <c r="G78" s="37" t="s">
        <v>572</v>
      </c>
      <c r="H78" s="37" t="s">
        <v>335</v>
      </c>
      <c r="I78" s="22">
        <v>12</v>
      </c>
      <c r="J78" s="24" t="s">
        <v>441</v>
      </c>
      <c r="K78" s="24" t="s">
        <v>442</v>
      </c>
      <c r="L78" s="40" t="s">
        <v>338</v>
      </c>
      <c r="M78" s="41"/>
      <c r="N78" s="41"/>
      <c r="O78" s="41"/>
      <c r="P78" s="41"/>
      <c r="Q78" s="41"/>
      <c r="R78" s="41"/>
      <c r="S78" s="41"/>
      <c r="T78" s="41"/>
      <c r="U78" s="41"/>
      <c r="V78" s="41"/>
      <c r="W78" s="41"/>
      <c r="X78" s="41"/>
      <c r="Y78" s="41"/>
      <c r="Z78" s="41"/>
      <c r="AA78" s="41"/>
      <c r="AB78" s="41"/>
      <c r="AC78" s="41"/>
      <c r="AD78" s="41"/>
      <c r="AE78" s="41"/>
      <c r="AF78" s="41"/>
      <c r="AG78" s="41"/>
      <c r="AH78" s="41"/>
      <c r="AI78" s="41"/>
      <c r="AJ78" s="41"/>
      <c r="AK78" s="41"/>
      <c r="AL78" s="41"/>
      <c r="AM78" s="41"/>
      <c r="AN78" s="41"/>
      <c r="AO78" s="41"/>
      <c r="AP78" s="41"/>
      <c r="AQ78" s="41"/>
      <c r="AR78" s="41"/>
      <c r="AS78" s="41"/>
      <c r="AT78" s="41"/>
      <c r="AU78" s="41"/>
      <c r="AV78" s="41"/>
      <c r="AW78" s="41"/>
      <c r="AX78" s="41"/>
      <c r="AY78" s="41"/>
      <c r="AZ78" s="41"/>
      <c r="BA78" s="41"/>
      <c r="BB78" s="41"/>
      <c r="BC78" s="41"/>
      <c r="BD78" s="41"/>
      <c r="BE78" s="41"/>
      <c r="BF78" s="41"/>
      <c r="BG78" s="41"/>
      <c r="BH78" s="41"/>
      <c r="BI78" s="41"/>
      <c r="BJ78" s="41"/>
      <c r="BK78" s="41"/>
    </row>
    <row r="79" spans="1:255" s="42" customFormat="1" ht="25.5" x14ac:dyDescent="0.25">
      <c r="A79" s="20">
        <v>77</v>
      </c>
      <c r="B79" s="37" t="s">
        <v>330</v>
      </c>
      <c r="C79" s="37" t="s">
        <v>573</v>
      </c>
      <c r="D79" s="39" t="s">
        <v>574</v>
      </c>
      <c r="E79" s="37" t="s">
        <v>330</v>
      </c>
      <c r="F79" s="37" t="s">
        <v>504</v>
      </c>
      <c r="G79" s="37" t="s">
        <v>575</v>
      </c>
      <c r="H79" s="37" t="s">
        <v>335</v>
      </c>
      <c r="I79" s="22">
        <v>12</v>
      </c>
      <c r="J79" s="24" t="s">
        <v>441</v>
      </c>
      <c r="K79" s="24" t="s">
        <v>442</v>
      </c>
      <c r="L79" s="40" t="s">
        <v>338</v>
      </c>
      <c r="M79" s="41"/>
      <c r="N79" s="41"/>
      <c r="O79" s="41"/>
      <c r="P79" s="41"/>
      <c r="Q79" s="41"/>
      <c r="R79" s="41"/>
      <c r="S79" s="41"/>
      <c r="T79" s="41"/>
      <c r="U79" s="41"/>
      <c r="V79" s="41"/>
      <c r="W79" s="41"/>
      <c r="X79" s="41"/>
      <c r="Y79" s="41"/>
      <c r="Z79" s="41"/>
      <c r="AA79" s="41"/>
      <c r="AB79" s="41"/>
      <c r="AC79" s="41"/>
      <c r="AD79" s="41"/>
      <c r="AE79" s="41"/>
      <c r="AF79" s="41"/>
      <c r="AG79" s="41"/>
      <c r="AH79" s="41"/>
      <c r="AI79" s="41"/>
      <c r="AJ79" s="41"/>
      <c r="AK79" s="41"/>
      <c r="AL79" s="41"/>
      <c r="AM79" s="41"/>
      <c r="AN79" s="41"/>
      <c r="AO79" s="41"/>
      <c r="AP79" s="41"/>
      <c r="AQ79" s="41"/>
      <c r="AR79" s="41"/>
      <c r="AS79" s="41"/>
      <c r="AT79" s="41"/>
      <c r="AU79" s="41"/>
      <c r="AV79" s="41"/>
      <c r="AW79" s="41"/>
      <c r="AX79" s="41"/>
      <c r="AY79" s="41"/>
      <c r="AZ79" s="41"/>
      <c r="BA79" s="41"/>
      <c r="BB79" s="41"/>
      <c r="BC79" s="41"/>
      <c r="BD79" s="41"/>
      <c r="BE79" s="41"/>
      <c r="BF79" s="41"/>
      <c r="BG79" s="41"/>
      <c r="BH79" s="41"/>
      <c r="BI79" s="41"/>
      <c r="BJ79" s="41"/>
      <c r="BK79" s="41"/>
    </row>
    <row r="80" spans="1:255" s="42" customFormat="1" ht="25.5" x14ac:dyDescent="0.25">
      <c r="A80" s="20">
        <v>78</v>
      </c>
      <c r="B80" s="37" t="s">
        <v>330</v>
      </c>
      <c r="C80" s="37" t="s">
        <v>576</v>
      </c>
      <c r="D80" s="39" t="s">
        <v>574</v>
      </c>
      <c r="E80" s="37" t="s">
        <v>330</v>
      </c>
      <c r="F80" s="37" t="s">
        <v>504</v>
      </c>
      <c r="G80" s="37" t="s">
        <v>577</v>
      </c>
      <c r="H80" s="37" t="s">
        <v>335</v>
      </c>
      <c r="I80" s="22">
        <v>12</v>
      </c>
      <c r="J80" s="24" t="s">
        <v>441</v>
      </c>
      <c r="K80" s="24" t="s">
        <v>442</v>
      </c>
      <c r="L80" s="40" t="s">
        <v>338</v>
      </c>
      <c r="M80" s="41"/>
      <c r="N80" s="41"/>
      <c r="O80" s="41"/>
      <c r="P80" s="41"/>
      <c r="Q80" s="41"/>
      <c r="R80" s="41"/>
      <c r="S80" s="41"/>
      <c r="T80" s="41"/>
      <c r="U80" s="41"/>
      <c r="V80" s="41"/>
      <c r="W80" s="41"/>
      <c r="X80" s="41"/>
      <c r="Y80" s="41"/>
      <c r="Z80" s="41"/>
      <c r="AA80" s="41"/>
      <c r="AB80" s="41"/>
      <c r="AC80" s="41"/>
      <c r="AD80" s="41"/>
      <c r="AE80" s="41"/>
      <c r="AF80" s="41"/>
      <c r="AG80" s="41"/>
      <c r="AH80" s="41"/>
      <c r="AI80" s="41"/>
      <c r="AJ80" s="41"/>
      <c r="AK80" s="41"/>
      <c r="AL80" s="41"/>
      <c r="AM80" s="41"/>
      <c r="AN80" s="41"/>
      <c r="AO80" s="41"/>
      <c r="AP80" s="41"/>
      <c r="AQ80" s="41"/>
      <c r="AR80" s="41"/>
      <c r="AS80" s="41"/>
      <c r="AT80" s="41"/>
      <c r="AU80" s="41"/>
      <c r="AV80" s="41"/>
      <c r="AW80" s="41"/>
      <c r="AX80" s="41"/>
      <c r="AY80" s="41"/>
      <c r="AZ80" s="41"/>
      <c r="BA80" s="41"/>
      <c r="BB80" s="41"/>
      <c r="BC80" s="41"/>
      <c r="BD80" s="41"/>
      <c r="BE80" s="41"/>
      <c r="BF80" s="41"/>
      <c r="BG80" s="41"/>
      <c r="BH80" s="41"/>
      <c r="BI80" s="41"/>
      <c r="BJ80" s="41"/>
      <c r="BK80" s="41"/>
    </row>
    <row r="81" spans="1:63" s="42" customFormat="1" ht="25.5" x14ac:dyDescent="0.25">
      <c r="A81" s="20">
        <v>79</v>
      </c>
      <c r="B81" s="37" t="s">
        <v>330</v>
      </c>
      <c r="C81" s="37" t="s">
        <v>578</v>
      </c>
      <c r="D81" s="39" t="s">
        <v>579</v>
      </c>
      <c r="E81" s="37" t="s">
        <v>330</v>
      </c>
      <c r="F81" s="37" t="s">
        <v>563</v>
      </c>
      <c r="G81" s="37" t="s">
        <v>580</v>
      </c>
      <c r="H81" s="37" t="s">
        <v>335</v>
      </c>
      <c r="I81" s="22">
        <v>12</v>
      </c>
      <c r="J81" s="24" t="s">
        <v>441</v>
      </c>
      <c r="K81" s="24" t="s">
        <v>442</v>
      </c>
      <c r="L81" s="40" t="s">
        <v>338</v>
      </c>
      <c r="M81" s="41"/>
      <c r="N81" s="41"/>
      <c r="O81" s="41"/>
      <c r="P81" s="41"/>
      <c r="Q81" s="41"/>
      <c r="R81" s="41"/>
      <c r="S81" s="41"/>
      <c r="T81" s="41"/>
      <c r="U81" s="41"/>
      <c r="V81" s="41"/>
      <c r="W81" s="41"/>
      <c r="X81" s="41"/>
      <c r="Y81" s="41"/>
      <c r="Z81" s="41"/>
      <c r="AA81" s="41"/>
      <c r="AB81" s="41"/>
      <c r="AC81" s="41"/>
      <c r="AD81" s="41"/>
      <c r="AE81" s="41"/>
      <c r="AF81" s="41"/>
      <c r="AG81" s="41"/>
      <c r="AH81" s="41"/>
      <c r="AI81" s="41"/>
      <c r="AJ81" s="41"/>
      <c r="AK81" s="41"/>
      <c r="AL81" s="41"/>
      <c r="AM81" s="41"/>
      <c r="AN81" s="41"/>
      <c r="AO81" s="41"/>
      <c r="AP81" s="41"/>
      <c r="AQ81" s="41"/>
      <c r="AR81" s="41"/>
      <c r="AS81" s="41"/>
      <c r="AT81" s="41"/>
      <c r="AU81" s="41"/>
      <c r="AV81" s="41"/>
      <c r="AW81" s="41"/>
      <c r="AX81" s="41"/>
      <c r="AY81" s="41"/>
      <c r="AZ81" s="41"/>
      <c r="BA81" s="41"/>
      <c r="BB81" s="41"/>
      <c r="BC81" s="41"/>
      <c r="BD81" s="41"/>
      <c r="BE81" s="41"/>
      <c r="BF81" s="41"/>
      <c r="BG81" s="41"/>
      <c r="BH81" s="41"/>
      <c r="BI81" s="41"/>
      <c r="BJ81" s="41"/>
      <c r="BK81" s="41"/>
    </row>
    <row r="82" spans="1:63" s="42" customFormat="1" ht="25.5" x14ac:dyDescent="0.25">
      <c r="A82" s="20">
        <v>80</v>
      </c>
      <c r="B82" s="37" t="s">
        <v>330</v>
      </c>
      <c r="C82" s="37" t="s">
        <v>581</v>
      </c>
      <c r="D82" s="39" t="s">
        <v>582</v>
      </c>
      <c r="E82" s="37" t="s">
        <v>330</v>
      </c>
      <c r="F82" s="37" t="s">
        <v>563</v>
      </c>
      <c r="G82" s="37" t="s">
        <v>583</v>
      </c>
      <c r="H82" s="37" t="s">
        <v>335</v>
      </c>
      <c r="I82" s="22">
        <v>12</v>
      </c>
      <c r="J82" s="24" t="s">
        <v>336</v>
      </c>
      <c r="K82" s="24" t="s">
        <v>337</v>
      </c>
      <c r="L82" s="40" t="s">
        <v>338</v>
      </c>
      <c r="M82" s="41"/>
      <c r="N82" s="41"/>
      <c r="O82" s="41"/>
      <c r="P82" s="41"/>
      <c r="Q82" s="41"/>
      <c r="R82" s="41"/>
      <c r="S82" s="41"/>
      <c r="T82" s="41"/>
      <c r="U82" s="41"/>
      <c r="V82" s="41"/>
      <c r="W82" s="41"/>
      <c r="X82" s="41"/>
      <c r="Y82" s="41"/>
      <c r="Z82" s="41"/>
      <c r="AA82" s="41"/>
      <c r="AB82" s="41"/>
      <c r="AC82" s="41"/>
      <c r="AD82" s="41"/>
      <c r="AE82" s="41"/>
      <c r="AF82" s="41"/>
      <c r="AG82" s="41"/>
      <c r="AH82" s="41"/>
      <c r="AI82" s="41"/>
      <c r="AJ82" s="41"/>
      <c r="AK82" s="41"/>
      <c r="AL82" s="41"/>
      <c r="AM82" s="41"/>
      <c r="AN82" s="41"/>
      <c r="AO82" s="41"/>
      <c r="AP82" s="41"/>
      <c r="AQ82" s="41"/>
      <c r="AR82" s="41"/>
      <c r="AS82" s="41"/>
      <c r="AT82" s="41"/>
      <c r="AU82" s="41"/>
      <c r="AV82" s="41"/>
      <c r="AW82" s="41"/>
      <c r="AX82" s="41"/>
      <c r="AY82" s="41"/>
      <c r="AZ82" s="41"/>
      <c r="BA82" s="41"/>
      <c r="BB82" s="41"/>
      <c r="BC82" s="41"/>
      <c r="BD82" s="41"/>
      <c r="BE82" s="41"/>
      <c r="BF82" s="41"/>
      <c r="BG82" s="41"/>
      <c r="BH82" s="41"/>
      <c r="BI82" s="41"/>
      <c r="BJ82" s="41"/>
      <c r="BK82" s="41"/>
    </row>
    <row r="83" spans="1:63" s="42" customFormat="1" ht="25.5" x14ac:dyDescent="0.25">
      <c r="A83" s="20">
        <v>81</v>
      </c>
      <c r="B83" s="37" t="s">
        <v>330</v>
      </c>
      <c r="C83" s="37" t="s">
        <v>584</v>
      </c>
      <c r="D83" s="39" t="s">
        <v>582</v>
      </c>
      <c r="E83" s="37" t="s">
        <v>330</v>
      </c>
      <c r="F83" s="37" t="s">
        <v>563</v>
      </c>
      <c r="G83" s="37" t="s">
        <v>585</v>
      </c>
      <c r="H83" s="37" t="s">
        <v>335</v>
      </c>
      <c r="I83" s="22">
        <v>12</v>
      </c>
      <c r="J83" s="24" t="s">
        <v>336</v>
      </c>
      <c r="K83" s="24" t="s">
        <v>337</v>
      </c>
      <c r="L83" s="40" t="s">
        <v>338</v>
      </c>
      <c r="M83" s="41"/>
      <c r="N83" s="41"/>
      <c r="O83" s="41"/>
      <c r="P83" s="41"/>
      <c r="Q83" s="41"/>
      <c r="R83" s="41"/>
      <c r="S83" s="41"/>
      <c r="T83" s="41"/>
      <c r="U83" s="41"/>
      <c r="V83" s="41"/>
      <c r="W83" s="41"/>
      <c r="X83" s="41"/>
      <c r="Y83" s="41"/>
      <c r="Z83" s="41"/>
      <c r="AA83" s="41"/>
      <c r="AB83" s="41"/>
      <c r="AC83" s="41"/>
      <c r="AD83" s="41"/>
      <c r="AE83" s="41"/>
      <c r="AF83" s="41"/>
      <c r="AG83" s="41"/>
      <c r="AH83" s="41"/>
      <c r="AI83" s="41"/>
      <c r="AJ83" s="41"/>
      <c r="AK83" s="41"/>
      <c r="AL83" s="41"/>
      <c r="AM83" s="41"/>
      <c r="AN83" s="41"/>
      <c r="AO83" s="41"/>
      <c r="AP83" s="41"/>
      <c r="AQ83" s="41"/>
      <c r="AR83" s="41"/>
      <c r="AS83" s="41"/>
      <c r="AT83" s="41"/>
      <c r="AU83" s="41"/>
      <c r="AV83" s="41"/>
      <c r="AW83" s="41"/>
      <c r="AX83" s="41"/>
      <c r="AY83" s="41"/>
      <c r="AZ83" s="41"/>
      <c r="BA83" s="41"/>
      <c r="BB83" s="41"/>
      <c r="BC83" s="41"/>
      <c r="BD83" s="41"/>
      <c r="BE83" s="41"/>
      <c r="BF83" s="41"/>
      <c r="BG83" s="41"/>
      <c r="BH83" s="41"/>
      <c r="BI83" s="41"/>
      <c r="BJ83" s="41"/>
      <c r="BK83" s="41"/>
    </row>
    <row r="84" spans="1:63" s="42" customFormat="1" ht="25.5" x14ac:dyDescent="0.25">
      <c r="A84" s="20">
        <v>82</v>
      </c>
      <c r="B84" s="37" t="s">
        <v>330</v>
      </c>
      <c r="C84" s="37" t="s">
        <v>586</v>
      </c>
      <c r="D84" s="39" t="s">
        <v>582</v>
      </c>
      <c r="E84" s="37" t="s">
        <v>330</v>
      </c>
      <c r="F84" s="37" t="s">
        <v>563</v>
      </c>
      <c r="G84" s="37" t="s">
        <v>587</v>
      </c>
      <c r="H84" s="37" t="s">
        <v>335</v>
      </c>
      <c r="I84" s="22">
        <v>12</v>
      </c>
      <c r="J84" s="24" t="s">
        <v>588</v>
      </c>
      <c r="K84" s="24" t="s">
        <v>589</v>
      </c>
      <c r="L84" s="40" t="s">
        <v>338</v>
      </c>
      <c r="M84" s="41"/>
      <c r="N84" s="41"/>
      <c r="O84" s="41"/>
      <c r="P84" s="41"/>
      <c r="Q84" s="41"/>
      <c r="R84" s="41"/>
      <c r="S84" s="41"/>
      <c r="T84" s="41"/>
      <c r="U84" s="41"/>
      <c r="V84" s="41"/>
      <c r="W84" s="41"/>
      <c r="X84" s="41"/>
      <c r="Y84" s="41"/>
      <c r="Z84" s="41"/>
      <c r="AA84" s="41"/>
      <c r="AB84" s="41"/>
      <c r="AC84" s="41"/>
      <c r="AD84" s="41"/>
      <c r="AE84" s="41"/>
      <c r="AF84" s="41"/>
      <c r="AG84" s="41"/>
      <c r="AH84" s="41"/>
      <c r="AI84" s="41"/>
      <c r="AJ84" s="41"/>
      <c r="AK84" s="41"/>
      <c r="AL84" s="41"/>
      <c r="AM84" s="41"/>
      <c r="AN84" s="41"/>
      <c r="AO84" s="41"/>
      <c r="AP84" s="41"/>
      <c r="AQ84" s="41"/>
      <c r="AR84" s="41"/>
      <c r="AS84" s="41"/>
      <c r="AT84" s="41"/>
      <c r="AU84" s="41"/>
      <c r="AV84" s="41"/>
      <c r="AW84" s="41"/>
      <c r="AX84" s="41"/>
      <c r="AY84" s="41"/>
      <c r="AZ84" s="41"/>
      <c r="BA84" s="41"/>
      <c r="BB84" s="41"/>
      <c r="BC84" s="41"/>
      <c r="BD84" s="41"/>
      <c r="BE84" s="41"/>
      <c r="BF84" s="41"/>
      <c r="BG84" s="41"/>
      <c r="BH84" s="41"/>
      <c r="BI84" s="41"/>
      <c r="BJ84" s="41"/>
      <c r="BK84" s="41"/>
    </row>
    <row r="85" spans="1:63" s="42" customFormat="1" ht="25.5" x14ac:dyDescent="0.25">
      <c r="A85" s="20">
        <v>83</v>
      </c>
      <c r="B85" s="37" t="s">
        <v>330</v>
      </c>
      <c r="C85" s="37" t="s">
        <v>590</v>
      </c>
      <c r="D85" s="39" t="s">
        <v>582</v>
      </c>
      <c r="E85" s="37" t="s">
        <v>330</v>
      </c>
      <c r="F85" s="37" t="s">
        <v>563</v>
      </c>
      <c r="G85" s="37" t="s">
        <v>591</v>
      </c>
      <c r="H85" s="37" t="s">
        <v>335</v>
      </c>
      <c r="I85" s="22">
        <v>12</v>
      </c>
      <c r="J85" s="24" t="s">
        <v>588</v>
      </c>
      <c r="K85" s="24" t="s">
        <v>589</v>
      </c>
      <c r="L85" s="40" t="s">
        <v>338</v>
      </c>
      <c r="M85" s="41"/>
      <c r="N85" s="41"/>
      <c r="O85" s="41"/>
      <c r="P85" s="41"/>
      <c r="Q85" s="41"/>
      <c r="R85" s="41"/>
      <c r="S85" s="41"/>
      <c r="T85" s="41"/>
      <c r="U85" s="41"/>
      <c r="V85" s="41"/>
      <c r="W85" s="41"/>
      <c r="X85" s="41"/>
      <c r="Y85" s="41"/>
      <c r="Z85" s="41"/>
      <c r="AA85" s="41"/>
      <c r="AB85" s="41"/>
      <c r="AC85" s="41"/>
      <c r="AD85" s="41"/>
      <c r="AE85" s="41"/>
      <c r="AF85" s="41"/>
      <c r="AG85" s="41"/>
      <c r="AH85" s="41"/>
      <c r="AI85" s="41"/>
      <c r="AJ85" s="41"/>
      <c r="AK85" s="41"/>
      <c r="AL85" s="41"/>
      <c r="AM85" s="41"/>
      <c r="AN85" s="41"/>
      <c r="AO85" s="41"/>
      <c r="AP85" s="41"/>
      <c r="AQ85" s="41"/>
      <c r="AR85" s="41"/>
      <c r="AS85" s="41"/>
      <c r="AT85" s="41"/>
      <c r="AU85" s="41"/>
      <c r="AV85" s="41"/>
      <c r="AW85" s="41"/>
      <c r="AX85" s="41"/>
      <c r="AY85" s="41"/>
      <c r="AZ85" s="41"/>
      <c r="BA85" s="41"/>
      <c r="BB85" s="41"/>
      <c r="BC85" s="41"/>
      <c r="BD85" s="41"/>
      <c r="BE85" s="41"/>
      <c r="BF85" s="41"/>
      <c r="BG85" s="41"/>
      <c r="BH85" s="41"/>
      <c r="BI85" s="41"/>
      <c r="BJ85" s="41"/>
      <c r="BK85" s="41"/>
    </row>
    <row r="86" spans="1:63" s="42" customFormat="1" ht="25.5" x14ac:dyDescent="0.25">
      <c r="A86" s="20">
        <v>84</v>
      </c>
      <c r="B86" s="37" t="s">
        <v>330</v>
      </c>
      <c r="C86" s="37" t="s">
        <v>592</v>
      </c>
      <c r="D86" s="39" t="s">
        <v>582</v>
      </c>
      <c r="E86" s="37" t="s">
        <v>330</v>
      </c>
      <c r="F86" s="37" t="s">
        <v>563</v>
      </c>
      <c r="G86" s="37" t="s">
        <v>593</v>
      </c>
      <c r="H86" s="37" t="s">
        <v>335</v>
      </c>
      <c r="I86" s="22">
        <v>12</v>
      </c>
      <c r="J86" s="24" t="s">
        <v>470</v>
      </c>
      <c r="K86" s="24" t="s">
        <v>471</v>
      </c>
      <c r="L86" s="40" t="s">
        <v>338</v>
      </c>
      <c r="M86" s="41"/>
      <c r="N86" s="41"/>
      <c r="O86" s="41"/>
      <c r="P86" s="41"/>
      <c r="Q86" s="41"/>
      <c r="R86" s="41"/>
      <c r="S86" s="41"/>
      <c r="T86" s="41"/>
      <c r="U86" s="41"/>
      <c r="V86" s="41"/>
      <c r="W86" s="41"/>
      <c r="X86" s="41"/>
      <c r="Y86" s="41"/>
      <c r="Z86" s="41"/>
      <c r="AA86" s="41"/>
      <c r="AB86" s="41"/>
      <c r="AC86" s="41"/>
      <c r="AD86" s="41"/>
      <c r="AE86" s="41"/>
      <c r="AF86" s="41"/>
      <c r="AG86" s="41"/>
      <c r="AH86" s="41"/>
      <c r="AI86" s="41"/>
      <c r="AJ86" s="41"/>
      <c r="AK86" s="41"/>
      <c r="AL86" s="41"/>
      <c r="AM86" s="41"/>
      <c r="AN86" s="41"/>
      <c r="AO86" s="41"/>
      <c r="AP86" s="41"/>
      <c r="AQ86" s="41"/>
      <c r="AR86" s="41"/>
      <c r="AS86" s="41"/>
      <c r="AT86" s="41"/>
      <c r="AU86" s="41"/>
      <c r="AV86" s="41"/>
      <c r="AW86" s="41"/>
      <c r="AX86" s="41"/>
      <c r="AY86" s="41"/>
      <c r="AZ86" s="41"/>
      <c r="BA86" s="41"/>
      <c r="BB86" s="41"/>
      <c r="BC86" s="41"/>
      <c r="BD86" s="41"/>
      <c r="BE86" s="41"/>
      <c r="BF86" s="41"/>
      <c r="BG86" s="41"/>
      <c r="BH86" s="41"/>
      <c r="BI86" s="41"/>
      <c r="BJ86" s="41"/>
      <c r="BK86" s="41"/>
    </row>
    <row r="87" spans="1:63" s="42" customFormat="1" ht="25.5" x14ac:dyDescent="0.25">
      <c r="A87" s="20">
        <v>85</v>
      </c>
      <c r="B87" s="37" t="s">
        <v>330</v>
      </c>
      <c r="C87" s="37" t="s">
        <v>594</v>
      </c>
      <c r="D87" s="39" t="s">
        <v>582</v>
      </c>
      <c r="E87" s="37" t="s">
        <v>330</v>
      </c>
      <c r="F87" s="37" t="s">
        <v>563</v>
      </c>
      <c r="G87" s="37" t="s">
        <v>595</v>
      </c>
      <c r="H87" s="37" t="s">
        <v>335</v>
      </c>
      <c r="I87" s="22">
        <v>12</v>
      </c>
      <c r="J87" s="24" t="s">
        <v>441</v>
      </c>
      <c r="K87" s="24" t="s">
        <v>442</v>
      </c>
      <c r="L87" s="40" t="s">
        <v>338</v>
      </c>
      <c r="M87" s="41"/>
      <c r="N87" s="41"/>
      <c r="O87" s="41"/>
      <c r="P87" s="41"/>
      <c r="Q87" s="41"/>
      <c r="R87" s="41"/>
      <c r="S87" s="41"/>
      <c r="T87" s="41"/>
      <c r="U87" s="41"/>
      <c r="V87" s="41"/>
      <c r="W87" s="41"/>
      <c r="X87" s="41"/>
      <c r="Y87" s="41"/>
      <c r="Z87" s="41"/>
      <c r="AA87" s="41"/>
      <c r="AB87" s="41"/>
      <c r="AC87" s="41"/>
      <c r="AD87" s="41"/>
      <c r="AE87" s="41"/>
      <c r="AF87" s="41"/>
      <c r="AG87" s="41"/>
      <c r="AH87" s="41"/>
      <c r="AI87" s="41"/>
      <c r="AJ87" s="41"/>
      <c r="AK87" s="41"/>
      <c r="AL87" s="41"/>
      <c r="AM87" s="41"/>
      <c r="AN87" s="41"/>
      <c r="AO87" s="41"/>
      <c r="AP87" s="41"/>
      <c r="AQ87" s="41"/>
      <c r="AR87" s="41"/>
      <c r="AS87" s="41"/>
      <c r="AT87" s="41"/>
      <c r="AU87" s="41"/>
      <c r="AV87" s="41"/>
      <c r="AW87" s="41"/>
      <c r="AX87" s="41"/>
      <c r="AY87" s="41"/>
      <c r="AZ87" s="41"/>
      <c r="BA87" s="41"/>
      <c r="BB87" s="41"/>
      <c r="BC87" s="41"/>
      <c r="BD87" s="41"/>
      <c r="BE87" s="41"/>
      <c r="BF87" s="41"/>
      <c r="BG87" s="41"/>
      <c r="BH87" s="41"/>
      <c r="BI87" s="41"/>
      <c r="BJ87" s="41"/>
      <c r="BK87" s="41"/>
    </row>
    <row r="88" spans="1:63" s="42" customFormat="1" ht="25.5" x14ac:dyDescent="0.25">
      <c r="A88" s="20">
        <v>86</v>
      </c>
      <c r="B88" s="37" t="s">
        <v>330</v>
      </c>
      <c r="C88" s="37" t="s">
        <v>596</v>
      </c>
      <c r="D88" s="39" t="s">
        <v>582</v>
      </c>
      <c r="E88" s="37" t="s">
        <v>330</v>
      </c>
      <c r="F88" s="37" t="s">
        <v>563</v>
      </c>
      <c r="G88" s="37" t="s">
        <v>597</v>
      </c>
      <c r="H88" s="37" t="s">
        <v>335</v>
      </c>
      <c r="I88" s="22">
        <v>12</v>
      </c>
      <c r="J88" s="24" t="s">
        <v>598</v>
      </c>
      <c r="K88" s="24" t="s">
        <v>599</v>
      </c>
      <c r="L88" s="40" t="s">
        <v>338</v>
      </c>
      <c r="M88" s="41"/>
      <c r="N88" s="41"/>
      <c r="O88" s="41"/>
      <c r="P88" s="41"/>
      <c r="Q88" s="41"/>
      <c r="R88" s="41"/>
      <c r="S88" s="41"/>
      <c r="T88" s="41"/>
      <c r="U88" s="41"/>
      <c r="V88" s="41"/>
      <c r="W88" s="41"/>
      <c r="X88" s="41"/>
      <c r="Y88" s="41"/>
      <c r="Z88" s="41"/>
      <c r="AA88" s="41"/>
      <c r="AB88" s="41"/>
      <c r="AC88" s="41"/>
      <c r="AD88" s="41"/>
      <c r="AE88" s="41"/>
      <c r="AF88" s="41"/>
      <c r="AG88" s="41"/>
      <c r="AH88" s="41"/>
      <c r="AI88" s="41"/>
      <c r="AJ88" s="41"/>
      <c r="AK88" s="41"/>
      <c r="AL88" s="41"/>
      <c r="AM88" s="41"/>
      <c r="AN88" s="41"/>
      <c r="AO88" s="41"/>
      <c r="AP88" s="41"/>
      <c r="AQ88" s="41"/>
      <c r="AR88" s="41"/>
      <c r="AS88" s="41"/>
      <c r="AT88" s="41"/>
      <c r="AU88" s="41"/>
      <c r="AV88" s="41"/>
      <c r="AW88" s="41"/>
      <c r="AX88" s="41"/>
      <c r="AY88" s="41"/>
      <c r="AZ88" s="41"/>
      <c r="BA88" s="41"/>
      <c r="BB88" s="41"/>
      <c r="BC88" s="41"/>
      <c r="BD88" s="41"/>
      <c r="BE88" s="41"/>
      <c r="BF88" s="41"/>
      <c r="BG88" s="41"/>
      <c r="BH88" s="41"/>
      <c r="BI88" s="41"/>
      <c r="BJ88" s="41"/>
      <c r="BK88" s="41"/>
    </row>
    <row r="89" spans="1:63" s="41" customFormat="1" ht="25.5" x14ac:dyDescent="0.25">
      <c r="A89" s="20">
        <v>87</v>
      </c>
      <c r="B89" s="37" t="s">
        <v>330</v>
      </c>
      <c r="C89" s="37" t="s">
        <v>600</v>
      </c>
      <c r="D89" s="39" t="s">
        <v>582</v>
      </c>
      <c r="E89" s="37" t="s">
        <v>330</v>
      </c>
      <c r="F89" s="37" t="s">
        <v>563</v>
      </c>
      <c r="G89" s="37" t="s">
        <v>601</v>
      </c>
      <c r="H89" s="37" t="s">
        <v>335</v>
      </c>
      <c r="I89" s="22">
        <v>12</v>
      </c>
      <c r="J89" s="24" t="s">
        <v>598</v>
      </c>
      <c r="K89" s="24" t="s">
        <v>599</v>
      </c>
      <c r="L89" s="40" t="s">
        <v>338</v>
      </c>
    </row>
    <row r="90" spans="1:63" s="41" customFormat="1" ht="25.5" x14ac:dyDescent="0.25">
      <c r="A90" s="20">
        <v>88</v>
      </c>
      <c r="B90" s="37" t="s">
        <v>330</v>
      </c>
      <c r="C90" s="37" t="s">
        <v>602</v>
      </c>
      <c r="D90" s="53" t="s">
        <v>603</v>
      </c>
      <c r="E90" s="37" t="s">
        <v>330</v>
      </c>
      <c r="F90" s="37" t="s">
        <v>504</v>
      </c>
      <c r="G90" s="54" t="s">
        <v>604</v>
      </c>
      <c r="H90" s="37" t="s">
        <v>335</v>
      </c>
      <c r="I90" s="22">
        <v>12</v>
      </c>
      <c r="J90" s="24" t="s">
        <v>605</v>
      </c>
      <c r="K90" s="24" t="s">
        <v>606</v>
      </c>
      <c r="L90" s="40" t="s">
        <v>338</v>
      </c>
    </row>
    <row r="91" spans="1:63" s="41" customFormat="1" ht="22.5" customHeight="1" x14ac:dyDescent="0.25">
      <c r="A91" s="20">
        <v>89</v>
      </c>
      <c r="B91" s="37" t="s">
        <v>330</v>
      </c>
      <c r="C91" s="37" t="s">
        <v>607</v>
      </c>
      <c r="D91" s="55" t="s">
        <v>608</v>
      </c>
      <c r="E91" s="37" t="s">
        <v>330</v>
      </c>
      <c r="F91" s="37" t="s">
        <v>504</v>
      </c>
      <c r="G91" s="54" t="s">
        <v>609</v>
      </c>
      <c r="H91" s="37" t="s">
        <v>335</v>
      </c>
      <c r="I91" s="22">
        <v>12</v>
      </c>
      <c r="J91" s="24" t="s">
        <v>605</v>
      </c>
      <c r="K91" s="24" t="s">
        <v>606</v>
      </c>
      <c r="L91" s="40" t="s">
        <v>338</v>
      </c>
    </row>
  </sheetData>
  <autoFilter ref="A2:L91" xr:uid="{00000000-0009-0000-0000-000003000000}"/>
  <conditionalFormatting sqref="C1:C1048576">
    <cfRule type="duplicateValues" dxfId="89" priority="1"/>
    <cfRule type="duplicateValues" dxfId="88" priority="2"/>
  </conditionalFormatting>
  <printOptions horizontalCentered="1" gridLinesSet="0"/>
  <pageMargins left="0.23622047244094491" right="0.15748031496062992" top="0.39370078740157483" bottom="0.39370078740157483" header="0.19685039370078741" footer="0.23622047244094491"/>
  <pageSetup paperSize="9" scale="60" fitToWidth="4" orientation="landscape" horizontalDpi="180" verticalDpi="180" r:id="rId1"/>
  <headerFooter alignWithMargins="0">
    <oddFooter>Page &amp;P of &amp;N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L146"/>
  <sheetViews>
    <sheetView topLeftCell="A121" workbookViewId="0">
      <selection activeCell="K143" sqref="K143:K146"/>
    </sheetView>
  </sheetViews>
  <sheetFormatPr defaultRowHeight="15" x14ac:dyDescent="0.25"/>
  <cols>
    <col min="1" max="1" width="4.140625" style="226" bestFit="1" customWidth="1"/>
    <col min="2" max="2" width="11.5703125" style="226" bestFit="1" customWidth="1"/>
    <col min="3" max="3" width="32.85546875" style="226" bestFit="1" customWidth="1"/>
    <col min="4" max="4" width="23.5703125" style="227" bestFit="1" customWidth="1"/>
    <col min="5" max="6" width="16.85546875" style="227" bestFit="1" customWidth="1"/>
    <col min="7" max="7" width="9.7109375" style="227" bestFit="1" customWidth="1"/>
    <col min="8" max="8" width="11" style="227" bestFit="1" customWidth="1"/>
    <col min="9" max="9" width="9.7109375" style="227" bestFit="1" customWidth="1"/>
    <col min="10" max="10" width="6.5703125" style="227" bestFit="1" customWidth="1"/>
    <col min="11" max="11" width="17.140625" style="228" customWidth="1"/>
    <col min="12" max="12" width="22" style="229" customWidth="1"/>
  </cols>
  <sheetData>
    <row r="1" spans="1:12" s="211" customFormat="1" ht="25.5" x14ac:dyDescent="0.25">
      <c r="A1" s="207" t="s">
        <v>6</v>
      </c>
      <c r="B1" s="207" t="s">
        <v>899</v>
      </c>
      <c r="C1" s="207" t="s">
        <v>900</v>
      </c>
      <c r="D1" s="207" t="s">
        <v>901</v>
      </c>
      <c r="E1" s="207" t="s">
        <v>10</v>
      </c>
      <c r="F1" s="207" t="s">
        <v>966</v>
      </c>
      <c r="G1" s="207" t="s">
        <v>16</v>
      </c>
      <c r="H1" s="208" t="s">
        <v>967</v>
      </c>
      <c r="I1" s="208" t="s">
        <v>902</v>
      </c>
      <c r="J1" s="207" t="s">
        <v>968</v>
      </c>
      <c r="K1" s="209" t="s">
        <v>969</v>
      </c>
      <c r="L1" s="210" t="s">
        <v>970</v>
      </c>
    </row>
    <row r="2" spans="1:12" x14ac:dyDescent="0.25">
      <c r="A2" s="212">
        <v>1</v>
      </c>
      <c r="B2" s="213">
        <v>196</v>
      </c>
      <c r="C2" s="214" t="s">
        <v>936</v>
      </c>
      <c r="D2" s="213" t="s">
        <v>253</v>
      </c>
      <c r="E2" s="213" t="s">
        <v>937</v>
      </c>
      <c r="F2" s="213">
        <v>89280141</v>
      </c>
      <c r="G2" s="214" t="s">
        <v>906</v>
      </c>
      <c r="H2" s="215">
        <v>43304</v>
      </c>
      <c r="I2" s="216">
        <v>43669</v>
      </c>
      <c r="J2" s="214" t="s">
        <v>971</v>
      </c>
      <c r="K2" s="217">
        <v>59.475732432630878</v>
      </c>
      <c r="L2" s="218"/>
    </row>
    <row r="3" spans="1:12" ht="25.5" x14ac:dyDescent="0.25">
      <c r="A3" s="212">
        <v>2</v>
      </c>
      <c r="B3" s="213">
        <v>200</v>
      </c>
      <c r="C3" s="214" t="s">
        <v>972</v>
      </c>
      <c r="D3" s="213" t="s">
        <v>904</v>
      </c>
      <c r="E3" s="213">
        <v>2487</v>
      </c>
      <c r="F3" s="214" t="s">
        <v>973</v>
      </c>
      <c r="G3" s="214" t="s">
        <v>906</v>
      </c>
      <c r="H3" s="216" t="s">
        <v>333</v>
      </c>
      <c r="I3" s="216" t="s">
        <v>333</v>
      </c>
      <c r="J3" s="214" t="s">
        <v>974</v>
      </c>
      <c r="K3" s="217">
        <v>0</v>
      </c>
      <c r="L3" s="218" t="s">
        <v>975</v>
      </c>
    </row>
    <row r="4" spans="1:12" ht="25.5" x14ac:dyDescent="0.25">
      <c r="A4" s="212">
        <v>3</v>
      </c>
      <c r="B4" s="213">
        <v>201</v>
      </c>
      <c r="C4" s="214" t="s">
        <v>972</v>
      </c>
      <c r="D4" s="213" t="s">
        <v>904</v>
      </c>
      <c r="E4" s="213">
        <v>2487</v>
      </c>
      <c r="F4" s="214" t="s">
        <v>976</v>
      </c>
      <c r="G4" s="214" t="s">
        <v>906</v>
      </c>
      <c r="H4" s="216" t="s">
        <v>333</v>
      </c>
      <c r="I4" s="216" t="s">
        <v>333</v>
      </c>
      <c r="J4" s="214" t="s">
        <v>974</v>
      </c>
      <c r="K4" s="217">
        <v>0</v>
      </c>
      <c r="L4" s="218" t="s">
        <v>975</v>
      </c>
    </row>
    <row r="5" spans="1:12" ht="25.5" x14ac:dyDescent="0.25">
      <c r="A5" s="212">
        <v>4</v>
      </c>
      <c r="B5" s="213">
        <v>202</v>
      </c>
      <c r="C5" s="214" t="s">
        <v>972</v>
      </c>
      <c r="D5" s="213" t="s">
        <v>904</v>
      </c>
      <c r="E5" s="213">
        <v>2487</v>
      </c>
      <c r="F5" s="214" t="s">
        <v>977</v>
      </c>
      <c r="G5" s="214" t="s">
        <v>906</v>
      </c>
      <c r="H5" s="216" t="s">
        <v>333</v>
      </c>
      <c r="I5" s="216" t="s">
        <v>333</v>
      </c>
      <c r="J5" s="214" t="s">
        <v>974</v>
      </c>
      <c r="K5" s="217">
        <v>0</v>
      </c>
      <c r="L5" s="218" t="s">
        <v>975</v>
      </c>
    </row>
    <row r="6" spans="1:12" ht="25.5" x14ac:dyDescent="0.25">
      <c r="A6" s="212">
        <v>5</v>
      </c>
      <c r="B6" s="213">
        <v>203</v>
      </c>
      <c r="C6" s="214" t="s">
        <v>972</v>
      </c>
      <c r="D6" s="213" t="s">
        <v>904</v>
      </c>
      <c r="E6" s="213">
        <v>2487</v>
      </c>
      <c r="F6" s="214" t="s">
        <v>978</v>
      </c>
      <c r="G6" s="214" t="s">
        <v>906</v>
      </c>
      <c r="H6" s="216" t="s">
        <v>333</v>
      </c>
      <c r="I6" s="216" t="s">
        <v>333</v>
      </c>
      <c r="J6" s="214" t="s">
        <v>974</v>
      </c>
      <c r="K6" s="217">
        <v>0</v>
      </c>
      <c r="L6" s="218" t="s">
        <v>975</v>
      </c>
    </row>
    <row r="7" spans="1:12" ht="25.5" x14ac:dyDescent="0.25">
      <c r="A7" s="212">
        <v>6</v>
      </c>
      <c r="B7" s="213">
        <v>204</v>
      </c>
      <c r="C7" s="214" t="s">
        <v>972</v>
      </c>
      <c r="D7" s="213" t="s">
        <v>904</v>
      </c>
      <c r="E7" s="213">
        <v>2487</v>
      </c>
      <c r="F7" s="214" t="s">
        <v>979</v>
      </c>
      <c r="G7" s="214" t="s">
        <v>906</v>
      </c>
      <c r="H7" s="216" t="s">
        <v>333</v>
      </c>
      <c r="I7" s="216" t="s">
        <v>333</v>
      </c>
      <c r="J7" s="214" t="s">
        <v>974</v>
      </c>
      <c r="K7" s="217">
        <v>0</v>
      </c>
      <c r="L7" s="218" t="s">
        <v>975</v>
      </c>
    </row>
    <row r="8" spans="1:12" ht="25.5" x14ac:dyDescent="0.25">
      <c r="A8" s="212">
        <v>7</v>
      </c>
      <c r="B8" s="213">
        <v>205</v>
      </c>
      <c r="C8" s="214" t="s">
        <v>972</v>
      </c>
      <c r="D8" s="213" t="s">
        <v>904</v>
      </c>
      <c r="E8" s="213">
        <v>2487</v>
      </c>
      <c r="F8" s="214" t="s">
        <v>980</v>
      </c>
      <c r="G8" s="214" t="s">
        <v>906</v>
      </c>
      <c r="H8" s="216" t="s">
        <v>333</v>
      </c>
      <c r="I8" s="216" t="s">
        <v>333</v>
      </c>
      <c r="J8" s="214" t="s">
        <v>974</v>
      </c>
      <c r="K8" s="217">
        <v>0</v>
      </c>
      <c r="L8" s="218" t="s">
        <v>975</v>
      </c>
    </row>
    <row r="9" spans="1:12" x14ac:dyDescent="0.25">
      <c r="A9" s="212">
        <v>8</v>
      </c>
      <c r="B9" s="213">
        <v>206</v>
      </c>
      <c r="C9" s="214" t="s">
        <v>915</v>
      </c>
      <c r="D9" s="213" t="s">
        <v>916</v>
      </c>
      <c r="E9" s="213" t="s">
        <v>917</v>
      </c>
      <c r="F9" s="214">
        <v>12305757</v>
      </c>
      <c r="G9" s="212" t="s">
        <v>918</v>
      </c>
      <c r="H9" s="215">
        <v>43340</v>
      </c>
      <c r="I9" s="216">
        <v>43524</v>
      </c>
      <c r="J9" s="214" t="s">
        <v>971</v>
      </c>
      <c r="K9" s="217">
        <v>53.703289326471243</v>
      </c>
      <c r="L9" s="218"/>
    </row>
    <row r="10" spans="1:12" x14ac:dyDescent="0.25">
      <c r="A10" s="212">
        <v>9</v>
      </c>
      <c r="B10" s="213">
        <v>207</v>
      </c>
      <c r="C10" s="214" t="s">
        <v>924</v>
      </c>
      <c r="D10" s="213" t="s">
        <v>904</v>
      </c>
      <c r="E10" s="213" t="s">
        <v>925</v>
      </c>
      <c r="F10" s="214" t="s">
        <v>981</v>
      </c>
      <c r="G10" s="214" t="s">
        <v>906</v>
      </c>
      <c r="H10" s="215">
        <v>43193</v>
      </c>
      <c r="I10" s="216">
        <v>43558</v>
      </c>
      <c r="J10" s="214" t="s">
        <v>971</v>
      </c>
      <c r="K10" s="217">
        <v>33.340000000000003</v>
      </c>
      <c r="L10" s="218"/>
    </row>
    <row r="11" spans="1:12" x14ac:dyDescent="0.25">
      <c r="A11" s="212">
        <v>10</v>
      </c>
      <c r="B11" s="213">
        <v>208</v>
      </c>
      <c r="C11" s="214" t="s">
        <v>924</v>
      </c>
      <c r="D11" s="213" t="s">
        <v>904</v>
      </c>
      <c r="E11" s="213" t="s">
        <v>925</v>
      </c>
      <c r="F11" s="214" t="s">
        <v>982</v>
      </c>
      <c r="G11" s="214" t="s">
        <v>906</v>
      </c>
      <c r="H11" s="215">
        <v>43193</v>
      </c>
      <c r="I11" s="216">
        <v>43558</v>
      </c>
      <c r="J11" s="214" t="s">
        <v>971</v>
      </c>
      <c r="K11" s="217">
        <v>33.340000000000003</v>
      </c>
      <c r="L11" s="218"/>
    </row>
    <row r="12" spans="1:12" x14ac:dyDescent="0.25">
      <c r="A12" s="212">
        <v>11</v>
      </c>
      <c r="B12" s="213">
        <v>209</v>
      </c>
      <c r="C12" s="214" t="s">
        <v>924</v>
      </c>
      <c r="D12" s="213" t="s">
        <v>904</v>
      </c>
      <c r="E12" s="213" t="s">
        <v>925</v>
      </c>
      <c r="F12" s="214" t="s">
        <v>983</v>
      </c>
      <c r="G12" s="214" t="s">
        <v>906</v>
      </c>
      <c r="H12" s="215">
        <v>43145</v>
      </c>
      <c r="I12" s="216">
        <v>43510</v>
      </c>
      <c r="J12" s="214" t="s">
        <v>971</v>
      </c>
      <c r="K12" s="217">
        <v>33.340000000000003</v>
      </c>
      <c r="L12" s="218"/>
    </row>
    <row r="13" spans="1:12" x14ac:dyDescent="0.25">
      <c r="A13" s="212">
        <v>12</v>
      </c>
      <c r="B13" s="213">
        <v>210</v>
      </c>
      <c r="C13" s="214" t="s">
        <v>924</v>
      </c>
      <c r="D13" s="213" t="s">
        <v>904</v>
      </c>
      <c r="E13" s="213" t="s">
        <v>925</v>
      </c>
      <c r="F13" s="214" t="s">
        <v>984</v>
      </c>
      <c r="G13" s="214" t="s">
        <v>906</v>
      </c>
      <c r="H13" s="215">
        <v>43145</v>
      </c>
      <c r="I13" s="216">
        <v>43510</v>
      </c>
      <c r="J13" s="214" t="s">
        <v>971</v>
      </c>
      <c r="K13" s="217">
        <v>33.340000000000003</v>
      </c>
      <c r="L13" s="218"/>
    </row>
    <row r="14" spans="1:12" x14ac:dyDescent="0.25">
      <c r="A14" s="212">
        <v>13</v>
      </c>
      <c r="B14" s="213">
        <v>211</v>
      </c>
      <c r="C14" s="214" t="s">
        <v>924</v>
      </c>
      <c r="D14" s="213" t="s">
        <v>904</v>
      </c>
      <c r="E14" s="213" t="s">
        <v>925</v>
      </c>
      <c r="F14" s="214" t="s">
        <v>985</v>
      </c>
      <c r="G14" s="214" t="s">
        <v>906</v>
      </c>
      <c r="H14" s="215">
        <v>43145</v>
      </c>
      <c r="I14" s="216">
        <v>43510</v>
      </c>
      <c r="J14" s="214" t="s">
        <v>971</v>
      </c>
      <c r="K14" s="217">
        <v>33.340000000000003</v>
      </c>
      <c r="L14" s="218"/>
    </row>
    <row r="15" spans="1:12" x14ac:dyDescent="0.25">
      <c r="A15" s="212">
        <v>14</v>
      </c>
      <c r="B15" s="213">
        <v>212</v>
      </c>
      <c r="C15" s="214" t="s">
        <v>924</v>
      </c>
      <c r="D15" s="213" t="s">
        <v>904</v>
      </c>
      <c r="E15" s="213" t="s">
        <v>925</v>
      </c>
      <c r="F15" s="214" t="s">
        <v>986</v>
      </c>
      <c r="G15" s="214" t="s">
        <v>906</v>
      </c>
      <c r="H15" s="215">
        <v>43145</v>
      </c>
      <c r="I15" s="216">
        <v>43510</v>
      </c>
      <c r="J15" s="214" t="s">
        <v>971</v>
      </c>
      <c r="K15" s="217">
        <v>33.340000000000003</v>
      </c>
      <c r="L15" s="218"/>
    </row>
    <row r="16" spans="1:12" x14ac:dyDescent="0.25">
      <c r="A16" s="212">
        <v>15</v>
      </c>
      <c r="B16" s="213">
        <v>213</v>
      </c>
      <c r="C16" s="214" t="s">
        <v>924</v>
      </c>
      <c r="D16" s="213" t="s">
        <v>904</v>
      </c>
      <c r="E16" s="213" t="s">
        <v>925</v>
      </c>
      <c r="F16" s="214" t="s">
        <v>987</v>
      </c>
      <c r="G16" s="214" t="s">
        <v>906</v>
      </c>
      <c r="H16" s="215">
        <v>43144</v>
      </c>
      <c r="I16" s="216">
        <v>43509</v>
      </c>
      <c r="J16" s="214" t="s">
        <v>971</v>
      </c>
      <c r="K16" s="217">
        <v>33.340000000000003</v>
      </c>
      <c r="L16" s="218"/>
    </row>
    <row r="17" spans="1:12" ht="25.5" x14ac:dyDescent="0.25">
      <c r="A17" s="212">
        <v>16</v>
      </c>
      <c r="B17" s="213">
        <v>214</v>
      </c>
      <c r="C17" s="214" t="s">
        <v>924</v>
      </c>
      <c r="D17" s="213" t="s">
        <v>904</v>
      </c>
      <c r="E17" s="213" t="s">
        <v>925</v>
      </c>
      <c r="F17" s="214" t="s">
        <v>988</v>
      </c>
      <c r="G17" s="214" t="s">
        <v>906</v>
      </c>
      <c r="H17" s="219" t="s">
        <v>333</v>
      </c>
      <c r="I17" s="216" t="s">
        <v>333</v>
      </c>
      <c r="J17" s="214" t="s">
        <v>974</v>
      </c>
      <c r="K17" s="217">
        <v>0</v>
      </c>
      <c r="L17" s="218" t="s">
        <v>975</v>
      </c>
    </row>
    <row r="18" spans="1:12" x14ac:dyDescent="0.25">
      <c r="A18" s="212">
        <v>17</v>
      </c>
      <c r="B18" s="213">
        <v>216</v>
      </c>
      <c r="C18" s="214" t="s">
        <v>915</v>
      </c>
      <c r="D18" s="213" t="s">
        <v>916</v>
      </c>
      <c r="E18" s="213" t="s">
        <v>917</v>
      </c>
      <c r="F18" s="214">
        <v>12200404</v>
      </c>
      <c r="G18" s="212" t="s">
        <v>918</v>
      </c>
      <c r="H18" s="215">
        <v>43340</v>
      </c>
      <c r="I18" s="216">
        <v>43524</v>
      </c>
      <c r="J18" s="214" t="s">
        <v>971</v>
      </c>
      <c r="K18" s="217">
        <v>53.703289326471243</v>
      </c>
      <c r="L18" s="218"/>
    </row>
    <row r="19" spans="1:12" x14ac:dyDescent="0.25">
      <c r="A19" s="212">
        <v>18</v>
      </c>
      <c r="B19" s="213">
        <v>217</v>
      </c>
      <c r="C19" s="214" t="s">
        <v>915</v>
      </c>
      <c r="D19" s="213" t="s">
        <v>916</v>
      </c>
      <c r="E19" s="213" t="s">
        <v>917</v>
      </c>
      <c r="F19" s="214">
        <v>12303279</v>
      </c>
      <c r="G19" s="212" t="s">
        <v>918</v>
      </c>
      <c r="H19" s="215">
        <v>43340</v>
      </c>
      <c r="I19" s="216">
        <v>43524</v>
      </c>
      <c r="J19" s="214" t="s">
        <v>971</v>
      </c>
      <c r="K19" s="217">
        <v>53.703289326471243</v>
      </c>
      <c r="L19" s="218"/>
    </row>
    <row r="20" spans="1:12" ht="25.5" x14ac:dyDescent="0.25">
      <c r="A20" s="212">
        <v>19</v>
      </c>
      <c r="B20" s="213">
        <v>218</v>
      </c>
      <c r="C20" s="214" t="s">
        <v>915</v>
      </c>
      <c r="D20" s="213" t="s">
        <v>916</v>
      </c>
      <c r="E20" s="213" t="s">
        <v>917</v>
      </c>
      <c r="F20" s="214">
        <v>12308385</v>
      </c>
      <c r="G20" s="212" t="s">
        <v>918</v>
      </c>
      <c r="H20" s="219" t="s">
        <v>333</v>
      </c>
      <c r="I20" s="216" t="s">
        <v>333</v>
      </c>
      <c r="J20" s="214" t="s">
        <v>974</v>
      </c>
      <c r="K20" s="217">
        <v>57.828538383692354</v>
      </c>
      <c r="L20" s="218" t="s">
        <v>989</v>
      </c>
    </row>
    <row r="21" spans="1:12" x14ac:dyDescent="0.25">
      <c r="A21" s="212">
        <v>20</v>
      </c>
      <c r="B21" s="213">
        <v>219</v>
      </c>
      <c r="C21" s="214" t="s">
        <v>990</v>
      </c>
      <c r="D21" s="213" t="s">
        <v>904</v>
      </c>
      <c r="E21" s="213" t="s">
        <v>991</v>
      </c>
      <c r="F21" s="214" t="s">
        <v>992</v>
      </c>
      <c r="G21" s="214" t="s">
        <v>906</v>
      </c>
      <c r="H21" s="215">
        <v>43124</v>
      </c>
      <c r="I21" s="216">
        <v>43489</v>
      </c>
      <c r="J21" s="214" t="s">
        <v>971</v>
      </c>
      <c r="K21" s="217">
        <v>33.4</v>
      </c>
      <c r="L21" s="218"/>
    </row>
    <row r="22" spans="1:12" x14ac:dyDescent="0.25">
      <c r="A22" s="212">
        <v>21</v>
      </c>
      <c r="B22" s="213">
        <v>220</v>
      </c>
      <c r="C22" s="214" t="s">
        <v>990</v>
      </c>
      <c r="D22" s="213" t="s">
        <v>904</v>
      </c>
      <c r="E22" s="213" t="s">
        <v>991</v>
      </c>
      <c r="F22" s="214" t="s">
        <v>993</v>
      </c>
      <c r="G22" s="214" t="s">
        <v>906</v>
      </c>
      <c r="H22" s="215">
        <v>43126</v>
      </c>
      <c r="I22" s="216">
        <v>43491</v>
      </c>
      <c r="J22" s="214" t="s">
        <v>971</v>
      </c>
      <c r="K22" s="217">
        <v>33.4</v>
      </c>
      <c r="L22" s="218"/>
    </row>
    <row r="23" spans="1:12" x14ac:dyDescent="0.25">
      <c r="A23" s="212">
        <v>22</v>
      </c>
      <c r="B23" s="213">
        <v>221</v>
      </c>
      <c r="C23" s="214" t="s">
        <v>994</v>
      </c>
      <c r="D23" s="213" t="s">
        <v>904</v>
      </c>
      <c r="E23" s="213" t="s">
        <v>995</v>
      </c>
      <c r="F23" s="214" t="s">
        <v>996</v>
      </c>
      <c r="G23" s="212" t="s">
        <v>918</v>
      </c>
      <c r="H23" s="215">
        <v>43242</v>
      </c>
      <c r="I23" s="216">
        <v>43426</v>
      </c>
      <c r="J23" s="214" t="s">
        <v>971</v>
      </c>
      <c r="K23" s="217">
        <v>141.94</v>
      </c>
      <c r="L23" s="218"/>
    </row>
    <row r="24" spans="1:12" x14ac:dyDescent="0.25">
      <c r="A24" s="212">
        <v>23</v>
      </c>
      <c r="B24" s="213">
        <v>222</v>
      </c>
      <c r="C24" s="214" t="s">
        <v>997</v>
      </c>
      <c r="D24" s="213" t="s">
        <v>904</v>
      </c>
      <c r="E24" s="213" t="s">
        <v>995</v>
      </c>
      <c r="F24" s="214" t="s">
        <v>998</v>
      </c>
      <c r="G24" s="212" t="s">
        <v>918</v>
      </c>
      <c r="H24" s="215">
        <v>43242</v>
      </c>
      <c r="I24" s="216">
        <v>43426</v>
      </c>
      <c r="J24" s="214" t="s">
        <v>971</v>
      </c>
      <c r="K24" s="217">
        <v>141.94</v>
      </c>
      <c r="L24" s="218"/>
    </row>
    <row r="25" spans="1:12" x14ac:dyDescent="0.25">
      <c r="A25" s="212">
        <v>24</v>
      </c>
      <c r="B25" s="213">
        <v>223</v>
      </c>
      <c r="C25" s="214" t="s">
        <v>919</v>
      </c>
      <c r="D25" s="213" t="s">
        <v>904</v>
      </c>
      <c r="E25" s="213" t="s">
        <v>333</v>
      </c>
      <c r="F25" s="214" t="s">
        <v>920</v>
      </c>
      <c r="G25" s="212" t="s">
        <v>918</v>
      </c>
      <c r="H25" s="215">
        <v>43298</v>
      </c>
      <c r="I25" s="216">
        <v>43482</v>
      </c>
      <c r="J25" s="214" t="s">
        <v>971</v>
      </c>
      <c r="K25" s="217">
        <v>141.94</v>
      </c>
      <c r="L25" s="218"/>
    </row>
    <row r="26" spans="1:12" x14ac:dyDescent="0.25">
      <c r="A26" s="212">
        <v>25</v>
      </c>
      <c r="B26" s="213">
        <v>224</v>
      </c>
      <c r="C26" s="214" t="s">
        <v>999</v>
      </c>
      <c r="D26" s="213" t="s">
        <v>904</v>
      </c>
      <c r="E26" s="213" t="s">
        <v>333</v>
      </c>
      <c r="F26" s="214" t="s">
        <v>1000</v>
      </c>
      <c r="G26" s="212" t="s">
        <v>918</v>
      </c>
      <c r="H26" s="219">
        <v>43252</v>
      </c>
      <c r="I26" s="216">
        <v>43435</v>
      </c>
      <c r="J26" s="214" t="s">
        <v>971</v>
      </c>
      <c r="K26" s="217">
        <v>141.94</v>
      </c>
      <c r="L26" s="218"/>
    </row>
    <row r="27" spans="1:12" x14ac:dyDescent="0.25">
      <c r="A27" s="212">
        <v>26</v>
      </c>
      <c r="B27" s="213">
        <v>225</v>
      </c>
      <c r="C27" s="214" t="s">
        <v>921</v>
      </c>
      <c r="D27" s="213" t="s">
        <v>904</v>
      </c>
      <c r="E27" s="213" t="s">
        <v>922</v>
      </c>
      <c r="F27" s="214" t="s">
        <v>922</v>
      </c>
      <c r="G27" s="212" t="s">
        <v>918</v>
      </c>
      <c r="H27" s="215">
        <v>43298</v>
      </c>
      <c r="I27" s="216">
        <v>43482</v>
      </c>
      <c r="J27" s="214" t="s">
        <v>971</v>
      </c>
      <c r="K27" s="217">
        <v>141.94</v>
      </c>
      <c r="L27" s="218"/>
    </row>
    <row r="28" spans="1:12" x14ac:dyDescent="0.25">
      <c r="A28" s="212">
        <v>27</v>
      </c>
      <c r="B28" s="213">
        <v>226</v>
      </c>
      <c r="C28" s="214" t="s">
        <v>915</v>
      </c>
      <c r="D28" s="213" t="s">
        <v>916</v>
      </c>
      <c r="E28" s="213" t="s">
        <v>917</v>
      </c>
      <c r="F28" s="214">
        <v>12315717</v>
      </c>
      <c r="G28" s="212" t="s">
        <v>918</v>
      </c>
      <c r="H28" s="215">
        <v>43340</v>
      </c>
      <c r="I28" s="216">
        <v>43524</v>
      </c>
      <c r="J28" s="214" t="s">
        <v>971</v>
      </c>
      <c r="K28" s="217">
        <v>53.703289326471243</v>
      </c>
      <c r="L28" s="218"/>
    </row>
    <row r="29" spans="1:12" x14ac:dyDescent="0.25">
      <c r="A29" s="212">
        <v>28</v>
      </c>
      <c r="B29" s="213">
        <v>228</v>
      </c>
      <c r="C29" s="214" t="s">
        <v>990</v>
      </c>
      <c r="D29" s="213" t="s">
        <v>904</v>
      </c>
      <c r="E29" s="213" t="s">
        <v>991</v>
      </c>
      <c r="F29" s="214" t="s">
        <v>1001</v>
      </c>
      <c r="G29" s="214" t="s">
        <v>906</v>
      </c>
      <c r="H29" s="215">
        <v>43123</v>
      </c>
      <c r="I29" s="216">
        <v>43488</v>
      </c>
      <c r="J29" s="214" t="s">
        <v>971</v>
      </c>
      <c r="K29" s="217">
        <v>33.4</v>
      </c>
      <c r="L29" s="218"/>
    </row>
    <row r="30" spans="1:12" x14ac:dyDescent="0.25">
      <c r="A30" s="212">
        <v>29</v>
      </c>
      <c r="B30" s="213">
        <v>230</v>
      </c>
      <c r="C30" s="214" t="s">
        <v>990</v>
      </c>
      <c r="D30" s="213" t="s">
        <v>904</v>
      </c>
      <c r="E30" s="213" t="s">
        <v>991</v>
      </c>
      <c r="F30" s="214" t="s">
        <v>1002</v>
      </c>
      <c r="G30" s="214" t="s">
        <v>906</v>
      </c>
      <c r="H30" s="215">
        <v>43124</v>
      </c>
      <c r="I30" s="216">
        <v>43489</v>
      </c>
      <c r="J30" s="214" t="s">
        <v>971</v>
      </c>
      <c r="K30" s="217">
        <v>33.4</v>
      </c>
      <c r="L30" s="218"/>
    </row>
    <row r="31" spans="1:12" x14ac:dyDescent="0.25">
      <c r="A31" s="212">
        <v>30</v>
      </c>
      <c r="B31" s="213">
        <v>231</v>
      </c>
      <c r="C31" s="214" t="s">
        <v>990</v>
      </c>
      <c r="D31" s="213" t="s">
        <v>904</v>
      </c>
      <c r="E31" s="213" t="s">
        <v>991</v>
      </c>
      <c r="F31" s="214" t="s">
        <v>1003</v>
      </c>
      <c r="G31" s="214" t="s">
        <v>906</v>
      </c>
      <c r="H31" s="215">
        <v>43193</v>
      </c>
      <c r="I31" s="216">
        <v>43558</v>
      </c>
      <c r="J31" s="214" t="s">
        <v>971</v>
      </c>
      <c r="K31" s="217">
        <v>33.4</v>
      </c>
      <c r="L31" s="218"/>
    </row>
    <row r="32" spans="1:12" x14ac:dyDescent="0.25">
      <c r="A32" s="212">
        <v>31</v>
      </c>
      <c r="B32" s="213">
        <v>232</v>
      </c>
      <c r="C32" s="214" t="s">
        <v>990</v>
      </c>
      <c r="D32" s="213" t="s">
        <v>904</v>
      </c>
      <c r="E32" s="213" t="s">
        <v>991</v>
      </c>
      <c r="F32" s="214" t="s">
        <v>1004</v>
      </c>
      <c r="G32" s="214" t="s">
        <v>906</v>
      </c>
      <c r="H32" s="215">
        <v>43193</v>
      </c>
      <c r="I32" s="216">
        <v>43558</v>
      </c>
      <c r="J32" s="214" t="s">
        <v>971</v>
      </c>
      <c r="K32" s="217">
        <v>33.4</v>
      </c>
      <c r="L32" s="218"/>
    </row>
    <row r="33" spans="1:12" x14ac:dyDescent="0.25">
      <c r="A33" s="212">
        <v>32</v>
      </c>
      <c r="B33" s="213">
        <v>233</v>
      </c>
      <c r="C33" s="214" t="s">
        <v>924</v>
      </c>
      <c r="D33" s="213" t="s">
        <v>904</v>
      </c>
      <c r="E33" s="213" t="s">
        <v>1005</v>
      </c>
      <c r="F33" s="214" t="s">
        <v>1006</v>
      </c>
      <c r="G33" s="214" t="s">
        <v>906</v>
      </c>
      <c r="H33" s="215">
        <v>43144</v>
      </c>
      <c r="I33" s="216">
        <v>43509</v>
      </c>
      <c r="J33" s="214" t="s">
        <v>971</v>
      </c>
      <c r="K33" s="217">
        <v>33.340000000000003</v>
      </c>
      <c r="L33" s="218"/>
    </row>
    <row r="34" spans="1:12" x14ac:dyDescent="0.25">
      <c r="A34" s="212">
        <v>33</v>
      </c>
      <c r="B34" s="213">
        <v>234</v>
      </c>
      <c r="C34" s="214" t="s">
        <v>924</v>
      </c>
      <c r="D34" s="213" t="s">
        <v>904</v>
      </c>
      <c r="E34" s="213" t="s">
        <v>1005</v>
      </c>
      <c r="F34" s="214" t="s">
        <v>1007</v>
      </c>
      <c r="G34" s="214" t="s">
        <v>906</v>
      </c>
      <c r="H34" s="215">
        <v>43144</v>
      </c>
      <c r="I34" s="216">
        <v>43509</v>
      </c>
      <c r="J34" s="214" t="s">
        <v>971</v>
      </c>
      <c r="K34" s="217">
        <v>33.340000000000003</v>
      </c>
      <c r="L34" s="218"/>
    </row>
    <row r="35" spans="1:12" x14ac:dyDescent="0.25">
      <c r="A35" s="212">
        <v>34</v>
      </c>
      <c r="B35" s="213">
        <v>235</v>
      </c>
      <c r="C35" s="214" t="s">
        <v>924</v>
      </c>
      <c r="D35" s="213" t="s">
        <v>904</v>
      </c>
      <c r="E35" s="213" t="s">
        <v>1005</v>
      </c>
      <c r="F35" s="214" t="s">
        <v>1008</v>
      </c>
      <c r="G35" s="214" t="s">
        <v>906</v>
      </c>
      <c r="H35" s="215">
        <v>43144</v>
      </c>
      <c r="I35" s="216">
        <v>43509</v>
      </c>
      <c r="J35" s="214" t="s">
        <v>971</v>
      </c>
      <c r="K35" s="217">
        <v>33.340000000000003</v>
      </c>
      <c r="L35" s="218"/>
    </row>
    <row r="36" spans="1:12" x14ac:dyDescent="0.25">
      <c r="A36" s="212">
        <v>35</v>
      </c>
      <c r="B36" s="213">
        <v>236</v>
      </c>
      <c r="C36" s="214" t="s">
        <v>924</v>
      </c>
      <c r="D36" s="213" t="s">
        <v>904</v>
      </c>
      <c r="E36" s="213" t="s">
        <v>1005</v>
      </c>
      <c r="F36" s="214" t="s">
        <v>1009</v>
      </c>
      <c r="G36" s="214" t="s">
        <v>906</v>
      </c>
      <c r="H36" s="215">
        <v>43146</v>
      </c>
      <c r="I36" s="216">
        <v>43511</v>
      </c>
      <c r="J36" s="214" t="s">
        <v>971</v>
      </c>
      <c r="K36" s="217">
        <v>33.340000000000003</v>
      </c>
      <c r="L36" s="218"/>
    </row>
    <row r="37" spans="1:12" x14ac:dyDescent="0.25">
      <c r="A37" s="212">
        <v>36</v>
      </c>
      <c r="B37" s="213">
        <v>237</v>
      </c>
      <c r="C37" s="214" t="s">
        <v>924</v>
      </c>
      <c r="D37" s="213" t="s">
        <v>904</v>
      </c>
      <c r="E37" s="213" t="s">
        <v>1005</v>
      </c>
      <c r="F37" s="214" t="s">
        <v>1010</v>
      </c>
      <c r="G37" s="214" t="s">
        <v>906</v>
      </c>
      <c r="H37" s="215">
        <v>43146</v>
      </c>
      <c r="I37" s="216">
        <v>43511</v>
      </c>
      <c r="J37" s="214" t="s">
        <v>971</v>
      </c>
      <c r="K37" s="217">
        <v>33.340000000000003</v>
      </c>
      <c r="L37" s="218"/>
    </row>
    <row r="38" spans="1:12" x14ac:dyDescent="0.25">
      <c r="A38" s="212">
        <v>37</v>
      </c>
      <c r="B38" s="213">
        <v>238</v>
      </c>
      <c r="C38" s="214" t="s">
        <v>924</v>
      </c>
      <c r="D38" s="213" t="s">
        <v>904</v>
      </c>
      <c r="E38" s="213" t="s">
        <v>1005</v>
      </c>
      <c r="F38" s="214" t="s">
        <v>1011</v>
      </c>
      <c r="G38" s="214" t="s">
        <v>906</v>
      </c>
      <c r="H38" s="215">
        <v>43192</v>
      </c>
      <c r="I38" s="216">
        <v>43557</v>
      </c>
      <c r="J38" s="214" t="s">
        <v>971</v>
      </c>
      <c r="K38" s="217">
        <v>33.340000000000003</v>
      </c>
      <c r="L38" s="218"/>
    </row>
    <row r="39" spans="1:12" x14ac:dyDescent="0.25">
      <c r="A39" s="212">
        <v>38</v>
      </c>
      <c r="B39" s="213">
        <v>239</v>
      </c>
      <c r="C39" s="214" t="s">
        <v>924</v>
      </c>
      <c r="D39" s="213" t="s">
        <v>904</v>
      </c>
      <c r="E39" s="213" t="s">
        <v>1005</v>
      </c>
      <c r="F39" s="214" t="s">
        <v>1012</v>
      </c>
      <c r="G39" s="214" t="s">
        <v>906</v>
      </c>
      <c r="H39" s="215">
        <v>43146</v>
      </c>
      <c r="I39" s="216">
        <v>43511</v>
      </c>
      <c r="J39" s="214" t="s">
        <v>971</v>
      </c>
      <c r="K39" s="217">
        <v>33.340000000000003</v>
      </c>
      <c r="L39" s="218"/>
    </row>
    <row r="40" spans="1:12" ht="25.5" x14ac:dyDescent="0.25">
      <c r="A40" s="212">
        <v>39</v>
      </c>
      <c r="B40" s="213">
        <v>240</v>
      </c>
      <c r="C40" s="214" t="s">
        <v>972</v>
      </c>
      <c r="D40" s="213" t="s">
        <v>904</v>
      </c>
      <c r="E40" s="213">
        <v>2487</v>
      </c>
      <c r="F40" s="214" t="s">
        <v>1013</v>
      </c>
      <c r="G40" s="214" t="s">
        <v>906</v>
      </c>
      <c r="H40" s="216" t="s">
        <v>333</v>
      </c>
      <c r="I40" s="216" t="s">
        <v>333</v>
      </c>
      <c r="J40" s="214" t="s">
        <v>974</v>
      </c>
      <c r="K40" s="217">
        <v>0</v>
      </c>
      <c r="L40" s="218" t="s">
        <v>975</v>
      </c>
    </row>
    <row r="41" spans="1:12" ht="25.5" x14ac:dyDescent="0.25">
      <c r="A41" s="212">
        <v>40</v>
      </c>
      <c r="B41" s="213">
        <v>241</v>
      </c>
      <c r="C41" s="214" t="s">
        <v>972</v>
      </c>
      <c r="D41" s="213" t="s">
        <v>904</v>
      </c>
      <c r="E41" s="213">
        <v>2487</v>
      </c>
      <c r="F41" s="214" t="s">
        <v>1014</v>
      </c>
      <c r="G41" s="214" t="s">
        <v>906</v>
      </c>
      <c r="H41" s="216" t="s">
        <v>333</v>
      </c>
      <c r="I41" s="216" t="s">
        <v>333</v>
      </c>
      <c r="J41" s="214" t="s">
        <v>974</v>
      </c>
      <c r="K41" s="217">
        <v>0</v>
      </c>
      <c r="L41" s="218" t="s">
        <v>975</v>
      </c>
    </row>
    <row r="42" spans="1:12" ht="25.5" x14ac:dyDescent="0.25">
      <c r="A42" s="212">
        <v>41</v>
      </c>
      <c r="B42" s="213">
        <v>242</v>
      </c>
      <c r="C42" s="214" t="s">
        <v>972</v>
      </c>
      <c r="D42" s="213" t="s">
        <v>904</v>
      </c>
      <c r="E42" s="213">
        <v>2487</v>
      </c>
      <c r="F42" s="214" t="s">
        <v>1015</v>
      </c>
      <c r="G42" s="214" t="s">
        <v>906</v>
      </c>
      <c r="H42" s="219" t="s">
        <v>333</v>
      </c>
      <c r="I42" s="216" t="s">
        <v>333</v>
      </c>
      <c r="J42" s="214" t="s">
        <v>974</v>
      </c>
      <c r="K42" s="217">
        <v>0</v>
      </c>
      <c r="L42" s="218" t="s">
        <v>975</v>
      </c>
    </row>
    <row r="43" spans="1:12" ht="25.5" x14ac:dyDescent="0.25">
      <c r="A43" s="212">
        <v>42</v>
      </c>
      <c r="B43" s="213">
        <v>243</v>
      </c>
      <c r="C43" s="214" t="s">
        <v>972</v>
      </c>
      <c r="D43" s="213" t="s">
        <v>904</v>
      </c>
      <c r="E43" s="213">
        <v>2487</v>
      </c>
      <c r="F43" s="214" t="s">
        <v>1016</v>
      </c>
      <c r="G43" s="214" t="s">
        <v>906</v>
      </c>
      <c r="H43" s="216" t="s">
        <v>333</v>
      </c>
      <c r="I43" s="216" t="s">
        <v>333</v>
      </c>
      <c r="J43" s="214" t="s">
        <v>974</v>
      </c>
      <c r="K43" s="217">
        <v>0</v>
      </c>
      <c r="L43" s="218" t="s">
        <v>975</v>
      </c>
    </row>
    <row r="44" spans="1:12" x14ac:dyDescent="0.25">
      <c r="A44" s="212">
        <v>43</v>
      </c>
      <c r="B44" s="213">
        <v>244</v>
      </c>
      <c r="C44" s="214" t="s">
        <v>924</v>
      </c>
      <c r="D44" s="213" t="s">
        <v>904</v>
      </c>
      <c r="E44" s="213" t="s">
        <v>1005</v>
      </c>
      <c r="F44" s="214" t="s">
        <v>1017</v>
      </c>
      <c r="G44" s="214" t="s">
        <v>906</v>
      </c>
      <c r="H44" s="215">
        <v>43146</v>
      </c>
      <c r="I44" s="216">
        <v>43511</v>
      </c>
      <c r="J44" s="214" t="s">
        <v>971</v>
      </c>
      <c r="K44" s="217">
        <v>33.340000000000003</v>
      </c>
      <c r="L44" s="218"/>
    </row>
    <row r="45" spans="1:12" x14ac:dyDescent="0.25">
      <c r="A45" s="212">
        <v>44</v>
      </c>
      <c r="B45" s="213">
        <v>245</v>
      </c>
      <c r="C45" s="214" t="s">
        <v>1018</v>
      </c>
      <c r="D45" s="213" t="s">
        <v>253</v>
      </c>
      <c r="E45" s="213">
        <v>110</v>
      </c>
      <c r="F45" s="214">
        <v>85730619</v>
      </c>
      <c r="G45" s="214" t="s">
        <v>906</v>
      </c>
      <c r="H45" s="215">
        <v>43105</v>
      </c>
      <c r="I45" s="216">
        <v>43470</v>
      </c>
      <c r="J45" s="214" t="s">
        <v>971</v>
      </c>
      <c r="K45" s="217">
        <v>53.703289326471243</v>
      </c>
      <c r="L45" s="218"/>
    </row>
    <row r="46" spans="1:12" x14ac:dyDescent="0.25">
      <c r="A46" s="212">
        <v>45</v>
      </c>
      <c r="B46" s="213">
        <v>246</v>
      </c>
      <c r="C46" s="214" t="s">
        <v>1018</v>
      </c>
      <c r="D46" s="213" t="s">
        <v>253</v>
      </c>
      <c r="E46" s="213">
        <v>179</v>
      </c>
      <c r="F46" s="214">
        <v>90240092</v>
      </c>
      <c r="G46" s="214" t="s">
        <v>906</v>
      </c>
      <c r="H46" s="215">
        <v>43131</v>
      </c>
      <c r="I46" s="216">
        <v>43496</v>
      </c>
      <c r="J46" s="214" t="s">
        <v>971</v>
      </c>
      <c r="K46" s="217">
        <v>53.703289326471243</v>
      </c>
      <c r="L46" s="218"/>
    </row>
    <row r="47" spans="1:12" ht="25.5" x14ac:dyDescent="0.25">
      <c r="A47" s="212">
        <v>46</v>
      </c>
      <c r="B47" s="213">
        <v>247</v>
      </c>
      <c r="C47" s="214" t="s">
        <v>972</v>
      </c>
      <c r="D47" s="213" t="s">
        <v>904</v>
      </c>
      <c r="E47" s="213">
        <v>2487</v>
      </c>
      <c r="F47" s="214" t="s">
        <v>1019</v>
      </c>
      <c r="G47" s="214" t="s">
        <v>906</v>
      </c>
      <c r="H47" s="216" t="s">
        <v>333</v>
      </c>
      <c r="I47" s="216" t="s">
        <v>333</v>
      </c>
      <c r="J47" s="214" t="s">
        <v>974</v>
      </c>
      <c r="K47" s="217">
        <v>0</v>
      </c>
      <c r="L47" s="218" t="s">
        <v>975</v>
      </c>
    </row>
    <row r="48" spans="1:12" ht="25.5" x14ac:dyDescent="0.25">
      <c r="A48" s="212">
        <v>47</v>
      </c>
      <c r="B48" s="213">
        <v>248</v>
      </c>
      <c r="C48" s="214" t="s">
        <v>972</v>
      </c>
      <c r="D48" s="213" t="s">
        <v>904</v>
      </c>
      <c r="E48" s="213">
        <v>2487</v>
      </c>
      <c r="F48" s="214" t="s">
        <v>1020</v>
      </c>
      <c r="G48" s="214" t="s">
        <v>906</v>
      </c>
      <c r="H48" s="216" t="s">
        <v>333</v>
      </c>
      <c r="I48" s="216" t="s">
        <v>333</v>
      </c>
      <c r="J48" s="214" t="s">
        <v>974</v>
      </c>
      <c r="K48" s="217">
        <v>0</v>
      </c>
      <c r="L48" s="218" t="s">
        <v>975</v>
      </c>
    </row>
    <row r="49" spans="1:12" x14ac:dyDescent="0.25">
      <c r="A49" s="212">
        <v>48</v>
      </c>
      <c r="B49" s="220" t="s">
        <v>1021</v>
      </c>
      <c r="C49" s="214" t="s">
        <v>363</v>
      </c>
      <c r="D49" s="213" t="s">
        <v>964</v>
      </c>
      <c r="E49" s="213" t="s">
        <v>372</v>
      </c>
      <c r="F49" s="214">
        <v>5037655</v>
      </c>
      <c r="G49" s="214" t="s">
        <v>906</v>
      </c>
      <c r="H49" s="215">
        <v>43110</v>
      </c>
      <c r="I49" s="216">
        <v>43475</v>
      </c>
      <c r="J49" s="214" t="s">
        <v>971</v>
      </c>
      <c r="K49" s="217">
        <v>223.76370552696352</v>
      </c>
      <c r="L49" s="218"/>
    </row>
    <row r="50" spans="1:12" ht="25.5" x14ac:dyDescent="0.25">
      <c r="A50" s="212">
        <v>49</v>
      </c>
      <c r="B50" s="213">
        <v>250</v>
      </c>
      <c r="C50" s="214" t="s">
        <v>972</v>
      </c>
      <c r="D50" s="213" t="s">
        <v>904</v>
      </c>
      <c r="E50" s="213">
        <v>2487</v>
      </c>
      <c r="F50" s="214" t="s">
        <v>1022</v>
      </c>
      <c r="G50" s="214" t="s">
        <v>906</v>
      </c>
      <c r="H50" s="216" t="s">
        <v>333</v>
      </c>
      <c r="I50" s="216" t="s">
        <v>333</v>
      </c>
      <c r="J50" s="214" t="s">
        <v>974</v>
      </c>
      <c r="K50" s="217">
        <v>0</v>
      </c>
      <c r="L50" s="218" t="s">
        <v>975</v>
      </c>
    </row>
    <row r="51" spans="1:12" ht="25.5" x14ac:dyDescent="0.25">
      <c r="A51" s="212">
        <v>50</v>
      </c>
      <c r="B51" s="213">
        <v>251</v>
      </c>
      <c r="C51" s="214" t="s">
        <v>972</v>
      </c>
      <c r="D51" s="213" t="s">
        <v>904</v>
      </c>
      <c r="E51" s="213">
        <v>2487</v>
      </c>
      <c r="F51" s="214" t="s">
        <v>1023</v>
      </c>
      <c r="G51" s="214" t="s">
        <v>906</v>
      </c>
      <c r="H51" s="216" t="s">
        <v>333</v>
      </c>
      <c r="I51" s="216" t="s">
        <v>333</v>
      </c>
      <c r="J51" s="214" t="s">
        <v>974</v>
      </c>
      <c r="K51" s="217">
        <v>0</v>
      </c>
      <c r="L51" s="218" t="s">
        <v>975</v>
      </c>
    </row>
    <row r="52" spans="1:12" ht="25.5" x14ac:dyDescent="0.25">
      <c r="A52" s="212">
        <v>51</v>
      </c>
      <c r="B52" s="213">
        <v>254</v>
      </c>
      <c r="C52" s="214" t="s">
        <v>972</v>
      </c>
      <c r="D52" s="213" t="s">
        <v>904</v>
      </c>
      <c r="E52" s="213">
        <v>2487</v>
      </c>
      <c r="F52" s="214" t="s">
        <v>1024</v>
      </c>
      <c r="G52" s="214" t="s">
        <v>906</v>
      </c>
      <c r="H52" s="216" t="s">
        <v>333</v>
      </c>
      <c r="I52" s="216" t="s">
        <v>333</v>
      </c>
      <c r="J52" s="214" t="s">
        <v>974</v>
      </c>
      <c r="K52" s="217">
        <v>0</v>
      </c>
      <c r="L52" s="218" t="s">
        <v>975</v>
      </c>
    </row>
    <row r="53" spans="1:12" x14ac:dyDescent="0.25">
      <c r="A53" s="212">
        <v>52</v>
      </c>
      <c r="B53" s="213">
        <v>256</v>
      </c>
      <c r="C53" s="214" t="s">
        <v>944</v>
      </c>
      <c r="D53" s="213" t="s">
        <v>945</v>
      </c>
      <c r="E53" s="213" t="s">
        <v>946</v>
      </c>
      <c r="F53" s="214">
        <v>9093205</v>
      </c>
      <c r="G53" s="214" t="s">
        <v>906</v>
      </c>
      <c r="H53" s="216">
        <v>42990</v>
      </c>
      <c r="I53" s="216">
        <v>43355</v>
      </c>
      <c r="J53" s="214" t="s">
        <v>971</v>
      </c>
      <c r="K53" s="217">
        <v>232.02878331742417</v>
      </c>
      <c r="L53" s="218"/>
    </row>
    <row r="54" spans="1:12" ht="25.5" x14ac:dyDescent="0.25">
      <c r="A54" s="212">
        <v>53</v>
      </c>
      <c r="B54" s="213">
        <v>258</v>
      </c>
      <c r="C54" s="214" t="s">
        <v>1025</v>
      </c>
      <c r="D54" s="213" t="s">
        <v>904</v>
      </c>
      <c r="E54" s="213" t="s">
        <v>333</v>
      </c>
      <c r="F54" s="214" t="s">
        <v>1026</v>
      </c>
      <c r="G54" s="214" t="s">
        <v>906</v>
      </c>
      <c r="H54" s="216" t="s">
        <v>333</v>
      </c>
      <c r="I54" s="216" t="s">
        <v>333</v>
      </c>
      <c r="J54" s="214" t="s">
        <v>974</v>
      </c>
      <c r="K54" s="217">
        <v>0</v>
      </c>
      <c r="L54" s="218" t="s">
        <v>975</v>
      </c>
    </row>
    <row r="55" spans="1:12" x14ac:dyDescent="0.25">
      <c r="A55" s="212">
        <v>54</v>
      </c>
      <c r="B55" s="213">
        <v>259</v>
      </c>
      <c r="C55" s="214" t="s">
        <v>921</v>
      </c>
      <c r="D55" s="213" t="s">
        <v>904</v>
      </c>
      <c r="E55" s="213" t="s">
        <v>943</v>
      </c>
      <c r="F55" s="214" t="s">
        <v>943</v>
      </c>
      <c r="G55" s="212" t="s">
        <v>918</v>
      </c>
      <c r="H55" s="216">
        <v>43344</v>
      </c>
      <c r="I55" s="216">
        <v>43525</v>
      </c>
      <c r="J55" s="214" t="s">
        <v>971</v>
      </c>
      <c r="K55" s="217">
        <v>141.94</v>
      </c>
      <c r="L55" s="218"/>
    </row>
    <row r="56" spans="1:12" ht="25.5" x14ac:dyDescent="0.25">
      <c r="A56" s="212">
        <v>55</v>
      </c>
      <c r="B56" s="213">
        <v>277</v>
      </c>
      <c r="C56" s="214" t="s">
        <v>972</v>
      </c>
      <c r="D56" s="213" t="s">
        <v>904</v>
      </c>
      <c r="E56" s="213">
        <v>2487</v>
      </c>
      <c r="F56" s="214" t="s">
        <v>1027</v>
      </c>
      <c r="G56" s="214" t="s">
        <v>906</v>
      </c>
      <c r="H56" s="219" t="s">
        <v>333</v>
      </c>
      <c r="I56" s="219" t="s">
        <v>333</v>
      </c>
      <c r="J56" s="214" t="s">
        <v>974</v>
      </c>
      <c r="K56" s="217">
        <v>0</v>
      </c>
      <c r="L56" s="218" t="s">
        <v>975</v>
      </c>
    </row>
    <row r="57" spans="1:12" x14ac:dyDescent="0.25">
      <c r="A57" s="212">
        <v>56</v>
      </c>
      <c r="B57" s="213">
        <v>278</v>
      </c>
      <c r="C57" s="214" t="s">
        <v>915</v>
      </c>
      <c r="D57" s="213" t="s">
        <v>916</v>
      </c>
      <c r="E57" s="213" t="s">
        <v>917</v>
      </c>
      <c r="F57" s="214">
        <v>12316922</v>
      </c>
      <c r="G57" s="212" t="s">
        <v>918</v>
      </c>
      <c r="H57" s="215">
        <v>43340</v>
      </c>
      <c r="I57" s="216">
        <v>43524</v>
      </c>
      <c r="J57" s="214" t="s">
        <v>971</v>
      </c>
      <c r="K57" s="217">
        <v>53.703289326471243</v>
      </c>
      <c r="L57" s="218"/>
    </row>
    <row r="58" spans="1:12" x14ac:dyDescent="0.25">
      <c r="A58" s="212">
        <v>57</v>
      </c>
      <c r="B58" s="213">
        <v>279</v>
      </c>
      <c r="C58" s="214" t="s">
        <v>947</v>
      </c>
      <c r="D58" s="213" t="s">
        <v>253</v>
      </c>
      <c r="E58" s="213" t="s">
        <v>948</v>
      </c>
      <c r="F58" s="214">
        <v>89200011</v>
      </c>
      <c r="G58" s="214" t="s">
        <v>906</v>
      </c>
      <c r="H58" s="215">
        <v>43368</v>
      </c>
      <c r="I58" s="216">
        <v>43733</v>
      </c>
      <c r="J58" s="214" t="s">
        <v>971</v>
      </c>
      <c r="K58" s="217">
        <v>160.07048975695719</v>
      </c>
      <c r="L58" s="218"/>
    </row>
    <row r="59" spans="1:12" x14ac:dyDescent="0.25">
      <c r="A59" s="212">
        <v>58</v>
      </c>
      <c r="B59" s="213">
        <v>280</v>
      </c>
      <c r="C59" s="214" t="s">
        <v>938</v>
      </c>
      <c r="D59" s="213" t="s">
        <v>939</v>
      </c>
      <c r="E59" s="213">
        <v>2033</v>
      </c>
      <c r="F59" s="214">
        <v>66386</v>
      </c>
      <c r="G59" s="214" t="s">
        <v>906</v>
      </c>
      <c r="H59" s="215">
        <v>43305</v>
      </c>
      <c r="I59" s="216">
        <v>43670</v>
      </c>
      <c r="J59" s="214" t="s">
        <v>971</v>
      </c>
      <c r="K59" s="217">
        <v>79.300976576841165</v>
      </c>
      <c r="L59" s="218"/>
    </row>
    <row r="60" spans="1:12" x14ac:dyDescent="0.25">
      <c r="A60" s="212">
        <v>59</v>
      </c>
      <c r="B60" s="213">
        <v>311</v>
      </c>
      <c r="C60" s="214" t="s">
        <v>990</v>
      </c>
      <c r="D60" s="213" t="s">
        <v>904</v>
      </c>
      <c r="E60" s="213" t="s">
        <v>991</v>
      </c>
      <c r="F60" s="214" t="s">
        <v>1028</v>
      </c>
      <c r="G60" s="214" t="s">
        <v>906</v>
      </c>
      <c r="H60" s="215">
        <v>43124</v>
      </c>
      <c r="I60" s="216">
        <v>43489</v>
      </c>
      <c r="J60" s="214" t="s">
        <v>971</v>
      </c>
      <c r="K60" s="217">
        <v>33.4</v>
      </c>
      <c r="L60" s="218"/>
    </row>
    <row r="61" spans="1:12" x14ac:dyDescent="0.25">
      <c r="A61" s="212">
        <v>60</v>
      </c>
      <c r="B61" s="220" t="s">
        <v>1029</v>
      </c>
      <c r="C61" s="214" t="s">
        <v>363</v>
      </c>
      <c r="D61" s="213" t="s">
        <v>964</v>
      </c>
      <c r="E61" s="213" t="s">
        <v>372</v>
      </c>
      <c r="F61" s="214">
        <v>6069766</v>
      </c>
      <c r="G61" s="214" t="s">
        <v>906</v>
      </c>
      <c r="H61" s="215">
        <v>43073</v>
      </c>
      <c r="I61" s="216">
        <v>43438</v>
      </c>
      <c r="J61" s="214" t="s">
        <v>971</v>
      </c>
      <c r="K61" s="217">
        <v>220.28049049122546</v>
      </c>
      <c r="L61" s="218"/>
    </row>
    <row r="62" spans="1:12" ht="63.75" x14ac:dyDescent="0.25">
      <c r="A62" s="212">
        <v>61</v>
      </c>
      <c r="B62" s="213">
        <v>430</v>
      </c>
      <c r="C62" s="214" t="s">
        <v>1030</v>
      </c>
      <c r="D62" s="213" t="s">
        <v>21</v>
      </c>
      <c r="E62" s="213">
        <v>485</v>
      </c>
      <c r="F62" s="214">
        <v>310788</v>
      </c>
      <c r="G62" s="214" t="s">
        <v>906</v>
      </c>
      <c r="H62" s="216" t="s">
        <v>333</v>
      </c>
      <c r="I62" s="216" t="s">
        <v>333</v>
      </c>
      <c r="J62" s="221" t="s">
        <v>974</v>
      </c>
      <c r="K62" s="217">
        <v>252.99985542865406</v>
      </c>
      <c r="L62" s="218" t="s">
        <v>1031</v>
      </c>
    </row>
    <row r="63" spans="1:12" x14ac:dyDescent="0.25">
      <c r="A63" s="212">
        <v>62</v>
      </c>
      <c r="B63" s="213">
        <v>431</v>
      </c>
      <c r="C63" s="214" t="s">
        <v>1030</v>
      </c>
      <c r="D63" s="213" t="s">
        <v>21</v>
      </c>
      <c r="E63" s="213">
        <v>485</v>
      </c>
      <c r="F63" s="214">
        <v>435110</v>
      </c>
      <c r="G63" s="214" t="s">
        <v>906</v>
      </c>
      <c r="H63" s="219">
        <v>43187</v>
      </c>
      <c r="I63" s="219">
        <v>43552</v>
      </c>
      <c r="J63" s="214" t="s">
        <v>971</v>
      </c>
      <c r="K63" s="217">
        <v>201.38733497426716</v>
      </c>
      <c r="L63" s="218"/>
    </row>
    <row r="64" spans="1:12" x14ac:dyDescent="0.25">
      <c r="A64" s="212">
        <v>63</v>
      </c>
      <c r="B64" s="220" t="s">
        <v>963</v>
      </c>
      <c r="C64" s="214" t="s">
        <v>363</v>
      </c>
      <c r="D64" s="213" t="s">
        <v>964</v>
      </c>
      <c r="E64" s="213" t="s">
        <v>965</v>
      </c>
      <c r="F64" s="213">
        <v>8280865</v>
      </c>
      <c r="G64" s="214" t="s">
        <v>906</v>
      </c>
      <c r="H64" s="219">
        <v>43383</v>
      </c>
      <c r="I64" s="216">
        <v>43748</v>
      </c>
      <c r="J64" s="214" t="s">
        <v>971</v>
      </c>
      <c r="K64" s="217">
        <v>220.28049049122546</v>
      </c>
      <c r="L64" s="218"/>
    </row>
    <row r="65" spans="1:12" x14ac:dyDescent="0.25">
      <c r="A65" s="212">
        <v>64</v>
      </c>
      <c r="B65" s="213">
        <v>458</v>
      </c>
      <c r="C65" s="214" t="s">
        <v>1032</v>
      </c>
      <c r="D65" s="213" t="s">
        <v>904</v>
      </c>
      <c r="E65" s="213" t="s">
        <v>333</v>
      </c>
      <c r="F65" s="214" t="s">
        <v>1033</v>
      </c>
      <c r="G65" s="214" t="s">
        <v>906</v>
      </c>
      <c r="H65" s="215">
        <v>43201</v>
      </c>
      <c r="I65" s="216">
        <v>43566</v>
      </c>
      <c r="J65" s="214" t="s">
        <v>971</v>
      </c>
      <c r="K65" s="217">
        <v>141.94</v>
      </c>
      <c r="L65" s="218"/>
    </row>
    <row r="66" spans="1:12" x14ac:dyDescent="0.25">
      <c r="A66" s="212">
        <v>65</v>
      </c>
      <c r="B66" s="213">
        <v>481</v>
      </c>
      <c r="C66" s="214" t="s">
        <v>940</v>
      </c>
      <c r="D66" s="213" t="s">
        <v>941</v>
      </c>
      <c r="E66" s="213" t="s">
        <v>942</v>
      </c>
      <c r="F66" s="214">
        <v>51053</v>
      </c>
      <c r="G66" s="214" t="s">
        <v>906</v>
      </c>
      <c r="H66" s="215">
        <v>43329</v>
      </c>
      <c r="I66" s="216">
        <v>43694</v>
      </c>
      <c r="J66" s="214" t="s">
        <v>971</v>
      </c>
      <c r="K66" s="217">
        <v>1356.9278214259489</v>
      </c>
      <c r="L66" s="218"/>
    </row>
    <row r="67" spans="1:12" x14ac:dyDescent="0.25">
      <c r="A67" s="212">
        <v>66</v>
      </c>
      <c r="B67" s="213">
        <v>497</v>
      </c>
      <c r="C67" s="214" t="s">
        <v>915</v>
      </c>
      <c r="D67" s="213" t="s">
        <v>916</v>
      </c>
      <c r="E67" s="213" t="s">
        <v>917</v>
      </c>
      <c r="F67" s="214">
        <v>12326186</v>
      </c>
      <c r="G67" s="212" t="s">
        <v>918</v>
      </c>
      <c r="H67" s="215">
        <v>43291</v>
      </c>
      <c r="I67" s="216">
        <v>43475</v>
      </c>
      <c r="J67" s="214" t="s">
        <v>971</v>
      </c>
      <c r="K67" s="217">
        <v>53.703289326471243</v>
      </c>
      <c r="L67" s="218"/>
    </row>
    <row r="68" spans="1:12" x14ac:dyDescent="0.25">
      <c r="A68" s="212">
        <v>67</v>
      </c>
      <c r="B68" s="213">
        <v>498</v>
      </c>
      <c r="C68" s="214" t="s">
        <v>915</v>
      </c>
      <c r="D68" s="213" t="s">
        <v>916</v>
      </c>
      <c r="E68" s="213" t="s">
        <v>917</v>
      </c>
      <c r="F68" s="214">
        <v>12326300</v>
      </c>
      <c r="G68" s="212" t="s">
        <v>918</v>
      </c>
      <c r="H68" s="215">
        <v>43318</v>
      </c>
      <c r="I68" s="216">
        <v>43502</v>
      </c>
      <c r="J68" s="214" t="s">
        <v>971</v>
      </c>
      <c r="K68" s="217">
        <v>53.703289326471243</v>
      </c>
      <c r="L68" s="218"/>
    </row>
    <row r="69" spans="1:12" x14ac:dyDescent="0.25">
      <c r="A69" s="212">
        <v>68</v>
      </c>
      <c r="B69" s="213">
        <v>499</v>
      </c>
      <c r="C69" s="214" t="s">
        <v>915</v>
      </c>
      <c r="D69" s="213" t="s">
        <v>916</v>
      </c>
      <c r="E69" s="213" t="s">
        <v>917</v>
      </c>
      <c r="F69" s="214">
        <v>12324733</v>
      </c>
      <c r="G69" s="212" t="s">
        <v>918</v>
      </c>
      <c r="H69" s="222">
        <v>43291</v>
      </c>
      <c r="I69" s="223">
        <v>43475</v>
      </c>
      <c r="J69" s="214" t="s">
        <v>971</v>
      </c>
      <c r="K69" s="217">
        <v>53.703289326471243</v>
      </c>
      <c r="L69" s="218"/>
    </row>
    <row r="70" spans="1:12" ht="63.75" x14ac:dyDescent="0.25">
      <c r="A70" s="212">
        <v>69</v>
      </c>
      <c r="B70" s="213">
        <v>500</v>
      </c>
      <c r="C70" s="214" t="s">
        <v>915</v>
      </c>
      <c r="D70" s="213" t="s">
        <v>916</v>
      </c>
      <c r="E70" s="213" t="s">
        <v>917</v>
      </c>
      <c r="F70" s="214">
        <v>12326184</v>
      </c>
      <c r="G70" s="212" t="s">
        <v>918</v>
      </c>
      <c r="H70" s="216" t="s">
        <v>333</v>
      </c>
      <c r="I70" s="216" t="s">
        <v>333</v>
      </c>
      <c r="J70" s="214" t="s">
        <v>974</v>
      </c>
      <c r="K70" s="217">
        <v>53.703289326471243</v>
      </c>
      <c r="L70" s="218" t="s">
        <v>1034</v>
      </c>
    </row>
    <row r="71" spans="1:12" x14ac:dyDescent="0.25">
      <c r="A71" s="212">
        <v>70</v>
      </c>
      <c r="B71" s="213">
        <v>501</v>
      </c>
      <c r="C71" s="214" t="s">
        <v>915</v>
      </c>
      <c r="D71" s="213" t="s">
        <v>916</v>
      </c>
      <c r="E71" s="213" t="s">
        <v>917</v>
      </c>
      <c r="F71" s="214">
        <v>12326187</v>
      </c>
      <c r="G71" s="212" t="s">
        <v>918</v>
      </c>
      <c r="H71" s="222">
        <v>43291</v>
      </c>
      <c r="I71" s="223">
        <v>43475</v>
      </c>
      <c r="J71" s="214" t="s">
        <v>971</v>
      </c>
      <c r="K71" s="217">
        <v>53.703289326471243</v>
      </c>
      <c r="L71" s="218"/>
    </row>
    <row r="72" spans="1:12" x14ac:dyDescent="0.25">
      <c r="A72" s="212">
        <v>71</v>
      </c>
      <c r="B72" s="213">
        <v>502</v>
      </c>
      <c r="C72" s="214" t="s">
        <v>915</v>
      </c>
      <c r="D72" s="213" t="s">
        <v>916</v>
      </c>
      <c r="E72" s="213" t="s">
        <v>917</v>
      </c>
      <c r="F72" s="214">
        <v>12326180</v>
      </c>
      <c r="G72" s="212" t="s">
        <v>918</v>
      </c>
      <c r="H72" s="222">
        <v>43291</v>
      </c>
      <c r="I72" s="223">
        <v>43475</v>
      </c>
      <c r="J72" s="214" t="s">
        <v>971</v>
      </c>
      <c r="K72" s="217">
        <v>53.703289326471243</v>
      </c>
      <c r="L72" s="218"/>
    </row>
    <row r="73" spans="1:12" x14ac:dyDescent="0.25">
      <c r="A73" s="212">
        <v>72</v>
      </c>
      <c r="B73" s="213">
        <v>503</v>
      </c>
      <c r="C73" s="214" t="s">
        <v>915</v>
      </c>
      <c r="D73" s="213" t="s">
        <v>916</v>
      </c>
      <c r="E73" s="213" t="s">
        <v>917</v>
      </c>
      <c r="F73" s="214">
        <v>12326190</v>
      </c>
      <c r="G73" s="212" t="s">
        <v>918</v>
      </c>
      <c r="H73" s="222">
        <v>43291</v>
      </c>
      <c r="I73" s="223">
        <v>43475</v>
      </c>
      <c r="J73" s="214" t="s">
        <v>971</v>
      </c>
      <c r="K73" s="217">
        <v>53.703289326471243</v>
      </c>
      <c r="L73" s="218"/>
    </row>
    <row r="74" spans="1:12" x14ac:dyDescent="0.25">
      <c r="A74" s="212">
        <v>73</v>
      </c>
      <c r="B74" s="213">
        <v>504</v>
      </c>
      <c r="C74" s="214" t="s">
        <v>915</v>
      </c>
      <c r="D74" s="213" t="s">
        <v>916</v>
      </c>
      <c r="E74" s="213" t="s">
        <v>917</v>
      </c>
      <c r="F74" s="214">
        <v>12326279</v>
      </c>
      <c r="G74" s="212" t="s">
        <v>918</v>
      </c>
      <c r="H74" s="215">
        <v>43318</v>
      </c>
      <c r="I74" s="216">
        <v>43502</v>
      </c>
      <c r="J74" s="214" t="s">
        <v>971</v>
      </c>
      <c r="K74" s="217">
        <v>53.703289326471243</v>
      </c>
      <c r="L74" s="218"/>
    </row>
    <row r="75" spans="1:12" ht="25.5" x14ac:dyDescent="0.25">
      <c r="A75" s="212">
        <v>74</v>
      </c>
      <c r="B75" s="213">
        <v>572</v>
      </c>
      <c r="C75" s="214" t="s">
        <v>363</v>
      </c>
      <c r="D75" s="213" t="s">
        <v>964</v>
      </c>
      <c r="E75" s="213" t="s">
        <v>372</v>
      </c>
      <c r="F75" s="214">
        <v>1140660</v>
      </c>
      <c r="G75" s="214" t="s">
        <v>906</v>
      </c>
      <c r="H75" s="219" t="s">
        <v>333</v>
      </c>
      <c r="I75" s="216" t="s">
        <v>333</v>
      </c>
      <c r="J75" s="214" t="s">
        <v>974</v>
      </c>
      <c r="K75" s="217">
        <v>0</v>
      </c>
      <c r="L75" s="218" t="s">
        <v>975</v>
      </c>
    </row>
    <row r="76" spans="1:12" x14ac:dyDescent="0.25">
      <c r="A76" s="212">
        <v>75</v>
      </c>
      <c r="B76" s="213">
        <v>592</v>
      </c>
      <c r="C76" s="214" t="s">
        <v>956</v>
      </c>
      <c r="D76" s="213" t="s">
        <v>957</v>
      </c>
      <c r="E76" s="213" t="s">
        <v>958</v>
      </c>
      <c r="F76" s="214">
        <v>1009032663</v>
      </c>
      <c r="G76" s="212" t="s">
        <v>918</v>
      </c>
      <c r="H76" s="215">
        <v>43333</v>
      </c>
      <c r="I76" s="216">
        <v>43517</v>
      </c>
      <c r="J76" s="214" t="s">
        <v>971</v>
      </c>
      <c r="K76" s="217">
        <v>47.736257179085555</v>
      </c>
      <c r="L76" s="218"/>
    </row>
    <row r="77" spans="1:12" ht="25.5" x14ac:dyDescent="0.25">
      <c r="A77" s="212">
        <v>76</v>
      </c>
      <c r="B77" s="213">
        <v>593</v>
      </c>
      <c r="C77" s="214" t="s">
        <v>956</v>
      </c>
      <c r="D77" s="213" t="s">
        <v>1035</v>
      </c>
      <c r="E77" s="213" t="s">
        <v>1036</v>
      </c>
      <c r="F77" s="214" t="s">
        <v>1037</v>
      </c>
      <c r="G77" s="212" t="s">
        <v>918</v>
      </c>
      <c r="H77" s="216" t="s">
        <v>333</v>
      </c>
      <c r="I77" s="216" t="s">
        <v>333</v>
      </c>
      <c r="J77" s="214" t="s">
        <v>974</v>
      </c>
      <c r="K77" s="217">
        <v>0</v>
      </c>
      <c r="L77" s="218" t="s">
        <v>975</v>
      </c>
    </row>
    <row r="78" spans="1:12" x14ac:dyDescent="0.25">
      <c r="A78" s="212">
        <v>77</v>
      </c>
      <c r="B78" s="213">
        <v>594</v>
      </c>
      <c r="C78" s="214" t="s">
        <v>953</v>
      </c>
      <c r="D78" s="213" t="s">
        <v>950</v>
      </c>
      <c r="E78" s="213" t="s">
        <v>954</v>
      </c>
      <c r="F78" s="214" t="s">
        <v>955</v>
      </c>
      <c r="G78" s="212" t="s">
        <v>918</v>
      </c>
      <c r="H78" s="215">
        <v>43340</v>
      </c>
      <c r="I78" s="216">
        <v>43524</v>
      </c>
      <c r="J78" s="214" t="s">
        <v>971</v>
      </c>
      <c r="K78" s="217">
        <v>23.868128589542778</v>
      </c>
      <c r="L78" s="218"/>
    </row>
    <row r="79" spans="1:12" x14ac:dyDescent="0.25">
      <c r="A79" s="212">
        <v>78</v>
      </c>
      <c r="B79" s="213">
        <v>595</v>
      </c>
      <c r="C79" s="214" t="s">
        <v>949</v>
      </c>
      <c r="D79" s="213" t="s">
        <v>950</v>
      </c>
      <c r="E79" s="213" t="s">
        <v>951</v>
      </c>
      <c r="F79" s="214" t="s">
        <v>952</v>
      </c>
      <c r="G79" s="212" t="s">
        <v>918</v>
      </c>
      <c r="H79" s="215">
        <v>43333</v>
      </c>
      <c r="I79" s="216">
        <v>43517</v>
      </c>
      <c r="J79" s="214" t="s">
        <v>971</v>
      </c>
      <c r="K79" s="217">
        <v>17.901096442157083</v>
      </c>
      <c r="L79" s="218"/>
    </row>
    <row r="80" spans="1:12" x14ac:dyDescent="0.25">
      <c r="A80" s="212">
        <v>79</v>
      </c>
      <c r="B80" s="213">
        <v>597</v>
      </c>
      <c r="C80" s="214" t="s">
        <v>931</v>
      </c>
      <c r="D80" s="213" t="s">
        <v>932</v>
      </c>
      <c r="E80" s="213" t="s">
        <v>933</v>
      </c>
      <c r="F80" s="214" t="s">
        <v>934</v>
      </c>
      <c r="G80" s="214" t="s">
        <v>906</v>
      </c>
      <c r="H80" s="216">
        <v>43300</v>
      </c>
      <c r="I80" s="216">
        <v>43665</v>
      </c>
      <c r="J80" s="214" t="s">
        <v>971</v>
      </c>
      <c r="K80" s="217">
        <v>286.36463763859314</v>
      </c>
      <c r="L80" s="218"/>
    </row>
    <row r="81" spans="1:12" x14ac:dyDescent="0.25">
      <c r="A81" s="212">
        <v>80</v>
      </c>
      <c r="B81" s="213">
        <v>619</v>
      </c>
      <c r="C81" s="214" t="s">
        <v>1038</v>
      </c>
      <c r="D81" s="213" t="s">
        <v>21</v>
      </c>
      <c r="E81" s="213" t="s">
        <v>1039</v>
      </c>
      <c r="F81" s="213">
        <v>693213</v>
      </c>
      <c r="G81" s="214" t="s">
        <v>1040</v>
      </c>
      <c r="H81" s="219" t="s">
        <v>333</v>
      </c>
      <c r="I81" s="216" t="s">
        <v>333</v>
      </c>
      <c r="J81" s="214" t="s">
        <v>974</v>
      </c>
      <c r="K81" s="217">
        <v>200.77840112201963</v>
      </c>
      <c r="L81" s="218"/>
    </row>
    <row r="82" spans="1:12" x14ac:dyDescent="0.25">
      <c r="A82" s="212">
        <v>81</v>
      </c>
      <c r="B82" s="213">
        <v>631</v>
      </c>
      <c r="C82" s="214" t="s">
        <v>1041</v>
      </c>
      <c r="D82" s="213" t="s">
        <v>904</v>
      </c>
      <c r="E82" s="213" t="s">
        <v>1042</v>
      </c>
      <c r="F82" s="214" t="s">
        <v>1043</v>
      </c>
      <c r="G82" s="214" t="s">
        <v>906</v>
      </c>
      <c r="H82" s="215">
        <v>43105</v>
      </c>
      <c r="I82" s="216">
        <v>43470</v>
      </c>
      <c r="J82" s="214" t="s">
        <v>971</v>
      </c>
      <c r="K82" s="217">
        <v>15.79</v>
      </c>
      <c r="L82" s="218"/>
    </row>
    <row r="83" spans="1:12" x14ac:dyDescent="0.25">
      <c r="A83" s="212">
        <v>82</v>
      </c>
      <c r="B83" s="213">
        <v>632</v>
      </c>
      <c r="C83" s="214" t="s">
        <v>1041</v>
      </c>
      <c r="D83" s="213" t="s">
        <v>904</v>
      </c>
      <c r="E83" s="213" t="s">
        <v>1042</v>
      </c>
      <c r="F83" s="214" t="s">
        <v>1044</v>
      </c>
      <c r="G83" s="214" t="s">
        <v>906</v>
      </c>
      <c r="H83" s="215">
        <v>43105</v>
      </c>
      <c r="I83" s="216">
        <v>43470</v>
      </c>
      <c r="J83" s="214" t="s">
        <v>971</v>
      </c>
      <c r="K83" s="217">
        <v>15.79</v>
      </c>
      <c r="L83" s="218"/>
    </row>
    <row r="84" spans="1:12" x14ac:dyDescent="0.25">
      <c r="A84" s="212">
        <v>83</v>
      </c>
      <c r="B84" s="213">
        <v>633</v>
      </c>
      <c r="C84" s="214" t="s">
        <v>1041</v>
      </c>
      <c r="D84" s="213" t="s">
        <v>904</v>
      </c>
      <c r="E84" s="213" t="s">
        <v>1042</v>
      </c>
      <c r="F84" s="214" t="s">
        <v>1045</v>
      </c>
      <c r="G84" s="214" t="s">
        <v>906</v>
      </c>
      <c r="H84" s="215">
        <v>43105</v>
      </c>
      <c r="I84" s="216">
        <v>43470</v>
      </c>
      <c r="J84" s="214" t="s">
        <v>971</v>
      </c>
      <c r="K84" s="217">
        <v>15.79</v>
      </c>
      <c r="L84" s="218"/>
    </row>
    <row r="85" spans="1:12" x14ac:dyDescent="0.25">
      <c r="A85" s="212">
        <v>84</v>
      </c>
      <c r="B85" s="213">
        <v>634</v>
      </c>
      <c r="C85" s="214" t="s">
        <v>1041</v>
      </c>
      <c r="D85" s="213" t="s">
        <v>904</v>
      </c>
      <c r="E85" s="213" t="s">
        <v>1042</v>
      </c>
      <c r="F85" s="214" t="s">
        <v>1046</v>
      </c>
      <c r="G85" s="214" t="s">
        <v>906</v>
      </c>
      <c r="H85" s="215">
        <v>43105</v>
      </c>
      <c r="I85" s="216">
        <v>43470</v>
      </c>
      <c r="J85" s="214" t="s">
        <v>971</v>
      </c>
      <c r="K85" s="217">
        <v>15.79</v>
      </c>
      <c r="L85" s="218"/>
    </row>
    <row r="86" spans="1:12" x14ac:dyDescent="0.25">
      <c r="A86" s="212">
        <v>85</v>
      </c>
      <c r="B86" s="213">
        <v>635</v>
      </c>
      <c r="C86" s="214" t="s">
        <v>1041</v>
      </c>
      <c r="D86" s="213" t="s">
        <v>904</v>
      </c>
      <c r="E86" s="213" t="s">
        <v>1042</v>
      </c>
      <c r="F86" s="214" t="s">
        <v>1047</v>
      </c>
      <c r="G86" s="214" t="s">
        <v>906</v>
      </c>
      <c r="H86" s="215">
        <v>43105</v>
      </c>
      <c r="I86" s="216">
        <v>43470</v>
      </c>
      <c r="J86" s="214" t="s">
        <v>971</v>
      </c>
      <c r="K86" s="217">
        <v>15.79</v>
      </c>
      <c r="L86" s="218"/>
    </row>
    <row r="87" spans="1:12" x14ac:dyDescent="0.25">
      <c r="A87" s="212">
        <v>86</v>
      </c>
      <c r="B87" s="213">
        <v>636</v>
      </c>
      <c r="C87" s="214" t="s">
        <v>1041</v>
      </c>
      <c r="D87" s="213" t="s">
        <v>904</v>
      </c>
      <c r="E87" s="213" t="s">
        <v>1042</v>
      </c>
      <c r="F87" s="214" t="s">
        <v>1048</v>
      </c>
      <c r="G87" s="214" t="s">
        <v>906</v>
      </c>
      <c r="H87" s="215">
        <v>43105</v>
      </c>
      <c r="I87" s="216">
        <v>43470</v>
      </c>
      <c r="J87" s="214" t="s">
        <v>971</v>
      </c>
      <c r="K87" s="217">
        <v>15.79</v>
      </c>
      <c r="L87" s="218"/>
    </row>
    <row r="88" spans="1:12" x14ac:dyDescent="0.25">
      <c r="A88" s="212">
        <v>87</v>
      </c>
      <c r="B88" s="213">
        <v>637</v>
      </c>
      <c r="C88" s="214" t="s">
        <v>1041</v>
      </c>
      <c r="D88" s="213" t="s">
        <v>904</v>
      </c>
      <c r="E88" s="213" t="s">
        <v>1042</v>
      </c>
      <c r="F88" s="214" t="s">
        <v>1049</v>
      </c>
      <c r="G88" s="214" t="s">
        <v>906</v>
      </c>
      <c r="H88" s="215">
        <v>43105</v>
      </c>
      <c r="I88" s="216">
        <v>43470</v>
      </c>
      <c r="J88" s="214" t="s">
        <v>971</v>
      </c>
      <c r="K88" s="217">
        <v>15.79</v>
      </c>
      <c r="L88" s="218"/>
    </row>
    <row r="89" spans="1:12" x14ac:dyDescent="0.25">
      <c r="A89" s="212">
        <v>88</v>
      </c>
      <c r="B89" s="213">
        <v>638</v>
      </c>
      <c r="C89" s="214" t="s">
        <v>1041</v>
      </c>
      <c r="D89" s="213" t="s">
        <v>904</v>
      </c>
      <c r="E89" s="213" t="s">
        <v>1042</v>
      </c>
      <c r="F89" s="214" t="s">
        <v>1050</v>
      </c>
      <c r="G89" s="214" t="s">
        <v>906</v>
      </c>
      <c r="H89" s="215">
        <v>43105</v>
      </c>
      <c r="I89" s="216">
        <v>43470</v>
      </c>
      <c r="J89" s="214" t="s">
        <v>971</v>
      </c>
      <c r="K89" s="217">
        <v>15.79</v>
      </c>
      <c r="L89" s="218"/>
    </row>
    <row r="90" spans="1:12" x14ac:dyDescent="0.25">
      <c r="A90" s="212">
        <v>89</v>
      </c>
      <c r="B90" s="213">
        <v>670</v>
      </c>
      <c r="C90" s="214" t="s">
        <v>972</v>
      </c>
      <c r="D90" s="213" t="s">
        <v>904</v>
      </c>
      <c r="E90" s="213" t="s">
        <v>340</v>
      </c>
      <c r="F90" s="214" t="s">
        <v>1051</v>
      </c>
      <c r="G90" s="214" t="s">
        <v>906</v>
      </c>
      <c r="H90" s="215">
        <v>43161</v>
      </c>
      <c r="I90" s="216">
        <v>43526</v>
      </c>
      <c r="J90" s="214" t="s">
        <v>971</v>
      </c>
      <c r="K90" s="217">
        <v>105.29</v>
      </c>
      <c r="L90" s="218"/>
    </row>
    <row r="91" spans="1:12" x14ac:dyDescent="0.25">
      <c r="A91" s="212">
        <v>90</v>
      </c>
      <c r="B91" s="213">
        <v>671</v>
      </c>
      <c r="C91" s="214" t="s">
        <v>972</v>
      </c>
      <c r="D91" s="213" t="s">
        <v>904</v>
      </c>
      <c r="E91" s="213" t="s">
        <v>340</v>
      </c>
      <c r="F91" s="214" t="s">
        <v>1052</v>
      </c>
      <c r="G91" s="214" t="s">
        <v>906</v>
      </c>
      <c r="H91" s="215">
        <v>43224</v>
      </c>
      <c r="I91" s="216">
        <v>43589</v>
      </c>
      <c r="J91" s="214" t="s">
        <v>971</v>
      </c>
      <c r="K91" s="217">
        <v>105.29</v>
      </c>
      <c r="L91" s="218"/>
    </row>
    <row r="92" spans="1:12" x14ac:dyDescent="0.25">
      <c r="A92" s="212">
        <v>91</v>
      </c>
      <c r="B92" s="213">
        <v>672</v>
      </c>
      <c r="C92" s="214" t="s">
        <v>972</v>
      </c>
      <c r="D92" s="213" t="s">
        <v>904</v>
      </c>
      <c r="E92" s="213" t="s">
        <v>340</v>
      </c>
      <c r="F92" s="214" t="s">
        <v>1053</v>
      </c>
      <c r="G92" s="214" t="s">
        <v>906</v>
      </c>
      <c r="H92" s="215">
        <v>43223</v>
      </c>
      <c r="I92" s="216">
        <v>43588</v>
      </c>
      <c r="J92" s="214" t="s">
        <v>971</v>
      </c>
      <c r="K92" s="217">
        <v>105.29</v>
      </c>
      <c r="L92" s="218"/>
    </row>
    <row r="93" spans="1:12" x14ac:dyDescent="0.25">
      <c r="A93" s="212">
        <v>92</v>
      </c>
      <c r="B93" s="213">
        <v>673</v>
      </c>
      <c r="C93" s="214" t="s">
        <v>972</v>
      </c>
      <c r="D93" s="213" t="s">
        <v>904</v>
      </c>
      <c r="E93" s="213" t="s">
        <v>340</v>
      </c>
      <c r="F93" s="214" t="s">
        <v>1054</v>
      </c>
      <c r="G93" s="214" t="s">
        <v>906</v>
      </c>
      <c r="H93" s="215">
        <v>43210</v>
      </c>
      <c r="I93" s="216">
        <v>43575</v>
      </c>
      <c r="J93" s="214" t="s">
        <v>971</v>
      </c>
      <c r="K93" s="217">
        <v>105.29</v>
      </c>
      <c r="L93" s="218"/>
    </row>
    <row r="94" spans="1:12" x14ac:dyDescent="0.25">
      <c r="A94" s="212">
        <v>93</v>
      </c>
      <c r="B94" s="213">
        <v>674</v>
      </c>
      <c r="C94" s="214" t="s">
        <v>972</v>
      </c>
      <c r="D94" s="213" t="s">
        <v>904</v>
      </c>
      <c r="E94" s="213" t="s">
        <v>340</v>
      </c>
      <c r="F94" s="214" t="s">
        <v>1055</v>
      </c>
      <c r="G94" s="214" t="s">
        <v>906</v>
      </c>
      <c r="H94" s="215">
        <v>43211</v>
      </c>
      <c r="I94" s="216">
        <v>43576</v>
      </c>
      <c r="J94" s="214" t="s">
        <v>971</v>
      </c>
      <c r="K94" s="217">
        <v>105.29</v>
      </c>
      <c r="L94" s="218"/>
    </row>
    <row r="95" spans="1:12" x14ac:dyDescent="0.25">
      <c r="A95" s="212">
        <v>94</v>
      </c>
      <c r="B95" s="213">
        <v>675</v>
      </c>
      <c r="C95" s="214" t="s">
        <v>972</v>
      </c>
      <c r="D95" s="213" t="s">
        <v>904</v>
      </c>
      <c r="E95" s="213" t="s">
        <v>340</v>
      </c>
      <c r="F95" s="214" t="s">
        <v>1056</v>
      </c>
      <c r="G95" s="214" t="s">
        <v>906</v>
      </c>
      <c r="H95" s="215">
        <v>43224</v>
      </c>
      <c r="I95" s="216">
        <v>43589</v>
      </c>
      <c r="J95" s="214" t="s">
        <v>971</v>
      </c>
      <c r="K95" s="217">
        <v>105.29</v>
      </c>
      <c r="L95" s="218"/>
    </row>
    <row r="96" spans="1:12" x14ac:dyDescent="0.25">
      <c r="A96" s="212">
        <v>95</v>
      </c>
      <c r="B96" s="213">
        <v>676</v>
      </c>
      <c r="C96" s="214" t="s">
        <v>972</v>
      </c>
      <c r="D96" s="213" t="s">
        <v>904</v>
      </c>
      <c r="E96" s="213" t="s">
        <v>340</v>
      </c>
      <c r="F96" s="214" t="s">
        <v>1057</v>
      </c>
      <c r="G96" s="214" t="s">
        <v>906</v>
      </c>
      <c r="H96" s="215">
        <v>43211</v>
      </c>
      <c r="I96" s="216">
        <v>43576</v>
      </c>
      <c r="J96" s="214" t="s">
        <v>971</v>
      </c>
      <c r="K96" s="217">
        <v>105.29</v>
      </c>
      <c r="L96" s="218"/>
    </row>
    <row r="97" spans="1:12" x14ac:dyDescent="0.25">
      <c r="A97" s="212">
        <v>96</v>
      </c>
      <c r="B97" s="213">
        <v>677</v>
      </c>
      <c r="C97" s="214" t="s">
        <v>972</v>
      </c>
      <c r="D97" s="213" t="s">
        <v>904</v>
      </c>
      <c r="E97" s="213" t="s">
        <v>340</v>
      </c>
      <c r="F97" s="214" t="s">
        <v>1058</v>
      </c>
      <c r="G97" s="214" t="s">
        <v>906</v>
      </c>
      <c r="H97" s="215">
        <v>43211</v>
      </c>
      <c r="I97" s="216">
        <v>43576</v>
      </c>
      <c r="J97" s="214" t="s">
        <v>971</v>
      </c>
      <c r="K97" s="217">
        <v>105.29</v>
      </c>
      <c r="L97" s="218"/>
    </row>
    <row r="98" spans="1:12" x14ac:dyDescent="0.25">
      <c r="A98" s="212">
        <v>97</v>
      </c>
      <c r="B98" s="213">
        <v>877</v>
      </c>
      <c r="C98" s="214" t="s">
        <v>956</v>
      </c>
      <c r="D98" s="213" t="s">
        <v>957</v>
      </c>
      <c r="E98" s="213" t="s">
        <v>959</v>
      </c>
      <c r="F98" s="213">
        <v>408302147</v>
      </c>
      <c r="G98" s="212" t="s">
        <v>918</v>
      </c>
      <c r="H98" s="215">
        <v>43333</v>
      </c>
      <c r="I98" s="216">
        <v>43517</v>
      </c>
      <c r="J98" s="214" t="s">
        <v>971</v>
      </c>
      <c r="K98" s="217">
        <v>47.736257179085555</v>
      </c>
      <c r="L98" s="218"/>
    </row>
    <row r="99" spans="1:12" x14ac:dyDescent="0.25">
      <c r="A99" s="212">
        <v>98</v>
      </c>
      <c r="B99" s="213">
        <v>1109</v>
      </c>
      <c r="C99" s="214" t="s">
        <v>972</v>
      </c>
      <c r="D99" s="213" t="s">
        <v>904</v>
      </c>
      <c r="E99" s="213" t="s">
        <v>340</v>
      </c>
      <c r="F99" s="214" t="s">
        <v>1059</v>
      </c>
      <c r="G99" s="214" t="s">
        <v>906</v>
      </c>
      <c r="H99" s="215">
        <v>43136</v>
      </c>
      <c r="I99" s="216">
        <v>43501</v>
      </c>
      <c r="J99" s="214" t="s">
        <v>971</v>
      </c>
      <c r="K99" s="217">
        <v>105.29</v>
      </c>
      <c r="L99" s="218"/>
    </row>
    <row r="100" spans="1:12" ht="25.5" x14ac:dyDescent="0.25">
      <c r="A100" s="212">
        <v>99</v>
      </c>
      <c r="B100" s="213">
        <v>1350</v>
      </c>
      <c r="C100" s="214" t="s">
        <v>1060</v>
      </c>
      <c r="D100" s="213" t="s">
        <v>1061</v>
      </c>
      <c r="E100" s="213" t="s">
        <v>1062</v>
      </c>
      <c r="F100" s="214">
        <v>1309</v>
      </c>
      <c r="G100" s="214" t="s">
        <v>906</v>
      </c>
      <c r="H100" s="219" t="s">
        <v>333</v>
      </c>
      <c r="I100" s="216" t="s">
        <v>333</v>
      </c>
      <c r="J100" s="214" t="s">
        <v>974</v>
      </c>
      <c r="K100" s="217">
        <v>0</v>
      </c>
      <c r="L100" s="218" t="s">
        <v>975</v>
      </c>
    </row>
    <row r="101" spans="1:12" x14ac:dyDescent="0.25">
      <c r="A101" s="212">
        <v>100</v>
      </c>
      <c r="B101" s="212">
        <v>1394</v>
      </c>
      <c r="C101" s="214" t="s">
        <v>903</v>
      </c>
      <c r="D101" s="213" t="s">
        <v>904</v>
      </c>
      <c r="E101" s="213">
        <v>186248900</v>
      </c>
      <c r="F101" s="214" t="s">
        <v>1063</v>
      </c>
      <c r="G101" s="214" t="s">
        <v>906</v>
      </c>
      <c r="H101" s="216">
        <v>43264</v>
      </c>
      <c r="I101" s="216">
        <v>43629</v>
      </c>
      <c r="J101" s="214" t="s">
        <v>971</v>
      </c>
      <c r="K101" s="217">
        <v>105.29</v>
      </c>
      <c r="L101" s="218"/>
    </row>
    <row r="102" spans="1:12" x14ac:dyDescent="0.25">
      <c r="A102" s="212">
        <v>101</v>
      </c>
      <c r="B102" s="212">
        <v>1395</v>
      </c>
      <c r="C102" s="214" t="s">
        <v>903</v>
      </c>
      <c r="D102" s="213" t="s">
        <v>904</v>
      </c>
      <c r="E102" s="213">
        <v>186248900</v>
      </c>
      <c r="F102" s="214" t="s">
        <v>905</v>
      </c>
      <c r="G102" s="214" t="s">
        <v>906</v>
      </c>
      <c r="H102" s="216">
        <v>43292</v>
      </c>
      <c r="I102" s="216">
        <v>43657</v>
      </c>
      <c r="J102" s="214" t="s">
        <v>971</v>
      </c>
      <c r="K102" s="217">
        <v>105.29</v>
      </c>
      <c r="L102" s="218"/>
    </row>
    <row r="103" spans="1:12" x14ac:dyDescent="0.25">
      <c r="A103" s="212">
        <v>102</v>
      </c>
      <c r="B103" s="212">
        <v>1396</v>
      </c>
      <c r="C103" s="214" t="s">
        <v>903</v>
      </c>
      <c r="D103" s="213" t="s">
        <v>904</v>
      </c>
      <c r="E103" s="213">
        <v>186248900</v>
      </c>
      <c r="F103" s="214" t="s">
        <v>1064</v>
      </c>
      <c r="G103" s="214" t="s">
        <v>906</v>
      </c>
      <c r="H103" s="216">
        <v>43279</v>
      </c>
      <c r="I103" s="216">
        <v>43644</v>
      </c>
      <c r="J103" s="214" t="s">
        <v>971</v>
      </c>
      <c r="K103" s="217">
        <v>105.29</v>
      </c>
      <c r="L103" s="218"/>
    </row>
    <row r="104" spans="1:12" x14ac:dyDescent="0.25">
      <c r="A104" s="212">
        <v>103</v>
      </c>
      <c r="B104" s="212">
        <v>1397</v>
      </c>
      <c r="C104" s="214" t="s">
        <v>903</v>
      </c>
      <c r="D104" s="213" t="s">
        <v>904</v>
      </c>
      <c r="E104" s="213">
        <v>186248900</v>
      </c>
      <c r="F104" s="214" t="s">
        <v>935</v>
      </c>
      <c r="G104" s="214" t="s">
        <v>906</v>
      </c>
      <c r="H104" s="216">
        <v>43300</v>
      </c>
      <c r="I104" s="216">
        <v>43665</v>
      </c>
      <c r="J104" s="214" t="s">
        <v>971</v>
      </c>
      <c r="K104" s="217">
        <v>105.29</v>
      </c>
      <c r="L104" s="218"/>
    </row>
    <row r="105" spans="1:12" x14ac:dyDescent="0.25">
      <c r="A105" s="212">
        <v>104</v>
      </c>
      <c r="B105" s="212">
        <v>1398</v>
      </c>
      <c r="C105" s="214" t="s">
        <v>903</v>
      </c>
      <c r="D105" s="213" t="s">
        <v>904</v>
      </c>
      <c r="E105" s="213">
        <v>186248900</v>
      </c>
      <c r="F105" s="214" t="s">
        <v>909</v>
      </c>
      <c r="G105" s="214" t="s">
        <v>906</v>
      </c>
      <c r="H105" s="216">
        <v>43293</v>
      </c>
      <c r="I105" s="216">
        <v>43658</v>
      </c>
      <c r="J105" s="214" t="s">
        <v>971</v>
      </c>
      <c r="K105" s="217">
        <v>105.29</v>
      </c>
      <c r="L105" s="218"/>
    </row>
    <row r="106" spans="1:12" x14ac:dyDescent="0.25">
      <c r="A106" s="212">
        <v>105</v>
      </c>
      <c r="B106" s="212">
        <v>1399</v>
      </c>
      <c r="C106" s="214" t="s">
        <v>903</v>
      </c>
      <c r="D106" s="213" t="s">
        <v>904</v>
      </c>
      <c r="E106" s="213">
        <v>186248900</v>
      </c>
      <c r="F106" s="214" t="s">
        <v>1065</v>
      </c>
      <c r="G106" s="214" t="s">
        <v>906</v>
      </c>
      <c r="H106" s="216">
        <v>43263</v>
      </c>
      <c r="I106" s="216">
        <v>43628</v>
      </c>
      <c r="J106" s="214" t="s">
        <v>971</v>
      </c>
      <c r="K106" s="217">
        <v>105.29</v>
      </c>
      <c r="L106" s="218"/>
    </row>
    <row r="107" spans="1:12" x14ac:dyDescent="0.25">
      <c r="A107" s="212">
        <v>106</v>
      </c>
      <c r="B107" s="212">
        <v>1400</v>
      </c>
      <c r="C107" s="214" t="s">
        <v>903</v>
      </c>
      <c r="D107" s="213" t="s">
        <v>904</v>
      </c>
      <c r="E107" s="213">
        <v>186248900</v>
      </c>
      <c r="F107" s="214" t="s">
        <v>1066</v>
      </c>
      <c r="G107" s="214" t="s">
        <v>906</v>
      </c>
      <c r="H107" s="216">
        <v>43263</v>
      </c>
      <c r="I107" s="216">
        <v>43628</v>
      </c>
      <c r="J107" s="214" t="s">
        <v>971</v>
      </c>
      <c r="K107" s="217">
        <v>105.29</v>
      </c>
      <c r="L107" s="218"/>
    </row>
    <row r="108" spans="1:12" x14ac:dyDescent="0.25">
      <c r="A108" s="212">
        <v>107</v>
      </c>
      <c r="B108" s="212">
        <v>1401</v>
      </c>
      <c r="C108" s="214" t="s">
        <v>903</v>
      </c>
      <c r="D108" s="213" t="s">
        <v>904</v>
      </c>
      <c r="E108" s="213">
        <v>186248900</v>
      </c>
      <c r="F108" s="214" t="s">
        <v>1067</v>
      </c>
      <c r="G108" s="214" t="s">
        <v>906</v>
      </c>
      <c r="H108" s="216">
        <v>43264</v>
      </c>
      <c r="I108" s="216">
        <v>43629</v>
      </c>
      <c r="J108" s="214" t="s">
        <v>971</v>
      </c>
      <c r="K108" s="217">
        <v>105.29</v>
      </c>
      <c r="L108" s="218"/>
    </row>
    <row r="109" spans="1:12" x14ac:dyDescent="0.25">
      <c r="A109" s="212">
        <v>108</v>
      </c>
      <c r="B109" s="212">
        <v>1402</v>
      </c>
      <c r="C109" s="214" t="s">
        <v>903</v>
      </c>
      <c r="D109" s="213" t="s">
        <v>904</v>
      </c>
      <c r="E109" s="213">
        <v>186248900</v>
      </c>
      <c r="F109" s="214" t="s">
        <v>923</v>
      </c>
      <c r="G109" s="214" t="s">
        <v>906</v>
      </c>
      <c r="H109" s="216">
        <v>43300</v>
      </c>
      <c r="I109" s="216">
        <v>43665</v>
      </c>
      <c r="J109" s="214" t="s">
        <v>971</v>
      </c>
      <c r="K109" s="217">
        <v>105.29</v>
      </c>
      <c r="L109" s="218"/>
    </row>
    <row r="110" spans="1:12" x14ac:dyDescent="0.25">
      <c r="A110" s="212">
        <v>109</v>
      </c>
      <c r="B110" s="212">
        <v>1403</v>
      </c>
      <c r="C110" s="214" t="s">
        <v>903</v>
      </c>
      <c r="D110" s="213" t="s">
        <v>904</v>
      </c>
      <c r="E110" s="213">
        <v>186248900</v>
      </c>
      <c r="F110" s="214" t="s">
        <v>907</v>
      </c>
      <c r="G110" s="214" t="s">
        <v>906</v>
      </c>
      <c r="H110" s="216">
        <v>43292</v>
      </c>
      <c r="I110" s="216">
        <v>43657</v>
      </c>
      <c r="J110" s="214" t="s">
        <v>971</v>
      </c>
      <c r="K110" s="217">
        <v>105.29</v>
      </c>
      <c r="L110" s="218"/>
    </row>
    <row r="111" spans="1:12" x14ac:dyDescent="0.25">
      <c r="A111" s="212">
        <v>110</v>
      </c>
      <c r="B111" s="212">
        <v>1404</v>
      </c>
      <c r="C111" s="214" t="s">
        <v>903</v>
      </c>
      <c r="D111" s="213" t="s">
        <v>904</v>
      </c>
      <c r="E111" s="213">
        <v>186248900</v>
      </c>
      <c r="F111" s="214" t="s">
        <v>1068</v>
      </c>
      <c r="G111" s="214" t="s">
        <v>906</v>
      </c>
      <c r="H111" s="216">
        <v>43272</v>
      </c>
      <c r="I111" s="216">
        <v>43637</v>
      </c>
      <c r="J111" s="214" t="s">
        <v>971</v>
      </c>
      <c r="K111" s="217">
        <v>105.29</v>
      </c>
      <c r="L111" s="218"/>
    </row>
    <row r="112" spans="1:12" x14ac:dyDescent="0.25">
      <c r="A112" s="212">
        <v>111</v>
      </c>
      <c r="B112" s="212">
        <v>1405</v>
      </c>
      <c r="C112" s="214" t="s">
        <v>903</v>
      </c>
      <c r="D112" s="213" t="s">
        <v>904</v>
      </c>
      <c r="E112" s="213">
        <v>186248900</v>
      </c>
      <c r="F112" s="214" t="s">
        <v>910</v>
      </c>
      <c r="G112" s="214" t="s">
        <v>906</v>
      </c>
      <c r="H112" s="216">
        <v>43293</v>
      </c>
      <c r="I112" s="216">
        <v>43658</v>
      </c>
      <c r="J112" s="214" t="s">
        <v>971</v>
      </c>
      <c r="K112" s="217">
        <v>105.29</v>
      </c>
      <c r="L112" s="218"/>
    </row>
    <row r="113" spans="1:12" x14ac:dyDescent="0.25">
      <c r="A113" s="212">
        <v>112</v>
      </c>
      <c r="B113" s="212">
        <v>1428</v>
      </c>
      <c r="C113" s="214" t="s">
        <v>903</v>
      </c>
      <c r="D113" s="213" t="s">
        <v>904</v>
      </c>
      <c r="E113" s="213">
        <v>186248900</v>
      </c>
      <c r="F113" s="214" t="s">
        <v>908</v>
      </c>
      <c r="G113" s="214" t="s">
        <v>906</v>
      </c>
      <c r="H113" s="216">
        <v>43292</v>
      </c>
      <c r="I113" s="216">
        <v>43657</v>
      </c>
      <c r="J113" s="214" t="s">
        <v>971</v>
      </c>
      <c r="K113" s="217">
        <v>105.29</v>
      </c>
      <c r="L113" s="218"/>
    </row>
    <row r="114" spans="1:12" x14ac:dyDescent="0.25">
      <c r="A114" s="212">
        <v>113</v>
      </c>
      <c r="B114" s="213">
        <v>1429</v>
      </c>
      <c r="C114" s="214" t="s">
        <v>903</v>
      </c>
      <c r="D114" s="213" t="s">
        <v>904</v>
      </c>
      <c r="E114" s="213">
        <v>186248900</v>
      </c>
      <c r="F114" s="214" t="s">
        <v>1069</v>
      </c>
      <c r="G114" s="214" t="s">
        <v>906</v>
      </c>
      <c r="H114" s="216">
        <v>43200</v>
      </c>
      <c r="I114" s="216">
        <v>43565</v>
      </c>
      <c r="J114" s="214" t="s">
        <v>971</v>
      </c>
      <c r="K114" s="217">
        <v>105.29</v>
      </c>
      <c r="L114" s="218"/>
    </row>
    <row r="115" spans="1:12" x14ac:dyDescent="0.25">
      <c r="A115" s="212">
        <v>114</v>
      </c>
      <c r="B115" s="212">
        <v>1430</v>
      </c>
      <c r="C115" s="214" t="s">
        <v>903</v>
      </c>
      <c r="D115" s="213" t="s">
        <v>904</v>
      </c>
      <c r="E115" s="213">
        <v>186248900</v>
      </c>
      <c r="F115" s="214" t="s">
        <v>1070</v>
      </c>
      <c r="G115" s="214" t="s">
        <v>906</v>
      </c>
      <c r="H115" s="216">
        <v>43201</v>
      </c>
      <c r="I115" s="216">
        <v>43566</v>
      </c>
      <c r="J115" s="214" t="s">
        <v>971</v>
      </c>
      <c r="K115" s="217">
        <v>105.29</v>
      </c>
      <c r="L115" s="218"/>
    </row>
    <row r="116" spans="1:12" x14ac:dyDescent="0.25">
      <c r="A116" s="212">
        <v>115</v>
      </c>
      <c r="B116" s="212">
        <v>1431</v>
      </c>
      <c r="C116" s="214" t="s">
        <v>903</v>
      </c>
      <c r="D116" s="213" t="s">
        <v>904</v>
      </c>
      <c r="E116" s="213">
        <v>186248900</v>
      </c>
      <c r="F116" s="214" t="s">
        <v>1071</v>
      </c>
      <c r="G116" s="214" t="s">
        <v>906</v>
      </c>
      <c r="H116" s="216">
        <v>43202</v>
      </c>
      <c r="I116" s="216">
        <v>43567</v>
      </c>
      <c r="J116" s="214" t="s">
        <v>971</v>
      </c>
      <c r="K116" s="217">
        <v>105.29</v>
      </c>
      <c r="L116" s="218"/>
    </row>
    <row r="117" spans="1:12" x14ac:dyDescent="0.25">
      <c r="A117" s="212">
        <v>116</v>
      </c>
      <c r="B117" s="212">
        <v>1432</v>
      </c>
      <c r="C117" s="214" t="s">
        <v>903</v>
      </c>
      <c r="D117" s="213" t="s">
        <v>904</v>
      </c>
      <c r="E117" s="213">
        <v>186248900</v>
      </c>
      <c r="F117" s="214" t="s">
        <v>1072</v>
      </c>
      <c r="G117" s="214" t="s">
        <v>906</v>
      </c>
      <c r="H117" s="216">
        <v>43196</v>
      </c>
      <c r="I117" s="216">
        <v>43561</v>
      </c>
      <c r="J117" s="214" t="s">
        <v>971</v>
      </c>
      <c r="K117" s="217">
        <v>105.29</v>
      </c>
      <c r="L117" s="218"/>
    </row>
    <row r="118" spans="1:12" x14ac:dyDescent="0.25">
      <c r="A118" s="212">
        <v>117</v>
      </c>
      <c r="B118" s="213">
        <v>1433</v>
      </c>
      <c r="C118" s="214" t="s">
        <v>903</v>
      </c>
      <c r="D118" s="213" t="s">
        <v>904</v>
      </c>
      <c r="E118" s="213">
        <v>186248900</v>
      </c>
      <c r="F118" s="214" t="s">
        <v>1073</v>
      </c>
      <c r="G118" s="214" t="s">
        <v>906</v>
      </c>
      <c r="H118" s="216">
        <v>43202</v>
      </c>
      <c r="I118" s="216">
        <v>43567</v>
      </c>
      <c r="J118" s="214" t="s">
        <v>971</v>
      </c>
      <c r="K118" s="217">
        <v>105.29</v>
      </c>
      <c r="L118" s="218"/>
    </row>
    <row r="119" spans="1:12" x14ac:dyDescent="0.25">
      <c r="A119" s="212">
        <v>118</v>
      </c>
      <c r="B119" s="220" t="s">
        <v>1074</v>
      </c>
      <c r="C119" s="214" t="s">
        <v>363</v>
      </c>
      <c r="D119" s="214" t="s">
        <v>364</v>
      </c>
      <c r="E119" s="214">
        <v>19032</v>
      </c>
      <c r="F119" s="214" t="s">
        <v>1075</v>
      </c>
      <c r="G119" s="214" t="s">
        <v>906</v>
      </c>
      <c r="H119" s="216">
        <v>43048</v>
      </c>
      <c r="I119" s="216">
        <v>43413</v>
      </c>
      <c r="J119" s="214" t="s">
        <v>971</v>
      </c>
      <c r="K119" s="217">
        <v>220.28049049122546</v>
      </c>
      <c r="L119" s="218"/>
    </row>
    <row r="120" spans="1:12" x14ac:dyDescent="0.25">
      <c r="A120" s="212">
        <v>119</v>
      </c>
      <c r="B120" s="213">
        <v>1515</v>
      </c>
      <c r="C120" s="214" t="s">
        <v>903</v>
      </c>
      <c r="D120" s="214" t="s">
        <v>330</v>
      </c>
      <c r="E120" s="212">
        <v>186248900</v>
      </c>
      <c r="F120" s="214" t="s">
        <v>1076</v>
      </c>
      <c r="G120" s="214" t="s">
        <v>906</v>
      </c>
      <c r="H120" s="216">
        <v>43146</v>
      </c>
      <c r="I120" s="216">
        <v>43511</v>
      </c>
      <c r="J120" s="214" t="s">
        <v>971</v>
      </c>
      <c r="K120" s="217">
        <v>105.29</v>
      </c>
      <c r="L120" s="218"/>
    </row>
    <row r="121" spans="1:12" x14ac:dyDescent="0.25">
      <c r="A121" s="212">
        <v>120</v>
      </c>
      <c r="B121" s="213">
        <v>1516</v>
      </c>
      <c r="C121" s="214" t="s">
        <v>903</v>
      </c>
      <c r="D121" s="214" t="s">
        <v>330</v>
      </c>
      <c r="E121" s="212">
        <v>186248900</v>
      </c>
      <c r="F121" s="224" t="s">
        <v>1077</v>
      </c>
      <c r="G121" s="214" t="s">
        <v>906</v>
      </c>
      <c r="H121" s="216">
        <v>43146</v>
      </c>
      <c r="I121" s="216">
        <v>43511</v>
      </c>
      <c r="J121" s="214" t="s">
        <v>971</v>
      </c>
      <c r="K121" s="217">
        <v>105.29</v>
      </c>
      <c r="L121" s="218"/>
    </row>
    <row r="122" spans="1:12" x14ac:dyDescent="0.25">
      <c r="A122" s="212">
        <v>121</v>
      </c>
      <c r="B122" s="213">
        <v>1519</v>
      </c>
      <c r="C122" s="214" t="s">
        <v>903</v>
      </c>
      <c r="D122" s="214" t="s">
        <v>330</v>
      </c>
      <c r="E122" s="212">
        <v>186248900</v>
      </c>
      <c r="F122" s="214" t="s">
        <v>1078</v>
      </c>
      <c r="G122" s="214" t="s">
        <v>906</v>
      </c>
      <c r="H122" s="216">
        <v>43146</v>
      </c>
      <c r="I122" s="216">
        <v>43511</v>
      </c>
      <c r="J122" s="214" t="s">
        <v>971</v>
      </c>
      <c r="K122" s="217">
        <v>105.29</v>
      </c>
      <c r="L122" s="218"/>
    </row>
    <row r="123" spans="1:12" x14ac:dyDescent="0.25">
      <c r="A123" s="212">
        <v>122</v>
      </c>
      <c r="B123" s="213">
        <v>1520</v>
      </c>
      <c r="C123" s="214" t="s">
        <v>903</v>
      </c>
      <c r="D123" s="214" t="s">
        <v>330</v>
      </c>
      <c r="E123" s="212">
        <v>186248900</v>
      </c>
      <c r="F123" s="214" t="s">
        <v>1079</v>
      </c>
      <c r="G123" s="214" t="s">
        <v>906</v>
      </c>
      <c r="H123" s="216">
        <v>43151</v>
      </c>
      <c r="I123" s="216">
        <v>43516</v>
      </c>
      <c r="J123" s="214" t="s">
        <v>971</v>
      </c>
      <c r="K123" s="217">
        <v>105.29</v>
      </c>
      <c r="L123" s="218"/>
    </row>
    <row r="124" spans="1:12" x14ac:dyDescent="0.25">
      <c r="A124" s="212">
        <v>123</v>
      </c>
      <c r="B124" s="212">
        <v>1577</v>
      </c>
      <c r="C124" s="214" t="s">
        <v>960</v>
      </c>
      <c r="D124" s="214" t="s">
        <v>618</v>
      </c>
      <c r="E124" s="214" t="s">
        <v>961</v>
      </c>
      <c r="F124" s="214" t="s">
        <v>962</v>
      </c>
      <c r="G124" s="214" t="s">
        <v>906</v>
      </c>
      <c r="H124" s="216">
        <v>43355</v>
      </c>
      <c r="I124" s="216">
        <v>43720</v>
      </c>
      <c r="J124" s="214" t="s">
        <v>971</v>
      </c>
      <c r="K124" s="217">
        <v>807.69513180116007</v>
      </c>
      <c r="L124" s="218"/>
    </row>
    <row r="125" spans="1:12" x14ac:dyDescent="0.25">
      <c r="A125" s="212">
        <v>124</v>
      </c>
      <c r="B125" s="213">
        <v>1781</v>
      </c>
      <c r="C125" s="214" t="s">
        <v>924</v>
      </c>
      <c r="D125" s="214" t="s">
        <v>330</v>
      </c>
      <c r="E125" s="214" t="s">
        <v>925</v>
      </c>
      <c r="F125" s="214" t="s">
        <v>926</v>
      </c>
      <c r="G125" s="214" t="s">
        <v>906</v>
      </c>
      <c r="H125" s="216">
        <v>43301</v>
      </c>
      <c r="I125" s="216">
        <v>43666</v>
      </c>
      <c r="J125" s="214" t="s">
        <v>971</v>
      </c>
      <c r="K125" s="217">
        <v>33.340000000000003</v>
      </c>
      <c r="L125" s="218"/>
    </row>
    <row r="126" spans="1:12" x14ac:dyDescent="0.25">
      <c r="A126" s="212">
        <v>125</v>
      </c>
      <c r="B126" s="213">
        <v>1782</v>
      </c>
      <c r="C126" s="214" t="s">
        <v>924</v>
      </c>
      <c r="D126" s="214" t="s">
        <v>330</v>
      </c>
      <c r="E126" s="214" t="s">
        <v>925</v>
      </c>
      <c r="F126" s="214" t="s">
        <v>927</v>
      </c>
      <c r="G126" s="214" t="s">
        <v>906</v>
      </c>
      <c r="H126" s="216">
        <v>43301</v>
      </c>
      <c r="I126" s="216">
        <v>43666</v>
      </c>
      <c r="J126" s="214" t="s">
        <v>971</v>
      </c>
      <c r="K126" s="217">
        <v>33.340000000000003</v>
      </c>
      <c r="L126" s="218"/>
    </row>
    <row r="127" spans="1:12" x14ac:dyDescent="0.25">
      <c r="A127" s="212">
        <v>126</v>
      </c>
      <c r="B127" s="213">
        <v>1783</v>
      </c>
      <c r="C127" s="214" t="s">
        <v>924</v>
      </c>
      <c r="D127" s="214" t="s">
        <v>330</v>
      </c>
      <c r="E127" s="214" t="s">
        <v>925</v>
      </c>
      <c r="F127" s="214" t="s">
        <v>928</v>
      </c>
      <c r="G127" s="214" t="s">
        <v>906</v>
      </c>
      <c r="H127" s="216">
        <v>43301</v>
      </c>
      <c r="I127" s="216">
        <v>43666</v>
      </c>
      <c r="J127" s="214" t="s">
        <v>971</v>
      </c>
      <c r="K127" s="217">
        <v>33.340000000000003</v>
      </c>
      <c r="L127" s="218"/>
    </row>
    <row r="128" spans="1:12" x14ac:dyDescent="0.25">
      <c r="A128" s="212">
        <v>127</v>
      </c>
      <c r="B128" s="213">
        <v>1784</v>
      </c>
      <c r="C128" s="214" t="s">
        <v>924</v>
      </c>
      <c r="D128" s="214" t="s">
        <v>330</v>
      </c>
      <c r="E128" s="214" t="s">
        <v>925</v>
      </c>
      <c r="F128" s="214" t="s">
        <v>929</v>
      </c>
      <c r="G128" s="214" t="s">
        <v>906</v>
      </c>
      <c r="H128" s="216">
        <v>43301</v>
      </c>
      <c r="I128" s="216">
        <v>43666</v>
      </c>
      <c r="J128" s="214" t="s">
        <v>971</v>
      </c>
      <c r="K128" s="217">
        <v>33.340000000000003</v>
      </c>
      <c r="L128" s="218"/>
    </row>
    <row r="129" spans="1:12" x14ac:dyDescent="0.25">
      <c r="A129" s="212">
        <v>128</v>
      </c>
      <c r="B129" s="213">
        <v>1787</v>
      </c>
      <c r="C129" s="214" t="s">
        <v>924</v>
      </c>
      <c r="D129" s="214" t="s">
        <v>330</v>
      </c>
      <c r="E129" s="214" t="s">
        <v>925</v>
      </c>
      <c r="F129" s="214" t="s">
        <v>930</v>
      </c>
      <c r="G129" s="214" t="s">
        <v>906</v>
      </c>
      <c r="H129" s="216">
        <v>43301</v>
      </c>
      <c r="I129" s="216">
        <v>43666</v>
      </c>
      <c r="J129" s="214" t="s">
        <v>971</v>
      </c>
      <c r="K129" s="217">
        <v>33.340000000000003</v>
      </c>
      <c r="L129" s="218"/>
    </row>
    <row r="130" spans="1:12" x14ac:dyDescent="0.25">
      <c r="A130" s="212">
        <v>129</v>
      </c>
      <c r="B130" s="212">
        <v>2035</v>
      </c>
      <c r="C130" s="214" t="s">
        <v>915</v>
      </c>
      <c r="D130" s="214" t="s">
        <v>916</v>
      </c>
      <c r="E130" s="214" t="s">
        <v>917</v>
      </c>
      <c r="F130" s="214">
        <v>12336741</v>
      </c>
      <c r="G130" s="214" t="s">
        <v>918</v>
      </c>
      <c r="H130" s="216">
        <v>43235</v>
      </c>
      <c r="I130" s="216">
        <v>43419</v>
      </c>
      <c r="J130" s="214" t="s">
        <v>971</v>
      </c>
      <c r="K130" s="217">
        <v>53.703289326471243</v>
      </c>
      <c r="L130" s="218"/>
    </row>
    <row r="131" spans="1:12" ht="25.5" x14ac:dyDescent="0.25">
      <c r="A131" s="212">
        <v>130</v>
      </c>
      <c r="B131" s="213">
        <v>2092</v>
      </c>
      <c r="C131" s="214" t="s">
        <v>915</v>
      </c>
      <c r="D131" s="213" t="s">
        <v>916</v>
      </c>
      <c r="E131" s="213" t="s">
        <v>792</v>
      </c>
      <c r="F131" s="214">
        <v>12337042</v>
      </c>
      <c r="G131" s="212" t="s">
        <v>918</v>
      </c>
      <c r="H131" s="219" t="s">
        <v>333</v>
      </c>
      <c r="I131" s="216" t="s">
        <v>333</v>
      </c>
      <c r="J131" s="214" t="s">
        <v>974</v>
      </c>
      <c r="K131" s="217">
        <v>57.828538383692354</v>
      </c>
      <c r="L131" s="218" t="s">
        <v>1080</v>
      </c>
    </row>
    <row r="132" spans="1:12" x14ac:dyDescent="0.25">
      <c r="A132" s="212">
        <v>131</v>
      </c>
      <c r="B132" s="214">
        <v>2094</v>
      </c>
      <c r="C132" s="214" t="s">
        <v>835</v>
      </c>
      <c r="D132" s="214" t="s">
        <v>364</v>
      </c>
      <c r="E132" s="214" t="s">
        <v>836</v>
      </c>
      <c r="F132" s="212">
        <v>14354695</v>
      </c>
      <c r="G132" s="214" t="s">
        <v>906</v>
      </c>
      <c r="H132" s="216">
        <v>43208</v>
      </c>
      <c r="I132" s="216">
        <v>43573</v>
      </c>
      <c r="J132" s="214" t="s">
        <v>971</v>
      </c>
      <c r="K132" s="217">
        <v>89.505482210785416</v>
      </c>
      <c r="L132" s="210"/>
    </row>
    <row r="133" spans="1:12" x14ac:dyDescent="0.25">
      <c r="A133" s="212">
        <v>132</v>
      </c>
      <c r="B133" s="214">
        <v>2095</v>
      </c>
      <c r="C133" s="214" t="s">
        <v>835</v>
      </c>
      <c r="D133" s="214" t="s">
        <v>364</v>
      </c>
      <c r="E133" s="214" t="s">
        <v>836</v>
      </c>
      <c r="F133" s="212">
        <v>14354681</v>
      </c>
      <c r="G133" s="214" t="s">
        <v>906</v>
      </c>
      <c r="H133" s="216">
        <v>43208</v>
      </c>
      <c r="I133" s="216">
        <v>43573</v>
      </c>
      <c r="J133" s="214" t="s">
        <v>971</v>
      </c>
      <c r="K133" s="217">
        <v>89.505482210785416</v>
      </c>
      <c r="L133" s="210"/>
    </row>
    <row r="134" spans="1:12" x14ac:dyDescent="0.25">
      <c r="A134" s="212">
        <v>133</v>
      </c>
      <c r="B134" s="214">
        <v>2096</v>
      </c>
      <c r="C134" s="214" t="s">
        <v>835</v>
      </c>
      <c r="D134" s="214" t="s">
        <v>364</v>
      </c>
      <c r="E134" s="214" t="s">
        <v>836</v>
      </c>
      <c r="F134" s="212">
        <v>14354691</v>
      </c>
      <c r="G134" s="214" t="s">
        <v>906</v>
      </c>
      <c r="H134" s="216">
        <v>43216</v>
      </c>
      <c r="I134" s="216">
        <v>43581</v>
      </c>
      <c r="J134" s="214" t="s">
        <v>971</v>
      </c>
      <c r="K134" s="217">
        <v>89.505482210785416</v>
      </c>
      <c r="L134" s="210"/>
    </row>
    <row r="135" spans="1:12" x14ac:dyDescent="0.25">
      <c r="A135" s="212">
        <v>134</v>
      </c>
      <c r="B135" s="214">
        <v>2097</v>
      </c>
      <c r="C135" s="214" t="s">
        <v>835</v>
      </c>
      <c r="D135" s="214" t="s">
        <v>364</v>
      </c>
      <c r="E135" s="214" t="s">
        <v>836</v>
      </c>
      <c r="F135" s="212">
        <v>7322788</v>
      </c>
      <c r="G135" s="214" t="s">
        <v>906</v>
      </c>
      <c r="H135" s="216">
        <v>43215</v>
      </c>
      <c r="I135" s="216">
        <v>43580</v>
      </c>
      <c r="J135" s="214" t="s">
        <v>971</v>
      </c>
      <c r="K135" s="217">
        <v>89.505482210785416</v>
      </c>
      <c r="L135" s="210"/>
    </row>
    <row r="136" spans="1:12" ht="25.5" x14ac:dyDescent="0.25">
      <c r="A136" s="212">
        <v>135</v>
      </c>
      <c r="B136" s="212">
        <v>2217</v>
      </c>
      <c r="C136" s="212" t="s">
        <v>911</v>
      </c>
      <c r="D136" s="212" t="s">
        <v>912</v>
      </c>
      <c r="E136" s="212" t="s">
        <v>913</v>
      </c>
      <c r="F136" s="212" t="s">
        <v>914</v>
      </c>
      <c r="G136" s="214" t="s">
        <v>906</v>
      </c>
      <c r="H136" s="216">
        <v>43215</v>
      </c>
      <c r="I136" s="216">
        <v>43579</v>
      </c>
      <c r="J136" s="214" t="s">
        <v>971</v>
      </c>
      <c r="K136" s="225" t="s">
        <v>1081</v>
      </c>
      <c r="L136" s="210"/>
    </row>
    <row r="137" spans="1:12" ht="25.5" x14ac:dyDescent="0.25">
      <c r="A137" s="212">
        <v>136</v>
      </c>
      <c r="B137" s="212">
        <v>2346</v>
      </c>
      <c r="C137" s="212" t="s">
        <v>1082</v>
      </c>
      <c r="D137" s="212" t="s">
        <v>904</v>
      </c>
      <c r="E137" s="212">
        <v>186002441</v>
      </c>
      <c r="F137" s="212" t="s">
        <v>1083</v>
      </c>
      <c r="G137" s="214" t="s">
        <v>906</v>
      </c>
      <c r="H137" s="216">
        <v>43129</v>
      </c>
      <c r="I137" s="216">
        <v>43494</v>
      </c>
      <c r="J137" s="214" t="s">
        <v>971</v>
      </c>
      <c r="K137" s="225" t="s">
        <v>1084</v>
      </c>
      <c r="L137" s="210"/>
    </row>
    <row r="138" spans="1:12" ht="25.5" x14ac:dyDescent="0.25">
      <c r="A138" s="212">
        <v>137</v>
      </c>
      <c r="B138" s="212">
        <v>2347</v>
      </c>
      <c r="C138" s="212" t="s">
        <v>1082</v>
      </c>
      <c r="D138" s="212" t="s">
        <v>904</v>
      </c>
      <c r="E138" s="212">
        <v>186002441</v>
      </c>
      <c r="F138" s="212" t="s">
        <v>1085</v>
      </c>
      <c r="G138" s="214" t="s">
        <v>906</v>
      </c>
      <c r="H138" s="216">
        <v>43137</v>
      </c>
      <c r="I138" s="216">
        <v>43502</v>
      </c>
      <c r="J138" s="214" t="s">
        <v>971</v>
      </c>
      <c r="K138" s="225" t="s">
        <v>1084</v>
      </c>
      <c r="L138" s="210"/>
    </row>
    <row r="139" spans="1:12" ht="25.5" x14ac:dyDescent="0.25">
      <c r="A139" s="212">
        <v>138</v>
      </c>
      <c r="B139" s="212">
        <v>2348</v>
      </c>
      <c r="C139" s="212" t="s">
        <v>903</v>
      </c>
      <c r="D139" s="212" t="s">
        <v>904</v>
      </c>
      <c r="E139" s="212">
        <v>186248900</v>
      </c>
      <c r="F139" s="212" t="s">
        <v>1086</v>
      </c>
      <c r="G139" s="214" t="s">
        <v>906</v>
      </c>
      <c r="H139" s="216">
        <v>43180</v>
      </c>
      <c r="I139" s="216">
        <v>43545</v>
      </c>
      <c r="J139" s="214" t="s">
        <v>971</v>
      </c>
      <c r="K139" s="225" t="s">
        <v>1087</v>
      </c>
      <c r="L139" s="210"/>
    </row>
    <row r="140" spans="1:12" ht="25.5" x14ac:dyDescent="0.25">
      <c r="A140" s="212">
        <v>139</v>
      </c>
      <c r="B140" s="212">
        <v>2349</v>
      </c>
      <c r="C140" s="212" t="s">
        <v>903</v>
      </c>
      <c r="D140" s="212" t="s">
        <v>904</v>
      </c>
      <c r="E140" s="212">
        <v>186248900</v>
      </c>
      <c r="F140" s="212" t="s">
        <v>1088</v>
      </c>
      <c r="G140" s="214" t="s">
        <v>906</v>
      </c>
      <c r="H140" s="216">
        <v>43180</v>
      </c>
      <c r="I140" s="216">
        <v>43545</v>
      </c>
      <c r="J140" s="214" t="s">
        <v>971</v>
      </c>
      <c r="K140" s="225" t="s">
        <v>1087</v>
      </c>
      <c r="L140" s="210"/>
    </row>
    <row r="141" spans="1:12" ht="25.5" x14ac:dyDescent="0.25">
      <c r="A141" s="212">
        <v>140</v>
      </c>
      <c r="B141" s="212">
        <v>2350</v>
      </c>
      <c r="C141" s="212" t="s">
        <v>903</v>
      </c>
      <c r="D141" s="212" t="s">
        <v>904</v>
      </c>
      <c r="E141" s="212">
        <v>186248900</v>
      </c>
      <c r="F141" s="212" t="s">
        <v>1089</v>
      </c>
      <c r="G141" s="214" t="s">
        <v>906</v>
      </c>
      <c r="H141" s="216">
        <v>43179</v>
      </c>
      <c r="I141" s="216">
        <v>43544</v>
      </c>
      <c r="J141" s="214" t="s">
        <v>971</v>
      </c>
      <c r="K141" s="225" t="s">
        <v>1087</v>
      </c>
      <c r="L141" s="210"/>
    </row>
    <row r="142" spans="1:12" ht="25.5" x14ac:dyDescent="0.25">
      <c r="A142" s="212">
        <v>141</v>
      </c>
      <c r="B142" s="212">
        <v>2351</v>
      </c>
      <c r="C142" s="212" t="s">
        <v>903</v>
      </c>
      <c r="D142" s="212" t="s">
        <v>904</v>
      </c>
      <c r="E142" s="212">
        <v>186248900</v>
      </c>
      <c r="F142" s="212" t="s">
        <v>1090</v>
      </c>
      <c r="G142" s="214" t="s">
        <v>906</v>
      </c>
      <c r="H142" s="216">
        <v>43199</v>
      </c>
      <c r="I142" s="216">
        <v>43564</v>
      </c>
      <c r="J142" s="214" t="s">
        <v>971</v>
      </c>
      <c r="K142" s="225" t="s">
        <v>1087</v>
      </c>
      <c r="L142" s="210"/>
    </row>
    <row r="143" spans="1:12" ht="25.5" x14ac:dyDescent="0.25">
      <c r="A143" s="212">
        <v>142</v>
      </c>
      <c r="B143" s="212">
        <v>2352</v>
      </c>
      <c r="C143" s="212" t="s">
        <v>1091</v>
      </c>
      <c r="D143" s="212" t="s">
        <v>904</v>
      </c>
      <c r="E143" s="212" t="s">
        <v>1005</v>
      </c>
      <c r="F143" s="212" t="s">
        <v>1092</v>
      </c>
      <c r="G143" s="214" t="s">
        <v>906</v>
      </c>
      <c r="H143" s="216">
        <v>43264</v>
      </c>
      <c r="I143" s="216">
        <v>43629</v>
      </c>
      <c r="J143" s="214" t="s">
        <v>971</v>
      </c>
      <c r="K143" s="225" t="s">
        <v>1084</v>
      </c>
      <c r="L143" s="210"/>
    </row>
    <row r="144" spans="1:12" ht="25.5" x14ac:dyDescent="0.25">
      <c r="A144" s="212">
        <v>143</v>
      </c>
      <c r="B144" s="212">
        <v>2353</v>
      </c>
      <c r="C144" s="212" t="s">
        <v>1091</v>
      </c>
      <c r="D144" s="212" t="s">
        <v>904</v>
      </c>
      <c r="E144" s="212" t="s">
        <v>1005</v>
      </c>
      <c r="F144" s="212" t="s">
        <v>1093</v>
      </c>
      <c r="G144" s="214" t="s">
        <v>906</v>
      </c>
      <c r="H144" s="216">
        <v>43264</v>
      </c>
      <c r="I144" s="216">
        <v>43629</v>
      </c>
      <c r="J144" s="214" t="s">
        <v>971</v>
      </c>
      <c r="K144" s="225" t="s">
        <v>1084</v>
      </c>
      <c r="L144" s="210"/>
    </row>
    <row r="145" spans="1:12" ht="25.5" x14ac:dyDescent="0.25">
      <c r="A145" s="212">
        <v>144</v>
      </c>
      <c r="B145" s="212">
        <v>2354</v>
      </c>
      <c r="C145" s="212" t="s">
        <v>1091</v>
      </c>
      <c r="D145" s="212" t="s">
        <v>904</v>
      </c>
      <c r="E145" s="212" t="s">
        <v>1005</v>
      </c>
      <c r="F145" s="212" t="s">
        <v>1094</v>
      </c>
      <c r="G145" s="214" t="s">
        <v>906</v>
      </c>
      <c r="H145" s="216">
        <v>43264</v>
      </c>
      <c r="I145" s="216">
        <v>43629</v>
      </c>
      <c r="J145" s="214" t="s">
        <v>971</v>
      </c>
      <c r="K145" s="225" t="s">
        <v>1084</v>
      </c>
      <c r="L145" s="210"/>
    </row>
    <row r="146" spans="1:12" ht="25.5" x14ac:dyDescent="0.25">
      <c r="A146" s="212">
        <v>145</v>
      </c>
      <c r="B146" s="212">
        <v>2355</v>
      </c>
      <c r="C146" s="212" t="s">
        <v>1091</v>
      </c>
      <c r="D146" s="212" t="s">
        <v>904</v>
      </c>
      <c r="E146" s="212" t="s">
        <v>1005</v>
      </c>
      <c r="F146" s="212" t="s">
        <v>1095</v>
      </c>
      <c r="G146" s="214" t="s">
        <v>906</v>
      </c>
      <c r="H146" s="216">
        <v>43264</v>
      </c>
      <c r="I146" s="216">
        <v>43629</v>
      </c>
      <c r="J146" s="214" t="s">
        <v>971</v>
      </c>
      <c r="K146" s="225" t="s">
        <v>1084</v>
      </c>
      <c r="L146" s="210"/>
    </row>
  </sheetData>
  <autoFilter ref="A1:L146" xr:uid="{00000000-0009-0000-0000-000004000000}"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J20"/>
  <sheetViews>
    <sheetView workbookViewId="0">
      <selection activeCell="E3" sqref="E3:E20"/>
    </sheetView>
  </sheetViews>
  <sheetFormatPr defaultRowHeight="15" x14ac:dyDescent="0.25"/>
  <cols>
    <col min="1" max="1" width="4.140625" style="230" customWidth="1"/>
    <col min="2" max="2" width="10.7109375" style="230" bestFit="1" customWidth="1"/>
    <col min="3" max="3" width="33.85546875" style="230" bestFit="1" customWidth="1"/>
    <col min="4" max="4" width="13.28515625" style="230" bestFit="1" customWidth="1"/>
    <col min="5" max="5" width="40.85546875" style="230" bestFit="1" customWidth="1"/>
    <col min="6" max="7" width="9.5703125" style="230" bestFit="1" customWidth="1"/>
    <col min="8" max="8" width="7.5703125" style="230" bestFit="1" customWidth="1"/>
    <col min="9" max="9" width="5.42578125" style="230" bestFit="1" customWidth="1"/>
    <col min="10" max="10" width="10.5703125" style="230" bestFit="1" customWidth="1"/>
  </cols>
  <sheetData>
    <row r="1" spans="1:10" x14ac:dyDescent="0.25">
      <c r="H1" s="230">
        <v>3.98</v>
      </c>
      <c r="I1" s="230">
        <v>1.34</v>
      </c>
    </row>
    <row r="2" spans="1:10" ht="38.25" x14ac:dyDescent="0.25">
      <c r="A2" s="231" t="s">
        <v>6</v>
      </c>
      <c r="B2" s="231" t="s">
        <v>899</v>
      </c>
      <c r="C2" s="231" t="s">
        <v>900</v>
      </c>
      <c r="D2" s="231" t="s">
        <v>901</v>
      </c>
      <c r="E2" s="231" t="s">
        <v>966</v>
      </c>
      <c r="F2" s="231" t="s">
        <v>1096</v>
      </c>
      <c r="G2" s="232" t="s">
        <v>902</v>
      </c>
      <c r="H2" s="231" t="s">
        <v>1097</v>
      </c>
      <c r="I2" s="231" t="s">
        <v>1098</v>
      </c>
      <c r="J2" s="231" t="s">
        <v>1099</v>
      </c>
    </row>
    <row r="3" spans="1:10" x14ac:dyDescent="0.25">
      <c r="A3" s="233">
        <v>1</v>
      </c>
      <c r="B3" s="233" t="s">
        <v>1100</v>
      </c>
      <c r="C3" s="233" t="s">
        <v>1101</v>
      </c>
      <c r="D3" s="233" t="s">
        <v>21</v>
      </c>
      <c r="E3" s="233">
        <v>704826</v>
      </c>
      <c r="F3" s="233">
        <v>95030</v>
      </c>
      <c r="G3" s="234">
        <v>43303</v>
      </c>
      <c r="H3" s="233">
        <v>1279.33</v>
      </c>
      <c r="I3" s="233"/>
      <c r="J3" s="235">
        <f>(H3/$H$1)+(I3/$I$1)</f>
        <v>321.4396984924623</v>
      </c>
    </row>
    <row r="4" spans="1:10" x14ac:dyDescent="0.25">
      <c r="A4" s="233">
        <v>2</v>
      </c>
      <c r="B4" s="233" t="s">
        <v>1102</v>
      </c>
      <c r="C4" s="233" t="s">
        <v>1101</v>
      </c>
      <c r="D4" s="233" t="s">
        <v>21</v>
      </c>
      <c r="E4" s="233">
        <v>796741</v>
      </c>
      <c r="F4" s="233">
        <v>90274</v>
      </c>
      <c r="G4" s="234">
        <v>43180</v>
      </c>
      <c r="H4" s="233">
        <v>1279.33</v>
      </c>
      <c r="I4" s="233"/>
      <c r="J4" s="236">
        <f t="shared" ref="J4:J19" si="0">(H4/$H$1)+(I4/$I$1)</f>
        <v>321.4396984924623</v>
      </c>
    </row>
    <row r="5" spans="1:10" ht="25.5" x14ac:dyDescent="0.25">
      <c r="A5" s="233">
        <v>3</v>
      </c>
      <c r="B5" s="233" t="s">
        <v>1103</v>
      </c>
      <c r="C5" s="233" t="s">
        <v>1101</v>
      </c>
      <c r="D5" s="233" t="s">
        <v>892</v>
      </c>
      <c r="E5" s="233" t="s">
        <v>1104</v>
      </c>
      <c r="F5" s="233" t="s">
        <v>333</v>
      </c>
      <c r="G5" s="234">
        <v>43174</v>
      </c>
      <c r="H5" s="233"/>
      <c r="I5" s="233">
        <v>650</v>
      </c>
      <c r="J5" s="236">
        <f t="shared" si="0"/>
        <v>485.07462686567163</v>
      </c>
    </row>
    <row r="6" spans="1:10" ht="25.5" x14ac:dyDescent="0.25">
      <c r="A6" s="233">
        <v>4</v>
      </c>
      <c r="B6" s="233" t="s">
        <v>1105</v>
      </c>
      <c r="C6" s="233" t="s">
        <v>1106</v>
      </c>
      <c r="D6" s="233" t="s">
        <v>892</v>
      </c>
      <c r="E6" s="233" t="s">
        <v>1107</v>
      </c>
      <c r="F6" s="233" t="s">
        <v>333</v>
      </c>
      <c r="G6" s="234">
        <v>43526</v>
      </c>
      <c r="H6" s="233"/>
      <c r="I6" s="233">
        <v>840</v>
      </c>
      <c r="J6" s="235">
        <f t="shared" si="0"/>
        <v>626.86567164179098</v>
      </c>
    </row>
    <row r="7" spans="1:10" ht="25.5" x14ac:dyDescent="0.25">
      <c r="A7" s="233">
        <v>5</v>
      </c>
      <c r="B7" s="233" t="s">
        <v>1108</v>
      </c>
      <c r="C7" s="233" t="s">
        <v>896</v>
      </c>
      <c r="D7" s="233" t="s">
        <v>1109</v>
      </c>
      <c r="E7" s="233">
        <v>1459564</v>
      </c>
      <c r="F7" s="233" t="s">
        <v>333</v>
      </c>
      <c r="G7" s="234">
        <v>43441</v>
      </c>
      <c r="H7" s="233"/>
      <c r="I7" s="233">
        <v>650</v>
      </c>
      <c r="J7" s="235">
        <f t="shared" si="0"/>
        <v>485.07462686567163</v>
      </c>
    </row>
    <row r="8" spans="1:10" ht="25.5" x14ac:dyDescent="0.25">
      <c r="A8" s="233">
        <v>6</v>
      </c>
      <c r="B8" s="233" t="s">
        <v>1110</v>
      </c>
      <c r="C8" s="233" t="s">
        <v>719</v>
      </c>
      <c r="D8" s="233" t="s">
        <v>892</v>
      </c>
      <c r="E8" s="233" t="s">
        <v>1111</v>
      </c>
      <c r="F8" s="233" t="s">
        <v>333</v>
      </c>
      <c r="G8" s="234">
        <v>43440</v>
      </c>
      <c r="H8" s="233"/>
      <c r="I8" s="233">
        <v>650</v>
      </c>
      <c r="J8" s="235">
        <f t="shared" si="0"/>
        <v>485.07462686567163</v>
      </c>
    </row>
    <row r="9" spans="1:10" ht="25.5" x14ac:dyDescent="0.25">
      <c r="A9" s="233">
        <v>7</v>
      </c>
      <c r="B9" s="233" t="s">
        <v>1112</v>
      </c>
      <c r="C9" s="233" t="s">
        <v>719</v>
      </c>
      <c r="D9" s="233" t="s">
        <v>892</v>
      </c>
      <c r="E9" s="233" t="s">
        <v>1113</v>
      </c>
      <c r="F9" s="233" t="s">
        <v>333</v>
      </c>
      <c r="G9" s="234">
        <v>43440</v>
      </c>
      <c r="H9" s="233"/>
      <c r="I9" s="233">
        <v>650</v>
      </c>
      <c r="J9" s="235">
        <f t="shared" si="0"/>
        <v>485.07462686567163</v>
      </c>
    </row>
    <row r="10" spans="1:10" x14ac:dyDescent="0.25">
      <c r="A10" s="233">
        <v>8</v>
      </c>
      <c r="B10" s="233" t="s">
        <v>1114</v>
      </c>
      <c r="C10" s="233" t="s">
        <v>675</v>
      </c>
      <c r="D10" s="233" t="s">
        <v>676</v>
      </c>
      <c r="E10" s="233" t="s">
        <v>1115</v>
      </c>
      <c r="F10" s="233">
        <v>95156</v>
      </c>
      <c r="G10" s="234">
        <v>43423</v>
      </c>
      <c r="H10" s="233">
        <v>600</v>
      </c>
      <c r="I10" s="233"/>
      <c r="J10" s="235">
        <f t="shared" si="0"/>
        <v>150.7537688442211</v>
      </c>
    </row>
    <row r="11" spans="1:10" ht="25.5" x14ac:dyDescent="0.25">
      <c r="A11" s="233">
        <v>9</v>
      </c>
      <c r="B11" s="233" t="s">
        <v>1116</v>
      </c>
      <c r="C11" s="233" t="s">
        <v>1117</v>
      </c>
      <c r="D11" s="233" t="s">
        <v>686</v>
      </c>
      <c r="E11" s="233" t="s">
        <v>1118</v>
      </c>
      <c r="F11" s="233">
        <v>95156</v>
      </c>
      <c r="G11" s="234">
        <v>43423</v>
      </c>
      <c r="H11" s="233">
        <v>550</v>
      </c>
      <c r="I11" s="233"/>
      <c r="J11" s="235">
        <f t="shared" si="0"/>
        <v>138.19095477386935</v>
      </c>
    </row>
    <row r="12" spans="1:10" x14ac:dyDescent="0.25">
      <c r="A12" s="233">
        <v>10</v>
      </c>
      <c r="B12" s="233" t="s">
        <v>1119</v>
      </c>
      <c r="C12" s="233" t="s">
        <v>1120</v>
      </c>
      <c r="D12" s="233" t="s">
        <v>686</v>
      </c>
      <c r="E12" s="233" t="s">
        <v>1121</v>
      </c>
      <c r="F12" s="233">
        <v>95157</v>
      </c>
      <c r="G12" s="234">
        <v>43423</v>
      </c>
      <c r="H12" s="233">
        <v>1500</v>
      </c>
      <c r="I12" s="233"/>
      <c r="J12" s="235">
        <f t="shared" si="0"/>
        <v>376.88442211055275</v>
      </c>
    </row>
    <row r="13" spans="1:10" ht="25.5" x14ac:dyDescent="0.25">
      <c r="A13" s="233">
        <v>11</v>
      </c>
      <c r="B13" s="233" t="s">
        <v>1122</v>
      </c>
      <c r="C13" s="233" t="s">
        <v>1123</v>
      </c>
      <c r="D13" s="233" t="s">
        <v>364</v>
      </c>
      <c r="E13" s="233" t="s">
        <v>1124</v>
      </c>
      <c r="F13" s="233" t="s">
        <v>333</v>
      </c>
      <c r="G13" s="234">
        <v>43423</v>
      </c>
      <c r="H13" s="233">
        <v>250</v>
      </c>
      <c r="I13" s="233"/>
      <c r="J13" s="235">
        <f t="shared" si="0"/>
        <v>62.814070351758794</v>
      </c>
    </row>
    <row r="14" spans="1:10" x14ac:dyDescent="0.25">
      <c r="A14" s="233">
        <v>12</v>
      </c>
      <c r="B14" s="233" t="s">
        <v>1125</v>
      </c>
      <c r="C14" s="233" t="s">
        <v>640</v>
      </c>
      <c r="D14" s="233" t="s">
        <v>81</v>
      </c>
      <c r="E14" s="233">
        <v>95162</v>
      </c>
      <c r="F14" s="233">
        <v>95162</v>
      </c>
      <c r="G14" s="234">
        <v>43423</v>
      </c>
      <c r="H14" s="233">
        <v>250</v>
      </c>
      <c r="I14" s="233"/>
      <c r="J14" s="235">
        <f t="shared" si="0"/>
        <v>62.814070351758794</v>
      </c>
    </row>
    <row r="15" spans="1:10" x14ac:dyDescent="0.25">
      <c r="A15" s="233">
        <v>13</v>
      </c>
      <c r="B15" s="233" t="s">
        <v>1126</v>
      </c>
      <c r="C15" s="233" t="s">
        <v>640</v>
      </c>
      <c r="D15" s="233" t="s">
        <v>81</v>
      </c>
      <c r="E15" s="233">
        <v>95163</v>
      </c>
      <c r="F15" s="233">
        <v>95163</v>
      </c>
      <c r="G15" s="234">
        <v>43423</v>
      </c>
      <c r="H15" s="233">
        <v>250</v>
      </c>
      <c r="I15" s="233"/>
      <c r="J15" s="235">
        <f t="shared" si="0"/>
        <v>62.814070351758794</v>
      </c>
    </row>
    <row r="16" spans="1:10" x14ac:dyDescent="0.25">
      <c r="A16" s="233">
        <v>14</v>
      </c>
      <c r="B16" s="233" t="s">
        <v>1127</v>
      </c>
      <c r="C16" s="233" t="s">
        <v>640</v>
      </c>
      <c r="D16" s="233" t="s">
        <v>81</v>
      </c>
      <c r="E16" s="233">
        <v>95179</v>
      </c>
      <c r="F16" s="233">
        <v>95179</v>
      </c>
      <c r="G16" s="234">
        <v>43424</v>
      </c>
      <c r="H16" s="233">
        <v>250</v>
      </c>
      <c r="I16" s="233"/>
      <c r="J16" s="235">
        <f t="shared" si="0"/>
        <v>62.814070351758794</v>
      </c>
    </row>
    <row r="17" spans="1:10" x14ac:dyDescent="0.25">
      <c r="A17" s="233">
        <v>15</v>
      </c>
      <c r="B17" s="233" t="s">
        <v>1128</v>
      </c>
      <c r="C17" s="233" t="s">
        <v>640</v>
      </c>
      <c r="D17" s="233" t="s">
        <v>81</v>
      </c>
      <c r="E17" s="233">
        <v>95141</v>
      </c>
      <c r="F17" s="233">
        <v>95141</v>
      </c>
      <c r="G17" s="234">
        <v>43424</v>
      </c>
      <c r="H17" s="233">
        <v>250</v>
      </c>
      <c r="I17" s="233"/>
      <c r="J17" s="235">
        <f t="shared" si="0"/>
        <v>62.814070351758794</v>
      </c>
    </row>
    <row r="18" spans="1:10" x14ac:dyDescent="0.25">
      <c r="A18" s="233">
        <v>16</v>
      </c>
      <c r="B18" s="233" t="s">
        <v>1129</v>
      </c>
      <c r="C18" s="233" t="s">
        <v>640</v>
      </c>
      <c r="D18" s="233" t="s">
        <v>81</v>
      </c>
      <c r="E18" s="233">
        <v>95178</v>
      </c>
      <c r="F18" s="233">
        <v>95178</v>
      </c>
      <c r="G18" s="234">
        <v>43424</v>
      </c>
      <c r="H18" s="233">
        <v>250</v>
      </c>
      <c r="I18" s="233"/>
      <c r="J18" s="235">
        <f t="shared" si="0"/>
        <v>62.814070351758794</v>
      </c>
    </row>
    <row r="19" spans="1:10" x14ac:dyDescent="0.25">
      <c r="A19" s="233"/>
      <c r="B19" s="233" t="s">
        <v>1223</v>
      </c>
      <c r="C19" s="233" t="s">
        <v>640</v>
      </c>
      <c r="D19" s="233" t="s">
        <v>81</v>
      </c>
      <c r="E19" s="233">
        <v>95142</v>
      </c>
      <c r="F19" s="233">
        <v>95142</v>
      </c>
      <c r="G19" s="234">
        <v>43783</v>
      </c>
      <c r="H19" s="233">
        <v>175</v>
      </c>
      <c r="I19" s="233"/>
      <c r="J19" s="235">
        <f t="shared" si="0"/>
        <v>43.969849246231156</v>
      </c>
    </row>
    <row r="20" spans="1:10" x14ac:dyDescent="0.25">
      <c r="A20" s="233"/>
      <c r="B20" s="233" t="s">
        <v>1224</v>
      </c>
      <c r="C20" s="233" t="s">
        <v>1222</v>
      </c>
      <c r="D20" s="233" t="s">
        <v>1225</v>
      </c>
      <c r="E20" s="233" t="s">
        <v>1226</v>
      </c>
      <c r="F20" s="233" t="s">
        <v>333</v>
      </c>
      <c r="G20" s="234">
        <v>43607</v>
      </c>
      <c r="H20" s="233"/>
      <c r="I20" s="233"/>
      <c r="J20" s="235"/>
    </row>
  </sheetData>
  <pageMargins left="0.7" right="0.7" top="0.75" bottom="0.75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AG77"/>
  <sheetViews>
    <sheetView zoomScale="80" zoomScaleNormal="80" workbookViewId="0">
      <pane xSplit="4" ySplit="4" topLeftCell="E65" activePane="bottomRight" state="frozen"/>
      <selection pane="topRight" activeCell="E1" sqref="E1"/>
      <selection pane="bottomLeft" activeCell="A5" sqref="A5"/>
      <selection pane="bottomRight" activeCell="B71" sqref="B71"/>
    </sheetView>
  </sheetViews>
  <sheetFormatPr defaultColWidth="9.140625" defaultRowHeight="12.75" x14ac:dyDescent="0.2"/>
  <cols>
    <col min="1" max="1" width="4.28515625" style="206" customWidth="1"/>
    <col min="2" max="2" width="32.28515625" style="4" customWidth="1"/>
    <col min="3" max="3" width="27.28515625" style="126" customWidth="1"/>
    <col min="4" max="4" width="12.85546875" style="126" customWidth="1"/>
    <col min="5" max="5" width="17.42578125" style="6" bestFit="1" customWidth="1"/>
    <col min="6" max="6" width="21.140625" style="6" bestFit="1" customWidth="1"/>
    <col min="7" max="7" width="15.28515625" style="6" customWidth="1"/>
    <col min="8" max="8" width="13.140625" style="6" customWidth="1"/>
    <col min="9" max="9" width="17" style="6" customWidth="1"/>
    <col min="10" max="10" width="26.28515625" style="126" customWidth="1"/>
    <col min="11" max="11" width="11" style="6" customWidth="1"/>
    <col min="12" max="12" width="20.28515625" style="6" customWidth="1"/>
    <col min="13" max="13" width="28.7109375" style="126" customWidth="1"/>
    <col min="14" max="14" width="9.140625" style="6"/>
    <col min="15" max="23" width="9.140625" style="5"/>
    <col min="24" max="33" width="9.140625" style="3"/>
    <col min="34" max="16384" width="9.140625" style="1"/>
  </cols>
  <sheetData>
    <row r="1" spans="1:33" ht="13.5" thickBot="1" x14ac:dyDescent="0.25">
      <c r="A1" s="983" t="s">
        <v>0</v>
      </c>
      <c r="B1" s="983"/>
      <c r="C1" s="983"/>
      <c r="D1" s="983"/>
      <c r="E1" s="983"/>
      <c r="F1" s="983"/>
      <c r="G1" s="983"/>
      <c r="H1" s="983"/>
      <c r="I1" s="983"/>
      <c r="J1" s="983"/>
      <c r="K1" s="983"/>
      <c r="L1" s="983"/>
      <c r="M1" s="983"/>
    </row>
    <row r="2" spans="1:33" ht="26.25" thickBot="1" x14ac:dyDescent="0.25">
      <c r="A2" s="125" t="s">
        <v>1</v>
      </c>
      <c r="F2" s="6" t="s">
        <v>2</v>
      </c>
      <c r="G2" s="126" t="s">
        <v>3</v>
      </c>
      <c r="H2" s="127">
        <f ca="1">TODAY()+14</f>
        <v>44039</v>
      </c>
      <c r="I2" s="6" t="s">
        <v>4</v>
      </c>
      <c r="J2" s="128">
        <f ca="1">NOW()</f>
        <v>44025.823715509257</v>
      </c>
    </row>
    <row r="3" spans="1:33" ht="13.5" thickBot="1" x14ac:dyDescent="0.25">
      <c r="A3" s="125" t="s">
        <v>5</v>
      </c>
    </row>
    <row r="4" spans="1:33" s="2" customFormat="1" ht="26.25" thickBot="1" x14ac:dyDescent="0.25">
      <c r="A4" s="129" t="s">
        <v>6</v>
      </c>
      <c r="B4" s="130" t="s">
        <v>7</v>
      </c>
      <c r="C4" s="131" t="s">
        <v>8</v>
      </c>
      <c r="D4" s="132" t="s">
        <v>9</v>
      </c>
      <c r="E4" s="133" t="s">
        <v>10</v>
      </c>
      <c r="F4" s="134" t="s">
        <v>11</v>
      </c>
      <c r="G4" s="135" t="s">
        <v>12</v>
      </c>
      <c r="H4" s="136" t="s">
        <v>13</v>
      </c>
      <c r="I4" s="137" t="s">
        <v>14</v>
      </c>
      <c r="J4" s="136" t="s">
        <v>15</v>
      </c>
      <c r="K4" s="138" t="s">
        <v>16</v>
      </c>
      <c r="L4" s="139" t="s">
        <v>17</v>
      </c>
      <c r="M4" s="140" t="s">
        <v>18</v>
      </c>
      <c r="N4" s="6"/>
      <c r="O4" s="6"/>
      <c r="P4" s="6"/>
      <c r="Q4" s="6"/>
      <c r="R4" s="6"/>
      <c r="S4" s="6"/>
      <c r="T4" s="6"/>
      <c r="U4" s="6"/>
      <c r="V4" s="6"/>
      <c r="W4" s="6"/>
      <c r="X4" s="4"/>
      <c r="Y4" s="4"/>
      <c r="Z4" s="4"/>
      <c r="AA4" s="4"/>
      <c r="AB4" s="4"/>
      <c r="AC4" s="4"/>
      <c r="AD4" s="4"/>
      <c r="AE4" s="4"/>
      <c r="AF4" s="4"/>
      <c r="AG4" s="4"/>
    </row>
    <row r="5" spans="1:33" s="2" customFormat="1" ht="25.5" x14ac:dyDescent="0.2">
      <c r="A5" s="141">
        <v>1</v>
      </c>
      <c r="B5" s="142" t="s">
        <v>19</v>
      </c>
      <c r="C5" s="143" t="s">
        <v>20</v>
      </c>
      <c r="D5" s="144" t="s">
        <v>21</v>
      </c>
      <c r="E5" s="145">
        <v>236</v>
      </c>
      <c r="F5" s="94">
        <v>782275</v>
      </c>
      <c r="G5" s="146">
        <v>43138</v>
      </c>
      <c r="H5" s="146">
        <v>43503</v>
      </c>
      <c r="I5" s="147" t="s">
        <v>23</v>
      </c>
      <c r="J5" s="144" t="s">
        <v>24</v>
      </c>
      <c r="K5" s="148" t="s">
        <v>33</v>
      </c>
      <c r="L5" s="149" t="s">
        <v>25</v>
      </c>
      <c r="M5" s="144"/>
      <c r="N5" s="6"/>
      <c r="O5" s="6"/>
      <c r="P5" s="6"/>
      <c r="Q5" s="6"/>
      <c r="R5" s="6"/>
      <c r="S5" s="6"/>
      <c r="T5" s="6"/>
      <c r="U5" s="6"/>
      <c r="V5" s="6"/>
      <c r="W5" s="6"/>
      <c r="X5" s="4"/>
      <c r="Y5" s="4"/>
      <c r="Z5" s="4"/>
      <c r="AA5" s="4"/>
      <c r="AB5" s="4"/>
      <c r="AC5" s="4"/>
      <c r="AD5" s="4"/>
      <c r="AE5" s="4"/>
      <c r="AF5" s="4"/>
      <c r="AG5" s="4"/>
    </row>
    <row r="6" spans="1:33" s="2" customFormat="1" ht="25.5" x14ac:dyDescent="0.2">
      <c r="A6" s="141">
        <v>2</v>
      </c>
      <c r="B6" s="150" t="s">
        <v>26</v>
      </c>
      <c r="C6" s="151" t="s">
        <v>27</v>
      </c>
      <c r="D6" s="100" t="s">
        <v>28</v>
      </c>
      <c r="E6" s="95" t="s">
        <v>29</v>
      </c>
      <c r="F6" s="96" t="s">
        <v>30</v>
      </c>
      <c r="G6" s="152">
        <v>43083</v>
      </c>
      <c r="H6" s="153">
        <v>43448</v>
      </c>
      <c r="I6" s="110" t="s">
        <v>31</v>
      </c>
      <c r="J6" s="100" t="s">
        <v>32</v>
      </c>
      <c r="K6" s="154" t="s">
        <v>33</v>
      </c>
      <c r="L6" s="95" t="s">
        <v>34</v>
      </c>
      <c r="M6" s="100"/>
      <c r="N6" s="6"/>
      <c r="O6" s="6"/>
      <c r="P6" s="6"/>
      <c r="Q6" s="6"/>
      <c r="R6" s="6"/>
      <c r="S6" s="6"/>
      <c r="T6" s="6"/>
      <c r="U6" s="6"/>
      <c r="V6" s="6"/>
      <c r="W6" s="6"/>
      <c r="X6" s="4"/>
      <c r="Y6" s="4"/>
      <c r="Z6" s="4"/>
      <c r="AA6" s="4"/>
      <c r="AB6" s="4"/>
      <c r="AC6" s="4"/>
      <c r="AD6" s="4"/>
      <c r="AE6" s="4"/>
      <c r="AF6" s="4"/>
      <c r="AG6" s="4"/>
    </row>
    <row r="7" spans="1:33" s="2" customFormat="1" ht="25.5" x14ac:dyDescent="0.2">
      <c r="A7" s="141">
        <v>3</v>
      </c>
      <c r="B7" s="155" t="s">
        <v>35</v>
      </c>
      <c r="C7" s="97" t="s">
        <v>36</v>
      </c>
      <c r="D7" s="100" t="s">
        <v>28</v>
      </c>
      <c r="E7" s="95" t="s">
        <v>37</v>
      </c>
      <c r="F7" s="96" t="s">
        <v>38</v>
      </c>
      <c r="G7" s="152">
        <v>43129</v>
      </c>
      <c r="H7" s="152">
        <v>43494</v>
      </c>
      <c r="I7" s="110" t="s">
        <v>39</v>
      </c>
      <c r="J7" s="100" t="s">
        <v>32</v>
      </c>
      <c r="K7" s="154" t="s">
        <v>33</v>
      </c>
      <c r="L7" s="95" t="s">
        <v>34</v>
      </c>
      <c r="M7" s="156"/>
      <c r="N7" s="6"/>
      <c r="O7" s="6"/>
      <c r="P7" s="6"/>
      <c r="Q7" s="6"/>
      <c r="R7" s="6"/>
      <c r="S7" s="6"/>
      <c r="T7" s="6"/>
      <c r="U7" s="6"/>
      <c r="V7" s="6"/>
      <c r="W7" s="6"/>
      <c r="X7" s="4"/>
      <c r="Y7" s="4"/>
      <c r="Z7" s="4"/>
      <c r="AA7" s="4"/>
      <c r="AB7" s="4"/>
      <c r="AC7" s="4"/>
      <c r="AD7" s="4"/>
      <c r="AE7" s="4"/>
      <c r="AF7" s="4"/>
      <c r="AG7" s="4"/>
    </row>
    <row r="8" spans="1:33" s="2" customFormat="1" ht="25.5" x14ac:dyDescent="0.2">
      <c r="A8" s="141">
        <v>4</v>
      </c>
      <c r="B8" s="155" t="s">
        <v>40</v>
      </c>
      <c r="C8" s="97" t="s">
        <v>27</v>
      </c>
      <c r="D8" s="100" t="s">
        <v>28</v>
      </c>
      <c r="E8" s="95" t="s">
        <v>29</v>
      </c>
      <c r="F8" s="96" t="s">
        <v>41</v>
      </c>
      <c r="G8" s="152">
        <v>43126</v>
      </c>
      <c r="H8" s="152">
        <v>43491</v>
      </c>
      <c r="I8" s="110" t="s">
        <v>42</v>
      </c>
      <c r="J8" s="100" t="s">
        <v>32</v>
      </c>
      <c r="K8" s="154" t="s">
        <v>33</v>
      </c>
      <c r="L8" s="95" t="s">
        <v>34</v>
      </c>
      <c r="M8" s="156"/>
      <c r="N8" s="6"/>
      <c r="O8" s="6"/>
      <c r="P8" s="6"/>
      <c r="Q8" s="6"/>
      <c r="R8" s="6"/>
      <c r="S8" s="6"/>
      <c r="T8" s="6"/>
      <c r="U8" s="6"/>
      <c r="V8" s="6"/>
      <c r="W8" s="6"/>
      <c r="X8" s="4"/>
      <c r="Y8" s="4"/>
      <c r="Z8" s="4"/>
      <c r="AA8" s="4"/>
      <c r="AB8" s="4"/>
      <c r="AC8" s="4"/>
      <c r="AD8" s="4"/>
      <c r="AE8" s="4"/>
      <c r="AF8" s="4"/>
      <c r="AG8" s="4"/>
    </row>
    <row r="9" spans="1:33" s="2" customFormat="1" ht="30" customHeight="1" x14ac:dyDescent="0.2">
      <c r="A9" s="141">
        <v>5</v>
      </c>
      <c r="B9" s="157" t="s">
        <v>43</v>
      </c>
      <c r="C9" s="158" t="s">
        <v>44</v>
      </c>
      <c r="D9" s="98" t="s">
        <v>45</v>
      </c>
      <c r="E9" s="99" t="s">
        <v>46</v>
      </c>
      <c r="F9" s="159" t="s">
        <v>47</v>
      </c>
      <c r="G9" s="160">
        <v>43182</v>
      </c>
      <c r="H9" s="152">
        <v>43547</v>
      </c>
      <c r="I9" s="110" t="s">
        <v>48</v>
      </c>
      <c r="J9" s="100" t="s">
        <v>32</v>
      </c>
      <c r="K9" s="161" t="s">
        <v>33</v>
      </c>
      <c r="L9" s="162" t="s">
        <v>34</v>
      </c>
      <c r="M9" s="100" t="s">
        <v>49</v>
      </c>
      <c r="N9" s="6"/>
      <c r="O9" s="6"/>
      <c r="P9" s="6"/>
      <c r="Q9" s="6"/>
      <c r="R9" s="6"/>
      <c r="S9" s="6"/>
      <c r="T9" s="6"/>
      <c r="U9" s="6"/>
      <c r="V9" s="6"/>
      <c r="W9" s="6"/>
      <c r="X9" s="4"/>
      <c r="Y9" s="4"/>
      <c r="Z9" s="4"/>
      <c r="AA9" s="4"/>
      <c r="AB9" s="4"/>
      <c r="AC9" s="4"/>
      <c r="AD9" s="4"/>
      <c r="AE9" s="4"/>
      <c r="AF9" s="4"/>
      <c r="AG9" s="4"/>
    </row>
    <row r="10" spans="1:33" s="2" customFormat="1" ht="25.5" x14ac:dyDescent="0.2">
      <c r="A10" s="141">
        <v>6</v>
      </c>
      <c r="B10" s="150" t="s">
        <v>50</v>
      </c>
      <c r="C10" s="151" t="s">
        <v>51</v>
      </c>
      <c r="D10" s="100" t="s">
        <v>52</v>
      </c>
      <c r="E10" s="95" t="s">
        <v>53</v>
      </c>
      <c r="F10" s="100" t="s">
        <v>54</v>
      </c>
      <c r="G10" s="152">
        <v>43207</v>
      </c>
      <c r="H10" s="153">
        <v>43572</v>
      </c>
      <c r="I10" s="110" t="s">
        <v>55</v>
      </c>
      <c r="J10" s="100" t="s">
        <v>56</v>
      </c>
      <c r="K10" s="154" t="s">
        <v>33</v>
      </c>
      <c r="L10" s="95" t="s">
        <v>34</v>
      </c>
      <c r="M10" s="100"/>
      <c r="N10" s="6"/>
      <c r="O10" s="6"/>
      <c r="P10" s="6"/>
      <c r="Q10" s="6"/>
      <c r="R10" s="6"/>
      <c r="S10" s="6"/>
      <c r="T10" s="6"/>
      <c r="U10" s="6"/>
      <c r="V10" s="6"/>
      <c r="W10" s="6"/>
      <c r="X10" s="4"/>
      <c r="Y10" s="4"/>
      <c r="Z10" s="4"/>
      <c r="AA10" s="4"/>
      <c r="AB10" s="4"/>
      <c r="AC10" s="4"/>
      <c r="AD10" s="4"/>
      <c r="AE10" s="4"/>
      <c r="AF10" s="4"/>
      <c r="AG10" s="4"/>
    </row>
    <row r="11" spans="1:33" s="2" customFormat="1" ht="25.5" x14ac:dyDescent="0.2">
      <c r="A11" s="141">
        <v>7</v>
      </c>
      <c r="B11" s="155" t="s">
        <v>57</v>
      </c>
      <c r="C11" s="97" t="s">
        <v>58</v>
      </c>
      <c r="D11" s="100" t="s">
        <v>59</v>
      </c>
      <c r="E11" s="95" t="s">
        <v>60</v>
      </c>
      <c r="F11" s="96"/>
      <c r="G11" s="152">
        <v>43216</v>
      </c>
      <c r="H11" s="152">
        <v>43581</v>
      </c>
      <c r="I11" s="110"/>
      <c r="J11" s="100" t="s">
        <v>32</v>
      </c>
      <c r="K11" s="154"/>
      <c r="L11" s="95" t="s">
        <v>898</v>
      </c>
      <c r="M11" s="100"/>
      <c r="N11" s="6"/>
      <c r="O11" s="6"/>
      <c r="P11" s="6"/>
      <c r="Q11" s="6"/>
      <c r="R11" s="6"/>
      <c r="S11" s="6"/>
      <c r="T11" s="6"/>
      <c r="U11" s="6"/>
      <c r="V11" s="6"/>
      <c r="W11" s="6"/>
      <c r="X11" s="4"/>
      <c r="Y11" s="4"/>
      <c r="Z11" s="4"/>
      <c r="AA11" s="4"/>
      <c r="AB11" s="4"/>
      <c r="AC11" s="4"/>
      <c r="AD11" s="4"/>
      <c r="AE11" s="4"/>
      <c r="AF11" s="4"/>
      <c r="AG11" s="4"/>
    </row>
    <row r="12" spans="1:33" s="2" customFormat="1" ht="25.5" x14ac:dyDescent="0.2">
      <c r="A12" s="141">
        <v>8</v>
      </c>
      <c r="B12" s="155" t="s">
        <v>61</v>
      </c>
      <c r="C12" s="97" t="s">
        <v>62</v>
      </c>
      <c r="D12" s="100" t="s">
        <v>59</v>
      </c>
      <c r="E12" s="95" t="s">
        <v>63</v>
      </c>
      <c r="F12" s="96" t="s">
        <v>64</v>
      </c>
      <c r="G12" s="152">
        <v>43216</v>
      </c>
      <c r="H12" s="152">
        <v>43581</v>
      </c>
      <c r="I12" s="110" t="s">
        <v>65</v>
      </c>
      <c r="J12" s="100" t="s">
        <v>32</v>
      </c>
      <c r="K12" s="154" t="s">
        <v>33</v>
      </c>
      <c r="L12" s="95" t="s">
        <v>34</v>
      </c>
      <c r="M12" s="100"/>
      <c r="N12" s="6"/>
      <c r="O12" s="6"/>
      <c r="P12" s="6"/>
      <c r="Q12" s="6"/>
      <c r="R12" s="6"/>
      <c r="S12" s="6"/>
      <c r="T12" s="6"/>
      <c r="U12" s="6"/>
      <c r="V12" s="6"/>
      <c r="W12" s="6"/>
      <c r="X12" s="4"/>
      <c r="Y12" s="4"/>
      <c r="Z12" s="4"/>
      <c r="AA12" s="4"/>
      <c r="AB12" s="4"/>
      <c r="AC12" s="4"/>
      <c r="AD12" s="4"/>
      <c r="AE12" s="4"/>
      <c r="AF12" s="4"/>
      <c r="AG12" s="4"/>
    </row>
    <row r="13" spans="1:33" s="2" customFormat="1" ht="25.5" x14ac:dyDescent="0.2">
      <c r="A13" s="141">
        <v>9</v>
      </c>
      <c r="B13" s="155" t="s">
        <v>66</v>
      </c>
      <c r="C13" s="97" t="s">
        <v>62</v>
      </c>
      <c r="D13" s="100" t="s">
        <v>59</v>
      </c>
      <c r="E13" s="95" t="s">
        <v>63</v>
      </c>
      <c r="F13" s="96" t="s">
        <v>67</v>
      </c>
      <c r="G13" s="152">
        <v>43216</v>
      </c>
      <c r="H13" s="152">
        <v>43581</v>
      </c>
      <c r="I13" s="110" t="s">
        <v>68</v>
      </c>
      <c r="J13" s="100" t="s">
        <v>32</v>
      </c>
      <c r="K13" s="154" t="s">
        <v>33</v>
      </c>
      <c r="L13" s="95" t="s">
        <v>34</v>
      </c>
      <c r="M13" s="100"/>
      <c r="N13" s="6"/>
      <c r="O13" s="6"/>
      <c r="P13" s="6"/>
      <c r="Q13" s="6"/>
      <c r="R13" s="6"/>
      <c r="S13" s="6"/>
      <c r="T13" s="6"/>
      <c r="U13" s="6"/>
      <c r="V13" s="6"/>
      <c r="W13" s="6"/>
      <c r="X13" s="4"/>
      <c r="Y13" s="4"/>
      <c r="Z13" s="4"/>
      <c r="AA13" s="4"/>
      <c r="AB13" s="4"/>
      <c r="AC13" s="4"/>
      <c r="AD13" s="4"/>
      <c r="AE13" s="4"/>
      <c r="AF13" s="4"/>
      <c r="AG13" s="4"/>
    </row>
    <row r="14" spans="1:33" s="2" customFormat="1" ht="25.5" x14ac:dyDescent="0.2">
      <c r="A14" s="141">
        <v>10</v>
      </c>
      <c r="B14" s="155" t="s">
        <v>69</v>
      </c>
      <c r="C14" s="97" t="s">
        <v>62</v>
      </c>
      <c r="D14" s="100" t="s">
        <v>59</v>
      </c>
      <c r="E14" s="95" t="s">
        <v>63</v>
      </c>
      <c r="F14" s="96" t="s">
        <v>70</v>
      </c>
      <c r="G14" s="152">
        <v>43216</v>
      </c>
      <c r="H14" s="152">
        <v>43581</v>
      </c>
      <c r="I14" s="110" t="s">
        <v>71</v>
      </c>
      <c r="J14" s="100" t="s">
        <v>32</v>
      </c>
      <c r="K14" s="154" t="s">
        <v>33</v>
      </c>
      <c r="L14" s="95" t="s">
        <v>34</v>
      </c>
      <c r="M14" s="100"/>
      <c r="N14" s="6"/>
      <c r="O14" s="6"/>
      <c r="P14" s="6"/>
      <c r="Q14" s="6"/>
      <c r="R14" s="6"/>
      <c r="S14" s="6"/>
      <c r="T14" s="6"/>
      <c r="U14" s="6"/>
      <c r="V14" s="6"/>
      <c r="W14" s="6"/>
      <c r="X14" s="4"/>
      <c r="Y14" s="4"/>
      <c r="Z14" s="4"/>
      <c r="AA14" s="4"/>
      <c r="AB14" s="4"/>
      <c r="AC14" s="4"/>
      <c r="AD14" s="4"/>
      <c r="AE14" s="4"/>
      <c r="AF14" s="4"/>
      <c r="AG14" s="4"/>
    </row>
    <row r="15" spans="1:33" s="2" customFormat="1" ht="25.5" x14ac:dyDescent="0.2">
      <c r="A15" s="141">
        <v>11</v>
      </c>
      <c r="B15" s="155" t="s">
        <v>72</v>
      </c>
      <c r="C15" s="97" t="s">
        <v>62</v>
      </c>
      <c r="D15" s="100" t="s">
        <v>59</v>
      </c>
      <c r="E15" s="95" t="s">
        <v>63</v>
      </c>
      <c r="F15" s="96" t="s">
        <v>73</v>
      </c>
      <c r="G15" s="152">
        <v>43216</v>
      </c>
      <c r="H15" s="152">
        <v>43581</v>
      </c>
      <c r="I15" s="110" t="s">
        <v>74</v>
      </c>
      <c r="J15" s="100" t="s">
        <v>32</v>
      </c>
      <c r="K15" s="154" t="s">
        <v>33</v>
      </c>
      <c r="L15" s="95" t="s">
        <v>34</v>
      </c>
      <c r="M15" s="100"/>
      <c r="N15" s="6"/>
      <c r="O15" s="6"/>
      <c r="P15" s="6"/>
      <c r="Q15" s="6"/>
      <c r="R15" s="6"/>
      <c r="S15" s="6"/>
      <c r="T15" s="6"/>
      <c r="U15" s="6"/>
      <c r="V15" s="6"/>
      <c r="W15" s="6"/>
      <c r="X15" s="4"/>
      <c r="Y15" s="4"/>
      <c r="Z15" s="4"/>
      <c r="AA15" s="4"/>
      <c r="AB15" s="4"/>
      <c r="AC15" s="4"/>
      <c r="AD15" s="4"/>
      <c r="AE15" s="4"/>
      <c r="AF15" s="4"/>
      <c r="AG15" s="4"/>
    </row>
    <row r="16" spans="1:33" s="2" customFormat="1" ht="25.5" x14ac:dyDescent="0.2">
      <c r="A16" s="141">
        <v>12</v>
      </c>
      <c r="B16" s="155" t="s">
        <v>75</v>
      </c>
      <c r="C16" s="97" t="s">
        <v>36</v>
      </c>
      <c r="D16" s="100" t="s">
        <v>76</v>
      </c>
      <c r="E16" s="95" t="s">
        <v>37</v>
      </c>
      <c r="F16" s="96" t="s">
        <v>77</v>
      </c>
      <c r="G16" s="152">
        <v>43217</v>
      </c>
      <c r="H16" s="152">
        <v>43582</v>
      </c>
      <c r="I16" s="110" t="s">
        <v>78</v>
      </c>
      <c r="J16" s="100" t="s">
        <v>32</v>
      </c>
      <c r="K16" s="154" t="s">
        <v>33</v>
      </c>
      <c r="L16" s="95" t="s">
        <v>34</v>
      </c>
      <c r="M16" s="100"/>
      <c r="N16" s="6"/>
      <c r="O16" s="6"/>
      <c r="P16" s="6"/>
      <c r="Q16" s="6"/>
      <c r="R16" s="6"/>
      <c r="S16" s="6"/>
      <c r="T16" s="6"/>
      <c r="U16" s="6"/>
      <c r="V16" s="6"/>
      <c r="W16" s="6"/>
      <c r="X16" s="4"/>
      <c r="Y16" s="4"/>
      <c r="Z16" s="4"/>
      <c r="AA16" s="4"/>
      <c r="AB16" s="4"/>
      <c r="AC16" s="4"/>
      <c r="AD16" s="4"/>
      <c r="AE16" s="4"/>
      <c r="AF16" s="4"/>
      <c r="AG16" s="4"/>
    </row>
    <row r="17" spans="1:33" s="2" customFormat="1" ht="25.5" x14ac:dyDescent="0.2">
      <c r="A17" s="141">
        <v>13</v>
      </c>
      <c r="B17" s="155" t="s">
        <v>79</v>
      </c>
      <c r="C17" s="163" t="s">
        <v>80</v>
      </c>
      <c r="D17" s="98" t="s">
        <v>81</v>
      </c>
      <c r="E17" s="95" t="s">
        <v>82</v>
      </c>
      <c r="F17" s="164" t="s">
        <v>83</v>
      </c>
      <c r="G17" s="152">
        <v>43217</v>
      </c>
      <c r="H17" s="152">
        <v>43582</v>
      </c>
      <c r="I17" s="110" t="s">
        <v>84</v>
      </c>
      <c r="J17" s="100" t="s">
        <v>32</v>
      </c>
      <c r="K17" s="154" t="s">
        <v>33</v>
      </c>
      <c r="L17" s="95" t="s">
        <v>34</v>
      </c>
      <c r="M17" s="100"/>
      <c r="N17" s="6"/>
      <c r="O17" s="6"/>
      <c r="P17" s="6"/>
      <c r="Q17" s="6"/>
      <c r="R17" s="6"/>
      <c r="S17" s="6"/>
      <c r="T17" s="6"/>
      <c r="U17" s="6"/>
      <c r="V17" s="6"/>
      <c r="W17" s="6"/>
      <c r="X17" s="4"/>
      <c r="Y17" s="4"/>
      <c r="Z17" s="4"/>
      <c r="AA17" s="4"/>
      <c r="AB17" s="4"/>
      <c r="AC17" s="4"/>
      <c r="AD17" s="4"/>
      <c r="AE17" s="4"/>
      <c r="AF17" s="4"/>
      <c r="AG17" s="4"/>
    </row>
    <row r="18" spans="1:33" s="2" customFormat="1" ht="25.5" x14ac:dyDescent="0.2">
      <c r="A18" s="141">
        <v>14</v>
      </c>
      <c r="B18" s="155" t="s">
        <v>85</v>
      </c>
      <c r="C18" s="158" t="s">
        <v>86</v>
      </c>
      <c r="D18" s="100" t="s">
        <v>87</v>
      </c>
      <c r="E18" s="99" t="s">
        <v>88</v>
      </c>
      <c r="F18" s="165" t="s">
        <v>89</v>
      </c>
      <c r="G18" s="152">
        <v>43217</v>
      </c>
      <c r="H18" s="152">
        <v>43582</v>
      </c>
      <c r="I18" s="110" t="s">
        <v>90</v>
      </c>
      <c r="J18" s="100" t="s">
        <v>32</v>
      </c>
      <c r="K18" s="154" t="s">
        <v>33</v>
      </c>
      <c r="L18" s="95" t="s">
        <v>34</v>
      </c>
      <c r="M18" s="100"/>
      <c r="N18" s="6"/>
      <c r="O18" s="6"/>
      <c r="P18" s="6"/>
      <c r="Q18" s="6"/>
      <c r="R18" s="6"/>
      <c r="S18" s="6"/>
      <c r="T18" s="6"/>
      <c r="U18" s="6"/>
      <c r="V18" s="6"/>
      <c r="W18" s="6"/>
      <c r="X18" s="4"/>
      <c r="Y18" s="4"/>
      <c r="Z18" s="4"/>
      <c r="AA18" s="4"/>
      <c r="AB18" s="4"/>
      <c r="AC18" s="4"/>
      <c r="AD18" s="4"/>
      <c r="AE18" s="4"/>
      <c r="AF18" s="4"/>
      <c r="AG18" s="4"/>
    </row>
    <row r="19" spans="1:33" s="2" customFormat="1" ht="25.5" x14ac:dyDescent="0.2">
      <c r="A19" s="141">
        <v>15</v>
      </c>
      <c r="B19" s="155" t="s">
        <v>91</v>
      </c>
      <c r="C19" s="158" t="s">
        <v>80</v>
      </c>
      <c r="D19" s="98" t="s">
        <v>81</v>
      </c>
      <c r="E19" s="99" t="s">
        <v>92</v>
      </c>
      <c r="F19" s="96" t="s">
        <v>93</v>
      </c>
      <c r="G19" s="152">
        <v>43217</v>
      </c>
      <c r="H19" s="152">
        <v>43582</v>
      </c>
      <c r="I19" s="110" t="s">
        <v>94</v>
      </c>
      <c r="J19" s="100" t="s">
        <v>32</v>
      </c>
      <c r="K19" s="154" t="s">
        <v>33</v>
      </c>
      <c r="L19" s="95" t="s">
        <v>34</v>
      </c>
      <c r="M19" s="100"/>
      <c r="N19" s="6"/>
      <c r="O19" s="6"/>
      <c r="P19" s="6"/>
      <c r="Q19" s="6"/>
      <c r="R19" s="6"/>
      <c r="S19" s="6"/>
      <c r="T19" s="6"/>
      <c r="U19" s="6"/>
      <c r="V19" s="6"/>
      <c r="W19" s="6"/>
      <c r="X19" s="4"/>
      <c r="Y19" s="4"/>
      <c r="Z19" s="4"/>
      <c r="AA19" s="4"/>
      <c r="AB19" s="4"/>
      <c r="AC19" s="4"/>
      <c r="AD19" s="4"/>
      <c r="AE19" s="4"/>
      <c r="AF19" s="4"/>
      <c r="AG19" s="4"/>
    </row>
    <row r="20" spans="1:33" s="2" customFormat="1" ht="25.5" x14ac:dyDescent="0.2">
      <c r="A20" s="141">
        <v>16</v>
      </c>
      <c r="B20" s="155" t="s">
        <v>95</v>
      </c>
      <c r="C20" s="158" t="s">
        <v>80</v>
      </c>
      <c r="D20" s="98" t="s">
        <v>81</v>
      </c>
      <c r="E20" s="99" t="s">
        <v>92</v>
      </c>
      <c r="F20" s="96" t="s">
        <v>96</v>
      </c>
      <c r="G20" s="152">
        <v>43217</v>
      </c>
      <c r="H20" s="152">
        <v>43582</v>
      </c>
      <c r="I20" s="110" t="s">
        <v>97</v>
      </c>
      <c r="J20" s="100" t="s">
        <v>32</v>
      </c>
      <c r="K20" s="154" t="s">
        <v>33</v>
      </c>
      <c r="L20" s="95" t="s">
        <v>34</v>
      </c>
      <c r="M20" s="100"/>
      <c r="N20" s="6"/>
      <c r="O20" s="6"/>
      <c r="P20" s="6"/>
      <c r="Q20" s="6"/>
      <c r="R20" s="6"/>
      <c r="S20" s="6"/>
      <c r="T20" s="6"/>
      <c r="U20" s="6"/>
      <c r="V20" s="6"/>
      <c r="W20" s="6"/>
      <c r="X20" s="4"/>
      <c r="Y20" s="4"/>
      <c r="Z20" s="4"/>
      <c r="AA20" s="4"/>
      <c r="AB20" s="4"/>
      <c r="AC20" s="4"/>
      <c r="AD20" s="4"/>
      <c r="AE20" s="4"/>
      <c r="AF20" s="4"/>
      <c r="AG20" s="4"/>
    </row>
    <row r="21" spans="1:33" s="2" customFormat="1" ht="25.5" x14ac:dyDescent="0.2">
      <c r="A21" s="141">
        <v>17</v>
      </c>
      <c r="B21" s="155" t="s">
        <v>98</v>
      </c>
      <c r="C21" s="158" t="s">
        <v>80</v>
      </c>
      <c r="D21" s="98" t="s">
        <v>81</v>
      </c>
      <c r="E21" s="99" t="s">
        <v>99</v>
      </c>
      <c r="F21" s="164" t="s">
        <v>100</v>
      </c>
      <c r="G21" s="152">
        <v>43217</v>
      </c>
      <c r="H21" s="152">
        <v>43582</v>
      </c>
      <c r="I21" s="110" t="s">
        <v>101</v>
      </c>
      <c r="J21" s="100" t="s">
        <v>32</v>
      </c>
      <c r="K21" s="154" t="s">
        <v>33</v>
      </c>
      <c r="L21" s="95" t="s">
        <v>34</v>
      </c>
      <c r="M21" s="100"/>
      <c r="N21" s="6"/>
      <c r="O21" s="6"/>
      <c r="P21" s="6"/>
      <c r="Q21" s="6"/>
      <c r="R21" s="6"/>
      <c r="S21" s="6"/>
      <c r="T21" s="6"/>
      <c r="U21" s="6"/>
      <c r="V21" s="6"/>
      <c r="W21" s="6"/>
      <c r="X21" s="4"/>
      <c r="Y21" s="4"/>
      <c r="Z21" s="4"/>
      <c r="AA21" s="4"/>
      <c r="AB21" s="4"/>
      <c r="AC21" s="4"/>
      <c r="AD21" s="4"/>
      <c r="AE21" s="4"/>
      <c r="AF21" s="4"/>
      <c r="AG21" s="4"/>
    </row>
    <row r="22" spans="1:33" s="2" customFormat="1" ht="25.5" x14ac:dyDescent="0.2">
      <c r="A22" s="141">
        <v>18</v>
      </c>
      <c r="B22" s="155" t="s">
        <v>102</v>
      </c>
      <c r="C22" s="158" t="s">
        <v>80</v>
      </c>
      <c r="D22" s="98" t="s">
        <v>81</v>
      </c>
      <c r="E22" s="99" t="s">
        <v>99</v>
      </c>
      <c r="F22" s="96" t="s">
        <v>103</v>
      </c>
      <c r="G22" s="152">
        <v>43217</v>
      </c>
      <c r="H22" s="152">
        <v>43582</v>
      </c>
      <c r="I22" s="110" t="s">
        <v>104</v>
      </c>
      <c r="J22" s="100" t="s">
        <v>32</v>
      </c>
      <c r="K22" s="154" t="s">
        <v>33</v>
      </c>
      <c r="L22" s="95" t="s">
        <v>34</v>
      </c>
      <c r="M22" s="100"/>
      <c r="N22" s="6"/>
      <c r="O22" s="6"/>
      <c r="P22" s="6"/>
      <c r="Q22" s="6"/>
      <c r="R22" s="6"/>
      <c r="S22" s="6"/>
      <c r="T22" s="6"/>
      <c r="U22" s="6"/>
      <c r="V22" s="6"/>
      <c r="W22" s="6"/>
      <c r="X22" s="4"/>
      <c r="Y22" s="4"/>
      <c r="Z22" s="4"/>
      <c r="AA22" s="4"/>
      <c r="AB22" s="4"/>
      <c r="AC22" s="4"/>
      <c r="AD22" s="4"/>
      <c r="AE22" s="4"/>
      <c r="AF22" s="4"/>
      <c r="AG22" s="4"/>
    </row>
    <row r="23" spans="1:33" s="2" customFormat="1" ht="25.5" x14ac:dyDescent="0.2">
      <c r="A23" s="141">
        <v>19</v>
      </c>
      <c r="B23" s="155" t="s">
        <v>105</v>
      </c>
      <c r="C23" s="158" t="s">
        <v>80</v>
      </c>
      <c r="D23" s="98" t="s">
        <v>81</v>
      </c>
      <c r="E23" s="99" t="s">
        <v>99</v>
      </c>
      <c r="F23" s="96" t="s">
        <v>106</v>
      </c>
      <c r="G23" s="152">
        <v>43217</v>
      </c>
      <c r="H23" s="152">
        <v>43582</v>
      </c>
      <c r="I23" s="110" t="s">
        <v>107</v>
      </c>
      <c r="J23" s="100" t="s">
        <v>32</v>
      </c>
      <c r="K23" s="154" t="s">
        <v>33</v>
      </c>
      <c r="L23" s="95" t="s">
        <v>34</v>
      </c>
      <c r="M23" s="100"/>
      <c r="N23" s="6"/>
      <c r="O23" s="6"/>
      <c r="P23" s="6"/>
      <c r="Q23" s="6"/>
      <c r="R23" s="6"/>
      <c r="S23" s="6"/>
      <c r="T23" s="6"/>
      <c r="U23" s="6"/>
      <c r="V23" s="6"/>
      <c r="W23" s="6"/>
      <c r="X23" s="4"/>
      <c r="Y23" s="4"/>
      <c r="Z23" s="4"/>
      <c r="AA23" s="4"/>
      <c r="AB23" s="4"/>
      <c r="AC23" s="4"/>
      <c r="AD23" s="4"/>
      <c r="AE23" s="4"/>
      <c r="AF23" s="4"/>
      <c r="AG23" s="4"/>
    </row>
    <row r="24" spans="1:33" s="2" customFormat="1" ht="25.5" x14ac:dyDescent="0.2">
      <c r="A24" s="141">
        <v>20</v>
      </c>
      <c r="B24" s="155" t="s">
        <v>108</v>
      </c>
      <c r="C24" s="115" t="s">
        <v>51</v>
      </c>
      <c r="D24" s="100" t="s">
        <v>109</v>
      </c>
      <c r="E24" s="99" t="s">
        <v>110</v>
      </c>
      <c r="F24" s="96" t="s">
        <v>111</v>
      </c>
      <c r="G24" s="152">
        <v>43217</v>
      </c>
      <c r="H24" s="152">
        <v>43582</v>
      </c>
      <c r="I24" s="110" t="s">
        <v>112</v>
      </c>
      <c r="J24" s="100" t="s">
        <v>32</v>
      </c>
      <c r="K24" s="154" t="s">
        <v>33</v>
      </c>
      <c r="L24" s="95" t="s">
        <v>34</v>
      </c>
      <c r="M24" s="100"/>
      <c r="N24" s="6"/>
      <c r="O24" s="6"/>
      <c r="P24" s="6"/>
      <c r="Q24" s="6"/>
      <c r="R24" s="6"/>
      <c r="S24" s="6"/>
      <c r="T24" s="6"/>
      <c r="U24" s="6"/>
      <c r="V24" s="6"/>
      <c r="W24" s="6"/>
      <c r="X24" s="4"/>
      <c r="Y24" s="4"/>
      <c r="Z24" s="4"/>
      <c r="AA24" s="4"/>
      <c r="AB24" s="4"/>
      <c r="AC24" s="4"/>
      <c r="AD24" s="4"/>
      <c r="AE24" s="4"/>
      <c r="AF24" s="4"/>
      <c r="AG24" s="4"/>
    </row>
    <row r="25" spans="1:33" s="2" customFormat="1" ht="25.5" x14ac:dyDescent="0.2">
      <c r="A25" s="141">
        <v>21</v>
      </c>
      <c r="B25" s="150" t="s">
        <v>113</v>
      </c>
      <c r="C25" s="158" t="s">
        <v>80</v>
      </c>
      <c r="D25" s="98" t="s">
        <v>81</v>
      </c>
      <c r="E25" s="99" t="s">
        <v>92</v>
      </c>
      <c r="F25" s="101" t="s">
        <v>114</v>
      </c>
      <c r="G25" s="152">
        <v>43217</v>
      </c>
      <c r="H25" s="152">
        <v>43582</v>
      </c>
      <c r="I25" s="102" t="s">
        <v>115</v>
      </c>
      <c r="J25" s="100" t="s">
        <v>32</v>
      </c>
      <c r="K25" s="154" t="s">
        <v>33</v>
      </c>
      <c r="L25" s="95" t="s">
        <v>34</v>
      </c>
      <c r="M25" s="100"/>
      <c r="N25" s="6"/>
      <c r="O25" s="6"/>
      <c r="P25" s="6"/>
      <c r="Q25" s="6"/>
      <c r="R25" s="6"/>
      <c r="S25" s="6"/>
      <c r="T25" s="6"/>
      <c r="U25" s="6"/>
      <c r="V25" s="6"/>
      <c r="W25" s="6"/>
      <c r="X25" s="4"/>
      <c r="Y25" s="4"/>
      <c r="Z25" s="4"/>
      <c r="AA25" s="4"/>
      <c r="AB25" s="4"/>
      <c r="AC25" s="4"/>
      <c r="AD25" s="4"/>
      <c r="AE25" s="4"/>
      <c r="AF25" s="4"/>
      <c r="AG25" s="4"/>
    </row>
    <row r="26" spans="1:33" s="2" customFormat="1" ht="25.5" x14ac:dyDescent="0.2">
      <c r="A26" s="141">
        <v>22</v>
      </c>
      <c r="B26" s="150" t="s">
        <v>116</v>
      </c>
      <c r="C26" s="166" t="s">
        <v>80</v>
      </c>
      <c r="D26" s="98" t="s">
        <v>81</v>
      </c>
      <c r="E26" s="99" t="s">
        <v>92</v>
      </c>
      <c r="F26" s="101" t="s">
        <v>117</v>
      </c>
      <c r="G26" s="152">
        <v>43217</v>
      </c>
      <c r="H26" s="152">
        <v>43582</v>
      </c>
      <c r="I26" s="102" t="s">
        <v>118</v>
      </c>
      <c r="J26" s="100" t="s">
        <v>32</v>
      </c>
      <c r="K26" s="154" t="s">
        <v>33</v>
      </c>
      <c r="L26" s="95" t="s">
        <v>34</v>
      </c>
      <c r="M26" s="100"/>
      <c r="N26" s="6"/>
      <c r="O26" s="6"/>
      <c r="P26" s="6"/>
      <c r="Q26" s="6"/>
      <c r="R26" s="6"/>
      <c r="S26" s="6"/>
      <c r="T26" s="6"/>
      <c r="U26" s="6"/>
      <c r="V26" s="6"/>
      <c r="W26" s="6"/>
      <c r="X26" s="4"/>
      <c r="Y26" s="4"/>
      <c r="Z26" s="4"/>
      <c r="AA26" s="4"/>
      <c r="AB26" s="4"/>
      <c r="AC26" s="4"/>
      <c r="AD26" s="4"/>
      <c r="AE26" s="4"/>
      <c r="AF26" s="4"/>
      <c r="AG26" s="4"/>
    </row>
    <row r="27" spans="1:33" s="2" customFormat="1" ht="25.5" x14ac:dyDescent="0.2">
      <c r="A27" s="141">
        <v>23</v>
      </c>
      <c r="B27" s="167" t="s">
        <v>119</v>
      </c>
      <c r="C27" s="158" t="s">
        <v>44</v>
      </c>
      <c r="D27" s="98" t="s">
        <v>45</v>
      </c>
      <c r="E27" s="103" t="s">
        <v>46</v>
      </c>
      <c r="F27" s="96" t="s">
        <v>120</v>
      </c>
      <c r="G27" s="152">
        <v>43217</v>
      </c>
      <c r="H27" s="152">
        <v>43582</v>
      </c>
      <c r="I27" s="110" t="s">
        <v>121</v>
      </c>
      <c r="J27" s="100" t="s">
        <v>32</v>
      </c>
      <c r="K27" s="154" t="s">
        <v>33</v>
      </c>
      <c r="L27" s="95" t="s">
        <v>34</v>
      </c>
      <c r="M27" s="100"/>
      <c r="N27" s="6"/>
      <c r="O27" s="6"/>
      <c r="P27" s="6"/>
      <c r="Q27" s="6"/>
      <c r="R27" s="6"/>
      <c r="S27" s="6"/>
      <c r="T27" s="6"/>
      <c r="U27" s="6"/>
      <c r="V27" s="6"/>
      <c r="W27" s="6"/>
      <c r="X27" s="4"/>
      <c r="Y27" s="4"/>
      <c r="Z27" s="4"/>
      <c r="AA27" s="4"/>
      <c r="AB27" s="4"/>
      <c r="AC27" s="4"/>
      <c r="AD27" s="4"/>
      <c r="AE27" s="4"/>
      <c r="AF27" s="4"/>
      <c r="AG27" s="4"/>
    </row>
    <row r="28" spans="1:33" s="2" customFormat="1" ht="25.5" x14ac:dyDescent="0.2">
      <c r="A28" s="141">
        <v>24</v>
      </c>
      <c r="B28" s="167" t="s">
        <v>122</v>
      </c>
      <c r="C28" s="115" t="s">
        <v>51</v>
      </c>
      <c r="D28" s="100" t="s">
        <v>109</v>
      </c>
      <c r="E28" s="99" t="s">
        <v>110</v>
      </c>
      <c r="F28" s="104" t="s">
        <v>123</v>
      </c>
      <c r="G28" s="152">
        <v>43217</v>
      </c>
      <c r="H28" s="152">
        <v>43582</v>
      </c>
      <c r="I28" s="102" t="s">
        <v>124</v>
      </c>
      <c r="J28" s="100" t="s">
        <v>32</v>
      </c>
      <c r="K28" s="154" t="s">
        <v>33</v>
      </c>
      <c r="L28" s="95" t="s">
        <v>34</v>
      </c>
      <c r="M28" s="100"/>
      <c r="N28" s="6"/>
      <c r="O28" s="6"/>
      <c r="P28" s="6"/>
      <c r="Q28" s="6"/>
      <c r="R28" s="6"/>
      <c r="S28" s="6"/>
      <c r="T28" s="6"/>
      <c r="U28" s="6"/>
      <c r="V28" s="6"/>
      <c r="W28" s="6"/>
      <c r="X28" s="4"/>
      <c r="Y28" s="4"/>
      <c r="Z28" s="4"/>
      <c r="AA28" s="4"/>
      <c r="AB28" s="4"/>
      <c r="AC28" s="4"/>
      <c r="AD28" s="4"/>
      <c r="AE28" s="4"/>
      <c r="AF28" s="4"/>
      <c r="AG28" s="4"/>
    </row>
    <row r="29" spans="1:33" s="2" customFormat="1" ht="25.5" x14ac:dyDescent="0.2">
      <c r="A29" s="141">
        <v>25</v>
      </c>
      <c r="B29" s="167" t="s">
        <v>125</v>
      </c>
      <c r="C29" s="158" t="s">
        <v>86</v>
      </c>
      <c r="D29" s="100" t="s">
        <v>87</v>
      </c>
      <c r="E29" s="103" t="s">
        <v>88</v>
      </c>
      <c r="F29" s="101" t="s">
        <v>126</v>
      </c>
      <c r="G29" s="152">
        <v>43217</v>
      </c>
      <c r="H29" s="152">
        <v>43582</v>
      </c>
      <c r="I29" s="102" t="s">
        <v>127</v>
      </c>
      <c r="J29" s="100" t="s">
        <v>32</v>
      </c>
      <c r="K29" s="154" t="s">
        <v>33</v>
      </c>
      <c r="L29" s="95" t="s">
        <v>34</v>
      </c>
      <c r="M29" s="100"/>
      <c r="N29" s="6"/>
      <c r="O29" s="6"/>
      <c r="P29" s="6"/>
      <c r="Q29" s="6"/>
      <c r="R29" s="6"/>
      <c r="S29" s="6"/>
      <c r="T29" s="6"/>
      <c r="U29" s="6"/>
      <c r="V29" s="6"/>
      <c r="W29" s="6"/>
      <c r="X29" s="4"/>
      <c r="Y29" s="4"/>
      <c r="Z29" s="4"/>
      <c r="AA29" s="4"/>
      <c r="AB29" s="4"/>
      <c r="AC29" s="4"/>
      <c r="AD29" s="4"/>
      <c r="AE29" s="4"/>
      <c r="AF29" s="4"/>
      <c r="AG29" s="4"/>
    </row>
    <row r="30" spans="1:33" s="2" customFormat="1" ht="25.5" x14ac:dyDescent="0.2">
      <c r="A30" s="141">
        <v>26</v>
      </c>
      <c r="B30" s="150" t="s">
        <v>128</v>
      </c>
      <c r="C30" s="166" t="s">
        <v>86</v>
      </c>
      <c r="D30" s="100" t="s">
        <v>87</v>
      </c>
      <c r="E30" s="99" t="s">
        <v>88</v>
      </c>
      <c r="F30" s="101" t="s">
        <v>129</v>
      </c>
      <c r="G30" s="152">
        <v>43217</v>
      </c>
      <c r="H30" s="152">
        <v>43582</v>
      </c>
      <c r="I30" s="102" t="s">
        <v>130</v>
      </c>
      <c r="J30" s="100" t="s">
        <v>32</v>
      </c>
      <c r="K30" s="154" t="s">
        <v>33</v>
      </c>
      <c r="L30" s="95" t="s">
        <v>34</v>
      </c>
      <c r="M30" s="100"/>
      <c r="N30" s="6"/>
      <c r="O30" s="6"/>
      <c r="P30" s="6"/>
      <c r="Q30" s="6"/>
      <c r="R30" s="6"/>
      <c r="S30" s="6"/>
      <c r="T30" s="6"/>
      <c r="U30" s="6"/>
      <c r="V30" s="6"/>
      <c r="W30" s="6"/>
      <c r="X30" s="4"/>
      <c r="Y30" s="4"/>
      <c r="Z30" s="4"/>
      <c r="AA30" s="4"/>
      <c r="AB30" s="4"/>
      <c r="AC30" s="4"/>
      <c r="AD30" s="4"/>
      <c r="AE30" s="4"/>
      <c r="AF30" s="4"/>
      <c r="AG30" s="4"/>
    </row>
    <row r="31" spans="1:33" s="2" customFormat="1" ht="25.5" x14ac:dyDescent="0.2">
      <c r="A31" s="141">
        <v>27</v>
      </c>
      <c r="B31" s="150" t="s">
        <v>131</v>
      </c>
      <c r="C31" s="168" t="s">
        <v>80</v>
      </c>
      <c r="D31" s="98" t="s">
        <v>81</v>
      </c>
      <c r="E31" s="99" t="s">
        <v>99</v>
      </c>
      <c r="F31" s="101" t="s">
        <v>132</v>
      </c>
      <c r="G31" s="152">
        <v>43217</v>
      </c>
      <c r="H31" s="152">
        <v>43582</v>
      </c>
      <c r="I31" s="102" t="s">
        <v>133</v>
      </c>
      <c r="J31" s="100" t="s">
        <v>32</v>
      </c>
      <c r="K31" s="154" t="s">
        <v>33</v>
      </c>
      <c r="L31" s="95" t="s">
        <v>34</v>
      </c>
      <c r="M31" s="100"/>
      <c r="N31" s="6"/>
      <c r="O31" s="6"/>
      <c r="P31" s="6"/>
      <c r="Q31" s="6"/>
      <c r="R31" s="6"/>
      <c r="S31" s="6"/>
      <c r="T31" s="6"/>
      <c r="U31" s="6"/>
      <c r="V31" s="6"/>
      <c r="W31" s="6"/>
      <c r="X31" s="4"/>
      <c r="Y31" s="4"/>
      <c r="Z31" s="4"/>
      <c r="AA31" s="4"/>
      <c r="AB31" s="4"/>
      <c r="AC31" s="4"/>
      <c r="AD31" s="4"/>
      <c r="AE31" s="4"/>
      <c r="AF31" s="4"/>
      <c r="AG31" s="4"/>
    </row>
    <row r="32" spans="1:33" s="2" customFormat="1" ht="25.5" x14ac:dyDescent="0.2">
      <c r="A32" s="141">
        <v>28</v>
      </c>
      <c r="B32" s="150" t="s">
        <v>134</v>
      </c>
      <c r="C32" s="168" t="s">
        <v>80</v>
      </c>
      <c r="D32" s="98" t="s">
        <v>81</v>
      </c>
      <c r="E32" s="99" t="s">
        <v>99</v>
      </c>
      <c r="F32" s="104" t="s">
        <v>135</v>
      </c>
      <c r="G32" s="152">
        <v>43217</v>
      </c>
      <c r="H32" s="152">
        <v>43582</v>
      </c>
      <c r="I32" s="102" t="s">
        <v>136</v>
      </c>
      <c r="J32" s="100" t="s">
        <v>32</v>
      </c>
      <c r="K32" s="154" t="s">
        <v>33</v>
      </c>
      <c r="L32" s="95" t="s">
        <v>34</v>
      </c>
      <c r="M32" s="100"/>
      <c r="N32" s="6"/>
      <c r="O32" s="6"/>
      <c r="P32" s="6"/>
      <c r="Q32" s="6"/>
      <c r="R32" s="6"/>
      <c r="S32" s="6"/>
      <c r="T32" s="6"/>
      <c r="U32" s="6"/>
      <c r="V32" s="6"/>
      <c r="W32" s="6"/>
      <c r="X32" s="4"/>
      <c r="Y32" s="4"/>
      <c r="Z32" s="4"/>
      <c r="AA32" s="4"/>
      <c r="AB32" s="4"/>
      <c r="AC32" s="4"/>
      <c r="AD32" s="4"/>
      <c r="AE32" s="4"/>
      <c r="AF32" s="4"/>
      <c r="AG32" s="4"/>
    </row>
    <row r="33" spans="1:33" s="2" customFormat="1" ht="25.5" x14ac:dyDescent="0.2">
      <c r="A33" s="141">
        <v>29</v>
      </c>
      <c r="B33" s="150" t="s">
        <v>137</v>
      </c>
      <c r="C33" s="168" t="s">
        <v>80</v>
      </c>
      <c r="D33" s="98" t="s">
        <v>81</v>
      </c>
      <c r="E33" s="99" t="s">
        <v>99</v>
      </c>
      <c r="F33" s="104" t="s">
        <v>138</v>
      </c>
      <c r="G33" s="152">
        <v>43217</v>
      </c>
      <c r="H33" s="152">
        <v>43582</v>
      </c>
      <c r="I33" s="110" t="s">
        <v>139</v>
      </c>
      <c r="J33" s="100" t="s">
        <v>32</v>
      </c>
      <c r="K33" s="154" t="s">
        <v>33</v>
      </c>
      <c r="L33" s="95" t="s">
        <v>34</v>
      </c>
      <c r="M33" s="100"/>
      <c r="N33" s="6"/>
      <c r="O33" s="6"/>
      <c r="P33" s="6"/>
      <c r="Q33" s="6"/>
      <c r="R33" s="6"/>
      <c r="S33" s="6"/>
      <c r="T33" s="6"/>
      <c r="U33" s="6"/>
      <c r="V33" s="6"/>
      <c r="W33" s="6"/>
      <c r="X33" s="4"/>
      <c r="Y33" s="4"/>
      <c r="Z33" s="4"/>
      <c r="AA33" s="4"/>
      <c r="AB33" s="4"/>
      <c r="AC33" s="4"/>
      <c r="AD33" s="4"/>
      <c r="AE33" s="4"/>
      <c r="AF33" s="4"/>
      <c r="AG33" s="4"/>
    </row>
    <row r="34" spans="1:33" s="2" customFormat="1" ht="25.5" x14ac:dyDescent="0.2">
      <c r="A34" s="141">
        <v>30</v>
      </c>
      <c r="B34" s="150" t="s">
        <v>140</v>
      </c>
      <c r="C34" s="168" t="s">
        <v>80</v>
      </c>
      <c r="D34" s="98" t="s">
        <v>81</v>
      </c>
      <c r="E34" s="99" t="s">
        <v>99</v>
      </c>
      <c r="F34" s="104" t="s">
        <v>141</v>
      </c>
      <c r="G34" s="152">
        <v>43217</v>
      </c>
      <c r="H34" s="152">
        <v>43582</v>
      </c>
      <c r="I34" s="110" t="s">
        <v>142</v>
      </c>
      <c r="J34" s="100" t="s">
        <v>32</v>
      </c>
      <c r="K34" s="154" t="s">
        <v>33</v>
      </c>
      <c r="L34" s="95" t="s">
        <v>34</v>
      </c>
      <c r="M34" s="100"/>
      <c r="N34" s="6"/>
      <c r="O34" s="6"/>
      <c r="P34" s="6"/>
      <c r="Q34" s="6"/>
      <c r="R34" s="6"/>
      <c r="S34" s="6"/>
      <c r="T34" s="6"/>
      <c r="U34" s="6"/>
      <c r="V34" s="6"/>
      <c r="W34" s="6"/>
      <c r="X34" s="4"/>
      <c r="Y34" s="4"/>
      <c r="Z34" s="4"/>
      <c r="AA34" s="4"/>
      <c r="AB34" s="4"/>
      <c r="AC34" s="4"/>
      <c r="AD34" s="4"/>
      <c r="AE34" s="4"/>
      <c r="AF34" s="4"/>
      <c r="AG34" s="4"/>
    </row>
    <row r="35" spans="1:33" s="2" customFormat="1" ht="38.25" x14ac:dyDescent="0.2">
      <c r="A35" s="141">
        <v>31</v>
      </c>
      <c r="B35" s="167" t="s">
        <v>143</v>
      </c>
      <c r="C35" s="151" t="s">
        <v>144</v>
      </c>
      <c r="D35" s="98" t="s">
        <v>45</v>
      </c>
      <c r="E35" s="105" t="s">
        <v>29</v>
      </c>
      <c r="F35" s="96" t="s">
        <v>145</v>
      </c>
      <c r="G35" s="152">
        <v>43220</v>
      </c>
      <c r="H35" s="152">
        <v>43585</v>
      </c>
      <c r="I35" s="102" t="s">
        <v>146</v>
      </c>
      <c r="J35" s="100" t="s">
        <v>32</v>
      </c>
      <c r="K35" s="154" t="s">
        <v>33</v>
      </c>
      <c r="L35" s="95" t="s">
        <v>34</v>
      </c>
      <c r="M35" s="100"/>
      <c r="N35" s="6"/>
      <c r="O35" s="6"/>
      <c r="P35" s="6"/>
      <c r="Q35" s="6"/>
      <c r="R35" s="6"/>
      <c r="S35" s="6"/>
      <c r="T35" s="6"/>
      <c r="U35" s="6"/>
      <c r="V35" s="6"/>
      <c r="W35" s="6"/>
      <c r="X35" s="4"/>
      <c r="Y35" s="4"/>
      <c r="Z35" s="4"/>
      <c r="AA35" s="4"/>
      <c r="AB35" s="4"/>
      <c r="AC35" s="4"/>
      <c r="AD35" s="4"/>
      <c r="AE35" s="4"/>
      <c r="AF35" s="4"/>
      <c r="AG35" s="4"/>
    </row>
    <row r="36" spans="1:33" s="2" customFormat="1" ht="25.5" x14ac:dyDescent="0.2">
      <c r="A36" s="141">
        <v>32</v>
      </c>
      <c r="B36" s="167" t="s">
        <v>147</v>
      </c>
      <c r="C36" s="158" t="s">
        <v>148</v>
      </c>
      <c r="D36" s="100" t="s">
        <v>149</v>
      </c>
      <c r="E36" s="105">
        <v>6314</v>
      </c>
      <c r="F36" s="100">
        <v>63140009193</v>
      </c>
      <c r="G36" s="152">
        <v>43220</v>
      </c>
      <c r="H36" s="152">
        <v>43585</v>
      </c>
      <c r="I36" s="106" t="s">
        <v>150</v>
      </c>
      <c r="J36" s="100" t="s">
        <v>32</v>
      </c>
      <c r="K36" s="154" t="s">
        <v>33</v>
      </c>
      <c r="L36" s="95" t="s">
        <v>34</v>
      </c>
      <c r="M36" s="100"/>
      <c r="N36" s="6"/>
      <c r="O36" s="6"/>
      <c r="P36" s="6"/>
      <c r="Q36" s="6"/>
      <c r="R36" s="6"/>
      <c r="S36" s="6"/>
      <c r="T36" s="6"/>
      <c r="U36" s="6"/>
      <c r="V36" s="6"/>
      <c r="W36" s="6"/>
      <c r="X36" s="4"/>
      <c r="Y36" s="4"/>
      <c r="Z36" s="4"/>
      <c r="AA36" s="4"/>
      <c r="AB36" s="4"/>
      <c r="AC36" s="4"/>
      <c r="AD36" s="4"/>
      <c r="AE36" s="4"/>
      <c r="AF36" s="4"/>
      <c r="AG36" s="4"/>
    </row>
    <row r="37" spans="1:33" s="2" customFormat="1" ht="25.5" x14ac:dyDescent="0.2">
      <c r="A37" s="141">
        <v>33</v>
      </c>
      <c r="B37" s="167" t="s">
        <v>151</v>
      </c>
      <c r="C37" s="158" t="s">
        <v>152</v>
      </c>
      <c r="D37" s="100" t="s">
        <v>149</v>
      </c>
      <c r="E37" s="107">
        <v>63103</v>
      </c>
      <c r="F37" s="108">
        <v>631030017022</v>
      </c>
      <c r="G37" s="152">
        <v>43220</v>
      </c>
      <c r="H37" s="152">
        <v>43585</v>
      </c>
      <c r="I37" s="102" t="s">
        <v>153</v>
      </c>
      <c r="J37" s="100" t="s">
        <v>32</v>
      </c>
      <c r="K37" s="154" t="s">
        <v>33</v>
      </c>
      <c r="L37" s="95" t="s">
        <v>34</v>
      </c>
      <c r="M37" s="100"/>
      <c r="N37" s="6"/>
      <c r="O37" s="6"/>
      <c r="P37" s="6"/>
      <c r="Q37" s="6"/>
      <c r="R37" s="6"/>
      <c r="S37" s="6"/>
      <c r="T37" s="6"/>
      <c r="U37" s="6"/>
      <c r="V37" s="6"/>
      <c r="W37" s="6"/>
      <c r="X37" s="4"/>
      <c r="Y37" s="4"/>
      <c r="Z37" s="4"/>
      <c r="AA37" s="4"/>
      <c r="AB37" s="4"/>
      <c r="AC37" s="4"/>
      <c r="AD37" s="4"/>
      <c r="AE37" s="4"/>
      <c r="AF37" s="4"/>
      <c r="AG37" s="4"/>
    </row>
    <row r="38" spans="1:33" s="2" customFormat="1" ht="25.5" x14ac:dyDescent="0.2">
      <c r="A38" s="141">
        <v>34</v>
      </c>
      <c r="B38" s="167" t="s">
        <v>154</v>
      </c>
      <c r="C38" s="158" t="s">
        <v>152</v>
      </c>
      <c r="D38" s="100" t="s">
        <v>149</v>
      </c>
      <c r="E38" s="109">
        <v>63103</v>
      </c>
      <c r="F38" s="108">
        <v>631030017023</v>
      </c>
      <c r="G38" s="152">
        <v>43220</v>
      </c>
      <c r="H38" s="152">
        <v>43585</v>
      </c>
      <c r="I38" s="102" t="s">
        <v>155</v>
      </c>
      <c r="J38" s="100" t="s">
        <v>32</v>
      </c>
      <c r="K38" s="154" t="s">
        <v>33</v>
      </c>
      <c r="L38" s="95" t="s">
        <v>34</v>
      </c>
      <c r="M38" s="100"/>
      <c r="N38" s="6"/>
      <c r="O38" s="6"/>
      <c r="P38" s="6"/>
      <c r="Q38" s="6"/>
      <c r="R38" s="6"/>
      <c r="S38" s="6"/>
      <c r="T38" s="6"/>
      <c r="U38" s="6"/>
      <c r="V38" s="6"/>
      <c r="W38" s="6"/>
      <c r="X38" s="4"/>
      <c r="Y38" s="4"/>
      <c r="Z38" s="4"/>
      <c r="AA38" s="4"/>
      <c r="AB38" s="4"/>
      <c r="AC38" s="4"/>
      <c r="AD38" s="4"/>
      <c r="AE38" s="4"/>
      <c r="AF38" s="4"/>
      <c r="AG38" s="4"/>
    </row>
    <row r="39" spans="1:33" s="2" customFormat="1" ht="25.5" x14ac:dyDescent="0.2">
      <c r="A39" s="141">
        <v>35</v>
      </c>
      <c r="B39" s="167" t="s">
        <v>156</v>
      </c>
      <c r="C39" s="158" t="s">
        <v>152</v>
      </c>
      <c r="D39" s="100" t="s">
        <v>149</v>
      </c>
      <c r="E39" s="109">
        <v>63103</v>
      </c>
      <c r="F39" s="108">
        <v>631030017030</v>
      </c>
      <c r="G39" s="152">
        <v>43220</v>
      </c>
      <c r="H39" s="152">
        <v>43585</v>
      </c>
      <c r="I39" s="102" t="s">
        <v>157</v>
      </c>
      <c r="J39" s="100" t="s">
        <v>32</v>
      </c>
      <c r="K39" s="154" t="s">
        <v>33</v>
      </c>
      <c r="L39" s="95" t="s">
        <v>34</v>
      </c>
      <c r="M39" s="100"/>
      <c r="N39" s="6"/>
      <c r="O39" s="6"/>
      <c r="P39" s="6"/>
      <c r="Q39" s="6"/>
      <c r="R39" s="6"/>
      <c r="S39" s="6"/>
      <c r="T39" s="6"/>
      <c r="U39" s="6"/>
      <c r="V39" s="6"/>
      <c r="W39" s="6"/>
      <c r="X39" s="4"/>
      <c r="Y39" s="4"/>
      <c r="Z39" s="4"/>
      <c r="AA39" s="4"/>
      <c r="AB39" s="4"/>
      <c r="AC39" s="4"/>
      <c r="AD39" s="4"/>
      <c r="AE39" s="4"/>
      <c r="AF39" s="4"/>
      <c r="AG39" s="4"/>
    </row>
    <row r="40" spans="1:33" s="2" customFormat="1" ht="25.5" x14ac:dyDescent="0.2">
      <c r="A40" s="141">
        <v>36</v>
      </c>
      <c r="B40" s="150" t="s">
        <v>158</v>
      </c>
      <c r="C40" s="168" t="s">
        <v>152</v>
      </c>
      <c r="D40" s="100" t="s">
        <v>149</v>
      </c>
      <c r="E40" s="107">
        <v>63103</v>
      </c>
      <c r="F40" s="108">
        <v>631030017042</v>
      </c>
      <c r="G40" s="152">
        <v>43220</v>
      </c>
      <c r="H40" s="152">
        <v>43585</v>
      </c>
      <c r="I40" s="102" t="s">
        <v>159</v>
      </c>
      <c r="J40" s="100" t="s">
        <v>32</v>
      </c>
      <c r="K40" s="154" t="s">
        <v>33</v>
      </c>
      <c r="L40" s="95" t="s">
        <v>34</v>
      </c>
      <c r="M40" s="100"/>
      <c r="N40" s="6"/>
      <c r="O40" s="6"/>
      <c r="P40" s="6"/>
      <c r="Q40" s="6"/>
      <c r="R40" s="6"/>
      <c r="S40" s="6"/>
      <c r="T40" s="6"/>
      <c r="U40" s="6"/>
      <c r="V40" s="6"/>
      <c r="W40" s="6"/>
      <c r="X40" s="4"/>
      <c r="Y40" s="4"/>
      <c r="Z40" s="4"/>
      <c r="AA40" s="4"/>
      <c r="AB40" s="4"/>
      <c r="AC40" s="4"/>
      <c r="AD40" s="4"/>
      <c r="AE40" s="4"/>
      <c r="AF40" s="4"/>
      <c r="AG40" s="4"/>
    </row>
    <row r="41" spans="1:33" s="2" customFormat="1" ht="25.5" x14ac:dyDescent="0.2">
      <c r="A41" s="141">
        <v>37</v>
      </c>
      <c r="B41" s="155" t="s">
        <v>160</v>
      </c>
      <c r="C41" s="158" t="s">
        <v>86</v>
      </c>
      <c r="D41" s="100" t="s">
        <v>87</v>
      </c>
      <c r="E41" s="99" t="s">
        <v>88</v>
      </c>
      <c r="F41" s="165" t="s">
        <v>161</v>
      </c>
      <c r="G41" s="152">
        <v>43220</v>
      </c>
      <c r="H41" s="152">
        <v>43585</v>
      </c>
      <c r="I41" s="110" t="s">
        <v>162</v>
      </c>
      <c r="J41" s="100" t="s">
        <v>32</v>
      </c>
      <c r="K41" s="154" t="s">
        <v>33</v>
      </c>
      <c r="L41" s="95" t="s">
        <v>34</v>
      </c>
      <c r="M41" s="100"/>
      <c r="N41" s="6"/>
      <c r="O41" s="6"/>
      <c r="P41" s="6"/>
      <c r="Q41" s="6"/>
      <c r="R41" s="6"/>
      <c r="S41" s="6"/>
      <c r="T41" s="6"/>
      <c r="U41" s="6"/>
      <c r="V41" s="6"/>
      <c r="W41" s="6"/>
      <c r="X41" s="4"/>
      <c r="Y41" s="4"/>
      <c r="Z41" s="4"/>
      <c r="AA41" s="4"/>
      <c r="AB41" s="4"/>
      <c r="AC41" s="4"/>
      <c r="AD41" s="4"/>
      <c r="AE41" s="4"/>
      <c r="AF41" s="4"/>
      <c r="AG41" s="4"/>
    </row>
    <row r="42" spans="1:33" s="2" customFormat="1" ht="25.5" x14ac:dyDescent="0.2">
      <c r="A42" s="141">
        <v>38</v>
      </c>
      <c r="B42" s="155" t="s">
        <v>163</v>
      </c>
      <c r="C42" s="97" t="s">
        <v>27</v>
      </c>
      <c r="D42" s="100" t="s">
        <v>28</v>
      </c>
      <c r="E42" s="95" t="s">
        <v>29</v>
      </c>
      <c r="F42" s="96" t="s">
        <v>164</v>
      </c>
      <c r="G42" s="152">
        <v>43220</v>
      </c>
      <c r="H42" s="152">
        <v>43585</v>
      </c>
      <c r="I42" s="110" t="s">
        <v>165</v>
      </c>
      <c r="J42" s="100" t="s">
        <v>32</v>
      </c>
      <c r="K42" s="154" t="s">
        <v>33</v>
      </c>
      <c r="L42" s="95" t="s">
        <v>34</v>
      </c>
      <c r="M42" s="100"/>
      <c r="N42" s="6"/>
      <c r="O42" s="6"/>
      <c r="P42" s="6"/>
      <c r="Q42" s="6"/>
      <c r="R42" s="6"/>
      <c r="S42" s="6"/>
      <c r="T42" s="6"/>
      <c r="U42" s="6"/>
      <c r="V42" s="6"/>
      <c r="W42" s="6"/>
      <c r="X42" s="4"/>
      <c r="Y42" s="4"/>
      <c r="Z42" s="4"/>
      <c r="AA42" s="4"/>
      <c r="AB42" s="4"/>
      <c r="AC42" s="4"/>
      <c r="AD42" s="4"/>
      <c r="AE42" s="4"/>
      <c r="AF42" s="4"/>
      <c r="AG42" s="4"/>
    </row>
    <row r="43" spans="1:33" s="2" customFormat="1" ht="25.5" x14ac:dyDescent="0.2">
      <c r="A43" s="141">
        <v>39</v>
      </c>
      <c r="B43" s="155" t="s">
        <v>166</v>
      </c>
      <c r="C43" s="158" t="s">
        <v>167</v>
      </c>
      <c r="D43" s="100" t="s">
        <v>87</v>
      </c>
      <c r="E43" s="99" t="s">
        <v>168</v>
      </c>
      <c r="F43" s="169" t="s">
        <v>169</v>
      </c>
      <c r="G43" s="152">
        <v>43223</v>
      </c>
      <c r="H43" s="152">
        <v>43588</v>
      </c>
      <c r="I43" s="110" t="s">
        <v>170</v>
      </c>
      <c r="J43" s="100" t="s">
        <v>32</v>
      </c>
      <c r="K43" s="154" t="s">
        <v>33</v>
      </c>
      <c r="L43" s="95" t="s">
        <v>34</v>
      </c>
      <c r="M43" s="100"/>
      <c r="N43" s="6"/>
      <c r="O43" s="6"/>
      <c r="P43" s="6"/>
      <c r="Q43" s="6"/>
      <c r="R43" s="6"/>
      <c r="S43" s="6"/>
      <c r="T43" s="6"/>
      <c r="U43" s="6"/>
      <c r="V43" s="6"/>
      <c r="W43" s="6"/>
      <c r="X43" s="4"/>
      <c r="Y43" s="4"/>
      <c r="Z43" s="4"/>
      <c r="AA43" s="4"/>
      <c r="AB43" s="4"/>
      <c r="AC43" s="4"/>
      <c r="AD43" s="4"/>
      <c r="AE43" s="4"/>
      <c r="AF43" s="4"/>
      <c r="AG43" s="4"/>
    </row>
    <row r="44" spans="1:33" s="2" customFormat="1" ht="25.5" x14ac:dyDescent="0.2">
      <c r="A44" s="141">
        <v>40</v>
      </c>
      <c r="B44" s="150" t="s">
        <v>171</v>
      </c>
      <c r="C44" s="170" t="s">
        <v>172</v>
      </c>
      <c r="D44" s="171" t="s">
        <v>87</v>
      </c>
      <c r="E44" s="99" t="s">
        <v>168</v>
      </c>
      <c r="F44" s="101" t="s">
        <v>173</v>
      </c>
      <c r="G44" s="152">
        <v>43223</v>
      </c>
      <c r="H44" s="152">
        <v>43588</v>
      </c>
      <c r="I44" s="102" t="s">
        <v>174</v>
      </c>
      <c r="J44" s="100" t="s">
        <v>32</v>
      </c>
      <c r="K44" s="154" t="s">
        <v>33</v>
      </c>
      <c r="L44" s="95" t="s">
        <v>34</v>
      </c>
      <c r="M44" s="100"/>
      <c r="N44" s="6"/>
      <c r="O44" s="6"/>
      <c r="P44" s="6"/>
      <c r="Q44" s="6"/>
      <c r="R44" s="6"/>
      <c r="S44" s="6"/>
      <c r="T44" s="6"/>
      <c r="U44" s="6"/>
      <c r="V44" s="6"/>
      <c r="W44" s="6"/>
      <c r="X44" s="4"/>
      <c r="Y44" s="4"/>
      <c r="Z44" s="4"/>
      <c r="AA44" s="4"/>
      <c r="AB44" s="4"/>
      <c r="AC44" s="4"/>
      <c r="AD44" s="4"/>
      <c r="AE44" s="4"/>
      <c r="AF44" s="4"/>
      <c r="AG44" s="4"/>
    </row>
    <row r="45" spans="1:33" s="2" customFormat="1" ht="25.5" x14ac:dyDescent="0.2">
      <c r="A45" s="141">
        <v>41</v>
      </c>
      <c r="B45" s="150" t="s">
        <v>175</v>
      </c>
      <c r="C45" s="172" t="s">
        <v>176</v>
      </c>
      <c r="D45" s="100" t="s">
        <v>177</v>
      </c>
      <c r="E45" s="95" t="s">
        <v>37</v>
      </c>
      <c r="F45" s="96" t="s">
        <v>178</v>
      </c>
      <c r="G45" s="152">
        <v>43248</v>
      </c>
      <c r="H45" s="153">
        <v>43613</v>
      </c>
      <c r="I45" s="106" t="s">
        <v>179</v>
      </c>
      <c r="J45" s="173" t="s">
        <v>32</v>
      </c>
      <c r="K45" s="154" t="s">
        <v>33</v>
      </c>
      <c r="L45" s="95" t="s">
        <v>180</v>
      </c>
      <c r="M45" s="100"/>
      <c r="N45" s="6"/>
      <c r="O45" s="6"/>
      <c r="P45" s="6"/>
      <c r="Q45" s="6"/>
      <c r="R45" s="6"/>
      <c r="S45" s="6"/>
      <c r="T45" s="6"/>
      <c r="U45" s="6"/>
      <c r="V45" s="6"/>
      <c r="W45" s="6"/>
      <c r="X45" s="4"/>
      <c r="Y45" s="4"/>
      <c r="Z45" s="4"/>
      <c r="AA45" s="4"/>
      <c r="AB45" s="4"/>
      <c r="AC45" s="4"/>
      <c r="AD45" s="4"/>
      <c r="AE45" s="4"/>
      <c r="AF45" s="4"/>
      <c r="AG45" s="4"/>
    </row>
    <row r="46" spans="1:33" s="2" customFormat="1" ht="25.5" x14ac:dyDescent="0.2">
      <c r="A46" s="141">
        <v>42</v>
      </c>
      <c r="B46" s="174" t="s">
        <v>181</v>
      </c>
      <c r="C46" s="97" t="s">
        <v>182</v>
      </c>
      <c r="D46" s="100" t="s">
        <v>183</v>
      </c>
      <c r="E46" s="95" t="s">
        <v>184</v>
      </c>
      <c r="F46" s="175" t="s">
        <v>185</v>
      </c>
      <c r="G46" s="152">
        <v>43251</v>
      </c>
      <c r="H46" s="152">
        <v>43616</v>
      </c>
      <c r="I46" s="110">
        <v>1692608</v>
      </c>
      <c r="J46" s="100" t="s">
        <v>186</v>
      </c>
      <c r="K46" s="154" t="s">
        <v>33</v>
      </c>
      <c r="L46" s="95" t="s">
        <v>34</v>
      </c>
      <c r="M46" s="100" t="s">
        <v>187</v>
      </c>
      <c r="N46" s="6"/>
      <c r="O46" s="6"/>
      <c r="P46" s="6"/>
      <c r="Q46" s="6"/>
      <c r="R46" s="6"/>
      <c r="S46" s="6"/>
      <c r="T46" s="6"/>
      <c r="U46" s="6"/>
      <c r="V46" s="6"/>
      <c r="W46" s="6"/>
      <c r="X46" s="4"/>
      <c r="Y46" s="4"/>
      <c r="Z46" s="4"/>
      <c r="AA46" s="4"/>
      <c r="AB46" s="4"/>
      <c r="AC46" s="4"/>
      <c r="AD46" s="4"/>
      <c r="AE46" s="4"/>
      <c r="AF46" s="4"/>
      <c r="AG46" s="4"/>
    </row>
    <row r="47" spans="1:33" s="2" customFormat="1" ht="25.5" x14ac:dyDescent="0.2">
      <c r="A47" s="141">
        <v>43</v>
      </c>
      <c r="B47" s="174" t="s">
        <v>188</v>
      </c>
      <c r="C47" s="97" t="s">
        <v>189</v>
      </c>
      <c r="D47" s="100" t="s">
        <v>183</v>
      </c>
      <c r="E47" s="96" t="s">
        <v>190</v>
      </c>
      <c r="F47" s="176">
        <v>9809968</v>
      </c>
      <c r="G47" s="152">
        <v>43269</v>
      </c>
      <c r="H47" s="152">
        <v>43634</v>
      </c>
      <c r="I47" s="110" t="s">
        <v>191</v>
      </c>
      <c r="J47" s="100" t="s">
        <v>192</v>
      </c>
      <c r="K47" s="154" t="s">
        <v>33</v>
      </c>
      <c r="L47" s="95" t="s">
        <v>34</v>
      </c>
      <c r="M47" s="100" t="s">
        <v>193</v>
      </c>
      <c r="N47" s="6"/>
      <c r="O47" s="6"/>
      <c r="P47" s="6"/>
      <c r="Q47" s="6"/>
      <c r="R47" s="6"/>
      <c r="S47" s="6"/>
      <c r="T47" s="6"/>
      <c r="U47" s="6"/>
      <c r="V47" s="6"/>
      <c r="W47" s="6"/>
      <c r="X47" s="4"/>
      <c r="Y47" s="4"/>
      <c r="Z47" s="4"/>
      <c r="AA47" s="4"/>
      <c r="AB47" s="4"/>
      <c r="AC47" s="4"/>
      <c r="AD47" s="4"/>
      <c r="AE47" s="4"/>
      <c r="AF47" s="4"/>
      <c r="AG47" s="4"/>
    </row>
    <row r="48" spans="1:33" s="2" customFormat="1" ht="25.5" x14ac:dyDescent="0.2">
      <c r="A48" s="141">
        <v>44</v>
      </c>
      <c r="B48" s="174" t="s">
        <v>194</v>
      </c>
      <c r="C48" s="97" t="s">
        <v>195</v>
      </c>
      <c r="D48" s="100" t="s">
        <v>183</v>
      </c>
      <c r="E48" s="96" t="s">
        <v>196</v>
      </c>
      <c r="F48" s="111">
        <v>8051445</v>
      </c>
      <c r="G48" s="152">
        <v>43269</v>
      </c>
      <c r="H48" s="152">
        <v>43634</v>
      </c>
      <c r="I48" s="110" t="s">
        <v>191</v>
      </c>
      <c r="J48" s="100" t="s">
        <v>192</v>
      </c>
      <c r="K48" s="154" t="s">
        <v>33</v>
      </c>
      <c r="L48" s="95" t="s">
        <v>34</v>
      </c>
      <c r="M48" s="100" t="s">
        <v>193</v>
      </c>
      <c r="N48" s="6"/>
      <c r="O48" s="6"/>
      <c r="P48" s="6"/>
      <c r="Q48" s="6"/>
      <c r="R48" s="6"/>
      <c r="S48" s="6"/>
      <c r="T48" s="6"/>
      <c r="U48" s="6"/>
      <c r="V48" s="6"/>
      <c r="W48" s="6"/>
      <c r="X48" s="4"/>
      <c r="Y48" s="4"/>
      <c r="Z48" s="4"/>
      <c r="AA48" s="4"/>
      <c r="AB48" s="4"/>
      <c r="AC48" s="4"/>
      <c r="AD48" s="4"/>
      <c r="AE48" s="4"/>
      <c r="AF48" s="4"/>
      <c r="AG48" s="4"/>
    </row>
    <row r="49" spans="1:33" s="2" customFormat="1" ht="25.5" x14ac:dyDescent="0.2">
      <c r="A49" s="141">
        <v>45</v>
      </c>
      <c r="B49" s="167" t="s">
        <v>197</v>
      </c>
      <c r="C49" s="151" t="s">
        <v>198</v>
      </c>
      <c r="D49" s="100" t="s">
        <v>199</v>
      </c>
      <c r="E49" s="95" t="s">
        <v>37</v>
      </c>
      <c r="F49" s="96" t="s">
        <v>200</v>
      </c>
      <c r="G49" s="152">
        <v>43270</v>
      </c>
      <c r="H49" s="152">
        <v>43635</v>
      </c>
      <c r="I49" s="112" t="s">
        <v>201</v>
      </c>
      <c r="J49" s="173" t="s">
        <v>32</v>
      </c>
      <c r="K49" s="154" t="s">
        <v>33</v>
      </c>
      <c r="L49" s="177" t="s">
        <v>202</v>
      </c>
      <c r="M49" s="100"/>
      <c r="N49" s="6"/>
      <c r="O49" s="6"/>
      <c r="P49" s="6"/>
      <c r="Q49" s="6"/>
      <c r="R49" s="6"/>
      <c r="S49" s="6"/>
      <c r="T49" s="6"/>
      <c r="U49" s="6"/>
      <c r="V49" s="6"/>
      <c r="W49" s="6"/>
      <c r="X49" s="4"/>
      <c r="Y49" s="4"/>
      <c r="Z49" s="4"/>
      <c r="AA49" s="4"/>
      <c r="AB49" s="4"/>
      <c r="AC49" s="4"/>
      <c r="AD49" s="4"/>
      <c r="AE49" s="4"/>
      <c r="AF49" s="4"/>
      <c r="AG49" s="4"/>
    </row>
    <row r="50" spans="1:33" s="2" customFormat="1" ht="25.5" x14ac:dyDescent="0.2">
      <c r="A50" s="141">
        <v>46</v>
      </c>
      <c r="B50" s="178" t="s">
        <v>19</v>
      </c>
      <c r="C50" s="113" t="s">
        <v>203</v>
      </c>
      <c r="D50" s="100" t="s">
        <v>28</v>
      </c>
      <c r="E50" s="103" t="s">
        <v>204</v>
      </c>
      <c r="F50" s="114" t="s">
        <v>205</v>
      </c>
      <c r="G50" s="152">
        <v>43325</v>
      </c>
      <c r="H50" s="152">
        <v>43690</v>
      </c>
      <c r="I50" s="179" t="s">
        <v>206</v>
      </c>
      <c r="J50" s="100" t="s">
        <v>32</v>
      </c>
      <c r="K50" s="154" t="s">
        <v>33</v>
      </c>
      <c r="L50" s="95" t="s">
        <v>34</v>
      </c>
      <c r="M50" s="100"/>
      <c r="N50" s="6"/>
      <c r="O50" s="6"/>
      <c r="P50" s="6"/>
      <c r="Q50" s="6"/>
      <c r="R50" s="6"/>
      <c r="S50" s="6"/>
      <c r="T50" s="6"/>
      <c r="U50" s="6"/>
      <c r="V50" s="6"/>
      <c r="W50" s="6"/>
      <c r="X50" s="4"/>
      <c r="Y50" s="4"/>
      <c r="Z50" s="4"/>
      <c r="AA50" s="4"/>
      <c r="AB50" s="4"/>
      <c r="AC50" s="4"/>
      <c r="AD50" s="4"/>
      <c r="AE50" s="4"/>
      <c r="AF50" s="4"/>
      <c r="AG50" s="4"/>
    </row>
    <row r="51" spans="1:33" s="2" customFormat="1" ht="25.5" x14ac:dyDescent="0.2">
      <c r="A51" s="141">
        <v>47</v>
      </c>
      <c r="B51" s="178" t="s">
        <v>19</v>
      </c>
      <c r="C51" s="115" t="s">
        <v>203</v>
      </c>
      <c r="D51" s="100" t="s">
        <v>28</v>
      </c>
      <c r="E51" s="99" t="s">
        <v>204</v>
      </c>
      <c r="F51" s="104" t="s">
        <v>207</v>
      </c>
      <c r="G51" s="152">
        <v>43325</v>
      </c>
      <c r="H51" s="152">
        <v>43690</v>
      </c>
      <c r="I51" s="179" t="s">
        <v>208</v>
      </c>
      <c r="J51" s="100" t="s">
        <v>32</v>
      </c>
      <c r="K51" s="154" t="s">
        <v>33</v>
      </c>
      <c r="L51" s="95" t="s">
        <v>34</v>
      </c>
      <c r="M51" s="100"/>
      <c r="N51" s="6"/>
      <c r="O51" s="6"/>
      <c r="P51" s="6"/>
      <c r="Q51" s="6"/>
      <c r="R51" s="6"/>
      <c r="S51" s="6"/>
      <c r="T51" s="6"/>
      <c r="U51" s="6"/>
      <c r="V51" s="6"/>
      <c r="W51" s="6"/>
      <c r="X51" s="4"/>
      <c r="Y51" s="4"/>
      <c r="Z51" s="4"/>
      <c r="AA51" s="4"/>
      <c r="AB51" s="4"/>
      <c r="AC51" s="4"/>
      <c r="AD51" s="4"/>
      <c r="AE51" s="4"/>
      <c r="AF51" s="4"/>
      <c r="AG51" s="4"/>
    </row>
    <row r="52" spans="1:33" s="2" customFormat="1" ht="25.5" x14ac:dyDescent="0.2">
      <c r="A52" s="141">
        <v>48</v>
      </c>
      <c r="B52" s="178" t="s">
        <v>19</v>
      </c>
      <c r="C52" s="115" t="s">
        <v>203</v>
      </c>
      <c r="D52" s="100" t="s">
        <v>28</v>
      </c>
      <c r="E52" s="99" t="s">
        <v>204</v>
      </c>
      <c r="F52" s="104" t="s">
        <v>209</v>
      </c>
      <c r="G52" s="152">
        <v>43325</v>
      </c>
      <c r="H52" s="152">
        <v>43690</v>
      </c>
      <c r="I52" s="179" t="s">
        <v>210</v>
      </c>
      <c r="J52" s="100" t="s">
        <v>32</v>
      </c>
      <c r="K52" s="154" t="s">
        <v>33</v>
      </c>
      <c r="L52" s="95" t="s">
        <v>34</v>
      </c>
      <c r="M52" s="100"/>
      <c r="N52" s="6"/>
      <c r="O52" s="6"/>
      <c r="P52" s="6"/>
      <c r="Q52" s="6"/>
      <c r="R52" s="6"/>
      <c r="S52" s="6"/>
      <c r="T52" s="6"/>
      <c r="U52" s="6"/>
      <c r="V52" s="6"/>
      <c r="W52" s="6"/>
      <c r="X52" s="4"/>
      <c r="Y52" s="4"/>
      <c r="Z52" s="4"/>
      <c r="AA52" s="4"/>
      <c r="AB52" s="4"/>
      <c r="AC52" s="4"/>
      <c r="AD52" s="4"/>
      <c r="AE52" s="4"/>
      <c r="AF52" s="4"/>
      <c r="AG52" s="4"/>
    </row>
    <row r="53" spans="1:33" s="2" customFormat="1" ht="25.5" x14ac:dyDescent="0.2">
      <c r="A53" s="141">
        <v>49</v>
      </c>
      <c r="B53" s="178" t="s">
        <v>19</v>
      </c>
      <c r="C53" s="115" t="s">
        <v>203</v>
      </c>
      <c r="D53" s="100" t="s">
        <v>28</v>
      </c>
      <c r="E53" s="99" t="s">
        <v>204</v>
      </c>
      <c r="F53" s="104" t="s">
        <v>211</v>
      </c>
      <c r="G53" s="152">
        <v>43325</v>
      </c>
      <c r="H53" s="152">
        <v>43690</v>
      </c>
      <c r="I53" s="179" t="s">
        <v>212</v>
      </c>
      <c r="J53" s="100" t="s">
        <v>32</v>
      </c>
      <c r="K53" s="154" t="s">
        <v>33</v>
      </c>
      <c r="L53" s="95" t="s">
        <v>34</v>
      </c>
      <c r="M53" s="100"/>
      <c r="N53" s="6"/>
      <c r="O53" s="6"/>
      <c r="P53" s="6"/>
      <c r="Q53" s="6"/>
      <c r="R53" s="6"/>
      <c r="S53" s="6"/>
      <c r="T53" s="6"/>
      <c r="U53" s="6"/>
      <c r="V53" s="6"/>
      <c r="W53" s="6"/>
      <c r="X53" s="4"/>
      <c r="Y53" s="4"/>
      <c r="Z53" s="4"/>
      <c r="AA53" s="4"/>
      <c r="AB53" s="4"/>
      <c r="AC53" s="4"/>
      <c r="AD53" s="4"/>
      <c r="AE53" s="4"/>
      <c r="AF53" s="4"/>
      <c r="AG53" s="4"/>
    </row>
    <row r="54" spans="1:33" s="2" customFormat="1" ht="25.5" x14ac:dyDescent="0.2">
      <c r="A54" s="141">
        <v>50</v>
      </c>
      <c r="B54" s="178" t="s">
        <v>19</v>
      </c>
      <c r="C54" s="115" t="s">
        <v>203</v>
      </c>
      <c r="D54" s="100" t="s">
        <v>28</v>
      </c>
      <c r="E54" s="99" t="s">
        <v>204</v>
      </c>
      <c r="F54" s="104" t="s">
        <v>213</v>
      </c>
      <c r="G54" s="152">
        <v>43325</v>
      </c>
      <c r="H54" s="152">
        <v>43690</v>
      </c>
      <c r="I54" s="179" t="s">
        <v>214</v>
      </c>
      <c r="J54" s="100" t="s">
        <v>32</v>
      </c>
      <c r="K54" s="154" t="s">
        <v>33</v>
      </c>
      <c r="L54" s="95" t="s">
        <v>34</v>
      </c>
      <c r="M54" s="100"/>
      <c r="N54" s="6"/>
      <c r="O54" s="6"/>
      <c r="P54" s="6"/>
      <c r="Q54" s="6"/>
      <c r="R54" s="6"/>
      <c r="S54" s="6"/>
      <c r="T54" s="6"/>
      <c r="U54" s="6"/>
      <c r="V54" s="6"/>
      <c r="W54" s="6"/>
      <c r="X54" s="4"/>
      <c r="Y54" s="4"/>
      <c r="Z54" s="4"/>
      <c r="AA54" s="4"/>
      <c r="AB54" s="4"/>
      <c r="AC54" s="4"/>
      <c r="AD54" s="4"/>
      <c r="AE54" s="4"/>
      <c r="AF54" s="4"/>
      <c r="AG54" s="4"/>
    </row>
    <row r="55" spans="1:33" s="2" customFormat="1" ht="25.5" x14ac:dyDescent="0.2">
      <c r="A55" s="141">
        <v>51</v>
      </c>
      <c r="B55" s="178" t="s">
        <v>19</v>
      </c>
      <c r="C55" s="115" t="s">
        <v>215</v>
      </c>
      <c r="D55" s="100" t="s">
        <v>28</v>
      </c>
      <c r="E55" s="99" t="s">
        <v>216</v>
      </c>
      <c r="F55" s="104" t="s">
        <v>217</v>
      </c>
      <c r="G55" s="152">
        <v>43325</v>
      </c>
      <c r="H55" s="152">
        <v>43690</v>
      </c>
      <c r="I55" s="179" t="s">
        <v>218</v>
      </c>
      <c r="J55" s="100" t="s">
        <v>32</v>
      </c>
      <c r="K55" s="154" t="s">
        <v>33</v>
      </c>
      <c r="L55" s="95" t="s">
        <v>34</v>
      </c>
      <c r="M55" s="100"/>
      <c r="N55" s="6"/>
      <c r="O55" s="6"/>
      <c r="P55" s="6"/>
      <c r="Q55" s="6"/>
      <c r="R55" s="6"/>
      <c r="S55" s="6"/>
      <c r="T55" s="6"/>
      <c r="U55" s="6"/>
      <c r="V55" s="6"/>
      <c r="W55" s="6"/>
      <c r="X55" s="4"/>
      <c r="Y55" s="4"/>
      <c r="Z55" s="4"/>
      <c r="AA55" s="4"/>
      <c r="AB55" s="4"/>
      <c r="AC55" s="4"/>
      <c r="AD55" s="4"/>
      <c r="AE55" s="4"/>
      <c r="AF55" s="4"/>
      <c r="AG55" s="4"/>
    </row>
    <row r="56" spans="1:33" s="2" customFormat="1" ht="25.5" x14ac:dyDescent="0.2">
      <c r="A56" s="141">
        <v>52</v>
      </c>
      <c r="B56" s="178" t="s">
        <v>19</v>
      </c>
      <c r="C56" s="115" t="s">
        <v>215</v>
      </c>
      <c r="D56" s="100" t="s">
        <v>28</v>
      </c>
      <c r="E56" s="99" t="s">
        <v>216</v>
      </c>
      <c r="F56" s="104" t="s">
        <v>219</v>
      </c>
      <c r="G56" s="152">
        <v>43325</v>
      </c>
      <c r="H56" s="152">
        <v>43690</v>
      </c>
      <c r="I56" s="179" t="s">
        <v>220</v>
      </c>
      <c r="J56" s="100" t="s">
        <v>32</v>
      </c>
      <c r="K56" s="154" t="s">
        <v>33</v>
      </c>
      <c r="L56" s="95" t="s">
        <v>34</v>
      </c>
      <c r="M56" s="100"/>
      <c r="N56" s="6"/>
      <c r="O56" s="6"/>
      <c r="P56" s="6"/>
      <c r="Q56" s="6"/>
      <c r="R56" s="6"/>
      <c r="S56" s="6"/>
      <c r="T56" s="6"/>
      <c r="U56" s="6"/>
      <c r="V56" s="6"/>
      <c r="W56" s="6"/>
      <c r="X56" s="4"/>
      <c r="Y56" s="4"/>
      <c r="Z56" s="4"/>
      <c r="AA56" s="4"/>
      <c r="AB56" s="4"/>
      <c r="AC56" s="4"/>
      <c r="AD56" s="4"/>
      <c r="AE56" s="4"/>
      <c r="AF56" s="4"/>
      <c r="AG56" s="4"/>
    </row>
    <row r="57" spans="1:33" s="2" customFormat="1" ht="25.5" x14ac:dyDescent="0.2">
      <c r="A57" s="141">
        <v>53</v>
      </c>
      <c r="B57" s="178" t="s">
        <v>221</v>
      </c>
      <c r="C57" s="113" t="s">
        <v>222</v>
      </c>
      <c r="D57" s="100" t="s">
        <v>223</v>
      </c>
      <c r="E57" s="103" t="s">
        <v>224</v>
      </c>
      <c r="F57" s="114" t="s">
        <v>225</v>
      </c>
      <c r="G57" s="152">
        <v>43326</v>
      </c>
      <c r="H57" s="152">
        <v>43691</v>
      </c>
      <c r="I57" s="102" t="s">
        <v>226</v>
      </c>
      <c r="J57" s="100" t="s">
        <v>32</v>
      </c>
      <c r="K57" s="154" t="s">
        <v>33</v>
      </c>
      <c r="L57" s="95" t="s">
        <v>34</v>
      </c>
      <c r="M57" s="100"/>
      <c r="N57" s="6"/>
      <c r="O57" s="6"/>
      <c r="P57" s="6"/>
      <c r="Q57" s="6"/>
      <c r="R57" s="6"/>
      <c r="S57" s="6"/>
      <c r="T57" s="6"/>
      <c r="U57" s="6"/>
      <c r="V57" s="6"/>
      <c r="W57" s="6"/>
      <c r="X57" s="4"/>
      <c r="Y57" s="4"/>
      <c r="Z57" s="4"/>
      <c r="AA57" s="4"/>
      <c r="AB57" s="4"/>
      <c r="AC57" s="4"/>
      <c r="AD57" s="4"/>
      <c r="AE57" s="4"/>
      <c r="AF57" s="4"/>
      <c r="AG57" s="4"/>
    </row>
    <row r="58" spans="1:33" s="2" customFormat="1" ht="25.5" x14ac:dyDescent="0.2">
      <c r="A58" s="141">
        <v>54</v>
      </c>
      <c r="B58" s="178" t="s">
        <v>227</v>
      </c>
      <c r="C58" s="115" t="s">
        <v>222</v>
      </c>
      <c r="D58" s="100" t="s">
        <v>223</v>
      </c>
      <c r="E58" s="99" t="s">
        <v>224</v>
      </c>
      <c r="F58" s="104" t="s">
        <v>228</v>
      </c>
      <c r="G58" s="152">
        <v>43326</v>
      </c>
      <c r="H58" s="152">
        <v>43691</v>
      </c>
      <c r="I58" s="102" t="s">
        <v>229</v>
      </c>
      <c r="J58" s="100" t="s">
        <v>32</v>
      </c>
      <c r="K58" s="154" t="s">
        <v>33</v>
      </c>
      <c r="L58" s="95" t="s">
        <v>34</v>
      </c>
      <c r="M58" s="100"/>
      <c r="N58" s="6"/>
      <c r="O58" s="6"/>
      <c r="P58" s="6"/>
      <c r="Q58" s="6"/>
      <c r="R58" s="6"/>
      <c r="S58" s="6"/>
      <c r="T58" s="6"/>
      <c r="U58" s="6"/>
      <c r="V58" s="6"/>
      <c r="W58" s="6"/>
      <c r="X58" s="4"/>
      <c r="Y58" s="4"/>
      <c r="Z58" s="4"/>
      <c r="AA58" s="4"/>
      <c r="AB58" s="4"/>
      <c r="AC58" s="4"/>
      <c r="AD58" s="4"/>
      <c r="AE58" s="4"/>
      <c r="AF58" s="4"/>
      <c r="AG58" s="4"/>
    </row>
    <row r="59" spans="1:33" s="2" customFormat="1" ht="25.5" x14ac:dyDescent="0.2">
      <c r="A59" s="141">
        <v>55</v>
      </c>
      <c r="B59" s="178" t="s">
        <v>230</v>
      </c>
      <c r="C59" s="115" t="s">
        <v>222</v>
      </c>
      <c r="D59" s="100" t="s">
        <v>223</v>
      </c>
      <c r="E59" s="99" t="s">
        <v>224</v>
      </c>
      <c r="F59" s="104" t="s">
        <v>231</v>
      </c>
      <c r="G59" s="152">
        <v>43326</v>
      </c>
      <c r="H59" s="152">
        <v>43691</v>
      </c>
      <c r="I59" s="102" t="s">
        <v>232</v>
      </c>
      <c r="J59" s="100" t="s">
        <v>32</v>
      </c>
      <c r="K59" s="154" t="s">
        <v>33</v>
      </c>
      <c r="L59" s="95" t="s">
        <v>34</v>
      </c>
      <c r="M59" s="100"/>
      <c r="N59" s="6"/>
      <c r="O59" s="6"/>
      <c r="P59" s="6"/>
      <c r="Q59" s="6"/>
      <c r="R59" s="6"/>
      <c r="S59" s="6"/>
      <c r="T59" s="6"/>
      <c r="U59" s="6"/>
      <c r="V59" s="6"/>
      <c r="W59" s="6"/>
      <c r="X59" s="4"/>
      <c r="Y59" s="4"/>
      <c r="Z59" s="4"/>
      <c r="AA59" s="4"/>
      <c r="AB59" s="4"/>
      <c r="AC59" s="4"/>
      <c r="AD59" s="4"/>
      <c r="AE59" s="4"/>
      <c r="AF59" s="4"/>
      <c r="AG59" s="4"/>
    </row>
    <row r="60" spans="1:33" s="2" customFormat="1" ht="25.5" x14ac:dyDescent="0.2">
      <c r="A60" s="141">
        <v>56</v>
      </c>
      <c r="B60" s="178" t="s">
        <v>19</v>
      </c>
      <c r="C60" s="115" t="s">
        <v>233</v>
      </c>
      <c r="D60" s="100" t="s">
        <v>234</v>
      </c>
      <c r="E60" s="99" t="s">
        <v>235</v>
      </c>
      <c r="F60" s="104" t="s">
        <v>236</v>
      </c>
      <c r="G60" s="152">
        <v>43326</v>
      </c>
      <c r="H60" s="152">
        <v>43691</v>
      </c>
      <c r="I60" s="179" t="s">
        <v>237</v>
      </c>
      <c r="J60" s="100" t="s">
        <v>32</v>
      </c>
      <c r="K60" s="154" t="s">
        <v>33</v>
      </c>
      <c r="L60" s="95" t="s">
        <v>34</v>
      </c>
      <c r="M60" s="100"/>
      <c r="N60" s="6"/>
      <c r="O60" s="6"/>
      <c r="P60" s="6"/>
      <c r="Q60" s="6"/>
      <c r="R60" s="6"/>
      <c r="S60" s="6"/>
      <c r="T60" s="6"/>
      <c r="U60" s="6"/>
      <c r="V60" s="6"/>
      <c r="W60" s="6"/>
      <c r="X60" s="4"/>
      <c r="Y60" s="4"/>
      <c r="Z60" s="4"/>
      <c r="AA60" s="4"/>
      <c r="AB60" s="4"/>
      <c r="AC60" s="4"/>
      <c r="AD60" s="4"/>
      <c r="AE60" s="4"/>
      <c r="AF60" s="4"/>
      <c r="AG60" s="4"/>
    </row>
    <row r="61" spans="1:33" s="2" customFormat="1" ht="25.5" x14ac:dyDescent="0.2">
      <c r="A61" s="141">
        <v>57</v>
      </c>
      <c r="B61" s="180" t="s">
        <v>238</v>
      </c>
      <c r="C61" s="113" t="s">
        <v>222</v>
      </c>
      <c r="D61" s="181" t="s">
        <v>223</v>
      </c>
      <c r="E61" s="103" t="s">
        <v>224</v>
      </c>
      <c r="F61" s="114" t="s">
        <v>239</v>
      </c>
      <c r="G61" s="152">
        <v>43326</v>
      </c>
      <c r="H61" s="152">
        <v>43691</v>
      </c>
      <c r="I61" s="102" t="s">
        <v>240</v>
      </c>
      <c r="J61" s="100" t="s">
        <v>32</v>
      </c>
      <c r="K61" s="154" t="s">
        <v>33</v>
      </c>
      <c r="L61" s="183" t="s">
        <v>25</v>
      </c>
      <c r="M61" s="181"/>
      <c r="N61" s="6"/>
      <c r="O61" s="6"/>
      <c r="P61" s="6"/>
      <c r="Q61" s="6"/>
      <c r="R61" s="6"/>
      <c r="S61" s="6"/>
      <c r="T61" s="6"/>
      <c r="U61" s="6"/>
      <c r="V61" s="6"/>
      <c r="W61" s="6"/>
      <c r="X61" s="4"/>
      <c r="Y61" s="4"/>
      <c r="Z61" s="4"/>
      <c r="AA61" s="4"/>
      <c r="AB61" s="4"/>
      <c r="AC61" s="4"/>
      <c r="AD61" s="4"/>
      <c r="AE61" s="4"/>
      <c r="AF61" s="4"/>
      <c r="AG61" s="4"/>
    </row>
    <row r="62" spans="1:33" s="2" customFormat="1" ht="25.5" x14ac:dyDescent="0.2">
      <c r="A62" s="141">
        <v>58</v>
      </c>
      <c r="B62" s="178" t="s">
        <v>241</v>
      </c>
      <c r="C62" s="115" t="s">
        <v>222</v>
      </c>
      <c r="D62" s="100" t="s">
        <v>223</v>
      </c>
      <c r="E62" s="99" t="s">
        <v>224</v>
      </c>
      <c r="F62" s="104" t="s">
        <v>242</v>
      </c>
      <c r="G62" s="152">
        <v>43326</v>
      </c>
      <c r="H62" s="152">
        <v>43691</v>
      </c>
      <c r="I62" s="102" t="s">
        <v>243</v>
      </c>
      <c r="J62" s="100" t="s">
        <v>32</v>
      </c>
      <c r="K62" s="154" t="s">
        <v>33</v>
      </c>
      <c r="L62" s="177" t="s">
        <v>25</v>
      </c>
      <c r="M62" s="100"/>
      <c r="N62" s="6"/>
      <c r="O62" s="6"/>
      <c r="P62" s="6"/>
      <c r="Q62" s="6"/>
      <c r="R62" s="6"/>
      <c r="S62" s="6"/>
      <c r="T62" s="6"/>
      <c r="U62" s="6"/>
      <c r="V62" s="6"/>
      <c r="W62" s="6"/>
      <c r="X62" s="4"/>
      <c r="Y62" s="4"/>
      <c r="Z62" s="4"/>
      <c r="AA62" s="4"/>
      <c r="AB62" s="4"/>
      <c r="AC62" s="4"/>
      <c r="AD62" s="4"/>
      <c r="AE62" s="4"/>
      <c r="AF62" s="4"/>
      <c r="AG62" s="4"/>
    </row>
    <row r="63" spans="1:33" s="2" customFormat="1" ht="25.5" x14ac:dyDescent="0.2">
      <c r="A63" s="141">
        <v>59</v>
      </c>
      <c r="B63" s="178" t="s">
        <v>244</v>
      </c>
      <c r="C63" s="115" t="s">
        <v>222</v>
      </c>
      <c r="D63" s="100" t="s">
        <v>223</v>
      </c>
      <c r="E63" s="99" t="s">
        <v>245</v>
      </c>
      <c r="F63" s="104" t="s">
        <v>246</v>
      </c>
      <c r="G63" s="152">
        <v>43326</v>
      </c>
      <c r="H63" s="152">
        <v>43691</v>
      </c>
      <c r="I63" s="102" t="s">
        <v>247</v>
      </c>
      <c r="J63" s="100" t="s">
        <v>32</v>
      </c>
      <c r="K63" s="154" t="s">
        <v>33</v>
      </c>
      <c r="L63" s="177" t="s">
        <v>25</v>
      </c>
      <c r="M63" s="100"/>
      <c r="N63" s="6"/>
      <c r="O63" s="6"/>
      <c r="P63" s="6"/>
      <c r="Q63" s="6"/>
      <c r="R63" s="6"/>
      <c r="S63" s="6"/>
      <c r="T63" s="6"/>
      <c r="U63" s="6"/>
      <c r="V63" s="6"/>
      <c r="W63" s="6"/>
      <c r="X63" s="4"/>
      <c r="Y63" s="4"/>
      <c r="Z63" s="4"/>
      <c r="AA63" s="4"/>
      <c r="AB63" s="4"/>
      <c r="AC63" s="4"/>
      <c r="AD63" s="4"/>
      <c r="AE63" s="4"/>
      <c r="AF63" s="4"/>
      <c r="AG63" s="4"/>
    </row>
    <row r="64" spans="1:33" s="2" customFormat="1" ht="25.5" x14ac:dyDescent="0.2">
      <c r="A64" s="184">
        <v>60</v>
      </c>
      <c r="B64" s="185" t="s">
        <v>19</v>
      </c>
      <c r="C64" s="116" t="s">
        <v>248</v>
      </c>
      <c r="D64" s="173" t="s">
        <v>21</v>
      </c>
      <c r="E64" s="117" t="s">
        <v>22</v>
      </c>
      <c r="F64" s="117" t="s">
        <v>249</v>
      </c>
      <c r="G64" s="186">
        <v>43335</v>
      </c>
      <c r="H64" s="186">
        <v>43700</v>
      </c>
      <c r="I64" s="187" t="s">
        <v>250</v>
      </c>
      <c r="J64" s="173" t="s">
        <v>24</v>
      </c>
      <c r="K64" s="154" t="s">
        <v>33</v>
      </c>
      <c r="L64" s="188" t="s">
        <v>34</v>
      </c>
      <c r="M64" s="173"/>
      <c r="N64" s="6"/>
      <c r="O64" s="6"/>
      <c r="P64" s="6"/>
      <c r="Q64" s="6"/>
      <c r="R64" s="6"/>
      <c r="S64" s="6"/>
      <c r="T64" s="6"/>
      <c r="U64" s="6"/>
      <c r="V64" s="6"/>
      <c r="W64" s="6"/>
      <c r="X64" s="4"/>
      <c r="Y64" s="4"/>
      <c r="Z64" s="4"/>
      <c r="AA64" s="4"/>
      <c r="AB64" s="4"/>
      <c r="AC64" s="4"/>
      <c r="AD64" s="4"/>
      <c r="AE64" s="4"/>
      <c r="AF64" s="4"/>
      <c r="AG64" s="4"/>
    </row>
    <row r="65" spans="1:33" s="2" customFormat="1" ht="25.5" x14ac:dyDescent="0.2">
      <c r="A65" s="141">
        <v>61</v>
      </c>
      <c r="B65" s="150" t="s">
        <v>251</v>
      </c>
      <c r="C65" s="151" t="s">
        <v>252</v>
      </c>
      <c r="D65" s="100" t="s">
        <v>253</v>
      </c>
      <c r="E65" s="95" t="s">
        <v>254</v>
      </c>
      <c r="F65" s="96">
        <v>90780496</v>
      </c>
      <c r="G65" s="189">
        <v>43364</v>
      </c>
      <c r="H65" s="152">
        <v>43729</v>
      </c>
      <c r="I65" s="95" t="s">
        <v>255</v>
      </c>
      <c r="J65" s="100" t="s">
        <v>32</v>
      </c>
      <c r="K65" s="154" t="s">
        <v>33</v>
      </c>
      <c r="L65" s="95" t="s">
        <v>256</v>
      </c>
      <c r="M65" s="100"/>
      <c r="N65" s="6"/>
      <c r="O65" s="6"/>
      <c r="P65" s="6"/>
      <c r="Q65" s="6"/>
      <c r="R65" s="6"/>
      <c r="S65" s="6"/>
      <c r="T65" s="6"/>
      <c r="U65" s="6"/>
      <c r="V65" s="6"/>
      <c r="W65" s="6"/>
      <c r="X65" s="4"/>
      <c r="Y65" s="4"/>
      <c r="Z65" s="4"/>
      <c r="AA65" s="4"/>
      <c r="AB65" s="4"/>
      <c r="AC65" s="4"/>
      <c r="AD65" s="4"/>
      <c r="AE65" s="4"/>
      <c r="AF65" s="4"/>
      <c r="AG65" s="4"/>
    </row>
    <row r="66" spans="1:33" s="2" customFormat="1" ht="25.5" x14ac:dyDescent="0.2">
      <c r="A66" s="141">
        <v>62</v>
      </c>
      <c r="B66" s="155" t="s">
        <v>257</v>
      </c>
      <c r="C66" s="115" t="s">
        <v>51</v>
      </c>
      <c r="D66" s="100" t="s">
        <v>109</v>
      </c>
      <c r="E66" s="99" t="s">
        <v>53</v>
      </c>
      <c r="F66" s="96" t="s">
        <v>258</v>
      </c>
      <c r="G66" s="189">
        <v>43367</v>
      </c>
      <c r="H66" s="152">
        <v>43732</v>
      </c>
      <c r="I66" s="118" t="s">
        <v>259</v>
      </c>
      <c r="J66" s="100" t="s">
        <v>32</v>
      </c>
      <c r="K66" s="154" t="s">
        <v>33</v>
      </c>
      <c r="L66" s="95" t="s">
        <v>34</v>
      </c>
      <c r="M66" s="100"/>
      <c r="N66" s="6"/>
      <c r="O66" s="6"/>
      <c r="P66" s="6"/>
      <c r="Q66" s="6"/>
      <c r="R66" s="6"/>
      <c r="S66" s="6"/>
      <c r="T66" s="6"/>
      <c r="U66" s="6"/>
      <c r="V66" s="6"/>
      <c r="W66" s="6"/>
      <c r="X66" s="4"/>
      <c r="Y66" s="4"/>
      <c r="Z66" s="4"/>
      <c r="AA66" s="4"/>
      <c r="AB66" s="4"/>
      <c r="AC66" s="4"/>
      <c r="AD66" s="4"/>
      <c r="AE66" s="4"/>
      <c r="AF66" s="4"/>
      <c r="AG66" s="4"/>
    </row>
    <row r="67" spans="1:33" s="2" customFormat="1" ht="25.5" x14ac:dyDescent="0.2">
      <c r="A67" s="141">
        <v>63</v>
      </c>
      <c r="B67" s="190" t="s">
        <v>260</v>
      </c>
      <c r="C67" s="191" t="s">
        <v>261</v>
      </c>
      <c r="D67" s="119" t="s">
        <v>45</v>
      </c>
      <c r="E67" s="120" t="s">
        <v>29</v>
      </c>
      <c r="F67" s="121" t="s">
        <v>262</v>
      </c>
      <c r="G67" s="189">
        <v>43367</v>
      </c>
      <c r="H67" s="152">
        <v>43732</v>
      </c>
      <c r="I67" s="118" t="s">
        <v>263</v>
      </c>
      <c r="J67" s="173" t="s">
        <v>32</v>
      </c>
      <c r="K67" s="192" t="s">
        <v>33</v>
      </c>
      <c r="L67" s="120" t="s">
        <v>34</v>
      </c>
      <c r="M67" s="173"/>
      <c r="N67" s="6"/>
      <c r="O67" s="6"/>
      <c r="P67" s="6"/>
      <c r="Q67" s="6"/>
      <c r="R67" s="6"/>
      <c r="S67" s="6"/>
      <c r="T67" s="6"/>
      <c r="U67" s="6"/>
      <c r="V67" s="6"/>
      <c r="W67" s="6"/>
      <c r="X67" s="4"/>
      <c r="Y67" s="4"/>
      <c r="Z67" s="4"/>
      <c r="AA67" s="4"/>
      <c r="AB67" s="4"/>
      <c r="AC67" s="4"/>
      <c r="AD67" s="4"/>
      <c r="AE67" s="4"/>
      <c r="AF67" s="4"/>
      <c r="AG67" s="4"/>
    </row>
    <row r="68" spans="1:33" s="2" customFormat="1" ht="25.5" x14ac:dyDescent="0.2">
      <c r="A68" s="141">
        <v>64</v>
      </c>
      <c r="B68" s="155" t="s">
        <v>264</v>
      </c>
      <c r="C68" s="115" t="s">
        <v>265</v>
      </c>
      <c r="D68" s="100" t="s">
        <v>266</v>
      </c>
      <c r="E68" s="99" t="s">
        <v>267</v>
      </c>
      <c r="F68" s="169">
        <v>11640241</v>
      </c>
      <c r="G68" s="152">
        <v>43264</v>
      </c>
      <c r="H68" s="152">
        <v>44012</v>
      </c>
      <c r="I68" s="110">
        <v>1698752</v>
      </c>
      <c r="J68" s="100" t="s">
        <v>186</v>
      </c>
      <c r="K68" s="154" t="s">
        <v>268</v>
      </c>
      <c r="L68" s="95" t="s">
        <v>34</v>
      </c>
      <c r="M68" s="100" t="s">
        <v>269</v>
      </c>
      <c r="N68" s="6"/>
      <c r="O68" s="6"/>
      <c r="P68" s="6"/>
      <c r="Q68" s="6"/>
      <c r="R68" s="6"/>
      <c r="S68" s="6"/>
      <c r="T68" s="6"/>
      <c r="U68" s="6"/>
      <c r="V68" s="6"/>
      <c r="W68" s="6"/>
      <c r="X68" s="4"/>
      <c r="Y68" s="4"/>
      <c r="Z68" s="4"/>
      <c r="AA68" s="4"/>
      <c r="AB68" s="4"/>
      <c r="AC68" s="4"/>
      <c r="AD68" s="4"/>
      <c r="AE68" s="4"/>
      <c r="AF68" s="4"/>
      <c r="AG68" s="4"/>
    </row>
    <row r="69" spans="1:33" s="2" customFormat="1" ht="25.5" x14ac:dyDescent="0.2">
      <c r="A69" s="141">
        <v>65</v>
      </c>
      <c r="B69" s="150" t="s">
        <v>270</v>
      </c>
      <c r="C69" s="115" t="s">
        <v>265</v>
      </c>
      <c r="D69" s="100" t="s">
        <v>266</v>
      </c>
      <c r="E69" s="99" t="s">
        <v>267</v>
      </c>
      <c r="F69" s="104" t="s">
        <v>271</v>
      </c>
      <c r="G69" s="152">
        <v>43312</v>
      </c>
      <c r="H69" s="153">
        <v>44043</v>
      </c>
      <c r="I69" s="102" t="s">
        <v>272</v>
      </c>
      <c r="J69" s="100" t="s">
        <v>186</v>
      </c>
      <c r="K69" s="154" t="s">
        <v>273</v>
      </c>
      <c r="L69" s="95" t="s">
        <v>34</v>
      </c>
      <c r="M69" s="100"/>
      <c r="N69" s="6"/>
      <c r="O69" s="6"/>
      <c r="P69" s="6"/>
      <c r="Q69" s="6"/>
      <c r="R69" s="6"/>
      <c r="S69" s="6"/>
      <c r="T69" s="6"/>
      <c r="U69" s="6"/>
      <c r="V69" s="6"/>
      <c r="W69" s="6"/>
      <c r="X69" s="4"/>
      <c r="Y69" s="4"/>
      <c r="Z69" s="4"/>
      <c r="AA69" s="4"/>
      <c r="AB69" s="4"/>
      <c r="AC69" s="4"/>
      <c r="AD69" s="4"/>
      <c r="AE69" s="4"/>
      <c r="AF69" s="4"/>
      <c r="AG69" s="4"/>
    </row>
    <row r="70" spans="1:33" s="2" customFormat="1" ht="25.5" x14ac:dyDescent="0.2">
      <c r="A70" s="141">
        <v>66</v>
      </c>
      <c r="B70" s="193" t="s">
        <v>197</v>
      </c>
      <c r="C70" s="194" t="s">
        <v>274</v>
      </c>
      <c r="D70" s="181" t="s">
        <v>28</v>
      </c>
      <c r="E70" s="105" t="s">
        <v>275</v>
      </c>
      <c r="F70" s="122" t="s">
        <v>276</v>
      </c>
      <c r="G70" s="195">
        <v>43399</v>
      </c>
      <c r="H70" s="196">
        <f>EDATE(G70,12)</f>
        <v>43764</v>
      </c>
      <c r="I70" s="123" t="s">
        <v>277</v>
      </c>
      <c r="J70" s="181" t="s">
        <v>32</v>
      </c>
      <c r="K70" s="182" t="s">
        <v>33</v>
      </c>
      <c r="L70" s="105" t="s">
        <v>34</v>
      </c>
      <c r="M70" s="181"/>
      <c r="N70" s="6"/>
      <c r="O70" s="6"/>
      <c r="P70" s="6"/>
      <c r="Q70" s="6"/>
      <c r="R70" s="6"/>
      <c r="S70" s="6"/>
      <c r="T70" s="6"/>
      <c r="U70" s="6"/>
      <c r="V70" s="6"/>
      <c r="W70" s="6"/>
      <c r="X70" s="4"/>
      <c r="Y70" s="4"/>
      <c r="Z70" s="4"/>
      <c r="AA70" s="4"/>
      <c r="AB70" s="4"/>
      <c r="AC70" s="4"/>
      <c r="AD70" s="4"/>
      <c r="AE70" s="4"/>
      <c r="AF70" s="4"/>
      <c r="AG70" s="4"/>
    </row>
    <row r="71" spans="1:33" s="2" customFormat="1" ht="25.5" x14ac:dyDescent="0.2">
      <c r="A71" s="141">
        <v>67</v>
      </c>
      <c r="B71" s="167" t="s">
        <v>197</v>
      </c>
      <c r="C71" s="151" t="s">
        <v>278</v>
      </c>
      <c r="D71" s="100" t="s">
        <v>28</v>
      </c>
      <c r="E71" s="95" t="s">
        <v>279</v>
      </c>
      <c r="F71" s="96" t="s">
        <v>280</v>
      </c>
      <c r="G71" s="189">
        <v>43399</v>
      </c>
      <c r="H71" s="152">
        <f>EDATE(G71,12)</f>
        <v>43764</v>
      </c>
      <c r="I71" s="118" t="s">
        <v>281</v>
      </c>
      <c r="J71" s="100" t="s">
        <v>32</v>
      </c>
      <c r="K71" s="154" t="s">
        <v>33</v>
      </c>
      <c r="L71" s="95" t="s">
        <v>34</v>
      </c>
      <c r="M71" s="100"/>
      <c r="N71" s="6"/>
      <c r="O71" s="6"/>
      <c r="P71" s="6"/>
      <c r="Q71" s="6"/>
      <c r="R71" s="6"/>
      <c r="S71" s="6"/>
      <c r="T71" s="6"/>
      <c r="U71" s="6"/>
      <c r="V71" s="6"/>
      <c r="W71" s="6"/>
      <c r="X71" s="4"/>
      <c r="Y71" s="4"/>
      <c r="Z71" s="4"/>
      <c r="AA71" s="4"/>
      <c r="AB71" s="4"/>
      <c r="AC71" s="4"/>
      <c r="AD71" s="4"/>
      <c r="AE71" s="4"/>
      <c r="AF71" s="4"/>
      <c r="AG71" s="4"/>
    </row>
    <row r="72" spans="1:33" ht="24.95" customHeight="1" x14ac:dyDescent="0.2">
      <c r="A72" s="197"/>
      <c r="B72" s="198"/>
      <c r="C72" s="199"/>
      <c r="D72" s="200"/>
      <c r="E72" s="124"/>
      <c r="F72" s="124"/>
      <c r="G72" s="201"/>
      <c r="H72" s="201"/>
      <c r="I72" s="124"/>
      <c r="J72" s="200"/>
      <c r="K72" s="202"/>
      <c r="L72" s="202"/>
      <c r="M72" s="200"/>
    </row>
    <row r="73" spans="1:33" ht="24.95" customHeight="1" x14ac:dyDescent="0.2">
      <c r="A73" s="197"/>
      <c r="B73" s="198"/>
      <c r="C73" s="199"/>
      <c r="D73" s="200"/>
      <c r="E73" s="124"/>
      <c r="F73" s="124"/>
      <c r="G73" s="201"/>
      <c r="H73" s="201"/>
      <c r="I73" s="124"/>
      <c r="J73" s="200"/>
      <c r="K73" s="202"/>
      <c r="L73" s="202"/>
      <c r="M73" s="200"/>
    </row>
    <row r="74" spans="1:33" ht="24.95" customHeight="1" thickBot="1" x14ac:dyDescent="0.25">
      <c r="A74" s="203"/>
      <c r="B74" s="204"/>
    </row>
    <row r="75" spans="1:33" ht="24.95" customHeight="1" x14ac:dyDescent="0.2">
      <c r="A75" s="197"/>
      <c r="B75" s="205" t="s">
        <v>282</v>
      </c>
    </row>
    <row r="76" spans="1:33" ht="24.95" customHeight="1" x14ac:dyDescent="0.2"/>
    <row r="77" spans="1:33" ht="24.95" customHeight="1" x14ac:dyDescent="0.2"/>
  </sheetData>
  <mergeCells count="1">
    <mergeCell ref="A1:M1"/>
  </mergeCells>
  <conditionalFormatting sqref="H4">
    <cfRule type="expression" dxfId="87" priority="88" stopIfTrue="1">
      <formula>LEFT(H4,4)=LEFT(I159,4)</formula>
    </cfRule>
  </conditionalFormatting>
  <conditionalFormatting sqref="H4">
    <cfRule type="cellIs" dxfId="86" priority="87" operator="equal">
      <formula>$J$2</formula>
    </cfRule>
  </conditionalFormatting>
  <conditionalFormatting sqref="H10 H45 H4 H69 H6">
    <cfRule type="cellIs" dxfId="85" priority="86" operator="lessThanOrEqual">
      <formula>$H$2</formula>
    </cfRule>
  </conditionalFormatting>
  <conditionalFormatting sqref="H4">
    <cfRule type="expression" dxfId="84" priority="85" stopIfTrue="1">
      <formula>LEFT(H4,4)=LEFT(I159,4)</formula>
    </cfRule>
  </conditionalFormatting>
  <conditionalFormatting sqref="H4">
    <cfRule type="expression" dxfId="83" priority="84" stopIfTrue="1">
      <formula>LEFT(H4,4)=LEFT(G253,4)</formula>
    </cfRule>
  </conditionalFormatting>
  <conditionalFormatting sqref="H4">
    <cfRule type="expression" dxfId="82" priority="83" stopIfTrue="1">
      <formula>LEFT(H4,4)=LEFT(I705,4)</formula>
    </cfRule>
  </conditionalFormatting>
  <conditionalFormatting sqref="H4">
    <cfRule type="expression" dxfId="81" priority="82" stopIfTrue="1">
      <formula>LEFT(H4,4)=LEFT(I696,4)</formula>
    </cfRule>
  </conditionalFormatting>
  <conditionalFormatting sqref="H4">
    <cfRule type="expression" dxfId="80" priority="81" stopIfTrue="1">
      <formula>LEFT(H4,4)=LEFT(I696,4)</formula>
    </cfRule>
  </conditionalFormatting>
  <conditionalFormatting sqref="H4">
    <cfRule type="expression" dxfId="79" priority="80" stopIfTrue="1">
      <formula>LEFT(H4,4)=LEFT(I706,4)</formula>
    </cfRule>
  </conditionalFormatting>
  <conditionalFormatting sqref="H4">
    <cfRule type="expression" dxfId="78" priority="79" stopIfTrue="1">
      <formula>LEFT(H4,4)=LEFT(I697,4)</formula>
    </cfRule>
  </conditionalFormatting>
  <conditionalFormatting sqref="H4">
    <cfRule type="expression" dxfId="77" priority="78" stopIfTrue="1">
      <formula>LEFT(H4,4)=LEFT(I693,4)</formula>
    </cfRule>
  </conditionalFormatting>
  <conditionalFormatting sqref="H4">
    <cfRule type="expression" dxfId="76" priority="77" stopIfTrue="1">
      <formula>LEFT(H4,4)=LEFT(I1015,4)</formula>
    </cfRule>
  </conditionalFormatting>
  <conditionalFormatting sqref="H4">
    <cfRule type="expression" dxfId="75" priority="76" stopIfTrue="1">
      <formula>LEFT(H4,4)=LEFT(I1006,4)</formula>
    </cfRule>
  </conditionalFormatting>
  <conditionalFormatting sqref="H4">
    <cfRule type="expression" dxfId="74" priority="75" stopIfTrue="1">
      <formula>LEFT(H4,4)=LEFT(I1009,4)</formula>
    </cfRule>
  </conditionalFormatting>
  <conditionalFormatting sqref="H4">
    <cfRule type="expression" dxfId="73" priority="74" stopIfTrue="1">
      <formula>LEFT(H4,4)=LEFT(G4,4)</formula>
    </cfRule>
  </conditionalFormatting>
  <conditionalFormatting sqref="H4">
    <cfRule type="expression" dxfId="72" priority="73" stopIfTrue="1">
      <formula>LEFT(H4,4)=LEFT(G4,4)</formula>
    </cfRule>
  </conditionalFormatting>
  <conditionalFormatting sqref="H4">
    <cfRule type="expression" dxfId="71" priority="72" stopIfTrue="1">
      <formula>LEFT(H4,4)=LEFT(G4,4)</formula>
    </cfRule>
  </conditionalFormatting>
  <conditionalFormatting sqref="H4">
    <cfRule type="expression" dxfId="70" priority="71" stopIfTrue="1">
      <formula>LEFT(H4,4)=LEFT(G4,4)</formula>
    </cfRule>
  </conditionalFormatting>
  <conditionalFormatting sqref="H4">
    <cfRule type="expression" dxfId="69" priority="70" stopIfTrue="1">
      <formula>LEFT(H4,4)=LEFT(G4,4)</formula>
    </cfRule>
  </conditionalFormatting>
  <conditionalFormatting sqref="H4">
    <cfRule type="expression" dxfId="68" priority="69" stopIfTrue="1">
      <formula>LEFT(H4,4)=LEFT(#REF!,4)</formula>
    </cfRule>
  </conditionalFormatting>
  <conditionalFormatting sqref="H4">
    <cfRule type="expression" dxfId="67" priority="68" stopIfTrue="1">
      <formula>LEFT(H4,4)=LEFT(#REF!,4)</formula>
    </cfRule>
  </conditionalFormatting>
  <conditionalFormatting sqref="G69">
    <cfRule type="expression" dxfId="66" priority="67" stopIfTrue="1">
      <formula>LEFT(G69,4)=LEFT(H486,4)</formula>
    </cfRule>
  </conditionalFormatting>
  <conditionalFormatting sqref="G4">
    <cfRule type="expression" dxfId="65" priority="66" stopIfTrue="1">
      <formula>LEFT(G4,4)=LEFT(H487,4)</formula>
    </cfRule>
  </conditionalFormatting>
  <conditionalFormatting sqref="H5">
    <cfRule type="cellIs" dxfId="64" priority="65" operator="lessThanOrEqual">
      <formula>$J$2</formula>
    </cfRule>
  </conditionalFormatting>
  <conditionalFormatting sqref="H7">
    <cfRule type="cellIs" dxfId="63" priority="64" operator="lessThanOrEqual">
      <formula>$J$2</formula>
    </cfRule>
  </conditionalFormatting>
  <conditionalFormatting sqref="H8">
    <cfRule type="cellIs" dxfId="62" priority="63" operator="lessThanOrEqual">
      <formula>$J$2</formula>
    </cfRule>
  </conditionalFormatting>
  <conditionalFormatting sqref="H13">
    <cfRule type="cellIs" dxfId="61" priority="59" operator="lessThanOrEqual">
      <formula>$J$2</formula>
    </cfRule>
  </conditionalFormatting>
  <conditionalFormatting sqref="H9">
    <cfRule type="cellIs" dxfId="60" priority="61" operator="lessThanOrEqual">
      <formula>$J$2</formula>
    </cfRule>
  </conditionalFormatting>
  <conditionalFormatting sqref="F9">
    <cfRule type="duplicateValues" dxfId="59" priority="62"/>
  </conditionalFormatting>
  <conditionalFormatting sqref="H12">
    <cfRule type="cellIs" dxfId="58" priority="60" operator="lessThanOrEqual">
      <formula>$J$2</formula>
    </cfRule>
  </conditionalFormatting>
  <conditionalFormatting sqref="H14">
    <cfRule type="cellIs" dxfId="57" priority="58" operator="lessThanOrEqual">
      <formula>$J$2</formula>
    </cfRule>
  </conditionalFormatting>
  <conditionalFormatting sqref="H15">
    <cfRule type="cellIs" dxfId="56" priority="57" operator="lessThanOrEqual">
      <formula>$J$2</formula>
    </cfRule>
  </conditionalFormatting>
  <conditionalFormatting sqref="H17">
    <cfRule type="cellIs" dxfId="55" priority="56" operator="lessThanOrEqual">
      <formula>$J$2</formula>
    </cfRule>
  </conditionalFormatting>
  <conditionalFormatting sqref="H23">
    <cfRule type="cellIs" dxfId="54" priority="55" operator="lessThanOrEqual">
      <formula>$J$2</formula>
    </cfRule>
  </conditionalFormatting>
  <conditionalFormatting sqref="H20">
    <cfRule type="cellIs" dxfId="53" priority="54" operator="lessThanOrEqual">
      <formula>$J$2</formula>
    </cfRule>
  </conditionalFormatting>
  <conditionalFormatting sqref="H19">
    <cfRule type="cellIs" dxfId="52" priority="53" operator="lessThanOrEqual">
      <formula>$J$2</formula>
    </cfRule>
  </conditionalFormatting>
  <conditionalFormatting sqref="H22">
    <cfRule type="cellIs" dxfId="51" priority="52" operator="lessThanOrEqual">
      <formula>$J$2</formula>
    </cfRule>
  </conditionalFormatting>
  <conditionalFormatting sqref="H21">
    <cfRule type="cellIs" dxfId="50" priority="51" operator="lessThanOrEqual">
      <formula>$J$2</formula>
    </cfRule>
  </conditionalFormatting>
  <conditionalFormatting sqref="H16">
    <cfRule type="cellIs" dxfId="49" priority="50" operator="lessThanOrEqual">
      <formula>$J$2</formula>
    </cfRule>
  </conditionalFormatting>
  <conditionalFormatting sqref="H42">
    <cfRule type="cellIs" dxfId="48" priority="49" operator="lessThanOrEqual">
      <formula>$J$2</formula>
    </cfRule>
  </conditionalFormatting>
  <conditionalFormatting sqref="H24">
    <cfRule type="cellIs" dxfId="47" priority="48" operator="lessThanOrEqual">
      <formula>$J$2</formula>
    </cfRule>
  </conditionalFormatting>
  <conditionalFormatting sqref="H18">
    <cfRule type="cellIs" dxfId="46" priority="47" operator="lessThanOrEqual">
      <formula>$J$2</formula>
    </cfRule>
  </conditionalFormatting>
  <conditionalFormatting sqref="H41">
    <cfRule type="cellIs" dxfId="45" priority="46" operator="lessThanOrEqual">
      <formula>$J$2</formula>
    </cfRule>
  </conditionalFormatting>
  <conditionalFormatting sqref="H43">
    <cfRule type="cellIs" dxfId="44" priority="45" operator="lessThanOrEqual">
      <formula>$J$2</formula>
    </cfRule>
  </conditionalFormatting>
  <conditionalFormatting sqref="H11">
    <cfRule type="cellIs" dxfId="43" priority="44" operator="lessThanOrEqual">
      <formula>$J$2</formula>
    </cfRule>
  </conditionalFormatting>
  <conditionalFormatting sqref="H27">
    <cfRule type="cellIs" dxfId="42" priority="43" operator="lessThanOrEqual">
      <formula>$J$2</formula>
    </cfRule>
  </conditionalFormatting>
  <conditionalFormatting sqref="H35">
    <cfRule type="cellIs" dxfId="41" priority="42" operator="lessThanOrEqual">
      <formula>$J$2</formula>
    </cfRule>
  </conditionalFormatting>
  <conditionalFormatting sqref="H26">
    <cfRule type="cellIs" dxfId="40" priority="27" operator="lessThanOrEqual">
      <formula>$J$2</formula>
    </cfRule>
  </conditionalFormatting>
  <conditionalFormatting sqref="H36">
    <cfRule type="cellIs" dxfId="39" priority="41" operator="lessThanOrEqual">
      <formula>$J$2</formula>
    </cfRule>
  </conditionalFormatting>
  <conditionalFormatting sqref="H37">
    <cfRule type="cellIs" dxfId="38" priority="40" operator="lessThanOrEqual">
      <formula>$J$2</formula>
    </cfRule>
  </conditionalFormatting>
  <conditionalFormatting sqref="H38">
    <cfRule type="cellIs" dxfId="37" priority="39" operator="lessThanOrEqual">
      <formula>$J$2</formula>
    </cfRule>
  </conditionalFormatting>
  <conditionalFormatting sqref="H39">
    <cfRule type="cellIs" dxfId="36" priority="38" operator="lessThanOrEqual">
      <formula>$J$2</formula>
    </cfRule>
  </conditionalFormatting>
  <conditionalFormatting sqref="H40">
    <cfRule type="cellIs" dxfId="35" priority="37" operator="lessThanOrEqual">
      <formula>$J$2</formula>
    </cfRule>
  </conditionalFormatting>
  <conditionalFormatting sqref="H28">
    <cfRule type="cellIs" dxfId="34" priority="36" operator="lessThanOrEqual">
      <formula>$J$2</formula>
    </cfRule>
  </conditionalFormatting>
  <conditionalFormatting sqref="H30">
    <cfRule type="cellIs" dxfId="33" priority="35" operator="lessThanOrEqual">
      <formula>$J$2</formula>
    </cfRule>
  </conditionalFormatting>
  <conditionalFormatting sqref="H29">
    <cfRule type="cellIs" dxfId="32" priority="34" operator="lessThanOrEqual">
      <formula>$J$2</formula>
    </cfRule>
  </conditionalFormatting>
  <conditionalFormatting sqref="H44">
    <cfRule type="cellIs" dxfId="31" priority="33" operator="lessThanOrEqual">
      <formula>$J$2</formula>
    </cfRule>
  </conditionalFormatting>
  <conditionalFormatting sqref="H34">
    <cfRule type="cellIs" dxfId="30" priority="32" operator="lessThanOrEqual">
      <formula>$J$2</formula>
    </cfRule>
  </conditionalFormatting>
  <conditionalFormatting sqref="H33">
    <cfRule type="cellIs" dxfId="29" priority="31" operator="lessThanOrEqual">
      <formula>$J$2</formula>
    </cfRule>
  </conditionalFormatting>
  <conditionalFormatting sqref="H31">
    <cfRule type="cellIs" dxfId="28" priority="30" operator="lessThanOrEqual">
      <formula>$J$2</formula>
    </cfRule>
  </conditionalFormatting>
  <conditionalFormatting sqref="H32">
    <cfRule type="cellIs" dxfId="27" priority="29" operator="lessThanOrEqual">
      <formula>$J$2</formula>
    </cfRule>
  </conditionalFormatting>
  <conditionalFormatting sqref="H25">
    <cfRule type="cellIs" dxfId="26" priority="28" operator="lessThanOrEqual">
      <formula>$J$2</formula>
    </cfRule>
  </conditionalFormatting>
  <conditionalFormatting sqref="H49">
    <cfRule type="cellIs" dxfId="25" priority="26" operator="lessThanOrEqual">
      <formula>$J$2</formula>
    </cfRule>
  </conditionalFormatting>
  <conditionalFormatting sqref="H68">
    <cfRule type="cellIs" dxfId="24" priority="25" operator="lessThanOrEqual">
      <formula>$J$2</formula>
    </cfRule>
  </conditionalFormatting>
  <conditionalFormatting sqref="H48">
    <cfRule type="cellIs" dxfId="23" priority="23" operator="lessThanOrEqual">
      <formula>$J$2</formula>
    </cfRule>
  </conditionalFormatting>
  <conditionalFormatting sqref="F48">
    <cfRule type="duplicateValues" dxfId="22" priority="24"/>
  </conditionalFormatting>
  <conditionalFormatting sqref="H47">
    <cfRule type="cellIs" dxfId="21" priority="22" operator="lessThanOrEqual">
      <formula>$J$2</formula>
    </cfRule>
  </conditionalFormatting>
  <conditionalFormatting sqref="H46">
    <cfRule type="cellIs" dxfId="20" priority="21" operator="lessThanOrEqual">
      <formula>$J$2</formula>
    </cfRule>
  </conditionalFormatting>
  <conditionalFormatting sqref="H61">
    <cfRule type="cellIs" dxfId="19" priority="7" operator="lessThanOrEqual">
      <formula>$J$2</formula>
    </cfRule>
  </conditionalFormatting>
  <conditionalFormatting sqref="H55">
    <cfRule type="cellIs" dxfId="18" priority="20" operator="lessThanOrEqual">
      <formula>$J$2</formula>
    </cfRule>
  </conditionalFormatting>
  <conditionalFormatting sqref="H56">
    <cfRule type="cellIs" dxfId="17" priority="19" operator="lessThanOrEqual">
      <formula>$J$2</formula>
    </cfRule>
  </conditionalFormatting>
  <conditionalFormatting sqref="H54">
    <cfRule type="cellIs" dxfId="16" priority="18" operator="lessThanOrEqual">
      <formula>$J$2</formula>
    </cfRule>
  </conditionalFormatting>
  <conditionalFormatting sqref="H53">
    <cfRule type="cellIs" dxfId="15" priority="17" operator="lessThanOrEqual">
      <formula>$J$2</formula>
    </cfRule>
  </conditionalFormatting>
  <conditionalFormatting sqref="H50">
    <cfRule type="cellIs" dxfId="14" priority="16" operator="lessThanOrEqual">
      <formula>$J$2</formula>
    </cfRule>
  </conditionalFormatting>
  <conditionalFormatting sqref="H52">
    <cfRule type="cellIs" dxfId="13" priority="15" operator="lessThanOrEqual">
      <formula>$J$2</formula>
    </cfRule>
  </conditionalFormatting>
  <conditionalFormatting sqref="H51">
    <cfRule type="cellIs" dxfId="12" priority="14" operator="lessThanOrEqual">
      <formula>$J$2</formula>
    </cfRule>
  </conditionalFormatting>
  <conditionalFormatting sqref="H57">
    <cfRule type="cellIs" dxfId="11" priority="13" operator="lessThanOrEqual">
      <formula>$J$2</formula>
    </cfRule>
  </conditionalFormatting>
  <conditionalFormatting sqref="H58">
    <cfRule type="cellIs" dxfId="10" priority="12" operator="lessThanOrEqual">
      <formula>$J$2</formula>
    </cfRule>
  </conditionalFormatting>
  <conditionalFormatting sqref="H59">
    <cfRule type="cellIs" dxfId="9" priority="11" operator="lessThanOrEqual">
      <formula>$J$2</formula>
    </cfRule>
  </conditionalFormatting>
  <conditionalFormatting sqref="H60">
    <cfRule type="cellIs" dxfId="8" priority="10" operator="lessThanOrEqual">
      <formula>$J$2</formula>
    </cfRule>
  </conditionalFormatting>
  <conditionalFormatting sqref="H63">
    <cfRule type="cellIs" dxfId="7" priority="9" operator="lessThanOrEqual">
      <formula>$J$2</formula>
    </cfRule>
  </conditionalFormatting>
  <conditionalFormatting sqref="H62">
    <cfRule type="cellIs" dxfId="6" priority="8" operator="lessThanOrEqual">
      <formula>$J$2</formula>
    </cfRule>
  </conditionalFormatting>
  <conditionalFormatting sqref="H64">
    <cfRule type="cellIs" dxfId="5" priority="6" operator="lessThanOrEqual">
      <formula>$J$2</formula>
    </cfRule>
  </conditionalFormatting>
  <conditionalFormatting sqref="H65">
    <cfRule type="cellIs" dxfId="4" priority="5" operator="lessThanOrEqual">
      <formula>$J$2</formula>
    </cfRule>
  </conditionalFormatting>
  <conditionalFormatting sqref="H67">
    <cfRule type="cellIs" dxfId="3" priority="4" operator="lessThanOrEqual">
      <formula>$J$2</formula>
    </cfRule>
  </conditionalFormatting>
  <conditionalFormatting sqref="H66">
    <cfRule type="cellIs" dxfId="2" priority="3" operator="lessThanOrEqual">
      <formula>$J$2</formula>
    </cfRule>
  </conditionalFormatting>
  <conditionalFormatting sqref="H71">
    <cfRule type="cellIs" dxfId="1" priority="1" operator="lessThanOrEqual">
      <formula>$J$2</formula>
    </cfRule>
  </conditionalFormatting>
  <conditionalFormatting sqref="H70">
    <cfRule type="cellIs" dxfId="0" priority="2" operator="lessThanOrEqual">
      <formula>$J$2</formula>
    </cfRule>
  </conditionalFormatting>
  <printOptions horizontalCentered="1"/>
  <pageMargins left="0" right="0" top="0.19685039370078741" bottom="0" header="0" footer="0"/>
  <pageSetup paperSize="8" scale="60" orientation="portrait" r:id="rId1"/>
  <rowBreaks count="1" manualBreakCount="1">
    <brk id="59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10</vt:i4>
      </vt:variant>
      <vt:variant>
        <vt:lpstr>Named Ranges</vt:lpstr>
      </vt:variant>
      <vt:variant>
        <vt:i4>9</vt:i4>
      </vt:variant>
    </vt:vector>
  </HeadingPairs>
  <TitlesOfParts>
    <vt:vector size="19" baseType="lpstr">
      <vt:lpstr>Combine</vt:lpstr>
      <vt:lpstr>Pivot</vt:lpstr>
      <vt:lpstr>ADC</vt:lpstr>
      <vt:lpstr>DGP</vt:lpstr>
      <vt:lpstr>Equipment removal </vt:lpstr>
      <vt:lpstr>Waters (PCBA) - With Payment</vt:lpstr>
      <vt:lpstr>Venture wo payment original</vt:lpstr>
      <vt:lpstr>Flex Kallang Original</vt:lpstr>
      <vt:lpstr>Flex Senai Original</vt:lpstr>
      <vt:lpstr>CEI original</vt:lpstr>
      <vt:lpstr>DGP!_FilterDatabase</vt:lpstr>
      <vt:lpstr>ADC!Print_Area</vt:lpstr>
      <vt:lpstr>DGP!Print_Area</vt:lpstr>
      <vt:lpstr>'Venture wo payment original'!Print_Area_MI</vt:lpstr>
      <vt:lpstr>'Waters (PCBA) - With Payment'!Print_Area_MI</vt:lpstr>
      <vt:lpstr>ADC!Print_Titles</vt:lpstr>
      <vt:lpstr>DGP!Print_Titles</vt:lpstr>
      <vt:lpstr>'Venture wo payment original'!Print_Titles</vt:lpstr>
      <vt:lpstr>'Waters (PCBA) - With Payment'!Print_Titles</vt:lpstr>
    </vt:vector>
  </TitlesOfParts>
  <Company>Waters Corp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Jie Hui Ng</dc:creator>
  <cp:lastModifiedBy>HuaZhen Luo</cp:lastModifiedBy>
  <dcterms:created xsi:type="dcterms:W3CDTF">2018-12-18T08:51:52Z</dcterms:created>
  <dcterms:modified xsi:type="dcterms:W3CDTF">2020-07-13T11:46:12Z</dcterms:modified>
</cp:coreProperties>
</file>