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pivotTables/pivotTable1.xml" ContentType="application/vnd.openxmlformats-officedocument.spreadsheetml.pivotTable+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hidePivotFieldList="1" defaultThemeVersion="124226"/>
  <mc:AlternateContent xmlns:mc="http://schemas.openxmlformats.org/markup-compatibility/2006">
    <mc:Choice Requires="x15">
      <x15ac:absPath xmlns:x15ac="http://schemas.microsoft.com/office/spreadsheetml/2010/11/ac" url="C:\Users\sghzluo\OneDrive - Waters Corporation\TE\Calibration\Master List\"/>
    </mc:Choice>
  </mc:AlternateContent>
  <xr:revisionPtr revIDLastSave="66" documentId="8_{4A601E39-24F2-4BBB-A211-DC5ABCBAA646}" xr6:coauthVersionLast="44" xr6:coauthVersionMax="44" xr10:uidLastSave="{E93BE929-29E0-408D-B4B5-84280B1EBDCE}"/>
  <bookViews>
    <workbookView xWindow="-120" yWindow="-120" windowWidth="20730" windowHeight="11160" tabRatio="740" xr2:uid="{00000000-000D-0000-FFFF-FFFF00000000}"/>
  </bookViews>
  <sheets>
    <sheet name="Combine" sheetId="11" r:id="rId1"/>
    <sheet name="Venture Cal by Others" sheetId="24" r:id="rId2"/>
    <sheet name="Venture Cal by MPC" sheetId="25" r:id="rId3"/>
    <sheet name="Venture wo payment original" sheetId="2" r:id="rId4"/>
    <sheet name="Flex Kallang Original" sheetId="6" r:id="rId5"/>
    <sheet name="Flex Senai Original" sheetId="7" r:id="rId6"/>
    <sheet name="CEI original" sheetId="1" r:id="rId7"/>
    <sheet name="Pivot" sheetId="12" r:id="rId8"/>
    <sheet name="ADC" sheetId="22" r:id="rId9"/>
    <sheet name="DGP" sheetId="23" r:id="rId10"/>
    <sheet name="Equipment removal " sheetId="15" r:id="rId11"/>
  </sheets>
  <definedNames>
    <definedName name="_1" localSheetId="0" hidden="1">#REF!</definedName>
    <definedName name="_12" localSheetId="0" hidden="1">#REF!</definedName>
    <definedName name="_123" localSheetId="0" hidden="1">#REF!</definedName>
    <definedName name="_1a" localSheetId="0" hidden="1">#REF!</definedName>
    <definedName name="_1b" localSheetId="0" hidden="1">#REF!</definedName>
    <definedName name="_21" localSheetId="0" hidden="1">#REF!</definedName>
    <definedName name="_2s" localSheetId="0" hidden="1">#REF!</definedName>
    <definedName name="_3a" localSheetId="0" hidden="1">#REF!</definedName>
    <definedName name="_A1" localSheetId="0" hidden="1">#REF!</definedName>
    <definedName name="_a12" localSheetId="0" hidden="1">#REF!</definedName>
    <definedName name="_A1234" localSheetId="0" hidden="1">#REF!</definedName>
    <definedName name="_abc1" localSheetId="0" hidden="1">#REF!</definedName>
    <definedName name="_xlnm._FilterDatabase" localSheetId="8" hidden="1">ADC!$A$2:$S$191</definedName>
    <definedName name="_xlnm._FilterDatabase" localSheetId="6" hidden="1">'CEI original'!$A$4:$M$4</definedName>
    <definedName name="_xlnm._FilterDatabase" localSheetId="0" hidden="1">Combine!$A$4:$AD$418</definedName>
    <definedName name="_xlnm._FilterDatabase" localSheetId="9">DGP!$A$2:$S$18</definedName>
    <definedName name="_xlnm._FilterDatabase" localSheetId="4" hidden="1">'Flex Kallang Original'!$A$1:$L$146</definedName>
    <definedName name="_xlnm._FilterDatabase" localSheetId="2" hidden="1">'Venture Cal by MPC'!$A$2:$L$77</definedName>
    <definedName name="_xlnm._FilterDatabase" localSheetId="1" hidden="1">'Venture Cal by Others'!$A$2:$M$11</definedName>
    <definedName name="_xlnm._FilterDatabase" localSheetId="3" hidden="1">'Venture wo payment original'!$A$2:$L$91</definedName>
    <definedName name="_k1" localSheetId="0" hidden="1">#REF!</definedName>
    <definedName name="_Key1" localSheetId="0" hidden="1">#REF!</definedName>
    <definedName name="_Key1" localSheetId="4" hidden="1">#REF!</definedName>
    <definedName name="_Key1" localSheetId="5" hidden="1">#REF!</definedName>
    <definedName name="_Key1" localSheetId="2" hidden="1">'Venture Cal by MPC'!#REF!</definedName>
    <definedName name="_Key1" localSheetId="1" hidden="1">'Venture Cal by Others'!#REF!</definedName>
    <definedName name="_Key1" localSheetId="3" hidden="1">'Venture wo payment original'!$C$3:$C$3</definedName>
    <definedName name="_Key1" hidden="1">#REF!</definedName>
    <definedName name="_Key2" localSheetId="0" hidden="1">#REF!</definedName>
    <definedName name="_Key2" localSheetId="4" hidden="1">#REF!</definedName>
    <definedName name="_Key2" localSheetId="5" hidden="1">#REF!</definedName>
    <definedName name="_Key2" localSheetId="2" hidden="1">'Venture Cal by MPC'!#REF!</definedName>
    <definedName name="_Key2" localSheetId="1" hidden="1">'Venture Cal by Others'!#REF!</definedName>
    <definedName name="_Key2" localSheetId="3" hidden="1">'Venture wo payment original'!#REF!</definedName>
    <definedName name="_Key2" hidden="1">#REF!</definedName>
    <definedName name="_lh" localSheetId="0" hidden="1">#REF!</definedName>
    <definedName name="_mmm" localSheetId="0" hidden="1">#REF!</definedName>
    <definedName name="_Order1" hidden="1">255</definedName>
    <definedName name="_Order2" hidden="1">255</definedName>
    <definedName name="_Regression_Int" localSheetId="2" hidden="1">1</definedName>
    <definedName name="_Regression_Int" localSheetId="1" hidden="1">1</definedName>
    <definedName name="_Regression_Int" localSheetId="3" hidden="1">1</definedName>
    <definedName name="_S" localSheetId="0" hidden="1">#REF!</definedName>
    <definedName name="_s1" localSheetId="0" hidden="1">#REF!</definedName>
    <definedName name="_Sort" localSheetId="0" hidden="1">#REF!</definedName>
    <definedName name="_Sort" localSheetId="4" hidden="1">#REF!</definedName>
    <definedName name="_Sort" localSheetId="5" hidden="1">#REF!</definedName>
    <definedName name="_Sort" localSheetId="2" hidden="1">'Venture Cal by MPC'!#REF!</definedName>
    <definedName name="_Sort" localSheetId="1" hidden="1">'Venture Cal by Others'!#REF!</definedName>
    <definedName name="_Sort" localSheetId="3" hidden="1">'Venture wo payment original'!$B$3:$L$3</definedName>
    <definedName name="_Sort" hidden="1">#REF!</definedName>
    <definedName name="_ss" localSheetId="0" hidden="1">#REF!</definedName>
    <definedName name="_x1" localSheetId="0" hidden="1">#REF!</definedName>
    <definedName name="a" localSheetId="0" hidden="1">#REF!</definedName>
    <definedName name="b" localSheetId="0" hidden="1">#REF!</definedName>
    <definedName name="b_3" localSheetId="0" hidden="1">#REF!</definedName>
    <definedName name="k_1" localSheetId="0" hidden="1">#REF!</definedName>
    <definedName name="k_2" localSheetId="0" hidden="1">#REF!</definedName>
    <definedName name="m" localSheetId="0" hidden="1">#REF!</definedName>
    <definedName name="_xlnm.Print_Area" localSheetId="8">ADC!$A$1:$T$195</definedName>
    <definedName name="_xlnm.Print_Area" localSheetId="9">DGP!$A$1:$T$66</definedName>
    <definedName name="Print_Area_MI" localSheetId="2">'Venture Cal by MPC'!#REF!</definedName>
    <definedName name="Print_Area_MI" localSheetId="1">'Venture Cal by Others'!#REF!</definedName>
    <definedName name="Print_Area_MI" localSheetId="3">'Venture wo payment original'!$B$3:$L$3</definedName>
    <definedName name="_xlnm.Print_Titles" localSheetId="8">ADC!$1:$2</definedName>
    <definedName name="_xlnm.Print_Titles" localSheetId="9">DGP!$1:$2</definedName>
    <definedName name="_xlnm.Print_Titles" localSheetId="2">'Venture Cal by MPC'!$2:$2</definedName>
    <definedName name="_xlnm.Print_Titles" localSheetId="1">'Venture Cal by Others'!$2:$2</definedName>
    <definedName name="_xlnm.Print_Titles" localSheetId="3">'Venture wo payment original'!$2:$2</definedName>
    <definedName name="Q" localSheetId="0" hidden="1">#REF!</definedName>
    <definedName name="v" localSheetId="0" hidden="1">#REF!</definedName>
    <definedName name="v_1" localSheetId="0" hidden="1">#REF!</definedName>
  </definedNames>
  <calcPr calcId="191029"/>
  <pivotCaches>
    <pivotCache cacheId="3" r:id="rId12"/>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43" i="11" l="1"/>
  <c r="Q244" i="11"/>
  <c r="Q245" i="11"/>
  <c r="Q246" i="11"/>
  <c r="Q247" i="11"/>
  <c r="Q248" i="11"/>
  <c r="Q249" i="11"/>
  <c r="Q250" i="11"/>
  <c r="Q251" i="11"/>
  <c r="Q252" i="11"/>
  <c r="P17" i="23" l="1"/>
  <c r="P16" i="23"/>
  <c r="P15" i="23"/>
  <c r="S11" i="23"/>
  <c r="P11" i="23"/>
  <c r="S10" i="23"/>
  <c r="P10" i="23"/>
  <c r="S9" i="23"/>
  <c r="P9" i="23"/>
  <c r="S8" i="23"/>
  <c r="P8" i="23"/>
  <c r="S5" i="23"/>
  <c r="P5" i="23"/>
  <c r="S4" i="23"/>
  <c r="P4" i="23"/>
  <c r="R1" i="23"/>
  <c r="P11" i="22" l="1"/>
  <c r="S11" i="22"/>
  <c r="S15" i="22"/>
  <c r="S16" i="22"/>
  <c r="P17" i="22"/>
  <c r="S17" i="22"/>
  <c r="P18" i="22"/>
  <c r="S18" i="22"/>
  <c r="P19" i="22"/>
  <c r="P20" i="22"/>
  <c r="P33" i="22"/>
  <c r="P34" i="22"/>
  <c r="P35" i="22"/>
  <c r="Q145" i="11" l="1"/>
  <c r="Q143" i="11"/>
  <c r="Q141" i="11"/>
  <c r="Q6" i="11" l="1"/>
  <c r="Q7" i="11"/>
  <c r="Q8" i="11"/>
  <c r="Q28" i="11"/>
  <c r="Q29" i="11"/>
  <c r="Q30" i="11"/>
  <c r="Q31" i="11"/>
  <c r="Q32" i="11"/>
  <c r="Q33" i="11"/>
  <c r="Q34" i="11"/>
  <c r="Q35" i="11"/>
  <c r="Q36" i="11"/>
  <c r="Q37" i="11"/>
  <c r="Q38" i="11"/>
  <c r="Q40" i="11"/>
  <c r="Q41" i="11"/>
  <c r="Q42" i="11"/>
  <c r="Q43" i="11"/>
  <c r="Q47" i="11"/>
  <c r="Q53" i="11"/>
  <c r="Q54" i="11"/>
  <c r="Q55" i="11"/>
  <c r="Q56" i="11"/>
  <c r="Q57" i="11"/>
  <c r="Q58" i="11"/>
  <c r="Q59" i="11"/>
  <c r="Q60" i="11"/>
  <c r="Q61" i="11"/>
  <c r="Q62" i="11"/>
  <c r="Q63" i="11"/>
  <c r="Q64" i="11"/>
  <c r="Q65" i="11"/>
  <c r="Q66" i="11"/>
  <c r="Q67" i="11"/>
  <c r="Q75" i="11"/>
  <c r="Q76" i="11"/>
  <c r="Q77" i="11"/>
  <c r="Q78" i="11"/>
  <c r="Q79" i="11"/>
  <c r="Q80" i="11"/>
  <c r="Q81" i="11"/>
  <c r="Q82" i="11"/>
  <c r="Q83" i="11"/>
  <c r="Q84" i="11"/>
  <c r="Q85" i="11"/>
  <c r="Q86" i="11"/>
  <c r="Q87" i="11"/>
  <c r="Q88" i="11"/>
  <c r="Q89" i="11"/>
  <c r="Q90" i="11"/>
  <c r="Q91" i="11"/>
  <c r="Q92" i="11"/>
  <c r="Q93" i="11"/>
  <c r="Q94" i="11"/>
  <c r="Q95" i="11"/>
  <c r="Q96" i="11"/>
  <c r="Q97" i="11"/>
  <c r="Q98" i="11"/>
  <c r="Q99" i="11"/>
  <c r="Q100" i="11"/>
  <c r="Q101" i="11"/>
  <c r="Q102" i="11"/>
  <c r="Q103" i="11"/>
  <c r="Q104" i="11"/>
  <c r="Q105" i="11"/>
  <c r="Q106" i="11"/>
  <c r="Q107" i="11"/>
  <c r="Q108" i="11"/>
  <c r="Q109" i="11"/>
  <c r="Q110" i="11"/>
  <c r="Q111" i="11"/>
  <c r="Q112" i="11"/>
  <c r="Q113" i="11"/>
  <c r="Q114" i="11"/>
  <c r="Q115" i="11"/>
  <c r="Q116" i="11"/>
  <c r="Q117" i="11"/>
  <c r="Q118" i="11"/>
  <c r="Q119" i="11"/>
  <c r="Q120" i="11"/>
  <c r="Q121" i="11"/>
  <c r="Q122" i="11"/>
  <c r="Q123" i="11"/>
  <c r="Q124" i="11"/>
  <c r="Q125" i="11"/>
  <c r="Q126" i="11"/>
  <c r="Q127" i="11"/>
  <c r="Q128" i="11"/>
  <c r="Q129" i="11"/>
  <c r="Q130" i="11"/>
  <c r="Q131" i="11"/>
  <c r="Q132" i="11"/>
  <c r="Q133" i="11"/>
  <c r="Q134" i="11"/>
  <c r="Q135" i="11"/>
  <c r="Q136" i="11"/>
  <c r="Q137" i="11"/>
  <c r="Q138" i="11"/>
  <c r="Q139" i="11"/>
  <c r="Q140" i="11"/>
  <c r="Q142" i="11"/>
  <c r="Q144" i="11"/>
  <c r="Q146" i="11"/>
  <c r="Q147" i="11"/>
  <c r="Q148" i="11"/>
  <c r="Q149" i="11"/>
  <c r="Q150" i="11"/>
  <c r="Q151" i="11"/>
  <c r="Q152" i="11"/>
  <c r="Q153" i="11"/>
  <c r="Q154" i="11"/>
  <c r="Q155" i="11"/>
  <c r="Q156" i="11"/>
  <c r="Q157" i="11"/>
  <c r="Q158" i="11"/>
  <c r="Q159" i="11"/>
  <c r="Q160" i="11"/>
  <c r="Q161" i="11"/>
  <c r="Q162" i="11"/>
  <c r="Q163" i="11"/>
  <c r="Q164" i="11"/>
  <c r="Q165" i="11"/>
  <c r="Q166" i="11"/>
  <c r="Q167" i="11"/>
  <c r="Q168" i="11"/>
  <c r="Q169" i="11"/>
  <c r="Q170" i="11"/>
  <c r="Q171" i="11"/>
  <c r="Q172" i="11"/>
  <c r="Q173" i="11"/>
  <c r="Q174" i="11"/>
  <c r="Q175" i="11"/>
  <c r="Q176" i="11"/>
  <c r="Q177" i="11"/>
  <c r="Q178" i="11"/>
  <c r="Q179" i="11"/>
  <c r="Q180" i="11"/>
  <c r="Q181" i="11"/>
  <c r="Q182" i="11"/>
  <c r="Q183" i="11"/>
  <c r="Q184" i="11"/>
  <c r="Q185" i="11"/>
  <c r="Q186" i="11"/>
  <c r="Q187" i="11"/>
  <c r="Q188" i="11"/>
  <c r="Q189" i="11"/>
  <c r="Q190" i="11"/>
  <c r="Q191" i="11"/>
  <c r="Q192" i="11"/>
  <c r="Q193" i="11"/>
  <c r="Q194" i="11"/>
  <c r="Q195" i="11"/>
  <c r="Q196" i="11"/>
  <c r="Q197" i="11"/>
  <c r="Q198" i="11"/>
  <c r="Q199" i="11"/>
  <c r="Q200" i="11"/>
  <c r="Q201" i="11"/>
  <c r="Q202" i="11"/>
  <c r="Q203" i="11"/>
  <c r="Q204" i="11"/>
  <c r="Q205" i="11"/>
  <c r="Q206" i="11"/>
  <c r="Q207" i="11"/>
  <c r="Q208" i="11"/>
  <c r="Q209" i="11"/>
  <c r="Q210" i="11"/>
  <c r="Q211" i="11"/>
  <c r="Q212" i="11"/>
  <c r="Q213" i="11"/>
  <c r="Q214" i="11"/>
  <c r="Q215" i="11"/>
  <c r="Q216" i="11"/>
  <c r="Q217" i="11"/>
  <c r="Q218" i="11"/>
  <c r="Q219" i="11"/>
  <c r="Q220" i="11"/>
  <c r="Q221" i="11"/>
  <c r="Q222" i="11"/>
  <c r="Q223" i="11"/>
  <c r="Q224" i="11"/>
  <c r="Q225" i="11"/>
  <c r="Q226" i="11"/>
  <c r="Q227" i="11"/>
  <c r="Q228" i="11"/>
  <c r="Q229" i="11"/>
  <c r="Q230" i="11"/>
  <c r="Q231" i="11"/>
  <c r="Q232" i="11"/>
  <c r="Q233" i="11"/>
  <c r="Q234" i="11"/>
  <c r="Q235" i="11"/>
  <c r="Q236" i="11"/>
  <c r="Q237" i="11"/>
  <c r="Q238" i="11"/>
  <c r="Q239" i="11"/>
  <c r="Q240" i="11"/>
  <c r="Q241" i="11"/>
  <c r="Q242" i="11"/>
  <c r="Q253" i="11"/>
  <c r="Q254" i="11"/>
  <c r="Q255" i="11"/>
  <c r="Q256" i="11"/>
  <c r="Q257" i="11"/>
  <c r="Q258" i="11"/>
  <c r="Q259" i="11"/>
  <c r="Q260" i="11"/>
  <c r="Q261" i="11"/>
  <c r="Q262" i="11"/>
  <c r="Q263" i="11"/>
  <c r="Q264" i="11"/>
  <c r="Q265" i="11"/>
  <c r="Q266" i="11"/>
  <c r="Q267" i="11"/>
  <c r="Q268" i="11"/>
  <c r="Q269" i="11"/>
  <c r="Q270" i="11"/>
  <c r="Q271" i="11"/>
  <c r="Q272" i="11"/>
  <c r="Q273" i="11"/>
  <c r="Q274" i="11"/>
  <c r="Q275" i="11"/>
  <c r="Q276" i="11"/>
  <c r="Q277" i="11"/>
  <c r="Q279" i="11"/>
  <c r="Q280" i="11"/>
  <c r="Q281" i="11"/>
  <c r="Q282" i="11"/>
  <c r="Q283" i="11"/>
  <c r="Q284" i="11"/>
  <c r="Q285" i="11"/>
  <c r="Q286" i="11"/>
  <c r="Q287" i="11"/>
  <c r="Q288" i="11"/>
  <c r="Q289" i="11"/>
  <c r="Q290" i="11"/>
  <c r="Q291" i="11"/>
  <c r="Q292" i="11"/>
  <c r="Q293" i="11"/>
  <c r="Q294" i="11"/>
  <c r="Q295" i="11"/>
  <c r="Q296" i="11"/>
  <c r="Q297" i="11"/>
  <c r="Q298" i="11"/>
  <c r="Q299" i="11"/>
  <c r="Q300" i="11"/>
  <c r="Q301" i="11"/>
  <c r="Q302" i="11"/>
  <c r="Q303" i="11"/>
  <c r="Q304" i="11"/>
  <c r="Q305" i="11"/>
  <c r="Q306" i="11"/>
  <c r="Q307" i="11"/>
  <c r="Q308" i="11"/>
  <c r="Q309" i="11"/>
  <c r="Q310" i="11"/>
  <c r="Q311" i="11"/>
  <c r="Q312" i="11"/>
  <c r="Q313" i="11"/>
  <c r="Q314" i="11"/>
  <c r="Q315" i="11"/>
  <c r="Q316" i="11"/>
  <c r="Q317" i="11"/>
  <c r="Q318" i="11"/>
  <c r="Q319" i="11"/>
  <c r="Q320" i="11"/>
  <c r="Q321" i="11"/>
  <c r="Q322" i="11"/>
  <c r="Q323" i="11"/>
  <c r="Q324" i="11"/>
  <c r="Q325" i="11"/>
  <c r="Q326" i="11"/>
  <c r="Q327" i="11"/>
  <c r="Q328" i="11"/>
  <c r="Q329" i="11"/>
  <c r="Q330" i="11"/>
  <c r="Q331" i="11"/>
  <c r="Q332" i="11"/>
  <c r="Q333" i="11"/>
  <c r="Q334" i="11"/>
  <c r="Q335" i="11"/>
  <c r="Q336" i="11"/>
  <c r="Q337" i="11"/>
  <c r="Q338" i="11"/>
  <c r="Q339" i="11"/>
  <c r="Q340" i="11"/>
  <c r="Q341" i="11"/>
  <c r="Q342" i="11"/>
  <c r="Q343" i="11"/>
  <c r="Q344" i="11"/>
  <c r="Q345" i="11"/>
  <c r="Q346" i="11"/>
  <c r="Q347" i="11"/>
  <c r="Q348" i="11"/>
  <c r="Q349" i="11"/>
  <c r="Q350" i="11"/>
  <c r="Q351" i="11"/>
  <c r="Q352" i="11"/>
  <c r="Q353" i="11"/>
  <c r="Q354" i="11"/>
  <c r="Q355" i="11"/>
  <c r="Q356" i="11"/>
  <c r="Q357" i="11"/>
  <c r="Q358" i="11"/>
  <c r="Q359" i="11"/>
  <c r="Q360" i="11"/>
  <c r="Q361" i="11"/>
  <c r="Q362" i="11"/>
  <c r="Q363" i="11"/>
  <c r="Q364" i="11"/>
  <c r="Q365" i="11"/>
  <c r="Q366" i="11"/>
  <c r="Q367" i="11"/>
  <c r="Q368" i="11"/>
  <c r="Q369" i="11"/>
  <c r="Q370" i="11"/>
  <c r="Q371" i="11"/>
  <c r="Q372" i="11"/>
  <c r="Q373" i="11"/>
  <c r="Q374" i="11"/>
  <c r="Q375" i="11"/>
  <c r="Q376" i="11"/>
  <c r="Q377" i="11"/>
  <c r="Q378" i="11"/>
  <c r="Q379" i="11"/>
  <c r="Q380" i="11"/>
  <c r="Q381" i="11"/>
  <c r="Q382" i="11"/>
  <c r="Q383" i="11"/>
  <c r="Q384" i="11"/>
  <c r="Q385" i="11"/>
  <c r="Q386" i="11"/>
  <c r="Q387" i="11"/>
  <c r="Q388" i="11"/>
  <c r="Q389" i="11"/>
  <c r="Q390" i="11"/>
  <c r="Q391" i="11"/>
  <c r="Q392" i="11"/>
  <c r="Q393" i="11"/>
  <c r="Q394" i="11"/>
  <c r="Q395" i="11"/>
  <c r="Q396" i="11"/>
  <c r="Q397" i="11"/>
  <c r="Q398" i="11"/>
  <c r="Q399" i="11"/>
  <c r="Q400" i="11"/>
  <c r="Q401" i="11"/>
  <c r="Q402" i="11"/>
  <c r="Q403" i="11"/>
  <c r="Q404" i="11"/>
  <c r="Q405" i="11"/>
  <c r="Q406" i="11"/>
  <c r="Q407" i="11"/>
  <c r="Q408" i="11"/>
  <c r="Q409" i="11"/>
  <c r="Q410" i="11"/>
  <c r="Q411" i="11"/>
  <c r="Q412" i="11"/>
  <c r="Q413" i="11"/>
  <c r="Q414" i="11"/>
  <c r="Q415" i="11"/>
  <c r="Q416" i="11"/>
  <c r="Q417" i="11"/>
  <c r="Q418" i="11"/>
  <c r="Q5" i="11"/>
  <c r="N16" i="12" l="1"/>
  <c r="M17" i="12"/>
  <c r="M22" i="12" s="1"/>
  <c r="L17" i="12"/>
  <c r="K17" i="12"/>
  <c r="J17" i="12"/>
  <c r="I17" i="12"/>
  <c r="I22" i="12" s="1"/>
  <c r="H17" i="12"/>
  <c r="G17" i="12"/>
  <c r="F17" i="12"/>
  <c r="E17" i="12"/>
  <c r="E22" i="12" s="1"/>
  <c r="M20" i="12"/>
  <c r="L20" i="12"/>
  <c r="K20" i="12"/>
  <c r="J20" i="12"/>
  <c r="I20" i="12"/>
  <c r="H20" i="12"/>
  <c r="G20" i="12"/>
  <c r="F20" i="12"/>
  <c r="E20" i="12"/>
  <c r="D20" i="12"/>
  <c r="C20" i="12"/>
  <c r="B20" i="12"/>
  <c r="M19" i="12"/>
  <c r="L19" i="12"/>
  <c r="K19" i="12"/>
  <c r="J19" i="12"/>
  <c r="I19" i="12"/>
  <c r="H19" i="12"/>
  <c r="G19" i="12"/>
  <c r="F19" i="12"/>
  <c r="E19" i="12"/>
  <c r="D19" i="12"/>
  <c r="C19" i="12"/>
  <c r="B19" i="12"/>
  <c r="B15" i="12"/>
  <c r="N15" i="12" s="1"/>
  <c r="D14" i="12"/>
  <c r="D17" i="12" s="1"/>
  <c r="C14" i="12"/>
  <c r="C17" i="12" s="1"/>
  <c r="B14" i="12"/>
  <c r="N14" i="12" s="1"/>
  <c r="N12" i="12"/>
  <c r="M12" i="12"/>
  <c r="L12" i="12"/>
  <c r="L22" i="12" s="1"/>
  <c r="K12" i="12"/>
  <c r="K22" i="12" s="1"/>
  <c r="J12" i="12"/>
  <c r="J22" i="12" s="1"/>
  <c r="I12" i="12"/>
  <c r="H12" i="12"/>
  <c r="H22" i="12" s="1"/>
  <c r="G12" i="12"/>
  <c r="G22" i="12" s="1"/>
  <c r="F12" i="12"/>
  <c r="F22" i="12" s="1"/>
  <c r="E12" i="12"/>
  <c r="D12" i="12"/>
  <c r="C12" i="12"/>
  <c r="C22" i="12" s="1"/>
  <c r="B12" i="12"/>
  <c r="D22" i="12" l="1"/>
  <c r="B17" i="12"/>
  <c r="B22" i="12" s="1"/>
  <c r="N17" i="12"/>
  <c r="N22" i="12" s="1"/>
  <c r="N19" i="12"/>
  <c r="N20" i="12"/>
  <c r="I74" i="11" l="1"/>
  <c r="I73" i="11"/>
  <c r="J19" i="7" l="1"/>
  <c r="J18" i="7" l="1"/>
  <c r="J17" i="7"/>
  <c r="J16" i="7"/>
  <c r="J15" i="7"/>
  <c r="J14" i="7"/>
  <c r="J13" i="7"/>
  <c r="J12" i="7"/>
  <c r="J11" i="7"/>
  <c r="J10" i="7"/>
  <c r="J9" i="7"/>
  <c r="J8" i="7"/>
  <c r="J7" i="7"/>
  <c r="J6" i="7"/>
  <c r="J5" i="7"/>
  <c r="J4" i="7"/>
  <c r="J3" i="7"/>
  <c r="H71" i="1" l="1"/>
  <c r="H70" i="1"/>
  <c r="J2" i="1"/>
  <c r="H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J287" authorId="0" shapeId="0" xr:uid="{F9BF9C5B-0D02-4150-996C-018506ABBCF6}">
      <text>
        <r>
          <rPr>
            <b/>
            <sz val="9"/>
            <color indexed="81"/>
            <rFont val="Tahoma"/>
            <family val="2"/>
          </rPr>
          <t>Jie Hui Ng:</t>
        </r>
        <r>
          <rPr>
            <sz val="9"/>
            <color indexed="81"/>
            <rFont val="Tahoma"/>
            <family val="2"/>
          </rPr>
          <t xml:space="preserve">
Month is based on column H </t>
        </r>
      </text>
    </comment>
    <comment ref="P326" authorId="0" shapeId="0" xr:uid="{D627C21B-48F3-4223-8FD1-11A5C1ABFC06}">
      <text>
        <r>
          <rPr>
            <b/>
            <sz val="9"/>
            <color indexed="81"/>
            <rFont val="Tahoma"/>
            <family val="2"/>
          </rPr>
          <t>Jie Hui Ng:</t>
        </r>
        <r>
          <rPr>
            <sz val="9"/>
            <color indexed="81"/>
            <rFont val="Tahoma"/>
            <family val="2"/>
          </rPr>
          <t xml:space="preserve">
to be calibrated in Mar 19</t>
        </r>
      </text>
    </comment>
    <comment ref="C372" authorId="0" shapeId="0" xr:uid="{F97820EB-A73F-4222-B65E-9EA3BBCF4AF8}">
      <text>
        <r>
          <rPr>
            <b/>
            <sz val="9"/>
            <color indexed="81"/>
            <rFont val="Tahoma"/>
            <family val="2"/>
          </rPr>
          <t>Jie Hui Ng:</t>
        </r>
        <r>
          <rPr>
            <sz val="9"/>
            <color indexed="81"/>
            <rFont val="Tahoma"/>
            <family val="2"/>
          </rPr>
          <t xml:space="preserve">
amt to be charge by Flex</t>
        </r>
      </text>
    </comment>
    <comment ref="C375" authorId="0" shapeId="0" xr:uid="{80F730B1-E526-4077-8614-A21E0AE215BC}">
      <text>
        <r>
          <rPr>
            <b/>
            <sz val="9"/>
            <color indexed="81"/>
            <rFont val="Tahoma"/>
            <family val="2"/>
          </rPr>
          <t>Jie Hui Ng:</t>
        </r>
        <r>
          <rPr>
            <sz val="9"/>
            <color indexed="81"/>
            <rFont val="Tahoma"/>
            <family val="2"/>
          </rPr>
          <t xml:space="preserve">
amt to be charge by Flex</t>
        </r>
      </text>
    </comment>
    <comment ref="B391" authorId="0" shapeId="0" xr:uid="{B3F8EEE3-B913-4223-8FDC-E0A365DD4E55}">
      <text>
        <r>
          <rPr>
            <b/>
            <sz val="9"/>
            <color indexed="81"/>
            <rFont val="Tahoma"/>
            <family val="2"/>
          </rPr>
          <t>Jie Hui Ng:</t>
        </r>
        <r>
          <rPr>
            <sz val="9"/>
            <color indexed="81"/>
            <rFont val="Tahoma"/>
            <family val="2"/>
          </rPr>
          <t xml:space="preserve">
no cost involved</t>
        </r>
      </text>
    </comment>
  </commentList>
</comments>
</file>

<file path=xl/sharedStrings.xml><?xml version="1.0" encoding="utf-8"?>
<sst xmlns="http://schemas.openxmlformats.org/spreadsheetml/2006/main" count="11514" uniqueCount="2444">
  <si>
    <t>Calibration masterlist</t>
  </si>
  <si>
    <t>P.T. SURYA TEKNOLOGI</t>
  </si>
  <si>
    <t>Coordinator : Meryl</t>
  </si>
  <si>
    <t>Trigger 2 weeks advance alert:</t>
  </si>
  <si>
    <t>Current date:</t>
  </si>
  <si>
    <t>Test Department</t>
  </si>
  <si>
    <t>S/N</t>
  </si>
  <si>
    <t>Location</t>
  </si>
  <si>
    <t>Description</t>
  </si>
  <si>
    <t>Brand</t>
  </si>
  <si>
    <t>Model</t>
  </si>
  <si>
    <t>Serial  Number</t>
  </si>
  <si>
    <t>Date Calibrated</t>
  </si>
  <si>
    <t>Calibration Due Date</t>
  </si>
  <si>
    <t>Report Number</t>
  </si>
  <si>
    <t>Calibrated By</t>
  </si>
  <si>
    <t>Interval</t>
  </si>
  <si>
    <t>Buy / consign</t>
  </si>
  <si>
    <t>Remark [Trigger Packed for shipment date ]</t>
  </si>
  <si>
    <t>Racal system</t>
  </si>
  <si>
    <t>Keithley Source Measurement Unit #1</t>
  </si>
  <si>
    <t>Keithley</t>
  </si>
  <si>
    <t>236</t>
  </si>
  <si>
    <t>0782275:20180207193703</t>
  </si>
  <si>
    <t>Tektronix Southeast Asia Pte. Ltd</t>
  </si>
  <si>
    <t>Replacement unit from Waters Paul</t>
  </si>
  <si>
    <t xml:space="preserve"> TE82934-2 RF box</t>
  </si>
  <si>
    <t>20MHz Function Arbitrary Waveform Generator</t>
  </si>
  <si>
    <t>Agilent Technologies</t>
  </si>
  <si>
    <t>33220A</t>
  </si>
  <si>
    <t>MY44015741</t>
  </si>
  <si>
    <t>CEI/ 1995</t>
  </si>
  <si>
    <t>Tech systems Services &amp; integration</t>
  </si>
  <si>
    <t>Yearly</t>
  </si>
  <si>
    <t>Waters consigned</t>
  </si>
  <si>
    <t>WAT3 Micromass ID#3456</t>
  </si>
  <si>
    <t>Agilent 61/2 Digit Multimeter</t>
  </si>
  <si>
    <t>34411A</t>
  </si>
  <si>
    <t>MY48000677</t>
  </si>
  <si>
    <t>CEI / 2040</t>
  </si>
  <si>
    <t>WAT3 Micromass ID#3454</t>
  </si>
  <si>
    <t>MY44026448</t>
  </si>
  <si>
    <t>CEI / 2041</t>
  </si>
  <si>
    <t>WAT8 5053 (TE82988-5) Quad Test (WA-4748/4809/4763/4764/4765</t>
  </si>
  <si>
    <t>6½ DIGITAL MULTIMETER</t>
  </si>
  <si>
    <t>Agilent Tech</t>
  </si>
  <si>
    <t xml:space="preserve"> 34411A</t>
  </si>
  <si>
    <t>MY48002511</t>
  </si>
  <si>
    <t>CEI / 2066</t>
  </si>
  <si>
    <t>replacement unit from Raymond no cal report given</t>
  </si>
  <si>
    <t>WAT8 Micromass 3192</t>
  </si>
  <si>
    <t xml:space="preserve"> 4 CH 500MHz OSCILLOSCOPE</t>
  </si>
  <si>
    <t xml:space="preserve">Tektronix </t>
  </si>
  <si>
    <t>TDS3054B</t>
  </si>
  <si>
    <t>B040453</t>
  </si>
  <si>
    <t>10446768 / 1.1</t>
  </si>
  <si>
    <t>SGS Testing &amp; Control services singapore Pte Ltd</t>
  </si>
  <si>
    <t>GTS2 82988-9 ID#</t>
  </si>
  <si>
    <t>DC Electronic Load Main Frame 8 Channel</t>
  </si>
  <si>
    <t xml:space="preserve">Chroma </t>
  </si>
  <si>
    <t>6314A</t>
  </si>
  <si>
    <t>GTS2 82988-9 ID# 93168</t>
  </si>
  <si>
    <t>DC Electronic Load 6A/60A/80V 300W</t>
  </si>
  <si>
    <t>63103A</t>
  </si>
  <si>
    <t>63103A005460</t>
  </si>
  <si>
    <t>CEI / 2082</t>
  </si>
  <si>
    <t>GTS2_ 82988-9 ID# 93178</t>
  </si>
  <si>
    <t>63103A005457</t>
  </si>
  <si>
    <t>CEI / 2083</t>
  </si>
  <si>
    <t>GTS2 82988-9 ID# 93179</t>
  </si>
  <si>
    <t>63103A005485</t>
  </si>
  <si>
    <t>CEI / 2084</t>
  </si>
  <si>
    <t>GTS2 82988-9 ID# 93180</t>
  </si>
  <si>
    <t>63103A005472</t>
  </si>
  <si>
    <t>CEI / 2085</t>
  </si>
  <si>
    <t>GTS2 ID# 93245 12M WP72</t>
  </si>
  <si>
    <t xml:space="preserve">Agilent </t>
  </si>
  <si>
    <t>MY48003752</t>
  </si>
  <si>
    <t>CEI / 2092</t>
  </si>
  <si>
    <t>GTS2 82988-9 ID# 93185</t>
  </si>
  <si>
    <t>Programmable DC Power supply</t>
  </si>
  <si>
    <t>TDK Lambda</t>
  </si>
  <si>
    <t>GENH60-12.5-LAN-U</t>
  </si>
  <si>
    <t>09M1038A</t>
  </si>
  <si>
    <t>CEI / 2086</t>
  </si>
  <si>
    <t>GTS2 82988-9 ID# 93189</t>
  </si>
  <si>
    <t>NI [ M series ]  MULTIFUNCTION DAQ  Device</t>
  </si>
  <si>
    <t>National Instruments</t>
  </si>
  <si>
    <t>PXI-6229</t>
  </si>
  <si>
    <t>17E3259</t>
  </si>
  <si>
    <t>CEI / 2096</t>
  </si>
  <si>
    <t>GTS2 82988-9 ID# 93186</t>
  </si>
  <si>
    <t xml:space="preserve">GENH30-25 </t>
  </si>
  <si>
    <t>12M4062Z</t>
  </si>
  <si>
    <t>CEI / 2089</t>
  </si>
  <si>
    <t>GTS2 82988-9 ID# 93187</t>
  </si>
  <si>
    <t>12M4063Z</t>
  </si>
  <si>
    <t>CEI / 2088</t>
  </si>
  <si>
    <t>GTS2 82988-9 ID# 93182</t>
  </si>
  <si>
    <t>GENH60-12.5</t>
  </si>
  <si>
    <t>12M4064Z</t>
  </si>
  <si>
    <t>CEI / 2091</t>
  </si>
  <si>
    <t>GTS2 82988-9 ID# 93183</t>
  </si>
  <si>
    <t>12M4068Z</t>
  </si>
  <si>
    <t>CEI / 2090</t>
  </si>
  <si>
    <t>GTS2 82988-9 ID# 93184</t>
  </si>
  <si>
    <t>12M4069Z</t>
  </si>
  <si>
    <t>CEI / 2087</t>
  </si>
  <si>
    <t>GTS2 82988-9 ID# 93246  12M WP72</t>
  </si>
  <si>
    <t>TEKTRONIX</t>
  </si>
  <si>
    <t>TDS3054C</t>
  </si>
  <si>
    <t>C012641</t>
  </si>
  <si>
    <t>CEI / 2094</t>
  </si>
  <si>
    <t>GTS1 95168</t>
  </si>
  <si>
    <t>09M1019A</t>
  </si>
  <si>
    <t>CEI / 2104</t>
  </si>
  <si>
    <t>GTS1 95169</t>
  </si>
  <si>
    <t>09M1020A</t>
  </si>
  <si>
    <t>CEI / 2105</t>
  </si>
  <si>
    <t>GTS1 95153</t>
  </si>
  <si>
    <t>MY46000358</t>
  </si>
  <si>
    <t>CEI / 2099</t>
  </si>
  <si>
    <t>GTS1 95158</t>
  </si>
  <si>
    <t>C011085</t>
  </si>
  <si>
    <t>CEI / 2106</t>
  </si>
  <si>
    <t>GTS1 91745</t>
  </si>
  <si>
    <t>145DF14</t>
  </si>
  <si>
    <t>CEI / 2108</t>
  </si>
  <si>
    <t>GTS1 91744</t>
  </si>
  <si>
    <t>145DF42</t>
  </si>
  <si>
    <t>CEI / 2107</t>
  </si>
  <si>
    <t>GTS1 95176</t>
  </si>
  <si>
    <t>09M1026A</t>
  </si>
  <si>
    <t>CEI / 2102</t>
  </si>
  <si>
    <t>GTS1 95177</t>
  </si>
  <si>
    <t>09M1028A</t>
  </si>
  <si>
    <t>CEI / 2103</t>
  </si>
  <si>
    <t>GTS1 95173</t>
  </si>
  <si>
    <t>09M1029A</t>
  </si>
  <si>
    <t>CEI / 2101</t>
  </si>
  <si>
    <t>GTS1 95172</t>
  </si>
  <si>
    <t>09M1032A</t>
  </si>
  <si>
    <t>CEI / 2100</t>
  </si>
  <si>
    <t>GTS1 91773</t>
  </si>
  <si>
    <t>20MHZ FUNCTION.ARBITRARY WAVEFORM GENERATOR</t>
  </si>
  <si>
    <t>MY44046858</t>
  </si>
  <si>
    <t>CEI / 2098</t>
  </si>
  <si>
    <t>GTS1 95175</t>
  </si>
  <si>
    <t>DC ELECTRONIC LOAD MAINFRAME</t>
  </si>
  <si>
    <t>CHROMA</t>
  </si>
  <si>
    <t>Cal. With DC load</t>
  </si>
  <si>
    <t>GTS1 95195</t>
  </si>
  <si>
    <t xml:space="preserve">DC ELECTRONIC LOAD MODULE 0-60 A, 80 V, 300 W </t>
  </si>
  <si>
    <t>CEI / 2113</t>
  </si>
  <si>
    <t>GTS1 95193</t>
  </si>
  <si>
    <t>CEI / 2111</t>
  </si>
  <si>
    <t>GTS1 95194</t>
  </si>
  <si>
    <t>CEI / 2112</t>
  </si>
  <si>
    <t>GTS1 95192</t>
  </si>
  <si>
    <t>CEI / 2110</t>
  </si>
  <si>
    <t>GTS2 82988-9 ID# 93188</t>
  </si>
  <si>
    <t>17E3258</t>
  </si>
  <si>
    <t>CEI / 2097</t>
  </si>
  <si>
    <t>GTS2 ID# 93244 12M WP72</t>
  </si>
  <si>
    <t>MY44052037</t>
  </si>
  <si>
    <t>CEI / 2093</t>
  </si>
  <si>
    <t>GTS2 82988-9 ID# 93190</t>
  </si>
  <si>
    <t>NI  Programmable DC Power supply Power SMU</t>
  </si>
  <si>
    <t>PXI-4130</t>
  </si>
  <si>
    <t>160B92C</t>
  </si>
  <si>
    <t>CEI / 2095</t>
  </si>
  <si>
    <t>GTS1 91746</t>
  </si>
  <si>
    <t>NI  Programmable DC Power supply</t>
  </si>
  <si>
    <t>1450264</t>
  </si>
  <si>
    <t>CEI / 2109</t>
  </si>
  <si>
    <t>PERSONALITY</t>
  </si>
  <si>
    <t>Digital Multimeter 6.5digit</t>
  </si>
  <si>
    <t>Agilent tech</t>
  </si>
  <si>
    <t>MY48002562</t>
  </si>
  <si>
    <t>CEI / 2137</t>
  </si>
  <si>
    <t>New for Waters</t>
  </si>
  <si>
    <t>Racal system control No. 91360</t>
  </si>
  <si>
    <t>6½ Digit Multimeter</t>
  </si>
  <si>
    <t>Racal Inc</t>
  </si>
  <si>
    <t>4152A</t>
  </si>
  <si>
    <t>US38010520</t>
  </si>
  <si>
    <t>ESSCO cal. Lab</t>
  </si>
  <si>
    <t>1st Trigger Waters Paul to calibrate spare unit 31 Feb 2019</t>
  </si>
  <si>
    <t>Racal system control No.91359</t>
  </si>
  <si>
    <t>3151 VX1 Waveform Generator</t>
  </si>
  <si>
    <t>3151A</t>
  </si>
  <si>
    <t>L2151</t>
  </si>
  <si>
    <t>Tra-Cal, LLC</t>
  </si>
  <si>
    <t>1st Trigger Waters Paul to calibrate spare unit 18 Mar 2019</t>
  </si>
  <si>
    <t>Racal system 2461-CD control No. 91361</t>
  </si>
  <si>
    <t>VX1 Counter Card</t>
  </si>
  <si>
    <t>2461-CD</t>
  </si>
  <si>
    <t>TE82934-2 (RF DC BOX Functional Tester)</t>
  </si>
  <si>
    <t>Keysight Multimeter</t>
  </si>
  <si>
    <t>Keysight Technologies</t>
  </si>
  <si>
    <t xml:space="preserve">MY53001857 </t>
  </si>
  <si>
    <t>CEI / 2146</t>
  </si>
  <si>
    <t>Waters consigned [controlled #4925]</t>
  </si>
  <si>
    <t>HP66103A DC Power Module 35V/4.5A</t>
  </si>
  <si>
    <t>66103A</t>
  </si>
  <si>
    <t>US34212664</t>
  </si>
  <si>
    <t>CEI / 2177</t>
  </si>
  <si>
    <t>US34212667</t>
  </si>
  <si>
    <t>CEI / 2176</t>
  </si>
  <si>
    <t>US34212669</t>
  </si>
  <si>
    <t>CEI / 2175</t>
  </si>
  <si>
    <t>US34212670</t>
  </si>
  <si>
    <t>CEI / 2178</t>
  </si>
  <si>
    <t>US34212672</t>
  </si>
  <si>
    <t>CEI / 2179</t>
  </si>
  <si>
    <t>HP66101A DC Power Module 8V/16A</t>
  </si>
  <si>
    <t>66101A</t>
  </si>
  <si>
    <t>US34442070</t>
  </si>
  <si>
    <t>CEI / 2180</t>
  </si>
  <si>
    <t>MY40000535</t>
  </si>
  <si>
    <t>CEI / 2181</t>
  </si>
  <si>
    <t>Racal system ID# 92222 12MO WP72</t>
  </si>
  <si>
    <t>Electronic Load</t>
  </si>
  <si>
    <t>HP</t>
  </si>
  <si>
    <t>60502B</t>
  </si>
  <si>
    <t>US37244128</t>
  </si>
  <si>
    <t>CEI / 2168</t>
  </si>
  <si>
    <t>Racal system ID# 92224 12MO WP72</t>
  </si>
  <si>
    <t>US37244138</t>
  </si>
  <si>
    <t>CEI / 2170</t>
  </si>
  <si>
    <t>Racal system ID#92225 12MO WP72</t>
  </si>
  <si>
    <t>US37244141</t>
  </si>
  <si>
    <t>CEI / 2171</t>
  </si>
  <si>
    <t>Tektronics 4-Channel Digitizing Oscilloscope</t>
  </si>
  <si>
    <t>Tektronics</t>
  </si>
  <si>
    <t>TDS460A</t>
  </si>
  <si>
    <t>B071897</t>
  </si>
  <si>
    <t>CEI / 2174</t>
  </si>
  <si>
    <t>Racal system ID# 90246WP72</t>
  </si>
  <si>
    <t>US37243391</t>
  </si>
  <si>
    <t>CEI/2169</t>
  </si>
  <si>
    <t>Racal system ID#90245WP72</t>
  </si>
  <si>
    <t>US37244144</t>
  </si>
  <si>
    <t>CEI/2172</t>
  </si>
  <si>
    <t>Racal system ID#90242WP72</t>
  </si>
  <si>
    <t>60502A</t>
  </si>
  <si>
    <t>3011A-01246</t>
  </si>
  <si>
    <t>CEI/2173</t>
  </si>
  <si>
    <t>Keithley Source Measurement Unit  #2</t>
  </si>
  <si>
    <t>0786386</t>
  </si>
  <si>
    <t>1883188-2-236-0786386-1</t>
  </si>
  <si>
    <t>TE82900 Waters RF Gen</t>
  </si>
  <si>
    <t>DMM</t>
  </si>
  <si>
    <t>Fluke</t>
  </si>
  <si>
    <t>87V</t>
  </si>
  <si>
    <t>CEI / 2188</t>
  </si>
  <si>
    <t>Waters Consigned</t>
  </si>
  <si>
    <t>WAT3 Micromass ID#3460</t>
  </si>
  <si>
    <t>B040740</t>
  </si>
  <si>
    <t>CEI / 2187</t>
  </si>
  <si>
    <t>WAT8 Quad Test (WA-4748/4809/4763/4764/4765</t>
  </si>
  <si>
    <t>20 MHz Function / Arbitrary waveform generator</t>
  </si>
  <si>
    <t>MY44034380</t>
  </si>
  <si>
    <t>CEI / 2186</t>
  </si>
  <si>
    <t>GTS2 82988-9 ID# 93181</t>
  </si>
  <si>
    <t>PXI PROGRAMMABLE RESISTOR MODULE</t>
  </si>
  <si>
    <t xml:space="preserve">GEOTEST  </t>
  </si>
  <si>
    <t>GX 1164-01</t>
  </si>
  <si>
    <t>2 Yearly</t>
  </si>
  <si>
    <t>Notify Waters paul on 30 Mar 2020 for calibration</t>
  </si>
  <si>
    <t>GTS1 91743</t>
  </si>
  <si>
    <t>91743 [ 002061-BH-BA-00)</t>
  </si>
  <si>
    <t>1722755</t>
  </si>
  <si>
    <t>2Yearly</t>
  </si>
  <si>
    <t>Agilent Multimeter</t>
  </si>
  <si>
    <t>34410A</t>
  </si>
  <si>
    <t>MY47002770</t>
  </si>
  <si>
    <t>CEI / 2200</t>
  </si>
  <si>
    <t>Data Acquisition switch Unit</t>
  </si>
  <si>
    <t>34970A</t>
  </si>
  <si>
    <t>MY44027658</t>
  </si>
  <si>
    <t>CEI / 2201</t>
  </si>
  <si>
    <t>Meryl</t>
  </si>
  <si>
    <t>Waters consigned equipment, Total : 89 items (Without Payment)</t>
  </si>
  <si>
    <t>Date : 07-Dec-2018</t>
  </si>
  <si>
    <t>NO</t>
  </si>
  <si>
    <t>LOCATION</t>
  </si>
  <si>
    <t>EQUIPMENT ID</t>
  </si>
  <si>
    <t>EQUIPMENT NAME</t>
  </si>
  <si>
    <t>MANUFACTURER</t>
  </si>
  <si>
    <t>MODEL</t>
  </si>
  <si>
    <t>MANUFACTURER
SERIAL NO</t>
  </si>
  <si>
    <r>
      <t xml:space="preserve">CALIBRATION SOURCE /
</t>
    </r>
    <r>
      <rPr>
        <b/>
        <sz val="10"/>
        <color indexed="11"/>
        <rFont val="Arial"/>
        <family val="2"/>
      </rPr>
      <t>PM SOURCE</t>
    </r>
  </si>
  <si>
    <r>
      <t xml:space="preserve">CALIBRATION CYCLE / 
</t>
    </r>
    <r>
      <rPr>
        <b/>
        <sz val="10"/>
        <color indexed="11"/>
        <rFont val="Arial"/>
        <family val="2"/>
      </rPr>
      <t>PM CYCLE</t>
    </r>
  </si>
  <si>
    <r>
      <t xml:space="preserve">LAST CALIBRATION / </t>
    </r>
    <r>
      <rPr>
        <b/>
        <sz val="10"/>
        <color indexed="11"/>
        <rFont val="Arial"/>
        <family val="2"/>
      </rPr>
      <t>LAST PM</t>
    </r>
  </si>
  <si>
    <r>
      <t xml:space="preserve">NEXT CALIBRATION / </t>
    </r>
    <r>
      <rPr>
        <b/>
        <sz val="10"/>
        <color indexed="11"/>
        <rFont val="Arial"/>
        <family val="2"/>
      </rPr>
      <t>NEXT PM</t>
    </r>
  </si>
  <si>
    <t>REMARK</t>
  </si>
  <si>
    <t>WATERS 
(RACAL TESTER)</t>
  </si>
  <si>
    <t>PWAT-16GC0001</t>
  </si>
  <si>
    <t>DC Electronic Load mainframe</t>
  </si>
  <si>
    <t>HEWLETT PACKARD</t>
  </si>
  <si>
    <t>6050A</t>
  </si>
  <si>
    <t>3312A02661</t>
  </si>
  <si>
    <t>Micro Precision</t>
  </si>
  <si>
    <t>03/05/2018</t>
  </si>
  <si>
    <t>03/05/2019</t>
  </si>
  <si>
    <t>Waters USA Consign equipment
mainframe for verify only.</t>
  </si>
  <si>
    <t>WATERS 
(GTS TESTER)</t>
  </si>
  <si>
    <t>PWAT-16GC0032</t>
  </si>
  <si>
    <t>MPS MAINFRAME</t>
  </si>
  <si>
    <t>66000A</t>
  </si>
  <si>
    <t>US35221282</t>
  </si>
  <si>
    <t>PWAT-16GC0037</t>
  </si>
  <si>
    <t>Prog. Resistance Card</t>
  </si>
  <si>
    <t>Geotest</t>
  </si>
  <si>
    <t>GX1164-01</t>
  </si>
  <si>
    <t>11640209 (95750)</t>
  </si>
  <si>
    <t>ESSCO</t>
  </si>
  <si>
    <t>04/05/2017</t>
  </si>
  <si>
    <t>04/05/2019</t>
  </si>
  <si>
    <r>
      <t xml:space="preserve">Waters </t>
    </r>
    <r>
      <rPr>
        <sz val="10"/>
        <color indexed="10"/>
        <rFont val="Arial"/>
        <family val="2"/>
      </rPr>
      <t>USA</t>
    </r>
    <r>
      <rPr>
        <sz val="10"/>
        <rFont val="Arial"/>
        <family val="2"/>
      </rPr>
      <t xml:space="preserve"> Consign equipment
Waters will consigned another card for replacement and will collect back the current due item and send for cailbration </t>
    </r>
  </si>
  <si>
    <t>WATERS  
(CLEAN ROOM)</t>
  </si>
  <si>
    <t>W1-17GC0095</t>
  </si>
  <si>
    <t>Leak Detector</t>
  </si>
  <si>
    <t>Leybold</t>
  </si>
  <si>
    <t>PhoenixL 300i</t>
  </si>
  <si>
    <t>LEYBOLD</t>
  </si>
  <si>
    <t>29/06/2018</t>
  </si>
  <si>
    <t>29/09/2019</t>
  </si>
  <si>
    <r>
      <t xml:space="preserve">Consigned Equipment
</t>
    </r>
    <r>
      <rPr>
        <b/>
        <sz val="10"/>
        <color indexed="12"/>
        <rFont val="Arial"/>
        <family val="2"/>
      </rPr>
      <t>We will informed Waters to arrange Supplier come for onsite calibration and Waters will pay directly to Supplier</t>
    </r>
  </si>
  <si>
    <t>WATERS</t>
  </si>
  <si>
    <t>W1-16GC0001</t>
  </si>
  <si>
    <t>Acquity SDS Automated Test Station</t>
  </si>
  <si>
    <t>NA</t>
  </si>
  <si>
    <t>TE82943-20</t>
  </si>
  <si>
    <t>VENTURE</t>
  </si>
  <si>
    <t>10/10/2018</t>
  </si>
  <si>
    <t>10/10/2019</t>
  </si>
  <si>
    <t xml:space="preserve">Consigned equipment </t>
  </si>
  <si>
    <t>W1-16GC0003</t>
  </si>
  <si>
    <t>TUV Detector</t>
  </si>
  <si>
    <t>G15TUV600A (ID#92110)</t>
  </si>
  <si>
    <t>W1-16GC0004</t>
  </si>
  <si>
    <t>TE82943-19</t>
  </si>
  <si>
    <t>12/10/2018</t>
  </si>
  <si>
    <t>12/10/2019</t>
  </si>
  <si>
    <t>W1-16GC0006</t>
  </si>
  <si>
    <t>G15TUV599A
(ID#92099)</t>
  </si>
  <si>
    <t>W1-16GC0007</t>
  </si>
  <si>
    <t>TE82943-21</t>
  </si>
  <si>
    <t>11/10/2018</t>
  </si>
  <si>
    <t>11/10/2019</t>
  </si>
  <si>
    <t>W1-16GC0009</t>
  </si>
  <si>
    <t>G15TUV601A
(ID#92098)</t>
  </si>
  <si>
    <t>W1-16GC0010</t>
  </si>
  <si>
    <t>TE82943-22</t>
  </si>
  <si>
    <t>W1-16GC0012</t>
  </si>
  <si>
    <t>G15TUV584A
(ID#92096)</t>
  </si>
  <si>
    <t>W1-16GC0013</t>
  </si>
  <si>
    <t>TE82943-1</t>
  </si>
  <si>
    <t>W1-16GC0015</t>
  </si>
  <si>
    <t>A09UPT639R (ID#93062)</t>
  </si>
  <si>
    <t>W1-16GC0020</t>
  </si>
  <si>
    <t>Electrical Safety Analyzer</t>
  </si>
  <si>
    <t>Chroma</t>
  </si>
  <si>
    <t>19032</t>
  </si>
  <si>
    <t>19032G400264
(ID#93467)</t>
  </si>
  <si>
    <t>10/08/2018</t>
  </si>
  <si>
    <t>10/08/2019</t>
  </si>
  <si>
    <t>Consigned equipment. 
Will do calibration with PM at yearly</t>
  </si>
  <si>
    <t>W1-16GC0021</t>
  </si>
  <si>
    <t>QuadTech</t>
  </si>
  <si>
    <t>Guardian 6000</t>
  </si>
  <si>
    <t>7312754
(ID#91356)</t>
  </si>
  <si>
    <t>08/11/2018</t>
  </si>
  <si>
    <t>08/11/2019</t>
  </si>
  <si>
    <t>W1-16GC0022</t>
  </si>
  <si>
    <t>5278621
(ID#91693)</t>
  </si>
  <si>
    <t>26/01/2018</t>
  </si>
  <si>
    <t>26/01/2019</t>
  </si>
  <si>
    <t>W1-16GC0023</t>
  </si>
  <si>
    <t>6000 Plus</t>
  </si>
  <si>
    <t>11173729
(ID#91890)</t>
  </si>
  <si>
    <t>14/03/2018</t>
  </si>
  <si>
    <t>14/03/2019</t>
  </si>
  <si>
    <t>W1-16GC0024</t>
  </si>
  <si>
    <t>515 HPLC PUMP</t>
  </si>
  <si>
    <t>WAT207000</t>
  </si>
  <si>
    <t>D11515058A</t>
  </si>
  <si>
    <t>29/03/2018</t>
  </si>
  <si>
    <t>29/03/2019</t>
  </si>
  <si>
    <t>W1-16GC0025</t>
  </si>
  <si>
    <t>D11515059A</t>
  </si>
  <si>
    <t>W1-16GC0026</t>
  </si>
  <si>
    <t>1525 Binary HPLC Pump</t>
  </si>
  <si>
    <t>C0925P516R</t>
  </si>
  <si>
    <t>FLEXTRONICS</t>
  </si>
  <si>
    <t>W1-16GC0027</t>
  </si>
  <si>
    <t>G0925P662R</t>
  </si>
  <si>
    <t>10/05/2018</t>
  </si>
  <si>
    <t>10/05/2019</t>
  </si>
  <si>
    <t>W1-16GC0028</t>
  </si>
  <si>
    <t>Actuator Homing Box</t>
  </si>
  <si>
    <t>TE83076-1</t>
  </si>
  <si>
    <t>29/10/2018</t>
  </si>
  <si>
    <t>29/10/2019</t>
  </si>
  <si>
    <t>W1-16GC0029</t>
  </si>
  <si>
    <t>I-Class BSM</t>
  </si>
  <si>
    <t>B08UPB497R
(ID#91968)</t>
  </si>
  <si>
    <t>05/10/2018</t>
  </si>
  <si>
    <t>05/10/2019</t>
  </si>
  <si>
    <t>W1-16GC0030</t>
  </si>
  <si>
    <t>ACQUITY UPLC CM-A</t>
  </si>
  <si>
    <t>D11CMP976N
(ID#82516)</t>
  </si>
  <si>
    <t>W1-16GC0031</t>
  </si>
  <si>
    <t>UPLC TUV Detector</t>
  </si>
  <si>
    <t>A10UPT391R
(ID#91844)</t>
  </si>
  <si>
    <t>W1-16GC0032</t>
  </si>
  <si>
    <t>A11UPB494R
(ID#91967)</t>
  </si>
  <si>
    <t>07/10/2018</t>
  </si>
  <si>
    <t>07/10/2019</t>
  </si>
  <si>
    <t>W1-16GC0033</t>
  </si>
  <si>
    <t>D11CMP975N
(ID#82517)</t>
  </si>
  <si>
    <t>W1-16GC0034</t>
  </si>
  <si>
    <t>A10UPT477R
(ID#91847)</t>
  </si>
  <si>
    <t>W1-16GC0035</t>
  </si>
  <si>
    <t>E09UPB549R
(ID#82514)</t>
  </si>
  <si>
    <t>W1-16GC0036</t>
  </si>
  <si>
    <t>D11CMP980N
(ID#82518)</t>
  </si>
  <si>
    <t>W1-16GC0037</t>
  </si>
  <si>
    <t>L09UPT295R
(ID#91854)</t>
  </si>
  <si>
    <t>W1-16GC0038</t>
  </si>
  <si>
    <t>L10UPB377R
(ID#82515)</t>
  </si>
  <si>
    <t>W1-16GC0039</t>
  </si>
  <si>
    <t>D11CMP978N
(ID#82519)</t>
  </si>
  <si>
    <t>W1-16GC0040</t>
  </si>
  <si>
    <t>B10UPT530R
(ID#91850)</t>
  </si>
  <si>
    <t>09/10/2018</t>
  </si>
  <si>
    <t>09/10/2019</t>
  </si>
  <si>
    <t>W1-16GC0041</t>
  </si>
  <si>
    <t>G09UPB973R
(ID#91846)</t>
  </si>
  <si>
    <t>02/01/2018</t>
  </si>
  <si>
    <t>02/01/2019</t>
  </si>
  <si>
    <t>W1-16GC0042</t>
  </si>
  <si>
    <t>D11CMP922N
(ID#82512)</t>
  </si>
  <si>
    <t>29/12/2017</t>
  </si>
  <si>
    <t>29/12/2018</t>
  </si>
  <si>
    <t>W1-16GC0043</t>
  </si>
  <si>
    <t>A09UPT635R
(ID#91404)</t>
  </si>
  <si>
    <t>W1-16GC0044</t>
  </si>
  <si>
    <t>G09UPB976R
(ID#91849)</t>
  </si>
  <si>
    <t>30/12/2017</t>
  </si>
  <si>
    <t>30/12/2018</t>
  </si>
  <si>
    <t>W1-16GC0045</t>
  </si>
  <si>
    <t>D11CMP973N
(ID#82510)</t>
  </si>
  <si>
    <t>W1-16GC0046</t>
  </si>
  <si>
    <t>G05UPT009N
(ID#91405)</t>
  </si>
  <si>
    <t>W1-16GC0047</t>
  </si>
  <si>
    <t>J10UPB055R
(ID#91855)</t>
  </si>
  <si>
    <t>31/12/2017</t>
  </si>
  <si>
    <t>31/12/2018</t>
  </si>
  <si>
    <t>W1-16GC0048</t>
  </si>
  <si>
    <t>D11CMP924N
(ID#82513)</t>
  </si>
  <si>
    <t>W1-16GC0049</t>
  </si>
  <si>
    <t>ACQUITY UPLC TUV Detector</t>
  </si>
  <si>
    <t>F10TUV144A
(ID#91484)</t>
  </si>
  <si>
    <t>15/01/2018</t>
  </si>
  <si>
    <t>15/01/2019</t>
  </si>
  <si>
    <t>W1-16GC0050</t>
  </si>
  <si>
    <t>G09UPB980R
(ID#91852)</t>
  </si>
  <si>
    <t>03/01/2018</t>
  </si>
  <si>
    <t>03/01/2019</t>
  </si>
  <si>
    <t>W1-16GC0051</t>
  </si>
  <si>
    <t>D11CMP983N
(ID#82511)</t>
  </si>
  <si>
    <t>W1-16GC0052</t>
  </si>
  <si>
    <t>F10TUV143A
(ID#91483)</t>
  </si>
  <si>
    <t>11/01/2018</t>
  </si>
  <si>
    <t>11/01/2019</t>
  </si>
  <si>
    <t>W1-16GC0053</t>
  </si>
  <si>
    <t>BSM</t>
  </si>
  <si>
    <t>F08UPB669R</t>
  </si>
  <si>
    <t>19/04/2018</t>
  </si>
  <si>
    <t>19/04/2019</t>
  </si>
  <si>
    <t>W1-16GC0054</t>
  </si>
  <si>
    <t>SM</t>
  </si>
  <si>
    <t>F08UPA229R</t>
  </si>
  <si>
    <t>W1-16GC0055</t>
  </si>
  <si>
    <t>G08UPT373R</t>
  </si>
  <si>
    <t>W1-16GC0056</t>
  </si>
  <si>
    <t>Column Manager Aux</t>
  </si>
  <si>
    <t>C11CMX315N</t>
  </si>
  <si>
    <t>05/09/2018</t>
  </si>
  <si>
    <t>05/09/2019</t>
  </si>
  <si>
    <t>W1-16GC0057</t>
  </si>
  <si>
    <t>Column Manager</t>
  </si>
  <si>
    <t>A11CMP554N</t>
  </si>
  <si>
    <t>W1-16GC0058</t>
  </si>
  <si>
    <t>M11CMX180G</t>
  </si>
  <si>
    <t>W1-16GC0059</t>
  </si>
  <si>
    <t>B12CMP296G</t>
  </si>
  <si>
    <t>W1-16GC0060</t>
  </si>
  <si>
    <t>G15TUV597A (ID#92097)</t>
  </si>
  <si>
    <t>W1-16GC0061</t>
  </si>
  <si>
    <t>CPSM Metering Syringe Tester</t>
  </si>
  <si>
    <t>LAC/E 32</t>
  </si>
  <si>
    <t>TE83006-2</t>
  </si>
  <si>
    <t>W1-16GC0062</t>
  </si>
  <si>
    <t>RTZ TESTER-2</t>
  </si>
  <si>
    <t>TE82995-2</t>
  </si>
  <si>
    <t>16/01/2018</t>
  </si>
  <si>
    <t>16/01/2019</t>
  </si>
  <si>
    <t>W1-16GC0063</t>
  </si>
  <si>
    <t>RTZ TESTER-3</t>
  </si>
  <si>
    <t>TE82995-3</t>
  </si>
  <si>
    <t>W1-16GC0064</t>
  </si>
  <si>
    <t>FTN BEZEL TESTER</t>
  </si>
  <si>
    <t>TE83084-2</t>
  </si>
  <si>
    <t>31/08/2018</t>
  </si>
  <si>
    <t>31/08/2019</t>
  </si>
  <si>
    <t>W1-16GC0065</t>
  </si>
  <si>
    <t>Alliance Column Heater/Cooler</t>
  </si>
  <si>
    <t>TE82774-2</t>
  </si>
  <si>
    <t>15/10/2018</t>
  </si>
  <si>
    <t>15/10/2019</t>
  </si>
  <si>
    <t>W1-16GC0066</t>
  </si>
  <si>
    <t>TE82774-3</t>
  </si>
  <si>
    <t>W1-16GC0067</t>
  </si>
  <si>
    <t>TE82943-24</t>
  </si>
  <si>
    <t>W1-16GC0092</t>
  </si>
  <si>
    <t>Temperature Control Module ll Final Tester</t>
  </si>
  <si>
    <t>TE82818</t>
  </si>
  <si>
    <t>28/02/2018</t>
  </si>
  <si>
    <t>W1-17GC0094</t>
  </si>
  <si>
    <t>600 Controller Tester</t>
  </si>
  <si>
    <t>N/A</t>
  </si>
  <si>
    <t>TE82824</t>
  </si>
  <si>
    <t>W1-17GC0097</t>
  </si>
  <si>
    <t>Lamp Alignment Station</t>
  </si>
  <si>
    <t>TE83029-1</t>
  </si>
  <si>
    <t>W1-17GC0098</t>
  </si>
  <si>
    <t>FLR Optics Bench Alignment Station</t>
  </si>
  <si>
    <t>TE83032-1</t>
  </si>
  <si>
    <t>W1-17GC0099</t>
  </si>
  <si>
    <t xml:space="preserve">2475 Optics Bench Alignment Station </t>
  </si>
  <si>
    <t>TE83031-1</t>
  </si>
  <si>
    <t>W1-17GC0100</t>
  </si>
  <si>
    <t>Detector Firmware &amp; Serial Number Download Station</t>
  </si>
  <si>
    <t>TE82757</t>
  </si>
  <si>
    <t>W1-17GC0101</t>
  </si>
  <si>
    <t>Detector Final Test Station</t>
  </si>
  <si>
    <t>TE82760-4</t>
  </si>
  <si>
    <t>13/06/2018</t>
  </si>
  <si>
    <t>13/06/2019</t>
  </si>
  <si>
    <t>W1-17GC0102</t>
  </si>
  <si>
    <t>TE82760-5</t>
  </si>
  <si>
    <t>W1-17GC0103</t>
  </si>
  <si>
    <t>Column Manager Test System, Empower Work Station</t>
  </si>
  <si>
    <t>TE82984-1</t>
  </si>
  <si>
    <t>W1-17GC0104</t>
  </si>
  <si>
    <t>Column Manager Empower Work Station</t>
  </si>
  <si>
    <t>TE82987-1</t>
  </si>
  <si>
    <t>W1-17GC0105</t>
  </si>
  <si>
    <t>Acquity CMA Test Station</t>
  </si>
  <si>
    <t>LENOVO</t>
  </si>
  <si>
    <t>TE83026-1</t>
  </si>
  <si>
    <t>W1-17GC0106</t>
  </si>
  <si>
    <t>TE83026-2</t>
  </si>
  <si>
    <t>W1-17GC0107</t>
  </si>
  <si>
    <t>PCM II Final Test Station</t>
  </si>
  <si>
    <t>TE82817</t>
  </si>
  <si>
    <t>W1-17GC0108</t>
  </si>
  <si>
    <t>Acquity HTCH Tester</t>
  </si>
  <si>
    <t>TE82956-2</t>
  </si>
  <si>
    <t>W1-17GC0109</t>
  </si>
  <si>
    <t>High Temp Column Heater Test Station</t>
  </si>
  <si>
    <t>TE83013-1</t>
  </si>
  <si>
    <t>W1-17GC0110</t>
  </si>
  <si>
    <t>TE83013-2</t>
  </si>
  <si>
    <t>W1-17GC0111</t>
  </si>
  <si>
    <t>1500 Column Heater Final Test System</t>
  </si>
  <si>
    <t>TE82723-3</t>
  </si>
  <si>
    <t>W1-17GC0112</t>
  </si>
  <si>
    <t>Acquity CPSM Final Test System</t>
  </si>
  <si>
    <t>TE83064-10</t>
  </si>
  <si>
    <t>W1-17GC0113</t>
  </si>
  <si>
    <t>TE83064-11</t>
  </si>
  <si>
    <t>W1-17GC0114</t>
  </si>
  <si>
    <t>TE83064-12</t>
  </si>
  <si>
    <t>13/10/2018</t>
  </si>
  <si>
    <t>13/10/2019</t>
  </si>
  <si>
    <t>W1-17GC0115</t>
  </si>
  <si>
    <t>TE83064-13</t>
  </si>
  <si>
    <t>W1-17GC0116</t>
  </si>
  <si>
    <t>TE83064-14</t>
  </si>
  <si>
    <t>W1-17GC0117</t>
  </si>
  <si>
    <t>TE83064-15</t>
  </si>
  <si>
    <t>W1-17GC0118</t>
  </si>
  <si>
    <t>TE83064-16</t>
  </si>
  <si>
    <t>28/12/2017</t>
  </si>
  <si>
    <t>28/12/2018</t>
  </si>
  <si>
    <t>W1-17GC0119</t>
  </si>
  <si>
    <t>TE83064-17</t>
  </si>
  <si>
    <t>W1-17GC0120</t>
  </si>
  <si>
    <t>Unit Serial Number Label Printer</t>
  </si>
  <si>
    <t>WATERSISNL1</t>
  </si>
  <si>
    <t>03/04/2018</t>
  </si>
  <si>
    <t>03/04/2019</t>
  </si>
  <si>
    <t>W1-17GC0121</t>
  </si>
  <si>
    <t>Certificate Printer</t>
  </si>
  <si>
    <t>WATERSCOFP1</t>
  </si>
  <si>
    <t>CALIBRATION SOURCE</t>
  </si>
  <si>
    <t>CALIBRATION CYCLE</t>
  </si>
  <si>
    <t>LAST CALIBRATION</t>
  </si>
  <si>
    <t>NEXT CALIBRATION</t>
  </si>
  <si>
    <t>IQC (WATERS)</t>
  </si>
  <si>
    <t>IQC-16GC0010</t>
  </si>
  <si>
    <t>Light Box</t>
  </si>
  <si>
    <t>X-Rite</t>
  </si>
  <si>
    <t>JUDGE II</t>
  </si>
  <si>
    <t>C61093251217</t>
  </si>
  <si>
    <t>RVC INTERNATIONAL PTE LTD</t>
  </si>
  <si>
    <t>SGD900.00</t>
  </si>
  <si>
    <t>PWAT-16GC0002</t>
  </si>
  <si>
    <t>DC Electronic Load module</t>
  </si>
  <si>
    <t>3211A01907</t>
  </si>
  <si>
    <t>PWAT-16GC0003</t>
  </si>
  <si>
    <t>3211A01876</t>
  </si>
  <si>
    <t>PWAT-16GC0004</t>
  </si>
  <si>
    <t>3211A01587</t>
  </si>
  <si>
    <t>PWAT-16GC0005</t>
  </si>
  <si>
    <t>3211A02210</t>
  </si>
  <si>
    <t>PWAT-16GC0006</t>
  </si>
  <si>
    <t>3211A01795</t>
  </si>
  <si>
    <t>PWAT-16GC0007</t>
  </si>
  <si>
    <t>3211A00920</t>
  </si>
  <si>
    <t>PWAT-16GC0008</t>
  </si>
  <si>
    <t>DC Power Supply</t>
  </si>
  <si>
    <t>TDK-Lambda</t>
  </si>
  <si>
    <t>GENH30-25</t>
  </si>
  <si>
    <t>95166</t>
  </si>
  <si>
    <t>30/07/2018</t>
  </si>
  <si>
    <t>30/07/2019</t>
  </si>
  <si>
    <t>PWAT-16GC0009</t>
  </si>
  <si>
    <t>TDK-LAMBDA</t>
  </si>
  <si>
    <t>95170</t>
  </si>
  <si>
    <t>PWAT-16GC0010</t>
  </si>
  <si>
    <t>95165</t>
  </si>
  <si>
    <t>PWAT-16GC0011</t>
  </si>
  <si>
    <t>95167</t>
  </si>
  <si>
    <t>PWAT-16GC0012</t>
  </si>
  <si>
    <t>95164</t>
  </si>
  <si>
    <t>PWAT-16GC0013</t>
  </si>
  <si>
    <t>95171</t>
  </si>
  <si>
    <t>PWAT-16GC0014</t>
  </si>
  <si>
    <t>DC POWER SUPPLY MODULE</t>
  </si>
  <si>
    <t>US34213251</t>
  </si>
  <si>
    <t>PWAT-16GC0015</t>
  </si>
  <si>
    <t>US34213252</t>
  </si>
  <si>
    <t>PWAT-16GC0016</t>
  </si>
  <si>
    <t>US34213090</t>
  </si>
  <si>
    <t>PWAT-16GC0017</t>
  </si>
  <si>
    <t>US34213209</t>
  </si>
  <si>
    <t>PWAT-16GC0018</t>
  </si>
  <si>
    <t>3444A02477</t>
  </si>
  <si>
    <t>PWAT-16GC0019</t>
  </si>
  <si>
    <t>US34213216</t>
  </si>
  <si>
    <t>PWAT-16GC0020</t>
  </si>
  <si>
    <t>3444A02507</t>
  </si>
  <si>
    <t>PWAT-16GC0021</t>
  </si>
  <si>
    <t>Digital Phosphor Oscilloscope</t>
  </si>
  <si>
    <t>Tektronix</t>
  </si>
  <si>
    <t>C011477</t>
  </si>
  <si>
    <t>PWAT-16GC0022</t>
  </si>
  <si>
    <t>Electronic Load Plug-In Module / Control Mainframe</t>
  </si>
  <si>
    <t>63103/6314</t>
  </si>
  <si>
    <t>63145125/95148</t>
  </si>
  <si>
    <t>PWAT-16GC0023</t>
  </si>
  <si>
    <t>Function/Arbitrary Waveform Generator</t>
  </si>
  <si>
    <t>Agilent</t>
  </si>
  <si>
    <t>MY44044085/95154</t>
  </si>
  <si>
    <t>PWAT-16GC0024</t>
  </si>
  <si>
    <t>Keithley 236 Source Measure unit</t>
  </si>
  <si>
    <t>0683301(ID#90744)</t>
  </si>
  <si>
    <t>Keysight</t>
  </si>
  <si>
    <t>PWAT-16GC0025</t>
  </si>
  <si>
    <t>0648831 (ID#90316)</t>
  </si>
  <si>
    <t>WATERS 
(UNIVERSAL TESTER)</t>
  </si>
  <si>
    <t>PWAT-16GC0026</t>
  </si>
  <si>
    <t>497638</t>
  </si>
  <si>
    <t>WATERS (PCBA)</t>
  </si>
  <si>
    <t>PWAT-16GC0027</t>
  </si>
  <si>
    <t>0549819 (ID#95105)</t>
  </si>
  <si>
    <t>PWAT-16GC0028</t>
  </si>
  <si>
    <t>0796740 (ID#90275)</t>
  </si>
  <si>
    <t>PWAT-16GC0029</t>
  </si>
  <si>
    <t>0648819 (ID#90317)</t>
  </si>
  <si>
    <t>06/05/2018</t>
  </si>
  <si>
    <t>06/05/2019</t>
  </si>
  <si>
    <t>PWAT-16GC0030</t>
  </si>
  <si>
    <t>M Series Multifunction DAQ</t>
  </si>
  <si>
    <t>PXI6229</t>
  </si>
  <si>
    <t>145DEFE</t>
  </si>
  <si>
    <t>PWAT-16GC0031</t>
  </si>
  <si>
    <t>145DF3A</t>
  </si>
  <si>
    <t>PWAT-16GC0033</t>
  </si>
  <si>
    <t>Multimeter</t>
  </si>
  <si>
    <t>MY53002751/95155</t>
  </si>
  <si>
    <t>PWAT-16GC0034</t>
  </si>
  <si>
    <t>Oscillascope</t>
  </si>
  <si>
    <t>Textronix</t>
  </si>
  <si>
    <t>B060926</t>
  </si>
  <si>
    <t>PWAT-16GC0035</t>
  </si>
  <si>
    <t>PCI 6025E</t>
  </si>
  <si>
    <t>6025E</t>
  </si>
  <si>
    <t>C57A10</t>
  </si>
  <si>
    <t>PWAT-16GC0036</t>
  </si>
  <si>
    <t>POWER SMU</t>
  </si>
  <si>
    <t>NATIONAL INSTRUMENTS</t>
  </si>
  <si>
    <t>PXI4130</t>
  </si>
  <si>
    <t>145025B</t>
  </si>
  <si>
    <t>PWAT-16GC0038</t>
  </si>
  <si>
    <t>VXI  6 1/2 Digit Multimeter</t>
  </si>
  <si>
    <t>Racal-Dana Instruments, inc.</t>
  </si>
  <si>
    <t>US38010437</t>
  </si>
  <si>
    <t>PWAT-16GC0039</t>
  </si>
  <si>
    <t>VXI 6 1/2 Digit Multimeter</t>
  </si>
  <si>
    <t>Racal-Dana Instruments, Inc.</t>
  </si>
  <si>
    <t>US38010248</t>
  </si>
  <si>
    <t>PWAT-16GC0040</t>
  </si>
  <si>
    <t>VXI Universal Counter 200 MHZ</t>
  </si>
  <si>
    <t>03070017</t>
  </si>
  <si>
    <t>PWAT-16GC0041</t>
  </si>
  <si>
    <t>1210</t>
  </si>
  <si>
    <t>PWAT-16GC0042</t>
  </si>
  <si>
    <t>VXI Waveform Generator</t>
  </si>
  <si>
    <t>3151A+</t>
  </si>
  <si>
    <t>9809972</t>
  </si>
  <si>
    <t>PWAT-16GC0043</t>
  </si>
  <si>
    <t>0101813</t>
  </si>
  <si>
    <t>WATERS
(JUNIOR GTS FOR QDA)</t>
  </si>
  <si>
    <t>PWAT-18GC0046</t>
  </si>
  <si>
    <t>6 1/2 DIGITAL MULTIMETER</t>
  </si>
  <si>
    <t>AGILENT</t>
  </si>
  <si>
    <t>MY48003234</t>
  </si>
  <si>
    <t>PWAT-18GC0047</t>
  </si>
  <si>
    <t>20 MHZ FUNCTION/ARBITRARY WAVEFORM GENERATOR</t>
  </si>
  <si>
    <t>MY44015802</t>
  </si>
  <si>
    <t>PWAT-18GC0048</t>
  </si>
  <si>
    <t>DIGITAL PHOSPOR OSCILLOSCOPE</t>
  </si>
  <si>
    <t>C020604</t>
  </si>
  <si>
    <t>W1-16GC0002</t>
  </si>
  <si>
    <t>Digital Gram Balance - WP07 (Weighing Scale)</t>
  </si>
  <si>
    <t>AND (HR-200)</t>
  </si>
  <si>
    <t>HR-200</t>
  </si>
  <si>
    <t>12335004 (93371)</t>
  </si>
  <si>
    <t>W1-16GC0005</t>
  </si>
  <si>
    <t>12333739 (93373)</t>
  </si>
  <si>
    <t>W1-16GC0008</t>
  </si>
  <si>
    <t>12333783 (93372)</t>
  </si>
  <si>
    <t>W1-16GC0011</t>
  </si>
  <si>
    <t>12333730 (93370)</t>
  </si>
  <si>
    <t>W1-16GC0014</t>
  </si>
  <si>
    <t>12316088 (90966)</t>
  </si>
  <si>
    <t>W1-16GC0068</t>
  </si>
  <si>
    <t>12336767(94322)</t>
  </si>
  <si>
    <t>W1-16GC0016</t>
  </si>
  <si>
    <t>Multimeter / Data Acquisition System</t>
  </si>
  <si>
    <t>Keithley 2700</t>
  </si>
  <si>
    <t>1227711</t>
  </si>
  <si>
    <t>SGS</t>
  </si>
  <si>
    <t>W1-16GC0017</t>
  </si>
  <si>
    <t>Digital Process Indicators</t>
  </si>
  <si>
    <t>DP81R-SER-DC2</t>
  </si>
  <si>
    <t>09030136</t>
  </si>
  <si>
    <t>W1-16GC0018</t>
  </si>
  <si>
    <t>Digital Process Indicator C/W Probe</t>
  </si>
  <si>
    <t>Omega</t>
  </si>
  <si>
    <t>DP 80</t>
  </si>
  <si>
    <t>TE83013-2 (10060165)</t>
  </si>
  <si>
    <t>W1-16GC0087</t>
  </si>
  <si>
    <t>Load Box</t>
  </si>
  <si>
    <t>S14-03</t>
  </si>
  <si>
    <t>W1-16GC0088</t>
  </si>
  <si>
    <t>W1-16GC0089</t>
  </si>
  <si>
    <t>W1-16GC0090</t>
  </si>
  <si>
    <t>W1-16GC0091</t>
  </si>
  <si>
    <t>W1-17GC0122</t>
  </si>
  <si>
    <t>Pat and Flash Tester</t>
  </si>
  <si>
    <t>Seaward Electronic</t>
  </si>
  <si>
    <t>CLARE HAL 104</t>
  </si>
  <si>
    <t>34J-0747</t>
  </si>
  <si>
    <t>W1-18GC0150</t>
  </si>
  <si>
    <t>Insulation Tester</t>
  </si>
  <si>
    <t>Megger</t>
  </si>
  <si>
    <t>MIT400</t>
  </si>
  <si>
    <t>0703071132</t>
  </si>
  <si>
    <t>12</t>
  </si>
  <si>
    <t>PWAT-18GC0049</t>
  </si>
  <si>
    <t>DC POWER SUPPLY</t>
  </si>
  <si>
    <t>PWAT-18GC0050</t>
  </si>
  <si>
    <t>PWAT-18GC0051</t>
  </si>
  <si>
    <t>PWAT-18GC0052</t>
  </si>
  <si>
    <t>PWAT-18GC0053</t>
  </si>
  <si>
    <t>PWAT-18GC0054</t>
  </si>
  <si>
    <t>PWAT-18GC0055</t>
  </si>
  <si>
    <t xml:space="preserve">DC ELECTRONIC LOAD </t>
  </si>
  <si>
    <t xml:space="preserve"> 63103A</t>
  </si>
  <si>
    <t>PWAT-18GC0056</t>
  </si>
  <si>
    <t>PWAT-18GC0057</t>
  </si>
  <si>
    <t xml:space="preserve">CHROMA </t>
  </si>
  <si>
    <t>PWAT-18GC0058</t>
  </si>
  <si>
    <t>PWAT-18GC0059</t>
  </si>
  <si>
    <t>PWAT-18GC0060</t>
  </si>
  <si>
    <t>20 MHZ FUNCTION/ARBITRARY 
WAVEFORM GENERATOR</t>
  </si>
  <si>
    <t xml:space="preserve">AGILENT </t>
  </si>
  <si>
    <t>PWAT-18GC0061</t>
  </si>
  <si>
    <t xml:space="preserve"> TDS 3054C</t>
  </si>
  <si>
    <t>PWAT-18GC0062</t>
  </si>
  <si>
    <t>Prog Resistor</t>
  </si>
  <si>
    <t xml:space="preserve">Marvin Test Solution  </t>
  </si>
  <si>
    <t>GX1164</t>
  </si>
  <si>
    <t>PWAT-18GC0063</t>
  </si>
  <si>
    <t>Multifunction DAQ</t>
  </si>
  <si>
    <t>National Instrument</t>
  </si>
  <si>
    <t xml:space="preserve"> NI PXI-6229</t>
  </si>
  <si>
    <t>PWAT-18GC0064</t>
  </si>
  <si>
    <t>PWAT-18GC0065</t>
  </si>
  <si>
    <t>Power SMU</t>
  </si>
  <si>
    <t xml:space="preserve"> NI PXI-4130</t>
  </si>
  <si>
    <t>`</t>
  </si>
  <si>
    <t>Equipment ID</t>
  </si>
  <si>
    <t>Equipment Description</t>
  </si>
  <si>
    <t>Manufacturer</t>
  </si>
  <si>
    <t>Due Date</t>
  </si>
  <si>
    <t>2489 UV / Visible Detector</t>
  </si>
  <si>
    <t>Waters</t>
  </si>
  <si>
    <t>H1387E727A</t>
  </si>
  <si>
    <t>12 Months</t>
  </si>
  <si>
    <t>H1387E735A</t>
  </si>
  <si>
    <t>H1387E710A</t>
  </si>
  <si>
    <t>H1387E730A</t>
  </si>
  <si>
    <t>H1387E737A</t>
  </si>
  <si>
    <t>Benchtop Measuring Machine</t>
  </si>
  <si>
    <t>Quality Vision International</t>
  </si>
  <si>
    <t>StarLite 150</t>
  </si>
  <si>
    <t>RSL1002609</t>
  </si>
  <si>
    <t>Electronic Weigh Balance</t>
  </si>
  <si>
    <t>AND</t>
  </si>
  <si>
    <t>HR200</t>
  </si>
  <si>
    <t>06 Months</t>
  </si>
  <si>
    <t>HPMV Tester</t>
  </si>
  <si>
    <t>TE82625-1</t>
  </si>
  <si>
    <t>Injector Seal Pack Tester</t>
  </si>
  <si>
    <t>TE82503-4</t>
  </si>
  <si>
    <t>H1387E734A</t>
  </si>
  <si>
    <t>Column Heater</t>
  </si>
  <si>
    <t>WAT091727</t>
  </si>
  <si>
    <t>C13CHM795R</t>
  </si>
  <si>
    <t>D12CHM299R</t>
  </si>
  <si>
    <t>K14CHM398R</t>
  </si>
  <si>
    <t>L14CHM438R</t>
  </si>
  <si>
    <t>D15CHM641R</t>
  </si>
  <si>
    <t>Mass Flow Meter</t>
  </si>
  <si>
    <t>AALBORG</t>
  </si>
  <si>
    <t>GFM17</t>
  </si>
  <si>
    <t>170609-1</t>
  </si>
  <si>
    <t>H1387E729A</t>
  </si>
  <si>
    <t>Digital Thermometer with Probe (K type)</t>
  </si>
  <si>
    <t>51 II</t>
  </si>
  <si>
    <t>Clamp Meter</t>
  </si>
  <si>
    <t>Kyoritsu</t>
  </si>
  <si>
    <t>Liquilaz</t>
  </si>
  <si>
    <t>Particle Measuring Systems</t>
  </si>
  <si>
    <t>E20P</t>
  </si>
  <si>
    <t>TE82503-5</t>
  </si>
  <si>
    <t>Pressure Calibrator</t>
  </si>
  <si>
    <t>Ametek</t>
  </si>
  <si>
    <t>APC10KGINDG</t>
  </si>
  <si>
    <t>High Voltage Probe</t>
  </si>
  <si>
    <t>80K-6</t>
  </si>
  <si>
    <t>Dial Indicator</t>
  </si>
  <si>
    <t>Mitutoyo</t>
  </si>
  <si>
    <t>2514S</t>
  </si>
  <si>
    <t>JDY576</t>
  </si>
  <si>
    <t>Dial Depth Gauge</t>
  </si>
  <si>
    <t>2904S / 7217S</t>
  </si>
  <si>
    <t>LQY537 / 000943</t>
  </si>
  <si>
    <t>Torque Wrench</t>
  </si>
  <si>
    <t>Snap-on</t>
  </si>
  <si>
    <t>QD2R1000</t>
  </si>
  <si>
    <t>QD1R200</t>
  </si>
  <si>
    <t>Macbeth Lighting</t>
  </si>
  <si>
    <t>Judge II</t>
  </si>
  <si>
    <t>C61093261217</t>
  </si>
  <si>
    <t>*** 0432</t>
  </si>
  <si>
    <t>Quadtech</t>
  </si>
  <si>
    <t>Guardian 6000 Plus</t>
  </si>
  <si>
    <t>Equipment Serial Number</t>
  </si>
  <si>
    <t>Calibration Date</t>
  </si>
  <si>
    <t>Active</t>
  </si>
  <si>
    <t>Price 
USD</t>
  </si>
  <si>
    <t xml:space="preserve">Remarks </t>
  </si>
  <si>
    <t>Y</t>
  </si>
  <si>
    <t>Dual Wavelength Detector</t>
  </si>
  <si>
    <t>H05487264M</t>
  </si>
  <si>
    <t>N</t>
  </si>
  <si>
    <t>To remove permanently from cal list</t>
  </si>
  <si>
    <t>H05487273M</t>
  </si>
  <si>
    <t>H05487257M</t>
  </si>
  <si>
    <t>H05487269M</t>
  </si>
  <si>
    <t>H05487256M</t>
  </si>
  <si>
    <t>H05487250M</t>
  </si>
  <si>
    <t>M03CHM015R</t>
  </si>
  <si>
    <t>E01CHM203R</t>
  </si>
  <si>
    <t>D01CHM128R</t>
  </si>
  <si>
    <t>K03CHM938R</t>
  </si>
  <si>
    <t>B03CHM551R</t>
  </si>
  <si>
    <t>F00CHM528R</t>
  </si>
  <si>
    <t>F00CHM531R</t>
  </si>
  <si>
    <t>C03CHM599R</t>
  </si>
  <si>
    <t>To be advise from WPPL(Unit is with WPPL)</t>
  </si>
  <si>
    <t>Temperature Control Module</t>
  </si>
  <si>
    <t>WAT091728</t>
  </si>
  <si>
    <t>J99TCM867R</t>
  </si>
  <si>
    <t>MX5MM4884M</t>
  </si>
  <si>
    <t>1500 Series Pump Final Test Station</t>
  </si>
  <si>
    <t>Pump</t>
  </si>
  <si>
    <t>TE82705-2</t>
  </si>
  <si>
    <t>515 Final Test Station</t>
  </si>
  <si>
    <t>TE82534</t>
  </si>
  <si>
    <t>2690 Pump Head Tester</t>
  </si>
  <si>
    <t>TE82519</t>
  </si>
  <si>
    <t>H01TCM643M</t>
  </si>
  <si>
    <t>G01TCM633M</t>
  </si>
  <si>
    <t>MX4MM6882M</t>
  </si>
  <si>
    <t>MX5DM2250R</t>
  </si>
  <si>
    <t>WAT038040</t>
  </si>
  <si>
    <t>H01CHM352M</t>
  </si>
  <si>
    <t>M00CHM910M</t>
  </si>
  <si>
    <t>H01CHM335M</t>
  </si>
  <si>
    <t>MX6JM7863M</t>
  </si>
  <si>
    <t>L97CHM711M</t>
  </si>
  <si>
    <t>MX6KM9444M</t>
  </si>
  <si>
    <t>MX5MM5993M</t>
  </si>
  <si>
    <t>L03487649M</t>
  </si>
  <si>
    <t>A01487341M</t>
  </si>
  <si>
    <t>M00487928M</t>
  </si>
  <si>
    <t>H05487259M</t>
  </si>
  <si>
    <t>MX6JM7867M</t>
  </si>
  <si>
    <t>Digital Multimeter</t>
  </si>
  <si>
    <t>L05487886M</t>
  </si>
  <si>
    <t>B04487485M</t>
  </si>
  <si>
    <t>*** 0249</t>
  </si>
  <si>
    <t>L05487878M</t>
  </si>
  <si>
    <t>H05487251M</t>
  </si>
  <si>
    <t>M00487027M</t>
  </si>
  <si>
    <t>Heater Chiller Tester</t>
  </si>
  <si>
    <t>TE-82620</t>
  </si>
  <si>
    <t>A01487324M</t>
  </si>
  <si>
    <t>E97TCM153R</t>
  </si>
  <si>
    <t>*** 0360</t>
  </si>
  <si>
    <t>Picoammeter</t>
  </si>
  <si>
    <t>Unit will be calibrated one month before expiry of EQID 0431 (not to be removed from calibration list)</t>
  </si>
  <si>
    <t>Auto Pressure  (Flowcell Tester)</t>
  </si>
  <si>
    <t>TE-82475-2</t>
  </si>
  <si>
    <t>Unit still under repair and will be calibrated once returned (not to be removed from calibration list)</t>
  </si>
  <si>
    <t>Utica</t>
  </si>
  <si>
    <t>TCI-150RA</t>
  </si>
  <si>
    <t>QK9842</t>
  </si>
  <si>
    <t>SmartLink</t>
  </si>
  <si>
    <t>KNM-RTD32</t>
  </si>
  <si>
    <t>5 Year</t>
  </si>
  <si>
    <t>BSM/QSM Tester</t>
  </si>
  <si>
    <t>TE-82943</t>
  </si>
  <si>
    <t>TE-82943-18</t>
  </si>
  <si>
    <t>TE-82943-17</t>
  </si>
  <si>
    <t>TE-82943-16</t>
  </si>
  <si>
    <t>TE-82943-15</t>
  </si>
  <si>
    <t>TE-82943-14</t>
  </si>
  <si>
    <t>TE-82943-13</t>
  </si>
  <si>
    <t>TE-82943-12</t>
  </si>
  <si>
    <t>TE-82943-11</t>
  </si>
  <si>
    <t>M09UPT364A</t>
  </si>
  <si>
    <t>M09UPT361A</t>
  </si>
  <si>
    <t>K09UPT215A</t>
  </si>
  <si>
    <t>M09UPT362A</t>
  </si>
  <si>
    <t>M09UPT363A</t>
  </si>
  <si>
    <t>M09UPT360A</t>
  </si>
  <si>
    <t>M09UPT359A</t>
  </si>
  <si>
    <t>M09UPT366A</t>
  </si>
  <si>
    <t>K05UPT479M</t>
  </si>
  <si>
    <t>Flow Meter</t>
  </si>
  <si>
    <t>Blue-White</t>
  </si>
  <si>
    <t>F-40377LN-8</t>
  </si>
  <si>
    <t>H1387E726A</t>
  </si>
  <si>
    <t>H1387E728A</t>
  </si>
  <si>
    <t>H1387E731A</t>
  </si>
  <si>
    <t>H1387E732A</t>
  </si>
  <si>
    <t>H1387E733A</t>
  </si>
  <si>
    <t>H1387E736A</t>
  </si>
  <si>
    <t>D1387E759A</t>
  </si>
  <si>
    <t>D1387E763A</t>
  </si>
  <si>
    <t>D1387E765A</t>
  </si>
  <si>
    <t>D1387E766A</t>
  </si>
  <si>
    <t>C1387E135M</t>
  </si>
  <si>
    <t>*** 1492</t>
  </si>
  <si>
    <t>19032G000182</t>
  </si>
  <si>
    <t>B1587E607A</t>
  </si>
  <si>
    <t>B1587E608A</t>
  </si>
  <si>
    <t>B1587E609A</t>
  </si>
  <si>
    <t>B1587E610A</t>
  </si>
  <si>
    <t>To be advise from WPPL (Unit is with WPPL)</t>
  </si>
  <si>
    <t>Calibrated by WPPL vendor</t>
  </si>
  <si>
    <t>Temperature Control Module 2</t>
  </si>
  <si>
    <t>A18TC2481G</t>
  </si>
  <si>
    <t>Calibrated by WATERS</t>
  </si>
  <si>
    <t>B18TC2495G</t>
  </si>
  <si>
    <t>C1887E101A</t>
  </si>
  <si>
    <t>Initial Release Covered Flex FT</t>
  </si>
  <si>
    <t>C1887E103A</t>
  </si>
  <si>
    <t>C1887E106A</t>
  </si>
  <si>
    <t>D1887E275A</t>
  </si>
  <si>
    <t>Column Heater Module</t>
  </si>
  <si>
    <t>M17CHM834M</t>
  </si>
  <si>
    <t>M17CHM835M</t>
  </si>
  <si>
    <t>M17CHM839M</t>
  </si>
  <si>
    <t>M17CHM840M</t>
  </si>
  <si>
    <t>Customer ID</t>
  </si>
  <si>
    <t>Price in 
MYR</t>
  </si>
  <si>
    <t>Price in 
SGD</t>
  </si>
  <si>
    <t>Price in 
USD</t>
  </si>
  <si>
    <t>S0168</t>
  </si>
  <si>
    <t>Universal Front End Tester</t>
  </si>
  <si>
    <t>S0169</t>
  </si>
  <si>
    <t>S0170</t>
  </si>
  <si>
    <t>1347EFD</t>
  </si>
  <si>
    <t>S0171</t>
  </si>
  <si>
    <t>PIC Charge Amp Tester</t>
  </si>
  <si>
    <t>130A201</t>
  </si>
  <si>
    <t>S0199</t>
  </si>
  <si>
    <t>National instrument</t>
  </si>
  <si>
    <t>S0200</t>
  </si>
  <si>
    <t>145DF2F</t>
  </si>
  <si>
    <t>S0201</t>
  </si>
  <si>
    <t>145DF16</t>
  </si>
  <si>
    <t>S0202</t>
  </si>
  <si>
    <t>C0110786</t>
  </si>
  <si>
    <t>S0203</t>
  </si>
  <si>
    <t>Function / Arbitrary Waveform Generator</t>
  </si>
  <si>
    <t>MY44043984</t>
  </si>
  <si>
    <t>S0204</t>
  </si>
  <si>
    <t>Digital  Multimeter</t>
  </si>
  <si>
    <t>MY48002718</t>
  </si>
  <si>
    <t>S0205</t>
  </si>
  <si>
    <t>Mainframe / Electronic Load Module</t>
  </si>
  <si>
    <t>631400009104/ 631030017035/ 631030017265/ 631030017021/ 63103A000083</t>
  </si>
  <si>
    <t>S0206</t>
  </si>
  <si>
    <t>S0207</t>
  </si>
  <si>
    <t>S0208</t>
  </si>
  <si>
    <t>S0209</t>
  </si>
  <si>
    <t>S0210</t>
  </si>
  <si>
    <t>S/N*</t>
  </si>
  <si>
    <t>ASSET#</t>
  </si>
  <si>
    <t>CEA#</t>
  </si>
  <si>
    <t>PO#</t>
  </si>
  <si>
    <t>EQUIPMENT ID/ SN</t>
  </si>
  <si>
    <t>EQUIPMENT 
DESCRIPTION</t>
  </si>
  <si>
    <t>MANUFACTURER / DISTRIBUTOR</t>
  </si>
  <si>
    <t>OWNER</t>
  </si>
  <si>
    <t>EQUIPMENT
LOCATION</t>
  </si>
  <si>
    <t>*Validation/ Verification Required? 
Y/ N.A</t>
  </si>
  <si>
    <t>PM/CAL
Warranty/Contract
Details</t>
  </si>
  <si>
    <t>PM/CAL Interval</t>
  </si>
  <si>
    <t>(PM) Periodic MaintenanceRequired
Y/ N.A</t>
  </si>
  <si>
    <t>(PM)
Last MaintenanceDate</t>
  </si>
  <si>
    <t>(PM)
Next MaintenanceDate</t>
  </si>
  <si>
    <t>(CAL) Calibration Required
Y/ N.A</t>
  </si>
  <si>
    <t>(CAL)
Last Calibration Date</t>
  </si>
  <si>
    <t>(CAL)
Next Calibration Date</t>
  </si>
  <si>
    <t>REMARKS</t>
  </si>
  <si>
    <t>WPPL16016</t>
  </si>
  <si>
    <t>2016-305</t>
  </si>
  <si>
    <t>COOLER 1 / 51.16 1065027</t>
  </si>
  <si>
    <t>Laboratory Refrigerator</t>
  </si>
  <si>
    <t>Arctiko / 
Bio Laboratories</t>
  </si>
  <si>
    <t>LR1400</t>
  </si>
  <si>
    <t>DGP</t>
  </si>
  <si>
    <t>Y - Validated by 
Installation and Operational Qualification (IQ/OQ)</t>
  </si>
  <si>
    <t>Annually</t>
  </si>
  <si>
    <r>
      <t xml:space="preserve">Yes - under warranty /
  contract
(For fridge)
</t>
    </r>
    <r>
      <rPr>
        <i/>
        <sz val="9"/>
        <rFont val="Arial"/>
        <family val="2"/>
      </rPr>
      <t>* Verification for the temperature sensor is required during PM</t>
    </r>
  </si>
  <si>
    <t>Y - For sensor only</t>
  </si>
  <si>
    <t>FREEZER 1 / 51.16 1065028</t>
  </si>
  <si>
    <t>Laboratory Freezer</t>
  </si>
  <si>
    <t>LF1400</t>
  </si>
  <si>
    <t>LOGGER# 1 / 1216-00095</t>
  </si>
  <si>
    <r>
      <t xml:space="preserve">Dual Channel Temperature
Transmitter with LCD Display
</t>
    </r>
    <r>
      <rPr>
        <i/>
        <sz val="9"/>
        <rFont val="Arial"/>
        <family val="2"/>
      </rPr>
      <t>(Used on Freezer 1)</t>
    </r>
  </si>
  <si>
    <t>Monitoring System
RL4000
RL4002-434.075</t>
  </si>
  <si>
    <t>Y - Validated by Performance Qualification (PQ)</t>
  </si>
  <si>
    <r>
      <t xml:space="preserve">Temperature Range: 
-40°C to +60°C
</t>
    </r>
    <r>
      <rPr>
        <sz val="9"/>
        <rFont val="Arial"/>
        <family val="2"/>
      </rPr>
      <t>Probe Part# JO97-05
Channel A - SN# 1116-00911
Channel B - SN# 1116-00912</t>
    </r>
  </si>
  <si>
    <t>LOGGER# 2 / 1216-00096</t>
  </si>
  <si>
    <r>
      <t xml:space="preserve">Dual Channel Temperature
Transmitter with LCD Display
</t>
    </r>
    <r>
      <rPr>
        <i/>
        <sz val="9"/>
        <rFont val="Arial"/>
        <family val="2"/>
      </rPr>
      <t>(Used on Cooler 1)</t>
    </r>
  </si>
  <si>
    <r>
      <rPr>
        <b/>
        <sz val="9"/>
        <rFont val="Arial"/>
        <family val="2"/>
      </rPr>
      <t>Temperature Range:
 -40°C to +60°C</t>
    </r>
    <r>
      <rPr>
        <sz val="9"/>
        <rFont val="Arial"/>
        <family val="2"/>
      </rPr>
      <t xml:space="preserve">
Probe Part# JO97-05
Channel A - SN# 1116-01070
Channel B - SN# 1116-01075</t>
    </r>
  </si>
  <si>
    <t>LOGGER# 3 / 1216-00099</t>
  </si>
  <si>
    <t>Y - Performance Verification completed for Cooler 1 &amp; Freezer 1</t>
  </si>
  <si>
    <r>
      <rPr>
        <b/>
        <sz val="9"/>
        <rFont val="Arial"/>
        <family val="2"/>
      </rPr>
      <t>Temperature Range:
 -40°C to +60°C</t>
    </r>
    <r>
      <rPr>
        <sz val="9"/>
        <rFont val="Arial"/>
        <family val="2"/>
      </rPr>
      <t xml:space="preserve">
Probe Part# JO97-05
Channel A - SN# 1116-01079
Channel B - SN# 1116-01080</t>
    </r>
  </si>
  <si>
    <t>N.A</t>
  </si>
  <si>
    <t>2016-220</t>
  </si>
  <si>
    <t>LOGGER# 4 / 0716-00964</t>
  </si>
  <si>
    <t>Y - Performance Verification required after calibration done</t>
  </si>
  <si>
    <r>
      <rPr>
        <b/>
        <sz val="9"/>
        <rFont val="Arial"/>
        <family val="2"/>
      </rPr>
      <t>Temperature Range: 
-40°C to +60°C</t>
    </r>
    <r>
      <rPr>
        <sz val="9"/>
        <rFont val="Arial"/>
        <family val="2"/>
      </rPr>
      <t xml:space="preserve">
Probe Part# JO97-05
Channel A - SN# 0216-00505
Channel B - SN# 0816-00061</t>
    </r>
    <r>
      <rPr>
        <b/>
        <sz val="9"/>
        <color rgb="FF0000FF"/>
        <rFont val="Arial"/>
        <family val="2"/>
      </rPr>
      <t/>
    </r>
  </si>
  <si>
    <t>192.168.1.13 / 1016-01128</t>
  </si>
  <si>
    <t>Synergy Device
Smart Receiver</t>
  </si>
  <si>
    <t>Hanwell 
Monitoring System / Bio Laboratories Pte Ltd</t>
  </si>
  <si>
    <t>SR2-E-P4</t>
  </si>
  <si>
    <t>1116-00354</t>
  </si>
  <si>
    <t>Synergy Device
External Transmitter</t>
  </si>
  <si>
    <t>RX434.075</t>
  </si>
  <si>
    <t>192.168.1.19 / 20-00-00-96</t>
  </si>
  <si>
    <t>Notion Pro SMS Alert</t>
  </si>
  <si>
    <t>IN-TA001</t>
  </si>
  <si>
    <t>Fridge</t>
  </si>
  <si>
    <t>Sanyo</t>
  </si>
  <si>
    <t>SMR-T330(SG)</t>
  </si>
  <si>
    <t>Y - one time verified working condition, currently use for general chilling / freezing of goods require to store under chill / freeze - calibration is not required.</t>
  </si>
  <si>
    <t>Weekly Cleaning</t>
  </si>
  <si>
    <t>TBA</t>
  </si>
  <si>
    <t>Prepared by Venture</t>
  </si>
  <si>
    <t>Name :  Lee Kwang Quek</t>
  </si>
  <si>
    <t xml:space="preserve">Signature : </t>
  </si>
  <si>
    <t>Designation : Technician</t>
  </si>
  <si>
    <t xml:space="preserve">Date : </t>
  </si>
  <si>
    <t>Month</t>
  </si>
  <si>
    <t>Vendor</t>
  </si>
  <si>
    <t>Original Currency</t>
  </si>
  <si>
    <t>Pricing in Original Currency</t>
  </si>
  <si>
    <t>Price Converted to USD</t>
  </si>
  <si>
    <t>2018 Billing Period</t>
  </si>
  <si>
    <t>2018 PO#</t>
  </si>
  <si>
    <t>Sep</t>
  </si>
  <si>
    <t>May</t>
  </si>
  <si>
    <t>Jul</t>
  </si>
  <si>
    <t>Apr</t>
  </si>
  <si>
    <t>Mar</t>
  </si>
  <si>
    <t>Jun</t>
  </si>
  <si>
    <t>Nov</t>
  </si>
  <si>
    <t>Oct</t>
  </si>
  <si>
    <t>Jan</t>
  </si>
  <si>
    <t>Aug</t>
  </si>
  <si>
    <t>Feb</t>
  </si>
  <si>
    <t>SGD</t>
  </si>
  <si>
    <t>USD</t>
  </si>
  <si>
    <t>Source Measure Units</t>
  </si>
  <si>
    <t>S0211</t>
  </si>
  <si>
    <t>S0645</t>
  </si>
  <si>
    <t xml:space="preserve">Keithley </t>
  </si>
  <si>
    <t>0810603</t>
  </si>
  <si>
    <t>Remarks</t>
  </si>
  <si>
    <t>RVC International</t>
  </si>
  <si>
    <t>Q4 2018</t>
  </si>
  <si>
    <t>2018-579</t>
  </si>
  <si>
    <t>Venture PCBA (MS)</t>
  </si>
  <si>
    <t>Venture (MS)</t>
  </si>
  <si>
    <t>Venture (LC)</t>
  </si>
  <si>
    <t>Venture PCBA (LC)</t>
  </si>
  <si>
    <t>Q3 2018</t>
  </si>
  <si>
    <t>2018-527</t>
  </si>
  <si>
    <t>Q2 2018</t>
  </si>
  <si>
    <t>2018-310</t>
  </si>
  <si>
    <t>Q1 2018</t>
  </si>
  <si>
    <t>2018-197</t>
  </si>
  <si>
    <t>?</t>
  </si>
  <si>
    <t>19032G400225</t>
  </si>
  <si>
    <t>CEI</t>
  </si>
  <si>
    <t>2018-196</t>
  </si>
  <si>
    <t>C01</t>
  </si>
  <si>
    <t>C02</t>
  </si>
  <si>
    <t>Shutter Tester</t>
  </si>
  <si>
    <t>TE82869-2</t>
  </si>
  <si>
    <t>-</t>
  </si>
  <si>
    <t>CEI Internal</t>
  </si>
  <si>
    <t>BestLabs</t>
  </si>
  <si>
    <t>C03</t>
  </si>
  <si>
    <t>C04</t>
  </si>
  <si>
    <t>C05</t>
  </si>
  <si>
    <t>C06</t>
  </si>
  <si>
    <t>C07</t>
  </si>
  <si>
    <t>C08</t>
  </si>
  <si>
    <t>C09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</si>
  <si>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</si>
  <si>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</si>
  <si>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</si>
  <si>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</si>
  <si>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</si>
  <si>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</si>
  <si>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</si>
  <si>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</si>
  <si>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</si>
  <si>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</si>
  <si>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</si>
  <si>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</si>
  <si>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</si>
  <si>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</si>
  <si>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</si>
  <si>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</si>
  <si>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</si>
  <si>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</si>
  <si>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</si>
  <si>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</si>
  <si>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</si>
  <si>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</si>
  <si>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</si>
  <si>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</si>
  <si>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</si>
  <si>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</si>
  <si>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</si>
  <si>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</si>
  <si>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</si>
  <si>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</si>
  <si>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</si>
  <si>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</si>
  <si>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</si>
  <si>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</si>
  <si>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</si>
  <si>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</si>
  <si>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</si>
  <si>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</si>
  <si>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</si>
  <si>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</si>
  <si>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</si>
  <si>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</si>
  <si>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</si>
  <si>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</si>
  <si>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</si>
  <si>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</si>
  <si>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</si>
  <si>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</si>
  <si>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</si>
  <si>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</si>
  <si>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</si>
  <si>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</si>
  <si>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</si>
  <si>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</si>
  <si>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</si>
  <si>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</si>
  <si>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</si>
  <si>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</si>
  <si>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</si>
  <si>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</si>
  <si>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</si>
  <si>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WAT8 5053 (TE82988-5) Quad Test (WA-4748/4809/4763/4764/4765
replacement unit from Raymond no cal report given</t>
  </si>
  <si>
    <t>CEI PCBA</t>
  </si>
  <si>
    <t>2018-533</t>
  </si>
  <si>
    <t>F001</t>
  </si>
  <si>
    <t>F003</t>
  </si>
  <si>
    <t>F004</t>
  </si>
  <si>
    <t>F005</t>
  </si>
  <si>
    <t>F006</t>
  </si>
  <si>
    <t>F007</t>
  </si>
  <si>
    <t>F008</t>
  </si>
  <si>
    <t>F009</t>
  </si>
  <si>
    <t>F012</t>
  </si>
  <si>
    <t>F013</t>
  </si>
  <si>
    <t>F020</t>
  </si>
  <si>
    <t>F021</t>
  </si>
  <si>
    <t>F022</t>
  </si>
  <si>
    <t>F023</t>
  </si>
  <si>
    <t>F024</t>
  </si>
  <si>
    <t>F025</t>
  </si>
  <si>
    <t>F026</t>
  </si>
  <si>
    <t>F027</t>
  </si>
  <si>
    <t>F028</t>
  </si>
  <si>
    <t>F029</t>
  </si>
  <si>
    <t>F030</t>
  </si>
  <si>
    <t>F031</t>
  </si>
  <si>
    <t>F032</t>
  </si>
  <si>
    <t>F033</t>
  </si>
  <si>
    <t>F034</t>
  </si>
  <si>
    <t>F035</t>
  </si>
  <si>
    <t>F038</t>
  </si>
  <si>
    <t>F039</t>
  </si>
  <si>
    <t>F040</t>
  </si>
  <si>
    <t>F041</t>
  </si>
  <si>
    <t>F042</t>
  </si>
  <si>
    <t>F044</t>
  </si>
  <si>
    <t>F045</t>
  </si>
  <si>
    <t>F058</t>
  </si>
  <si>
    <t>F059</t>
  </si>
  <si>
    <t>F060</t>
  </si>
  <si>
    <t>F061</t>
  </si>
  <si>
    <t>F062</t>
  </si>
  <si>
    <t>F063</t>
  </si>
  <si>
    <t>F064</t>
  </si>
  <si>
    <t>F065</t>
  </si>
  <si>
    <t>F066</t>
  </si>
  <si>
    <t>F067</t>
  </si>
  <si>
    <t>F068</t>
  </si>
  <si>
    <t>F069</t>
  </si>
  <si>
    <t>F070</t>
  </si>
  <si>
    <t>F071</t>
  </si>
  <si>
    <t>F072</t>
  </si>
  <si>
    <t>F074</t>
  </si>
  <si>
    <t>F076</t>
  </si>
  <si>
    <t>F077</t>
  </si>
  <si>
    <t>F078</t>
  </si>
  <si>
    <t>F079</t>
  </si>
  <si>
    <t>F080</t>
  </si>
  <si>
    <t>F081</t>
  </si>
  <si>
    <t>F082</t>
  </si>
  <si>
    <t>F083</t>
  </si>
  <si>
    <t>F084</t>
  </si>
  <si>
    <t>F085</t>
  </si>
  <si>
    <t>F086</t>
  </si>
  <si>
    <t>F087</t>
  </si>
  <si>
    <t>F088</t>
  </si>
  <si>
    <t>F089</t>
  </si>
  <si>
    <t>F090</t>
  </si>
  <si>
    <t>F091</t>
  </si>
  <si>
    <t>F092</t>
  </si>
  <si>
    <t>F093</t>
  </si>
  <si>
    <t>F094</t>
  </si>
  <si>
    <t>F095</t>
  </si>
  <si>
    <t>F096</t>
  </si>
  <si>
    <t>F097</t>
  </si>
  <si>
    <t>F098</t>
  </si>
  <si>
    <t>F099</t>
  </si>
  <si>
    <t>F100</t>
  </si>
  <si>
    <t>F101</t>
  </si>
  <si>
    <t>F102</t>
  </si>
  <si>
    <t>F103</t>
  </si>
  <si>
    <t>F105</t>
  </si>
  <si>
    <t>F107</t>
  </si>
  <si>
    <t>F108</t>
  </si>
  <si>
    <t>F109</t>
  </si>
  <si>
    <t>F110</t>
  </si>
  <si>
    <t>F111</t>
  </si>
  <si>
    <t>F112</t>
  </si>
  <si>
    <t>F113</t>
  </si>
  <si>
    <t>F114</t>
  </si>
  <si>
    <t>F115</t>
  </si>
  <si>
    <t>F116</t>
  </si>
  <si>
    <t>F117</t>
  </si>
  <si>
    <t>F118</t>
  </si>
  <si>
    <t>F119</t>
  </si>
  <si>
    <t>Dec</t>
  </si>
  <si>
    <t>Flex</t>
  </si>
  <si>
    <t>F002a</t>
  </si>
  <si>
    <t>F002b</t>
  </si>
  <si>
    <t>F010a</t>
  </si>
  <si>
    <t>F010b</t>
  </si>
  <si>
    <t>F011a</t>
  </si>
  <si>
    <t>F011b</t>
  </si>
  <si>
    <t>F014a</t>
  </si>
  <si>
    <t>F014b</t>
  </si>
  <si>
    <t>F015a</t>
  </si>
  <si>
    <t>F015b</t>
  </si>
  <si>
    <t>F016a</t>
  </si>
  <si>
    <t>F016b</t>
  </si>
  <si>
    <t>F017a</t>
  </si>
  <si>
    <t>F017b</t>
  </si>
  <si>
    <t>F018a</t>
  </si>
  <si>
    <t>F018b</t>
  </si>
  <si>
    <t>F019a</t>
  </si>
  <si>
    <t>F019b</t>
  </si>
  <si>
    <t>F036a</t>
  </si>
  <si>
    <t>F036b</t>
  </si>
  <si>
    <t>F037a</t>
  </si>
  <si>
    <t>F037b</t>
  </si>
  <si>
    <t>F047a</t>
  </si>
  <si>
    <t>F047b</t>
  </si>
  <si>
    <t>F048a</t>
  </si>
  <si>
    <t>F048b</t>
  </si>
  <si>
    <t>F049a</t>
  </si>
  <si>
    <t>F049b</t>
  </si>
  <si>
    <t>F050a</t>
  </si>
  <si>
    <t>F050b</t>
  </si>
  <si>
    <t>F051a</t>
  </si>
  <si>
    <t>F051b</t>
  </si>
  <si>
    <t>F052a</t>
  </si>
  <si>
    <t>F052b</t>
  </si>
  <si>
    <t>F053a</t>
  </si>
  <si>
    <t>F053b</t>
  </si>
  <si>
    <t>F054a</t>
  </si>
  <si>
    <t>F054b</t>
  </si>
  <si>
    <t>F055a</t>
  </si>
  <si>
    <t>F055b</t>
  </si>
  <si>
    <t>Nov 2018</t>
  </si>
  <si>
    <t>2019-018</t>
  </si>
  <si>
    <t>Flex Internal</t>
  </si>
  <si>
    <t>2019-017</t>
  </si>
  <si>
    <t>Ming Deng</t>
  </si>
  <si>
    <t>Caltek</t>
  </si>
  <si>
    <t>TSIA</t>
  </si>
  <si>
    <t>1H 2018</t>
  </si>
  <si>
    <t>2018-309</t>
  </si>
  <si>
    <t>Dec 2018</t>
  </si>
  <si>
    <t>*** 2094</t>
  </si>
  <si>
    <t>*** 2095</t>
  </si>
  <si>
    <t>*** 2096</t>
  </si>
  <si>
    <t>*** 2097</t>
  </si>
  <si>
    <t>Optical Gaging</t>
  </si>
  <si>
    <t>2018-146</t>
  </si>
  <si>
    <t>F120</t>
  </si>
  <si>
    <t>F121</t>
  </si>
  <si>
    <t>F123</t>
  </si>
  <si>
    <t>F124</t>
  </si>
  <si>
    <t>F125</t>
  </si>
  <si>
    <t>F126</t>
  </si>
  <si>
    <t>F127</t>
  </si>
  <si>
    <t>F128</t>
  </si>
  <si>
    <t>F129</t>
  </si>
  <si>
    <t>F130</t>
  </si>
  <si>
    <t>F131</t>
  </si>
  <si>
    <t>F132</t>
  </si>
  <si>
    <t>F133</t>
  </si>
  <si>
    <t>F134</t>
  </si>
  <si>
    <t>F135</t>
  </si>
  <si>
    <t>F136</t>
  </si>
  <si>
    <t>F137</t>
  </si>
  <si>
    <t>Flex Senai</t>
  </si>
  <si>
    <t>PCI-6025E</t>
  </si>
  <si>
    <t>TE82961</t>
  </si>
  <si>
    <t>6314 / 63103 / 63103A</t>
  </si>
  <si>
    <t>ST Electronics</t>
  </si>
  <si>
    <t>MYR</t>
  </si>
  <si>
    <t>2018-154</t>
  </si>
  <si>
    <t>Row Labels</t>
  </si>
  <si>
    <t>Grand Total</t>
  </si>
  <si>
    <t>Column Labels</t>
  </si>
  <si>
    <t>Sum of Price Converted to USD</t>
  </si>
  <si>
    <t>Updated on:</t>
  </si>
  <si>
    <t>2019 Billing Period</t>
  </si>
  <si>
    <t>2019 PO#</t>
  </si>
  <si>
    <t>2018 Records</t>
  </si>
  <si>
    <t>2019 Data</t>
  </si>
  <si>
    <t>CEI PCBA (UK)</t>
  </si>
  <si>
    <t>0196</t>
  </si>
  <si>
    <t>0206</t>
  </si>
  <si>
    <t>0207</t>
  </si>
  <si>
    <t>0208</t>
  </si>
  <si>
    <t>0209</t>
  </si>
  <si>
    <t>0210</t>
  </si>
  <si>
    <t>0211</t>
  </si>
  <si>
    <t>0212</t>
  </si>
  <si>
    <t>0213</t>
  </si>
  <si>
    <t>0216</t>
  </si>
  <si>
    <t>0217</t>
  </si>
  <si>
    <t>0221</t>
  </si>
  <si>
    <t>0222</t>
  </si>
  <si>
    <t>0223</t>
  </si>
  <si>
    <t>0224</t>
  </si>
  <si>
    <t>0225</t>
  </si>
  <si>
    <t>0226</t>
  </si>
  <si>
    <t>0233</t>
  </si>
  <si>
    <t>0234</t>
  </si>
  <si>
    <t>0235</t>
  </si>
  <si>
    <t>0236</t>
  </si>
  <si>
    <t>0237</t>
  </si>
  <si>
    <t>0238</t>
  </si>
  <si>
    <t>0239</t>
  </si>
  <si>
    <t>0244</t>
  </si>
  <si>
    <t>0245</t>
  </si>
  <si>
    <t>0246</t>
  </si>
  <si>
    <t>0256</t>
  </si>
  <si>
    <t>0259</t>
  </si>
  <si>
    <t>0278</t>
  </si>
  <si>
    <t>0279</t>
  </si>
  <si>
    <t>0280</t>
  </si>
  <si>
    <t>0458</t>
  </si>
  <si>
    <t>0481</t>
  </si>
  <si>
    <t>0497</t>
  </si>
  <si>
    <t>0498</t>
  </si>
  <si>
    <t>0499</t>
  </si>
  <si>
    <t>F046</t>
  </si>
  <si>
    <t>F056a</t>
  </si>
  <si>
    <t>F056b</t>
  </si>
  <si>
    <t>F073</t>
  </si>
  <si>
    <t>F104</t>
  </si>
  <si>
    <t>F138</t>
  </si>
  <si>
    <t>F057a</t>
  </si>
  <si>
    <t>F057b</t>
  </si>
  <si>
    <t>F075a</t>
  </si>
  <si>
    <t>F075b</t>
  </si>
  <si>
    <t>F106a</t>
  </si>
  <si>
    <t>F106b</t>
  </si>
  <si>
    <t>F139</t>
  </si>
  <si>
    <t>0501</t>
  </si>
  <si>
    <t>0502</t>
  </si>
  <si>
    <t>0503</t>
  </si>
  <si>
    <t>0504</t>
  </si>
  <si>
    <t>0592</t>
  </si>
  <si>
    <t>0594</t>
  </si>
  <si>
    <t>0595</t>
  </si>
  <si>
    <t>0597</t>
  </si>
  <si>
    <t>0877</t>
  </si>
  <si>
    <t>0500</t>
  </si>
  <si>
    <t>0430</t>
  </si>
  <si>
    <t>V001</t>
  </si>
  <si>
    <t>V002</t>
  </si>
  <si>
    <t>V003</t>
  </si>
  <si>
    <t>V004</t>
  </si>
  <si>
    <t>V005</t>
  </si>
  <si>
    <t>V006</t>
  </si>
  <si>
    <t>V007</t>
  </si>
  <si>
    <t>V008</t>
  </si>
  <si>
    <t>V009</t>
  </si>
  <si>
    <t>V010</t>
  </si>
  <si>
    <t>V011</t>
  </si>
  <si>
    <t>V012</t>
  </si>
  <si>
    <t>V013</t>
  </si>
  <si>
    <t>V014</t>
  </si>
  <si>
    <t>V015</t>
  </si>
  <si>
    <t>V016</t>
  </si>
  <si>
    <t>V017</t>
  </si>
  <si>
    <t>V018</t>
  </si>
  <si>
    <t>V019</t>
  </si>
  <si>
    <t>V020</t>
  </si>
  <si>
    <t>V021</t>
  </si>
  <si>
    <t>V022</t>
  </si>
  <si>
    <t>V023</t>
  </si>
  <si>
    <t>V024</t>
  </si>
  <si>
    <t>V025</t>
  </si>
  <si>
    <t>V026</t>
  </si>
  <si>
    <t>V027</t>
  </si>
  <si>
    <t>V028</t>
  </si>
  <si>
    <t>V029</t>
  </si>
  <si>
    <t>V030</t>
  </si>
  <si>
    <t>V031</t>
  </si>
  <si>
    <t>V032</t>
  </si>
  <si>
    <t>V033</t>
  </si>
  <si>
    <t>V034</t>
  </si>
  <si>
    <t>V035</t>
  </si>
  <si>
    <t>V036</t>
  </si>
  <si>
    <t>V037</t>
  </si>
  <si>
    <t>V038</t>
  </si>
  <si>
    <t>V039</t>
  </si>
  <si>
    <t>V040</t>
  </si>
  <si>
    <t>V041</t>
  </si>
  <si>
    <t>V042</t>
  </si>
  <si>
    <t>V043</t>
  </si>
  <si>
    <t>V044</t>
  </si>
  <si>
    <t>V045a</t>
  </si>
  <si>
    <t>V045b</t>
  </si>
  <si>
    <t>V046a</t>
  </si>
  <si>
    <t>V046b</t>
  </si>
  <si>
    <t>V047a</t>
  </si>
  <si>
    <t>V047b</t>
  </si>
  <si>
    <t>V048a</t>
  </si>
  <si>
    <t>V048b</t>
  </si>
  <si>
    <t>V049a</t>
  </si>
  <si>
    <t>V049b</t>
  </si>
  <si>
    <t>V050a</t>
  </si>
  <si>
    <t>V050b</t>
  </si>
  <si>
    <t>V051</t>
  </si>
  <si>
    <t>V052</t>
  </si>
  <si>
    <t>V053</t>
  </si>
  <si>
    <t>V054</t>
  </si>
  <si>
    <t>V055</t>
  </si>
  <si>
    <t>V056</t>
  </si>
  <si>
    <t>V057</t>
  </si>
  <si>
    <t>V058</t>
  </si>
  <si>
    <t>V059</t>
  </si>
  <si>
    <t>V060</t>
  </si>
  <si>
    <t>V061</t>
  </si>
  <si>
    <t>V062</t>
  </si>
  <si>
    <t>V063</t>
  </si>
  <si>
    <t>V064</t>
  </si>
  <si>
    <t>V065</t>
  </si>
  <si>
    <t>V066</t>
  </si>
  <si>
    <t>V067</t>
  </si>
  <si>
    <t>V068</t>
  </si>
  <si>
    <t>V069</t>
  </si>
  <si>
    <t>V070</t>
  </si>
  <si>
    <t>V071</t>
  </si>
  <si>
    <t>V072</t>
  </si>
  <si>
    <t>V073</t>
  </si>
  <si>
    <t>V074</t>
  </si>
  <si>
    <t>V075</t>
  </si>
  <si>
    <t>V076</t>
  </si>
  <si>
    <t>V077</t>
  </si>
  <si>
    <t>V078</t>
  </si>
  <si>
    <t>V079</t>
  </si>
  <si>
    <t>V080</t>
  </si>
  <si>
    <t>V081</t>
  </si>
  <si>
    <t>V082</t>
  </si>
  <si>
    <t>V083</t>
  </si>
  <si>
    <t>V084</t>
  </si>
  <si>
    <t>V085</t>
  </si>
  <si>
    <t>V086</t>
  </si>
  <si>
    <t>V087</t>
  </si>
  <si>
    <t>V088</t>
  </si>
  <si>
    <t>V089</t>
  </si>
  <si>
    <t>V090</t>
  </si>
  <si>
    <t>V091</t>
  </si>
  <si>
    <t>V092</t>
  </si>
  <si>
    <t>V093</t>
  </si>
  <si>
    <t>V094</t>
  </si>
  <si>
    <t>V095</t>
  </si>
  <si>
    <t>V096</t>
  </si>
  <si>
    <t>V097</t>
  </si>
  <si>
    <t>V099</t>
  </si>
  <si>
    <t>V100</t>
  </si>
  <si>
    <t>V101</t>
  </si>
  <si>
    <t>V102</t>
  </si>
  <si>
    <t>V103</t>
  </si>
  <si>
    <t>V104</t>
  </si>
  <si>
    <t>V105</t>
  </si>
  <si>
    <t>V106</t>
  </si>
  <si>
    <t>V107</t>
  </si>
  <si>
    <t>V108</t>
  </si>
  <si>
    <t>V109</t>
  </si>
  <si>
    <t>V110</t>
  </si>
  <si>
    <t>V111</t>
  </si>
  <si>
    <t>V112</t>
  </si>
  <si>
    <t>V113</t>
  </si>
  <si>
    <t>V114</t>
  </si>
  <si>
    <t>V115</t>
  </si>
  <si>
    <t>V116</t>
  </si>
  <si>
    <t>V117</t>
  </si>
  <si>
    <t>V118</t>
  </si>
  <si>
    <t>V119</t>
  </si>
  <si>
    <t>V120</t>
  </si>
  <si>
    <t>V121</t>
  </si>
  <si>
    <t>V122</t>
  </si>
  <si>
    <t>V123</t>
  </si>
  <si>
    <t>V124</t>
  </si>
  <si>
    <t>V125</t>
  </si>
  <si>
    <t>V126</t>
  </si>
  <si>
    <t>V127</t>
  </si>
  <si>
    <t>V128</t>
  </si>
  <si>
    <t>V129</t>
  </si>
  <si>
    <t>V130</t>
  </si>
  <si>
    <t>V131</t>
  </si>
  <si>
    <t>V132</t>
  </si>
  <si>
    <t>V133</t>
  </si>
  <si>
    <t>V134</t>
  </si>
  <si>
    <t>V135</t>
  </si>
  <si>
    <t>V136</t>
  </si>
  <si>
    <t>V137</t>
  </si>
  <si>
    <t>V138</t>
  </si>
  <si>
    <t>V139</t>
  </si>
  <si>
    <t>V140</t>
  </si>
  <si>
    <t>V141</t>
  </si>
  <si>
    <t>V142</t>
  </si>
  <si>
    <t>V143</t>
  </si>
  <si>
    <t>V144</t>
  </si>
  <si>
    <t>V145</t>
  </si>
  <si>
    <t>V146</t>
  </si>
  <si>
    <t>V147</t>
  </si>
  <si>
    <t>V148</t>
  </si>
  <si>
    <t>V149</t>
  </si>
  <si>
    <t>V150</t>
  </si>
  <si>
    <t>V151</t>
  </si>
  <si>
    <t>V152</t>
  </si>
  <si>
    <t>V153</t>
  </si>
  <si>
    <t>V154</t>
  </si>
  <si>
    <t>V155</t>
  </si>
  <si>
    <t>V156</t>
  </si>
  <si>
    <t>V157</t>
  </si>
  <si>
    <t>V158</t>
  </si>
  <si>
    <t>V159</t>
  </si>
  <si>
    <t>V160</t>
  </si>
  <si>
    <t>V161</t>
  </si>
  <si>
    <t>V162</t>
  </si>
  <si>
    <t>V163</t>
  </si>
  <si>
    <t>V164</t>
  </si>
  <si>
    <t>V165</t>
  </si>
  <si>
    <t>V166</t>
  </si>
  <si>
    <t>V167</t>
  </si>
  <si>
    <t>V168</t>
  </si>
  <si>
    <t>V169</t>
  </si>
  <si>
    <t>V170</t>
  </si>
  <si>
    <t>Venture Internal</t>
  </si>
  <si>
    <t>Aalborg</t>
  </si>
  <si>
    <t>Hewlett Packard</t>
  </si>
  <si>
    <t>Tech Systems</t>
  </si>
  <si>
    <t>2018-567</t>
  </si>
  <si>
    <t>Venture will informed Waters to arrange Supplier come for onsite calibration and Waters will pay directly to Supplier</t>
  </si>
  <si>
    <t>New Equipment &amp; without previous cal report, will be update the calibration house &amp; calibration price once calibrate done on Feb-2019</t>
  </si>
  <si>
    <t>For the calibration cost not fixed, Keysight will follow the marketing quote</t>
  </si>
  <si>
    <t xml:space="preserve">Waters will consigned another card for replacement and will collect back the current due item and send for cailbration </t>
  </si>
  <si>
    <t>Removed from production line on 12-Oct-18. Spare unit, keep in Lab on 12-Oct-2018</t>
  </si>
  <si>
    <r>
      <t xml:space="preserve">Unit can’t calibrate due to failed “communication” problems during calibration on 12-Oct-18. Now pending Jason inform customer.
</t>
    </r>
    <r>
      <rPr>
        <b/>
        <sz val="10"/>
        <color indexed="10"/>
        <rFont val="Arial"/>
        <family val="2"/>
      </rPr>
      <t>Keep in Lab and pasted "Do not use label" on 12-Oct-2018.</t>
    </r>
  </si>
  <si>
    <t>Spare unit, Keep in Lab, will be arrange calibration maybe Q1 2019 (Jan 2019 to Mar 2019)</t>
  </si>
  <si>
    <t>2019-127</t>
  </si>
  <si>
    <t>2019-110</t>
  </si>
  <si>
    <t>2019-148</t>
  </si>
  <si>
    <t xml:space="preserve"> </t>
  </si>
  <si>
    <t>2019-174</t>
  </si>
  <si>
    <t>2019-178</t>
  </si>
  <si>
    <t>2019-220</t>
  </si>
  <si>
    <t>2019-219</t>
  </si>
  <si>
    <t>1 - MAINTENANCE / CALIBRATION - TEMPERATURE - STORING AND MONITORING EQUIPMENT</t>
  </si>
  <si>
    <r>
      <t xml:space="preserve">421-378-0053 </t>
    </r>
    <r>
      <rPr>
        <i/>
        <sz val="9"/>
        <color theme="3"/>
        <rFont val="Arial"/>
        <family val="2"/>
      </rPr>
      <t>** Not in use</t>
    </r>
  </si>
  <si>
    <r>
      <t xml:space="preserve">Dual Temperature Data Logger with LOGiT LLSU Logger Reader with USB interface </t>
    </r>
    <r>
      <rPr>
        <i/>
        <sz val="9"/>
        <color theme="1"/>
        <rFont val="Arial"/>
        <family val="2"/>
      </rPr>
      <t>(Used for Evermed)</t>
    </r>
  </si>
  <si>
    <t xml:space="preserve">LOGiT LTT </t>
  </si>
  <si>
    <t>Supco / 
Zil Sci Pte Ltd</t>
  </si>
  <si>
    <t>Warehouse</t>
  </si>
  <si>
    <r>
      <rPr>
        <b/>
        <i/>
        <sz val="9"/>
        <color theme="1"/>
        <rFont val="Arial"/>
        <family val="2"/>
      </rPr>
      <t>Calibration not required</t>
    </r>
    <r>
      <rPr>
        <i/>
        <sz val="9"/>
        <color theme="1"/>
        <rFont val="Arial"/>
        <family val="2"/>
      </rPr>
      <t xml:space="preserve"> - Equipment not in use</t>
    </r>
  </si>
  <si>
    <t>Y - when required</t>
  </si>
  <si>
    <t>Temperature Range
-46°C – 150°C</t>
  </si>
  <si>
    <t>2014-194</t>
  </si>
  <si>
    <r>
      <t xml:space="preserve">H284976 </t>
    </r>
    <r>
      <rPr>
        <i/>
        <sz val="9"/>
        <color theme="3"/>
        <rFont val="Arial"/>
        <family val="2"/>
      </rPr>
      <t>** Not in use</t>
    </r>
  </si>
  <si>
    <r>
      <t xml:space="preserve">Temperature Logger
</t>
    </r>
    <r>
      <rPr>
        <i/>
        <sz val="9"/>
        <rFont val="Arial"/>
        <family val="2"/>
      </rPr>
      <t>(Used for GE Profile)</t>
    </r>
  </si>
  <si>
    <t>SD200</t>
  </si>
  <si>
    <t>Extech / CE-Test &amp; Measurement Pte Ltd</t>
  </si>
  <si>
    <r>
      <rPr>
        <b/>
        <i/>
        <sz val="9"/>
        <rFont val="Arial"/>
        <family val="2"/>
      </rPr>
      <t xml:space="preserve">Calibration not required </t>
    </r>
    <r>
      <rPr>
        <i/>
        <sz val="9"/>
        <rFont val="Arial"/>
        <family val="2"/>
      </rPr>
      <t>- Equipment not use for product storing equipment</t>
    </r>
  </si>
  <si>
    <t>CEAUSYD05006</t>
  </si>
  <si>
    <t>Referigerator / Freezer</t>
  </si>
  <si>
    <r>
      <rPr>
        <b/>
        <i/>
        <sz val="9"/>
        <color theme="1"/>
        <rFont val="Arial"/>
        <family val="2"/>
      </rPr>
      <t xml:space="preserve">Calibration not required </t>
    </r>
    <r>
      <rPr>
        <i/>
        <sz val="9"/>
        <color theme="1"/>
        <rFont val="Arial"/>
        <family val="2"/>
      </rPr>
      <t>- Equipment currently used for storing gel pack for cold chain shipment packaging</t>
    </r>
  </si>
  <si>
    <t>WPPL14019</t>
  </si>
  <si>
    <t>2015-004/228</t>
  </si>
  <si>
    <r>
      <t xml:space="preserve">COOLER 2 / 47.14 1042931
</t>
    </r>
    <r>
      <rPr>
        <i/>
        <sz val="9"/>
        <color theme="3"/>
        <rFont val="Arial"/>
        <family val="2"/>
      </rPr>
      <t>** Not in use</t>
    </r>
  </si>
  <si>
    <t>Arctiko / 
Bio Laboratories Pte Ltd</t>
  </si>
  <si>
    <r>
      <t xml:space="preserve">PM &amp; Calibration 
not required </t>
    </r>
    <r>
      <rPr>
        <i/>
        <sz val="9"/>
        <color rgb="FF0000FF"/>
        <rFont val="Arial"/>
        <family val="2"/>
      </rPr>
      <t>-</t>
    </r>
    <r>
      <rPr>
        <b/>
        <i/>
        <sz val="9"/>
        <color rgb="FF0000FF"/>
        <rFont val="Arial"/>
        <family val="2"/>
      </rPr>
      <t xml:space="preserve"> 
</t>
    </r>
    <r>
      <rPr>
        <i/>
        <sz val="9"/>
        <color rgb="FF0000FF"/>
        <rFont val="Arial"/>
        <family val="2"/>
      </rPr>
      <t>Equipment not in use</t>
    </r>
  </si>
  <si>
    <t>Y - For sensor only when required</t>
  </si>
  <si>
    <t>Cooler currently not in use as Schenker facility include cold room</t>
  </si>
  <si>
    <r>
      <t xml:space="preserve">COOLER 1 / 47.14 1042932
</t>
    </r>
    <r>
      <rPr>
        <i/>
        <sz val="9"/>
        <color theme="3"/>
        <rFont val="Arial"/>
        <family val="2"/>
      </rPr>
      <t>** Not in use</t>
    </r>
  </si>
  <si>
    <t>2016-304</t>
  </si>
  <si>
    <r>
      <t xml:space="preserve">COOLER 3 / 31.16.1061158
</t>
    </r>
    <r>
      <rPr>
        <i/>
        <sz val="9"/>
        <color theme="3"/>
        <rFont val="Arial"/>
        <family val="2"/>
      </rPr>
      <t>** Not in use</t>
    </r>
  </si>
  <si>
    <t>Under Warranty</t>
  </si>
  <si>
    <r>
      <t>COOLER 4 / 31.16 1061156</t>
    </r>
    <r>
      <rPr>
        <i/>
        <sz val="9"/>
        <rFont val="Arial"/>
        <family val="2"/>
      </rPr>
      <t xml:space="preserve">
</t>
    </r>
    <r>
      <rPr>
        <i/>
        <sz val="9"/>
        <color theme="3"/>
        <rFont val="Arial"/>
        <family val="2"/>
      </rPr>
      <t>** Not in use</t>
    </r>
  </si>
  <si>
    <t>WPPL15021</t>
  </si>
  <si>
    <t xml:space="preserve">2016-001 </t>
  </si>
  <si>
    <t>FREEZER 1 / 06.16 1056788</t>
  </si>
  <si>
    <r>
      <rPr>
        <b/>
        <sz val="9"/>
        <rFont val="Arial"/>
        <family val="2"/>
      </rPr>
      <t>Yes - under
  contract
(For fridge)</t>
    </r>
    <r>
      <rPr>
        <sz val="9"/>
        <rFont val="Arial"/>
        <family val="2"/>
      </rPr>
      <t xml:space="preserve">
</t>
    </r>
    <r>
      <rPr>
        <i/>
        <sz val="9"/>
        <rFont val="Arial"/>
        <family val="2"/>
      </rPr>
      <t>* Verification for the temperature sensor is required during PM</t>
    </r>
  </si>
  <si>
    <t>WPPL18028</t>
  </si>
  <si>
    <t>2018-530</t>
  </si>
  <si>
    <t>This is a newly installed equipment. Next PM &amp; CAL date based on equipment installation date on 07 Mar 2019.</t>
  </si>
  <si>
    <t>LOGGER# 2 / 0615-01292</t>
  </si>
  <si>
    <t>Hanwell / 
Kenda Pte Ltd</t>
  </si>
  <si>
    <r>
      <t xml:space="preserve">PM:
Under contract:
</t>
    </r>
    <r>
      <rPr>
        <sz val="9"/>
        <color rgb="FF0000FF"/>
        <rFont val="Arial"/>
        <family val="2"/>
      </rPr>
      <t xml:space="preserve">N.A
(Renew in 2019)
</t>
    </r>
    <r>
      <rPr>
        <b/>
        <sz val="9"/>
        <color rgb="FF0000FF"/>
        <rFont val="Arial"/>
        <family val="2"/>
      </rPr>
      <t xml:space="preserve">
Calibration:
Under contract:
</t>
    </r>
    <r>
      <rPr>
        <sz val="9"/>
        <color rgb="FF0000FF"/>
        <rFont val="Arial"/>
        <family val="2"/>
      </rPr>
      <t>(Refer to PO# 2019-102)</t>
    </r>
  </si>
  <si>
    <r>
      <t xml:space="preserve">Temperature Range: 
-40°C to +60°C
</t>
    </r>
    <r>
      <rPr>
        <sz val="9"/>
        <rFont val="Arial"/>
        <family val="2"/>
      </rPr>
      <t>Probe Part# JO95-05
Channel A - SN# 0715-00741
Channel B - SN# 0715-00751</t>
    </r>
    <r>
      <rPr>
        <b/>
        <sz val="9"/>
        <color rgb="FF0000FF"/>
        <rFont val="Arial"/>
        <family val="2"/>
      </rPr>
      <t/>
    </r>
  </si>
  <si>
    <t>LOGGER# 1 / 0615-01291</t>
  </si>
  <si>
    <r>
      <rPr>
        <b/>
        <sz val="9"/>
        <rFont val="Arial"/>
        <family val="2"/>
      </rPr>
      <t>Temperature Range:
 -40°C to +60°C</t>
    </r>
    <r>
      <rPr>
        <sz val="9"/>
        <rFont val="Arial"/>
        <family val="2"/>
      </rPr>
      <t xml:space="preserve">
Probe Part# JO95-05
Channel A - SN# 0715-00744
Channel B - SN# 0715-00748</t>
    </r>
    <r>
      <rPr>
        <b/>
        <sz val="9"/>
        <color rgb="FF0000FF"/>
        <rFont val="Arial"/>
        <family val="2"/>
      </rPr>
      <t/>
    </r>
  </si>
  <si>
    <t>2016-001</t>
  </si>
  <si>
    <t>LOGGER# 3 / 0116-00597</t>
  </si>
  <si>
    <t>Dual Channel Temperature 
Transmitter with LCD Display
(Used on Freezer 1)</t>
  </si>
  <si>
    <r>
      <rPr>
        <b/>
        <sz val="9"/>
        <rFont val="Arial"/>
        <family val="2"/>
      </rPr>
      <t>Temperature Range: 
-40°C to +60°C</t>
    </r>
    <r>
      <rPr>
        <sz val="9"/>
        <rFont val="Arial"/>
        <family val="2"/>
      </rPr>
      <t xml:space="preserve">
Probe Part# JO95-05
Channel A - SN# 0116-01434
Channel B - SN# 0116-01437</t>
    </r>
    <r>
      <rPr>
        <b/>
        <sz val="9"/>
        <color rgb="FF0000FF"/>
        <rFont val="Arial"/>
        <family val="2"/>
      </rPr>
      <t/>
    </r>
  </si>
  <si>
    <t>LOGGER# 4 / 0816-00501</t>
  </si>
  <si>
    <r>
      <t>Dual Channel Temperature 
Transmitter with LCD Display</t>
    </r>
    <r>
      <rPr>
        <i/>
        <sz val="9"/>
        <rFont val="Arial"/>
        <family val="2"/>
      </rPr>
      <t xml:space="preserve">
(Used on Freezer 1)</t>
    </r>
  </si>
  <si>
    <r>
      <rPr>
        <b/>
        <sz val="9"/>
        <rFont val="Arial"/>
        <family val="2"/>
      </rPr>
      <t>Temperature Range: 
-40°C to +60°C</t>
    </r>
    <r>
      <rPr>
        <sz val="9"/>
        <rFont val="Arial"/>
        <family val="2"/>
      </rPr>
      <t xml:space="preserve">
Probe Part# JO97-05
Channel A - SN# 0816-00076
Channel B - SN# 0216-00523</t>
    </r>
    <r>
      <rPr>
        <b/>
        <sz val="9"/>
        <color rgb="FF0000FF"/>
        <rFont val="Arial"/>
        <family val="2"/>
      </rPr>
      <t/>
    </r>
  </si>
  <si>
    <t>Dual Channel Temperature 
Transmitter with LCD Display</t>
  </si>
  <si>
    <r>
      <t xml:space="preserve">Temperature Range: 
-40°C to +60°C
</t>
    </r>
    <r>
      <rPr>
        <sz val="9"/>
        <rFont val="Arial"/>
        <family val="2"/>
      </rPr>
      <t>Probe Part# JO97-05
Channel A - SN# 1116-00903
Channel B - SN# 1116-00904</t>
    </r>
    <r>
      <rPr>
        <b/>
        <sz val="9"/>
        <color rgb="FF0000FF"/>
        <rFont val="Arial"/>
        <family val="2"/>
      </rPr>
      <t/>
    </r>
  </si>
  <si>
    <r>
      <rPr>
        <b/>
        <sz val="9"/>
        <rFont val="Arial"/>
        <family val="2"/>
      </rPr>
      <t>Temperature Range:
 -40°C to +60°C</t>
    </r>
    <r>
      <rPr>
        <sz val="9"/>
        <rFont val="Arial"/>
        <family val="2"/>
      </rPr>
      <t xml:space="preserve">
Probe Part# JO97-05
Channel A - SN# 1116-00899
Channel B - SN# 1116-00901</t>
    </r>
    <r>
      <rPr>
        <b/>
        <sz val="9"/>
        <color rgb="FF0000FF"/>
        <rFont val="Arial"/>
        <family val="2"/>
      </rPr>
      <t/>
    </r>
  </si>
  <si>
    <r>
      <rPr>
        <b/>
        <sz val="9"/>
        <rFont val="Arial"/>
        <family val="2"/>
      </rPr>
      <t>Temperature Range: 
-40°C to +60°C</t>
    </r>
    <r>
      <rPr>
        <sz val="9"/>
        <rFont val="Arial"/>
        <family val="2"/>
      </rPr>
      <t xml:space="preserve">
Probe Part# JO97-05
Channel A - SN# 1116-00908
Channel B - SN# 1116-00910</t>
    </r>
    <r>
      <rPr>
        <b/>
        <sz val="9"/>
        <color rgb="FF0000FF"/>
        <rFont val="Arial"/>
        <family val="2"/>
      </rPr>
      <t/>
    </r>
  </si>
  <si>
    <t>10.249.25.11 / 0815-00408</t>
  </si>
  <si>
    <t>Hanwell 
Monitoring System / Kenda Pte Ltd</t>
  </si>
  <si>
    <r>
      <t xml:space="preserve">PM:
Under contract:
</t>
    </r>
    <r>
      <rPr>
        <sz val="9"/>
        <color rgb="FF0000FF"/>
        <rFont val="Arial"/>
        <family val="2"/>
      </rPr>
      <t>N.A
(Renew in 2019)</t>
    </r>
  </si>
  <si>
    <t>2017-242</t>
  </si>
  <si>
    <t>20-00-01-37</t>
  </si>
  <si>
    <t>SMS Module</t>
  </si>
  <si>
    <t>WPPL18003</t>
  </si>
  <si>
    <t>ST 1340-5</t>
  </si>
  <si>
    <t>TH Guard</t>
  </si>
  <si>
    <t>VM608E SGP</t>
  </si>
  <si>
    <t>Spurtronic Pte Ltd</t>
  </si>
  <si>
    <t>Office</t>
  </si>
  <si>
    <t>Y - Verify by Calibration</t>
  </si>
  <si>
    <r>
      <t xml:space="preserve">Calibration:
</t>
    </r>
    <r>
      <rPr>
        <i/>
        <sz val="9"/>
        <color rgb="FF0000FF"/>
        <rFont val="Arial"/>
        <family val="2"/>
      </rPr>
      <t>Manage by Schenker ADC</t>
    </r>
  </si>
  <si>
    <t>1 - CALIBRATION - WEIGHT MEASUREMENT EQUIPMENT</t>
  </si>
  <si>
    <t xml:space="preserve">F03823-6HK </t>
  </si>
  <si>
    <t>Pallet Truck Scale</t>
  </si>
  <si>
    <t>PTS2-555x1150</t>
  </si>
  <si>
    <t>Mettler Toledo</t>
  </si>
  <si>
    <t>Y - Verified working condition and conduct zeroing every use</t>
  </si>
  <si>
    <t>B421629100</t>
  </si>
  <si>
    <t>BTA231-555A</t>
  </si>
  <si>
    <t>WPPL16029</t>
  </si>
  <si>
    <t>2016-461</t>
  </si>
  <si>
    <t>B649404637</t>
  </si>
  <si>
    <t>B652506738</t>
  </si>
  <si>
    <t>2008-030</t>
  </si>
  <si>
    <t>00185506KK</t>
  </si>
  <si>
    <t>Weighing Scale</t>
  </si>
  <si>
    <t>WT150L-IND221</t>
  </si>
  <si>
    <t>00185496KK</t>
  </si>
  <si>
    <t>2019-218</t>
  </si>
  <si>
    <t>2019 Billing Party</t>
  </si>
  <si>
    <t>Venture</t>
  </si>
  <si>
    <t>(blank)</t>
  </si>
  <si>
    <t>Calibration + 10% markup</t>
  </si>
  <si>
    <t>Flex cal claim other cost</t>
  </si>
  <si>
    <t>Venture cal claim other cost</t>
  </si>
  <si>
    <t>Cal supplier claim other cost</t>
  </si>
  <si>
    <t>Crest - Key Point (SGD9,500)</t>
  </si>
  <si>
    <t>Crest - Key Point (SGD15,000)</t>
  </si>
  <si>
    <t>Total Calibration Cost</t>
  </si>
  <si>
    <t>2019-253</t>
  </si>
  <si>
    <t>2019-268</t>
  </si>
  <si>
    <t>2019-267</t>
  </si>
  <si>
    <t>2019-083</t>
  </si>
  <si>
    <t>Waters USA Consign equipment
Unit was failed several tests and already sent to Waters Milford for calibration</t>
  </si>
  <si>
    <t>2019-299</t>
  </si>
  <si>
    <t>2019-306</t>
  </si>
  <si>
    <t>Reactivated as to replace EQID 0497 due to faulty equipment</t>
  </si>
  <si>
    <t>PM 03328</t>
  </si>
  <si>
    <t>PM 03329</t>
  </si>
  <si>
    <t>F13TC2204G</t>
  </si>
  <si>
    <t>F13TC2180G</t>
  </si>
  <si>
    <t>NEW registered Equipment to PM</t>
  </si>
  <si>
    <t>EQID 0219</t>
  </si>
  <si>
    <t>EQID 0220</t>
  </si>
  <si>
    <t>EQID 0228</t>
  </si>
  <si>
    <t>EQID 0230</t>
  </si>
  <si>
    <t>EQID 0231</t>
  </si>
  <si>
    <t>EQID 0232</t>
  </si>
  <si>
    <t>EQID 0311</t>
  </si>
  <si>
    <t>EQID 0670</t>
  </si>
  <si>
    <t>EQID 0671</t>
  </si>
  <si>
    <t>EQID 0672</t>
  </si>
  <si>
    <t>EQID 0673</t>
  </si>
  <si>
    <t>EQID 0674</t>
  </si>
  <si>
    <t>EQID 0675</t>
  </si>
  <si>
    <t>EQID 0676</t>
  </si>
  <si>
    <t>EQID 0677</t>
  </si>
  <si>
    <t>EQID 2346</t>
  </si>
  <si>
    <t>EQID 2347</t>
  </si>
  <si>
    <t>PM 03319</t>
  </si>
  <si>
    <t>PM 03324</t>
  </si>
  <si>
    <t>PM 03323</t>
  </si>
  <si>
    <t>PM 03320</t>
  </si>
  <si>
    <t>PM 03321</t>
  </si>
  <si>
    <t>PM 03322</t>
  </si>
  <si>
    <t>PM 03372</t>
  </si>
  <si>
    <t>PM 03373</t>
  </si>
  <si>
    <t>PM 03374</t>
  </si>
  <si>
    <t>PM 03375</t>
  </si>
  <si>
    <t>PM 03376</t>
  </si>
  <si>
    <t>PM 03377</t>
  </si>
  <si>
    <t>PM 03378</t>
  </si>
  <si>
    <t>PM 03371</t>
  </si>
  <si>
    <t>PM 03326</t>
  </si>
  <si>
    <t>PM 03327</t>
  </si>
  <si>
    <t xml:space="preserve">Completed the calibration in end of May , we will include in Jun </t>
  </si>
  <si>
    <t xml:space="preserve">Completed the calibration in end of May , we will include in Jun claim </t>
  </si>
  <si>
    <t>F140</t>
  </si>
  <si>
    <t>F141</t>
  </si>
  <si>
    <t>F142</t>
  </si>
  <si>
    <t>Y - Validated by Installation Qualification (IQ)
VAL001288</t>
  </si>
  <si>
    <t>Y - Validated by Installation Qualification (IQ)
VAL001397</t>
  </si>
  <si>
    <r>
      <t xml:space="preserve">Under contract: </t>
    </r>
    <r>
      <rPr>
        <sz val="9"/>
        <color rgb="FF0000FF"/>
        <rFont val="Arial"/>
        <family val="2"/>
      </rPr>
      <t xml:space="preserve">
(Refer to SA# RQ19030459 / PO#2019-137 )</t>
    </r>
  </si>
  <si>
    <t>EQID 0631</t>
  </si>
  <si>
    <t>EQID 0632</t>
  </si>
  <si>
    <t>EQID 0633</t>
  </si>
  <si>
    <t>EQID 0634</t>
  </si>
  <si>
    <t>EQID 0635</t>
  </si>
  <si>
    <t>EQID 0636</t>
  </si>
  <si>
    <t>EQID 0637</t>
  </si>
  <si>
    <t>EQID 0638</t>
  </si>
  <si>
    <t>PM 03484</t>
  </si>
  <si>
    <t>PM 03482</t>
  </si>
  <si>
    <t>PM 03481</t>
  </si>
  <si>
    <t>PM 03480</t>
  </si>
  <si>
    <t>PM 03479</t>
  </si>
  <si>
    <t>PM 03478</t>
  </si>
  <si>
    <t>PM 03477</t>
  </si>
  <si>
    <t>2019-323</t>
  </si>
  <si>
    <t>2019-324</t>
  </si>
  <si>
    <t>2019-353</t>
  </si>
  <si>
    <t>Prog Resister</t>
  </si>
  <si>
    <t>09M1039A</t>
  </si>
  <si>
    <t>09M1035A</t>
  </si>
  <si>
    <t>09M10325A</t>
  </si>
  <si>
    <t>09M1037A</t>
  </si>
  <si>
    <t>09M1017A</t>
  </si>
  <si>
    <t>09M1022A</t>
  </si>
  <si>
    <t>Equipment removed</t>
  </si>
  <si>
    <t>2019-383</t>
  </si>
  <si>
    <t>2019-388</t>
  </si>
  <si>
    <t>93260</t>
  </si>
  <si>
    <t xml:space="preserve">Aug </t>
  </si>
  <si>
    <t>2019-447</t>
  </si>
  <si>
    <t>2019-448</t>
  </si>
  <si>
    <t>WPPL19004</t>
  </si>
  <si>
    <t>2019-147</t>
  </si>
  <si>
    <t>COOLER 2 / 19191091783</t>
  </si>
  <si>
    <t>FREEZER 2 / 19191091782</t>
  </si>
  <si>
    <t>Pending for Installation Qualification (IQ) VAL001446</t>
  </si>
  <si>
    <t>Pending for Installation Qualification (IQ) VAL001447</t>
  </si>
  <si>
    <t>This is a newly installed equipment. Next PM &amp; CAL date based on equipment installation date on 05 Aug 2019.</t>
  </si>
  <si>
    <t>LOGGER# 6 / 1216-00091</t>
  </si>
  <si>
    <t>LOGGER# 7 / 1216-00094</t>
  </si>
  <si>
    <t>2 - ELECTRONICS - IT INFRASTRUCTURE</t>
  </si>
  <si>
    <t>CN-OU274R-61180-04P-1E1M (SG3PLARA)</t>
  </si>
  <si>
    <t>Monitor</t>
  </si>
  <si>
    <t>Dell</t>
  </si>
  <si>
    <t>E1910C</t>
  </si>
  <si>
    <t>WPPL16028</t>
  </si>
  <si>
    <t>2016-450</t>
  </si>
  <si>
    <t>CN-OOJPKM-72872-69H-CYCB-AOO (SG3PLLWA)</t>
  </si>
  <si>
    <t>Dell / Genesis Networks Pte Ltd</t>
  </si>
  <si>
    <t>E2216H</t>
  </si>
  <si>
    <t>94Z81H2 (SG3PLARA)</t>
  </si>
  <si>
    <t>CPU</t>
  </si>
  <si>
    <t>Optiplex 7040</t>
  </si>
  <si>
    <r>
      <rPr>
        <b/>
        <sz val="9"/>
        <color rgb="FF0000FF"/>
        <rFont val="Arial"/>
        <family val="2"/>
      </rPr>
      <t>Warranty Period:
POW:</t>
    </r>
    <r>
      <rPr>
        <sz val="9"/>
        <color rgb="FF0000FF"/>
        <rFont val="Arial"/>
        <family val="2"/>
      </rPr>
      <t xml:space="preserve">
05 Jan 2017 to 06 Jan 2020
</t>
    </r>
    <r>
      <rPr>
        <b/>
        <sz val="9"/>
        <color rgb="FF0000FF"/>
        <rFont val="Arial"/>
        <family val="2"/>
      </rPr>
      <t>Hard Drive:</t>
    </r>
    <r>
      <rPr>
        <sz val="9"/>
        <color rgb="FF0000FF"/>
        <rFont val="Arial"/>
        <family val="2"/>
      </rPr>
      <t xml:space="preserve">
05 Jan 2017 to 06 Jan 2021</t>
    </r>
  </si>
  <si>
    <t>95141H2 (SG3PLLWA)</t>
  </si>
  <si>
    <t>BB6M8X1</t>
  </si>
  <si>
    <t>Dell / Bio Laboratories Pte Ltd</t>
  </si>
  <si>
    <t>VOSTRO 270</t>
  </si>
  <si>
    <t>No Warranty</t>
  </si>
  <si>
    <t>635LM190EKA0613</t>
  </si>
  <si>
    <t>19"TFT -LCD Monitor</t>
  </si>
  <si>
    <t>Coco Solution / Bio Laboratories Pte Ltd</t>
  </si>
  <si>
    <t>GLM190ELM</t>
  </si>
  <si>
    <t>2 - ELECTRONICS - IT INFRASTRUCTURE (SERVER RACK)</t>
  </si>
  <si>
    <t>10.249.17.254 / 0017C54431F8</t>
  </si>
  <si>
    <t>Sonicwall TZ210</t>
  </si>
  <si>
    <t>Sonic Wall</t>
  </si>
  <si>
    <t>APL20-063</t>
  </si>
  <si>
    <t>48575443D325AD18</t>
  </si>
  <si>
    <t>Optical Network Terminal</t>
  </si>
  <si>
    <t>Huawei</t>
  </si>
  <si>
    <t>EchoLife HG8040</t>
  </si>
  <si>
    <t>RZLZ1G3000310</t>
  </si>
  <si>
    <t>Wireless AC1750 
Dual-Band Gigabit Cloud Router</t>
  </si>
  <si>
    <t>D-Link</t>
  </si>
  <si>
    <t>DIR-868L</t>
  </si>
  <si>
    <t>10.249.17.203 / LBNNTMMD510EGN</t>
  </si>
  <si>
    <t>Ethernet Routing Switch</t>
  </si>
  <si>
    <t>Avaya</t>
  </si>
  <si>
    <t>4524GT-PWR</t>
  </si>
  <si>
    <t>2012-030</t>
  </si>
  <si>
    <t>Unmarked</t>
  </si>
  <si>
    <t>17U Network Cabinet
(W600 x D600 x H945)</t>
  </si>
  <si>
    <t>Syntax Enclosure System Pte Ltd</t>
  </si>
  <si>
    <t>AS6617</t>
  </si>
  <si>
    <t>2 - ELECTRONICS - PRINTER</t>
  </si>
  <si>
    <t>WPPL17014</t>
  </si>
  <si>
    <t>2017-323</t>
  </si>
  <si>
    <t>DGP1 / CNDXJDG6D7</t>
  </si>
  <si>
    <t>Printer with BarDimm</t>
  </si>
  <si>
    <t>Hewlett Packard /
Soft-Pro Computer Pte Ltd</t>
  </si>
  <si>
    <t>HP Laserjet Enterprise 600 M605dn</t>
  </si>
  <si>
    <t>DGP3 /CNDKK7S769</t>
  </si>
  <si>
    <t>Printer</t>
  </si>
  <si>
    <t>2011-352</t>
  </si>
  <si>
    <t>08J1116000322</t>
  </si>
  <si>
    <t>Thermal Barcode
 Label Printer (SAP)</t>
  </si>
  <si>
    <t>Zebra / Advantech Peripherals Singapore Pte Ltd</t>
  </si>
  <si>
    <t>ZM400</t>
  </si>
  <si>
    <t>2 - ELECTRONICS - HANDHELD SCANNING DEVICE</t>
  </si>
  <si>
    <t>WPPL11024</t>
  </si>
  <si>
    <t>Wireless Access Port 
with Antennas</t>
  </si>
  <si>
    <t>Motorola / Advantech Peripherals Singapore Pte Ltd</t>
  </si>
  <si>
    <t>AP-5131</t>
  </si>
  <si>
    <r>
      <t xml:space="preserve">8107000500272 </t>
    </r>
    <r>
      <rPr>
        <sz val="9"/>
        <color rgb="FF0000FF"/>
        <rFont val="Arabic Typesetting"/>
        <family val="4"/>
        <charset val="178"/>
      </rPr>
      <t>*Not in working condition</t>
    </r>
  </si>
  <si>
    <t>Handheld Scanner
(Catamaran v11)</t>
  </si>
  <si>
    <t>Symbol / Advantech Peripherals Singapore Pte Ltd</t>
  </si>
  <si>
    <t>MC9090</t>
  </si>
  <si>
    <t xml:space="preserve">MC92N0 </t>
  </si>
  <si>
    <t>1-Dock Charger</t>
  </si>
  <si>
    <t>CRD9000-1000</t>
  </si>
  <si>
    <r>
      <t xml:space="preserve">8290000501608  </t>
    </r>
    <r>
      <rPr>
        <sz val="9"/>
        <color rgb="FF0000FF"/>
        <rFont val="Arabic Typesetting"/>
        <family val="4"/>
        <charset val="178"/>
      </rPr>
      <t>*Not in working condition</t>
    </r>
  </si>
  <si>
    <t>3 - STORAGE</t>
  </si>
  <si>
    <t>2015-362</t>
  </si>
  <si>
    <t>Racking System - 12 Rack
(Dimension 122 x 61 x 244 cm)</t>
  </si>
  <si>
    <t>DG Packaging 
Pte Ltd</t>
  </si>
  <si>
    <t>WPPL16002</t>
  </si>
  <si>
    <t>Racking System - 8 Rack
(Dimension 122 x 61 x 244 cm)</t>
  </si>
  <si>
    <t>Flammable Cabinet 2 DR Manual 60G</t>
  </si>
  <si>
    <t>Sysbel / DG Packaging Pte Ltd</t>
  </si>
  <si>
    <t>WA810600</t>
  </si>
  <si>
    <t>3 - MHE - MATERIAL HANDLING</t>
  </si>
  <si>
    <t>2015-344</t>
  </si>
  <si>
    <t>LT-01</t>
  </si>
  <si>
    <t>Step Ladder Trolley c/w 2 Platform</t>
  </si>
  <si>
    <t>Y K Toh 
Marketing Pte Ltd</t>
  </si>
  <si>
    <t>LT-Step03</t>
  </si>
  <si>
    <t>Ladder</t>
  </si>
  <si>
    <t>3 - SIGNAGE AND STAMP</t>
  </si>
  <si>
    <t>1pc</t>
  </si>
  <si>
    <t>Self-Inking Stamp, 50mm X 17mm
(Zack Lin's Signatory)</t>
  </si>
  <si>
    <t>SUN Printers Group Pte Ltd</t>
  </si>
  <si>
    <t>Any changes made are to be updated below:-</t>
  </si>
  <si>
    <t>1 - MAINTENANCE - MATERIAL HANDLING EQUIPMENT</t>
  </si>
  <si>
    <t>WPPL09007B</t>
  </si>
  <si>
    <r>
      <t>90204380</t>
    </r>
    <r>
      <rPr>
        <i/>
        <sz val="9"/>
        <color theme="3"/>
        <rFont val="Arial"/>
        <family val="2"/>
      </rPr>
      <t xml:space="preserve"> ** Not in use</t>
    </r>
  </si>
  <si>
    <t>Stacker</t>
  </si>
  <si>
    <t>EJC212</t>
  </si>
  <si>
    <t>Jungheinrich</t>
  </si>
  <si>
    <r>
      <t xml:space="preserve">PM not required - </t>
    </r>
    <r>
      <rPr>
        <i/>
        <sz val="9"/>
        <rFont val="Arial"/>
        <family val="2"/>
      </rPr>
      <t>Equipment is not in use</t>
    </r>
  </si>
  <si>
    <t>Biannual</t>
  </si>
  <si>
    <t>Y -when required</t>
  </si>
  <si>
    <t>No specific date for PM as long as PM is performed within the due month</t>
  </si>
  <si>
    <t>2016-462</t>
  </si>
  <si>
    <r>
      <t xml:space="preserve">90519079 </t>
    </r>
    <r>
      <rPr>
        <i/>
        <sz val="9"/>
        <color theme="3"/>
        <rFont val="Arial"/>
        <family val="2"/>
      </rPr>
      <t>** Not in use</t>
    </r>
  </si>
  <si>
    <r>
      <t xml:space="preserve">S40X 93638496 </t>
    </r>
    <r>
      <rPr>
        <i/>
        <sz val="9"/>
        <color theme="3"/>
        <rFont val="Arial"/>
        <family val="2"/>
      </rPr>
      <t>** Not in use</t>
    </r>
  </si>
  <si>
    <t>Stacker Charger</t>
  </si>
  <si>
    <t>SCT100JH</t>
  </si>
  <si>
    <t>WPPL13008</t>
  </si>
  <si>
    <t>2013-192</t>
  </si>
  <si>
    <t>B/139743</t>
  </si>
  <si>
    <t>Auto Strapping Tool
w/ Spare Battery Each</t>
  </si>
  <si>
    <t>STB 70</t>
  </si>
  <si>
    <t>Strapex /
Xcel Industrial</t>
  </si>
  <si>
    <r>
      <rPr>
        <b/>
        <sz val="9"/>
        <color rgb="FF0000FF"/>
        <rFont val="Arial"/>
        <family val="2"/>
      </rPr>
      <t>Under contract:</t>
    </r>
    <r>
      <rPr>
        <b/>
        <sz val="9"/>
        <color theme="1"/>
        <rFont val="Arial"/>
        <family val="2"/>
      </rPr>
      <t xml:space="preserve">
</t>
    </r>
    <r>
      <rPr>
        <sz val="9"/>
        <color rgb="FF0000FF"/>
        <rFont val="Arial"/>
        <family val="2"/>
      </rPr>
      <t>PO#2019-213</t>
    </r>
  </si>
  <si>
    <r>
      <t xml:space="preserve">Biannual
</t>
    </r>
    <r>
      <rPr>
        <i/>
        <sz val="9"/>
        <rFont val="Arial"/>
        <family val="2"/>
      </rPr>
      <t>(w.e.f. 2019)</t>
    </r>
  </si>
  <si>
    <t>2016-464</t>
  </si>
  <si>
    <t>B/165961</t>
  </si>
  <si>
    <t>OR-T250</t>
  </si>
  <si>
    <t>Orgapack / 
Xcel Industrial</t>
  </si>
  <si>
    <t>B/169263</t>
  </si>
  <si>
    <t>2013-248</t>
  </si>
  <si>
    <t>211KCVUA4015</t>
  </si>
  <si>
    <t>55" LED TV Monitor</t>
  </si>
  <si>
    <t>55LM4610</t>
  </si>
  <si>
    <t>LG / Lion City</t>
  </si>
  <si>
    <t>No warranty</t>
  </si>
  <si>
    <t>2016-449</t>
  </si>
  <si>
    <t>ADC1 / 94F71H2</t>
  </si>
  <si>
    <r>
      <t xml:space="preserve">ADC2 / 94J61H2 </t>
    </r>
    <r>
      <rPr>
        <i/>
        <sz val="9"/>
        <color theme="3"/>
        <rFont val="Arial"/>
        <family val="2"/>
      </rPr>
      <t>** Spare</t>
    </r>
  </si>
  <si>
    <t>ADC5 / 948B1H2</t>
  </si>
  <si>
    <r>
      <t xml:space="preserve">CN-0W4916-71618-56I-B651 
</t>
    </r>
    <r>
      <rPr>
        <i/>
        <sz val="9"/>
        <color theme="3"/>
        <rFont val="Arial"/>
        <family val="2"/>
      </rPr>
      <t>** Faulty</t>
    </r>
  </si>
  <si>
    <t>1704FPTf</t>
  </si>
  <si>
    <t>CN-0G425H-72872-86U-0K2S-A01</t>
  </si>
  <si>
    <t>E198WFPf</t>
  </si>
  <si>
    <t>CN-0G425H-72872-86U-0HGS-A01</t>
  </si>
  <si>
    <t>CN-04GT16-74261-374-0MAB</t>
  </si>
  <si>
    <t>E2213Hb</t>
  </si>
  <si>
    <t>CN-OHHGGM-64180-525-4D1U</t>
  </si>
  <si>
    <t>E2014Hc</t>
  </si>
  <si>
    <t>710N</t>
  </si>
  <si>
    <t>Samsung</t>
  </si>
  <si>
    <t>190S7FB/69</t>
  </si>
  <si>
    <t>Philips</t>
  </si>
  <si>
    <t>PC0Q7GMP</t>
  </si>
  <si>
    <t>NoteBook</t>
  </si>
  <si>
    <t>ThinkPad X270</t>
  </si>
  <si>
    <t>Lenovo / Jardine OneSolution (2001) Pte Ltd</t>
  </si>
  <si>
    <r>
      <rPr>
        <b/>
        <sz val="9"/>
        <color rgb="FF0000FF"/>
        <rFont val="Arial"/>
        <family val="2"/>
      </rPr>
      <t>Warranty Period:</t>
    </r>
    <r>
      <rPr>
        <sz val="9"/>
        <color rgb="FF0000FF"/>
        <rFont val="Arial"/>
        <family val="2"/>
      </rPr>
      <t xml:space="preserve">
20 Oct 2018 to 19 Oct 2020</t>
    </r>
  </si>
  <si>
    <t>PC0SS7C1</t>
  </si>
  <si>
    <t>Desktop</t>
  </si>
  <si>
    <t>ThinkCentre M710s</t>
  </si>
  <si>
    <r>
      <rPr>
        <b/>
        <sz val="9"/>
        <color rgb="FF0000FF"/>
        <rFont val="Arial"/>
        <family val="2"/>
      </rPr>
      <t>Warranty Period:</t>
    </r>
    <r>
      <rPr>
        <sz val="9"/>
        <color rgb="FF0000FF"/>
        <rFont val="Arial"/>
        <family val="2"/>
      </rPr>
      <t xml:space="preserve">
08 Feb 2018 to 07 Feb 2021</t>
    </r>
  </si>
  <si>
    <t>PC0SS7C3</t>
  </si>
  <si>
    <t>PC0SS7C4</t>
  </si>
  <si>
    <t>PC0SS7C5</t>
  </si>
  <si>
    <t>PC0SS7C6</t>
  </si>
  <si>
    <t>2 - ELECTRONICS - TEMPERATURE MONITORING SYSTEM</t>
  </si>
  <si>
    <t>10.249.25.10 / S1H0359A</t>
  </si>
  <si>
    <t>All-In-One Desktop 
with keyboard &amp; mouse</t>
  </si>
  <si>
    <t>ThinkCentre E73z</t>
  </si>
  <si>
    <t>Lenovo / Bio Laboratories Pte Ltd</t>
  </si>
  <si>
    <t>0715-00097</t>
  </si>
  <si>
    <t>External Transmitter</t>
  </si>
  <si>
    <t>USYD05012</t>
  </si>
  <si>
    <t>10.249.25.203 / SDNIHR958C</t>
  </si>
  <si>
    <t>Power Switch</t>
  </si>
  <si>
    <t>Baystack 460-24T-PWR Switch</t>
  </si>
  <si>
    <t>Nortel Networks</t>
  </si>
  <si>
    <t>10.249.25.204 / SDN1HR9F21</t>
  </si>
  <si>
    <r>
      <t xml:space="preserve">16150523075381
</t>
    </r>
    <r>
      <rPr>
        <i/>
        <sz val="9"/>
        <color theme="3"/>
        <rFont val="Arial"/>
        <family val="2"/>
      </rPr>
      <t>** Not in used</t>
    </r>
  </si>
  <si>
    <t>AP6521</t>
  </si>
  <si>
    <t>Symbol / Hetech Solutions Pte Ltd</t>
  </si>
  <si>
    <t xml:space="preserve">10.249.25.254 / 18B169057918
</t>
  </si>
  <si>
    <t>Network Security Firewall</t>
  </si>
  <si>
    <t>SonicWALL TZ400</t>
  </si>
  <si>
    <t>WPPL18007</t>
  </si>
  <si>
    <t>2018-159</t>
  </si>
  <si>
    <t>10.249.25.203 Singapore ADC / 17JP4620109K</t>
  </si>
  <si>
    <t>4850GTS-PWR+</t>
  </si>
  <si>
    <t>AWAP-AS-SIN-ADC-AP01 / CND5J0TD46</t>
  </si>
  <si>
    <t>Access Point</t>
  </si>
  <si>
    <t>APIN0315</t>
  </si>
  <si>
    <t>Aruba</t>
  </si>
  <si>
    <t>ADC 10.249.25.254 / 012801061569</t>
  </si>
  <si>
    <t>Firewall</t>
  </si>
  <si>
    <t>PA-220</t>
  </si>
  <si>
    <t>Palo Alto</t>
  </si>
  <si>
    <t>FGL160525BP</t>
  </si>
  <si>
    <t>Router</t>
  </si>
  <si>
    <t>Cisco</t>
  </si>
  <si>
    <t>Starhub</t>
  </si>
  <si>
    <t>4857544321AD429C</t>
  </si>
  <si>
    <t>EchoLife HG8040H</t>
  </si>
  <si>
    <t>2012-300</t>
  </si>
  <si>
    <t>AUE2220B1-06AHBCMW</t>
  </si>
  <si>
    <t>22U Network Cabinet
(W600 x D600 x H1166)</t>
  </si>
  <si>
    <t>AS6622-BL</t>
  </si>
  <si>
    <t>Syntax Enclosure System</t>
  </si>
  <si>
    <t>2015-305</t>
  </si>
  <si>
    <t>Adc8150one / CNDXHCK9WO</t>
  </si>
  <si>
    <r>
      <t xml:space="preserve">Printer with BarDIMM
</t>
    </r>
    <r>
      <rPr>
        <i/>
        <sz val="9"/>
        <rFont val="Arial"/>
        <family val="2"/>
      </rPr>
      <t>(For printing GR Slips)</t>
    </r>
  </si>
  <si>
    <t>HP Laserjet Enterprise 600 
M604DN</t>
  </si>
  <si>
    <t>Hewlett Packard /
Soft-Pro Computer</t>
  </si>
  <si>
    <r>
      <rPr>
        <b/>
        <sz val="9"/>
        <color rgb="FF0000FF"/>
        <rFont val="Arial"/>
        <family val="2"/>
      </rPr>
      <t>Warranty Period:</t>
    </r>
    <r>
      <rPr>
        <sz val="9"/>
        <color rgb="FF0000FF"/>
        <rFont val="Arial"/>
        <family val="2"/>
      </rPr>
      <t xml:space="preserve">
11 Dec 2015 to 10 Dec 2017</t>
    </r>
  </si>
  <si>
    <t>Adc8150two / CNDXHCK9YO</t>
  </si>
  <si>
    <r>
      <t xml:space="preserve">Printer with BarDIMM
</t>
    </r>
    <r>
      <rPr>
        <i/>
        <sz val="9"/>
        <rFont val="Arial"/>
        <family val="2"/>
      </rPr>
      <t>(For printing Delivery)</t>
    </r>
  </si>
  <si>
    <t>Adc81504four / CNDXHCK9WL</t>
  </si>
  <si>
    <r>
      <t xml:space="preserve">Printer
</t>
    </r>
    <r>
      <rPr>
        <i/>
        <sz val="9"/>
        <rFont val="Arial"/>
        <family val="2"/>
      </rPr>
      <t>(For printing Invoice)</t>
    </r>
  </si>
  <si>
    <t>2013-118</t>
  </si>
  <si>
    <t>08J132401001</t>
  </si>
  <si>
    <t>Thermal Barcode
 Label Printer</t>
  </si>
  <si>
    <t>2017-223</t>
  </si>
  <si>
    <t>18J153701459</t>
  </si>
  <si>
    <t>Thermal Label Printer</t>
  </si>
  <si>
    <t>ZT410</t>
  </si>
  <si>
    <t>Zebra / Autopack Pte Ltd</t>
  </si>
  <si>
    <r>
      <rPr>
        <b/>
        <sz val="9"/>
        <color rgb="FF0000FF"/>
        <rFont val="Arial"/>
        <family val="2"/>
      </rPr>
      <t>Warranty Period:</t>
    </r>
    <r>
      <rPr>
        <sz val="9"/>
        <color rgb="FF0000FF"/>
        <rFont val="Arial"/>
        <family val="2"/>
      </rPr>
      <t xml:space="preserve">
06 Jul 2017 to 05 Jul 2020</t>
    </r>
  </si>
  <si>
    <t>18J171801953</t>
  </si>
  <si>
    <t>WPPL14018</t>
  </si>
  <si>
    <t>2014-329</t>
  </si>
  <si>
    <t>Symbol / 
Autopack Pte Ltd</t>
  </si>
  <si>
    <t>WPPL16025</t>
  </si>
  <si>
    <t>2016-394</t>
  </si>
  <si>
    <t>Single Slot Serial/USB Charging Cradle with USB Cable and Power cord</t>
  </si>
  <si>
    <r>
      <rPr>
        <b/>
        <sz val="9"/>
        <color rgb="FF0000FF"/>
        <rFont val="Arial"/>
        <family val="2"/>
      </rPr>
      <t>Warranty Period:</t>
    </r>
    <r>
      <rPr>
        <sz val="9"/>
        <color rgb="FF0000FF"/>
        <rFont val="Arial"/>
        <family val="2"/>
      </rPr>
      <t xml:space="preserve">
29 Dec 2016 to 29 Mar 2018</t>
    </r>
  </si>
  <si>
    <t>WPPL07001</t>
  </si>
  <si>
    <t>S99A681760</t>
  </si>
  <si>
    <r>
      <t xml:space="preserve">4-Dock Charger
</t>
    </r>
    <r>
      <rPr>
        <i/>
        <sz val="9"/>
        <color theme="1"/>
        <rFont val="Arial"/>
        <family val="2"/>
      </rPr>
      <t>(1 Dock Not Working)</t>
    </r>
  </si>
  <si>
    <t>CHS9000-4001C</t>
  </si>
  <si>
    <t>MC92N0</t>
  </si>
  <si>
    <t>Motorola / Autopack Pte Ltd</t>
  </si>
  <si>
    <t>Y - Verify by Installation Qualification (IQ) Test Protocol</t>
  </si>
  <si>
    <r>
      <rPr>
        <b/>
        <sz val="9"/>
        <color rgb="FF0000FF"/>
        <rFont val="Arial"/>
        <family val="2"/>
      </rPr>
      <t>Warranty Period:</t>
    </r>
    <r>
      <rPr>
        <sz val="9"/>
        <color rgb="FF0000FF"/>
        <rFont val="Arial"/>
        <family val="2"/>
      </rPr>
      <t xml:space="preserve">
13 Jan 2015 to 12 Apr 2016
</t>
    </r>
    <r>
      <rPr>
        <b/>
        <sz val="9"/>
        <color rgb="FF0000FF"/>
        <rFont val="Arial"/>
        <family val="2"/>
      </rPr>
      <t>Under Contract:</t>
    </r>
    <r>
      <rPr>
        <sz val="9"/>
        <color rgb="FF0000FF"/>
        <rFont val="Arial"/>
        <family val="2"/>
      </rPr>
      <t xml:space="preserve">
29 Mar 2018 to 28 Mar 2020</t>
    </r>
  </si>
  <si>
    <r>
      <rPr>
        <b/>
        <sz val="9"/>
        <color rgb="FF0000FF"/>
        <rFont val="Arial"/>
        <family val="2"/>
      </rPr>
      <t>Warranty Period:</t>
    </r>
    <r>
      <rPr>
        <sz val="9"/>
        <color rgb="FF0000FF"/>
        <rFont val="Arial"/>
        <family val="2"/>
      </rPr>
      <t xml:space="preserve">
29 Dec 2016 to 29 Mar 2018
</t>
    </r>
    <r>
      <rPr>
        <b/>
        <sz val="9"/>
        <color rgb="FF0000FF"/>
        <rFont val="Arial"/>
        <family val="2"/>
      </rPr>
      <t>Under Contract:</t>
    </r>
    <r>
      <rPr>
        <sz val="9"/>
        <color rgb="FF0000FF"/>
        <rFont val="Arial"/>
        <family val="2"/>
      </rPr>
      <t xml:space="preserve">
29 Mar 2018 to 28 Mar 2020</t>
    </r>
  </si>
  <si>
    <t>Handheld
Barcode Scanner</t>
  </si>
  <si>
    <t>Voyager MS9520</t>
  </si>
  <si>
    <t>Metrologic</t>
  </si>
  <si>
    <t>A8240599</t>
  </si>
  <si>
    <t>HHP IT 4206 Barcode Scanner</t>
  </si>
  <si>
    <t>Adaptus 4206GHD051CE</t>
  </si>
  <si>
    <t>Honeywell / Advanced Microcomputers Pte Ltd</t>
  </si>
  <si>
    <t>17356522200550</t>
  </si>
  <si>
    <t xml:space="preserve">Dual Radio 802.11ac 2x2:2 MIMO Access Point External Antenna (APME Region) w/ 2 Fixed Dipole Antenna, 3 Year Comprehensive Coverage for the AP7522
</t>
  </si>
  <si>
    <t>AP-7522</t>
  </si>
  <si>
    <t>Zebra
Technologies / Mediatech Marketing Pte Ltd</t>
  </si>
  <si>
    <t>17356522200563</t>
  </si>
  <si>
    <t>17356522200666</t>
  </si>
  <si>
    <t>17356522200695</t>
  </si>
  <si>
    <t>18072522201451</t>
  </si>
  <si>
    <t>18074522200967</t>
  </si>
  <si>
    <t>18074522200972</t>
  </si>
  <si>
    <t>18074522200974</t>
  </si>
  <si>
    <t>18074522200983</t>
  </si>
  <si>
    <t>18074522200993</t>
  </si>
  <si>
    <t>18074522201149</t>
  </si>
  <si>
    <t>S18016522200020</t>
  </si>
  <si>
    <t>Zebra TC51 Terminal w/ TC51/56 Trigger Handle and Rugged Boot Kit, 3 Year Zebra OneCare Essential
(3 x Spare TC51 4300 mAh Powerprecision+ Li-on Battery)</t>
  </si>
  <si>
    <t>TC51</t>
  </si>
  <si>
    <t>Y - One time verification check - equipment in working condition</t>
  </si>
  <si>
    <r>
      <rPr>
        <b/>
        <sz val="9"/>
        <color rgb="FF0000FF"/>
        <rFont val="Arial"/>
        <family val="2"/>
      </rPr>
      <t>Warranty Period:</t>
    </r>
    <r>
      <rPr>
        <sz val="9"/>
        <color rgb="FF0000FF"/>
        <rFont val="Arial"/>
        <family val="2"/>
      </rPr>
      <t xml:space="preserve">
17 Apr 2018 to 17 Apr 2019
</t>
    </r>
    <r>
      <rPr>
        <b/>
        <sz val="9"/>
        <color rgb="FF0000FF"/>
        <rFont val="Arial"/>
        <family val="2"/>
      </rPr>
      <t>Under Contract:</t>
    </r>
    <r>
      <rPr>
        <sz val="9"/>
        <color rgb="FF0000FF"/>
        <rFont val="Arial"/>
        <family val="2"/>
      </rPr>
      <t xml:space="preserve">
30 May 2018 to 29 May 2021</t>
    </r>
  </si>
  <si>
    <t>18027522518015</t>
  </si>
  <si>
    <t>18027522518020</t>
  </si>
  <si>
    <t>4-Slot Battery Charger, includes Power Supply and DC Cable</t>
  </si>
  <si>
    <t>SAC-TC51</t>
  </si>
  <si>
    <t>18027522502370</t>
  </si>
  <si>
    <t>Zebra TC51 Terminal w/ TC51/56 Trigger Handle and Rugged Boot Kit, 3 Year Zebra OneCare Essential
(8 x Spare TC51 4300 mAh Powerprecision+ Li-on Battery)</t>
  </si>
  <si>
    <r>
      <rPr>
        <b/>
        <sz val="9"/>
        <color rgb="FF0000FF"/>
        <rFont val="Arial"/>
        <family val="2"/>
      </rPr>
      <t>Warranty Period:</t>
    </r>
    <r>
      <rPr>
        <sz val="9"/>
        <color rgb="FF0000FF"/>
        <rFont val="Arial"/>
        <family val="2"/>
      </rPr>
      <t xml:space="preserve">
20 Mar 2018 to 20 Mar 2019
</t>
    </r>
    <r>
      <rPr>
        <b/>
        <sz val="9"/>
        <color rgb="FF0000FF"/>
        <rFont val="Arial"/>
        <family val="2"/>
      </rPr>
      <t>Under Contract:</t>
    </r>
    <r>
      <rPr>
        <sz val="9"/>
        <color rgb="FF0000FF"/>
        <rFont val="Arial"/>
        <family val="2"/>
      </rPr>
      <t xml:space="preserve">
26 Mar 2018 to 25 Mar 2021</t>
    </r>
  </si>
  <si>
    <t>18027522502550</t>
  </si>
  <si>
    <t>18027522502323</t>
  </si>
  <si>
    <r>
      <rPr>
        <b/>
        <sz val="9"/>
        <color rgb="FF0000FF"/>
        <rFont val="Arial"/>
        <family val="2"/>
      </rPr>
      <t>Warranty Period:</t>
    </r>
    <r>
      <rPr>
        <sz val="9"/>
        <color rgb="FF0000FF"/>
        <rFont val="Arial"/>
        <family val="2"/>
      </rPr>
      <t xml:space="preserve">
20 Mar 2018 to 20 Mar 2019
</t>
    </r>
    <r>
      <rPr>
        <b/>
        <sz val="9"/>
        <color rgb="FF0000FF"/>
        <rFont val="Arial"/>
        <family val="2"/>
      </rPr>
      <t>Under Contract:</t>
    </r>
    <r>
      <rPr>
        <sz val="9"/>
        <color rgb="FF0000FF"/>
        <rFont val="Arial"/>
        <family val="2"/>
      </rPr>
      <t xml:space="preserve">
30 May 2018 to 29 May 2021</t>
    </r>
  </si>
  <si>
    <t>18027522502458</t>
  </si>
  <si>
    <t>18027522517948</t>
  </si>
  <si>
    <t>18027522517997</t>
  </si>
  <si>
    <t>WPPL18030</t>
  </si>
  <si>
    <t>2018-565</t>
  </si>
  <si>
    <t>S18137522506361</t>
  </si>
  <si>
    <t>Zebra TC51 Terminal w/ TC51/56 Trigger Handle and Rugged Boot Kit, 3 Year Zebra OneCare Essential
(4 x Spare TC51 4300 mAh Powerprecision+ Li-on Battery)</t>
  </si>
  <si>
    <r>
      <rPr>
        <b/>
        <sz val="9"/>
        <color rgb="FF0000FF"/>
        <rFont val="Arial"/>
        <family val="2"/>
      </rPr>
      <t>Warranty Period:</t>
    </r>
    <r>
      <rPr>
        <sz val="9"/>
        <color rgb="FF0000FF"/>
        <rFont val="Arial"/>
        <family val="2"/>
      </rPr>
      <t xml:space="preserve">
19 Jun 2018 to 19 Jun 2019
</t>
    </r>
    <r>
      <rPr>
        <b/>
        <sz val="9"/>
        <color rgb="FF0000FF"/>
        <rFont val="Arial"/>
        <family val="2"/>
      </rPr>
      <t>Under Contract:</t>
    </r>
    <r>
      <rPr>
        <sz val="9"/>
        <color rgb="FF0000FF"/>
        <rFont val="Arial"/>
        <family val="2"/>
      </rPr>
      <t xml:space="preserve">
18 Dec 2018 to 17 Dec 2021</t>
    </r>
  </si>
  <si>
    <t>S18141522500891</t>
  </si>
  <si>
    <r>
      <rPr>
        <b/>
        <sz val="9"/>
        <color rgb="FF0000FF"/>
        <rFont val="Arial"/>
        <family val="2"/>
      </rPr>
      <t>Warranty Period:</t>
    </r>
    <r>
      <rPr>
        <sz val="9"/>
        <color rgb="FF0000FF"/>
        <rFont val="Arial"/>
        <family val="2"/>
      </rPr>
      <t xml:space="preserve">
3 years
</t>
    </r>
    <r>
      <rPr>
        <b/>
        <sz val="9"/>
        <color rgb="FF0000FF"/>
        <rFont val="Arial"/>
        <family val="2"/>
      </rPr>
      <t>Under Contract:</t>
    </r>
    <r>
      <rPr>
        <sz val="9"/>
        <color rgb="FF0000FF"/>
        <rFont val="Arial"/>
        <family val="2"/>
      </rPr>
      <t xml:space="preserve">
18 Dec 2018 to 17 Dec 2021</t>
    </r>
  </si>
  <si>
    <t>S18141522500992</t>
  </si>
  <si>
    <t>S18141522501020</t>
  </si>
  <si>
    <t>S18141522501025</t>
  </si>
  <si>
    <t>S18141522501037</t>
  </si>
  <si>
    <t>S18141522501040</t>
  </si>
  <si>
    <t>S18141522501075</t>
  </si>
  <si>
    <t>S18141522501080</t>
  </si>
  <si>
    <t>S18141522501109</t>
  </si>
  <si>
    <t>S18145522503503</t>
  </si>
  <si>
    <t>S18145522503504</t>
  </si>
  <si>
    <t>2 - ELECTRONICS - WAREHOUSE SECURITY SYSTEM</t>
  </si>
  <si>
    <r>
      <rPr>
        <b/>
        <sz val="9"/>
        <rFont val="Arial"/>
        <family val="2"/>
      </rPr>
      <t>CCTV System</t>
    </r>
    <r>
      <rPr>
        <sz val="9"/>
        <rFont val="Arial"/>
        <family val="2"/>
      </rPr>
      <t xml:space="preserve">
</t>
    </r>
    <r>
      <rPr>
        <i/>
        <sz val="9"/>
        <rFont val="Arial"/>
        <family val="2"/>
      </rPr>
      <t xml:space="preserve">Includes:-
</t>
    </r>
    <r>
      <rPr>
        <sz val="9"/>
        <rFont val="Arial"/>
        <family val="2"/>
      </rPr>
      <t>a) 16 x Panasonic K-EW214L03 FHD Dome Network Camera
b) 1 x Panasonic K-NL316 16-Channel Network Video Recorder 
c) 2 x WD 6TB Surveillance Hard Disk
d) 1 x 24 Port POE Gigabit Network Switch
g) 2 x APC 650VA UPS Backup Battery for Network Switch
h) 1 x 6U 600x600 Wall Mount Rack</t>
    </r>
  </si>
  <si>
    <t>Infra Engineering Pte Ltd</t>
  </si>
  <si>
    <t>2000-1540</t>
  </si>
  <si>
    <r>
      <rPr>
        <b/>
        <sz val="9"/>
        <rFont val="Arial"/>
        <family val="2"/>
      </rPr>
      <t xml:space="preserve">Cardkey System
</t>
    </r>
    <r>
      <rPr>
        <i/>
        <sz val="9"/>
        <rFont val="Arial"/>
        <family val="2"/>
      </rPr>
      <t>Includes:-</t>
    </r>
    <r>
      <rPr>
        <sz val="9"/>
        <rFont val="Arial"/>
        <family val="2"/>
      </rPr>
      <t xml:space="preserve">
a) ISC IS100 Single Door Cardkey Controller
b) ISCRD Proxpoint Proximity Card Reader
c) ISC KEPS Power Supply unit c/w Console and 
7AH Backup Battery
d) 600LBS EM-Lock c/w Mounting Plate
e) Fire Emergency Break Glass Call Point, Exit Call Button, Alarm Siren, Magnetic Door Contact and Other Accessories Battery and Metal Cabinet with Keylock for Centralized Access Control</t>
    </r>
  </si>
  <si>
    <r>
      <t xml:space="preserve">Intrusion Alarm System
</t>
    </r>
    <r>
      <rPr>
        <i/>
        <sz val="9"/>
        <rFont val="Arial"/>
        <family val="2"/>
      </rPr>
      <t>includes:-</t>
    </r>
    <r>
      <rPr>
        <b/>
        <sz val="9"/>
        <rFont val="Arial"/>
        <family val="2"/>
      </rPr>
      <t xml:space="preserve">
</t>
    </r>
    <r>
      <rPr>
        <sz val="9"/>
        <rFont val="Arial"/>
        <family val="2"/>
      </rPr>
      <t>a) DSC Alarm Panel 8 Zone
b) DSC 8 Zone Extension Panel 
c/w Power Supply
c) Heavy Duty Door Contact
d) Roller Shutter Sensor Contact</t>
    </r>
  </si>
  <si>
    <t>Hand Pallet Jack</t>
  </si>
  <si>
    <t>LHM230</t>
  </si>
  <si>
    <t>BT</t>
  </si>
  <si>
    <t>LT-1 / 1584</t>
  </si>
  <si>
    <t>5-Steps Ladder Trolley</t>
  </si>
  <si>
    <t>LAT-5</t>
  </si>
  <si>
    <t>Komada</t>
  </si>
  <si>
    <t>LT-2 / 1585</t>
  </si>
  <si>
    <t>LT-3 / 2919</t>
  </si>
  <si>
    <t>3-Steps Ladder Trolley</t>
  </si>
  <si>
    <t>LT-3</t>
  </si>
  <si>
    <t>LT-4</t>
  </si>
  <si>
    <t>LT-5</t>
  </si>
  <si>
    <t>2011-336</t>
  </si>
  <si>
    <t>LT-6</t>
  </si>
  <si>
    <t>LAT-05-10</t>
  </si>
  <si>
    <t>Springwell Mktg Services Pte Ltd</t>
  </si>
  <si>
    <t>LT-7</t>
  </si>
  <si>
    <t>2013-208</t>
  </si>
  <si>
    <t>LT-8</t>
  </si>
  <si>
    <t>LT3</t>
  </si>
  <si>
    <t>Howell-United</t>
  </si>
  <si>
    <t>LT-9</t>
  </si>
  <si>
    <t>2014-214</t>
  </si>
  <si>
    <t>LT-10</t>
  </si>
  <si>
    <t>Y K Toh Marketing</t>
  </si>
  <si>
    <t>2016-421</t>
  </si>
  <si>
    <t>LT-11</t>
  </si>
  <si>
    <t>3 Step Ladder Trolley 
c/w 2 Platform</t>
  </si>
  <si>
    <t>LT-12</t>
  </si>
  <si>
    <t>3 Tiers Chrome Wire Shelving 
c/w 4 x 5" wheels
(1200mm x 600mm x 1800mm)</t>
  </si>
  <si>
    <t>2013-262</t>
  </si>
  <si>
    <t>JY-15</t>
  </si>
  <si>
    <t>Jin Yu Trading Pte Ltd</t>
  </si>
  <si>
    <t>2pcs</t>
  </si>
  <si>
    <t>2 Tier Trolley/Push card trolley with 2 handle (740mm x 480mm) - 150kgs</t>
  </si>
  <si>
    <t>Prestar / Trenwa Trading Pte Ltd</t>
  </si>
  <si>
    <t>6pcs</t>
  </si>
  <si>
    <t>Customized Pallets for MHE
Industrial Collapsible Palletainers
(L1200 x W1000 x H975mm)</t>
  </si>
  <si>
    <t>SNP-LK1210B1</t>
  </si>
  <si>
    <t>NPC Sanseng Pte Ltd</t>
  </si>
  <si>
    <t>30pcs</t>
  </si>
  <si>
    <t>Yellow Picking Totes
Industrial Plastic Collapsiable Container
(L520 x W365 x H315(82)mm)</t>
  </si>
  <si>
    <t>NCC702P</t>
  </si>
  <si>
    <t>3 - MHE - PACKING</t>
  </si>
  <si>
    <t>2016-464A</t>
  </si>
  <si>
    <t>PP/PET Strapping Dispenser</t>
  </si>
  <si>
    <t>CFL-APP-20</t>
  </si>
  <si>
    <t>Xcel Industrial</t>
  </si>
  <si>
    <t>2016-464B</t>
  </si>
  <si>
    <t>2016-464C</t>
  </si>
  <si>
    <t>2016-464D</t>
  </si>
  <si>
    <t>Strapping Tool:
Tensioner &amp; Sealer</t>
  </si>
  <si>
    <t>2010-200</t>
  </si>
  <si>
    <t>2010-200A</t>
  </si>
  <si>
    <t>Strapping Dispenser</t>
  </si>
  <si>
    <t>SM803</t>
  </si>
  <si>
    <t>Megapac Industrial</t>
  </si>
  <si>
    <t>Manual Water-Activated
Tape Dispenser</t>
  </si>
  <si>
    <t>BP333PLUS</t>
  </si>
  <si>
    <t>Better Packages</t>
  </si>
  <si>
    <t>2010-222</t>
  </si>
  <si>
    <t>Heat Gun</t>
  </si>
  <si>
    <t>HL1810S</t>
  </si>
  <si>
    <t>Steinel / RS Components Pte Ltd</t>
  </si>
  <si>
    <t>2018-312</t>
  </si>
  <si>
    <t>Quality Policy Frame, 
420mm x 297mm- artwork size, 
470mm x 347mm- acrylic size</t>
  </si>
  <si>
    <t>Grenadier</t>
  </si>
  <si>
    <t xml:space="preserve">ADC Sign, 500mm x 2400mm, </t>
  </si>
  <si>
    <t>3 - WAREHOUSE / WORKSTATION</t>
  </si>
  <si>
    <t>10pcs</t>
  </si>
  <si>
    <t>3-Aluminium retractable rail/y/b without castor in 3 Pillars (H95cm x W400cm)</t>
  </si>
  <si>
    <t>101BE-y/b</t>
  </si>
  <si>
    <t>Trenwa Trading Pte Ltd</t>
  </si>
  <si>
    <t>4pcs</t>
  </si>
  <si>
    <t>Full Height Swing Door Metal Cabinet
(H1829 x W914 x D457)</t>
  </si>
  <si>
    <t>4 Compartment Locker</t>
  </si>
  <si>
    <t>Cones with reflective strap heavy duty</t>
  </si>
  <si>
    <t>Main table in 2-tone grey colour
Size: 1200L x 730D x 745mmH</t>
  </si>
  <si>
    <t>FMT 1200 FH</t>
  </si>
  <si>
    <t>Peng Tat Furniture</t>
  </si>
  <si>
    <t>Low back chair with recliner and armrest</t>
  </si>
  <si>
    <t>PT 670</t>
  </si>
  <si>
    <t>Work Bench</t>
  </si>
  <si>
    <t>FMT 410 FH</t>
  </si>
  <si>
    <t>EDMS-05-08-010</t>
  </si>
  <si>
    <t>1 set</t>
  </si>
  <si>
    <r>
      <rPr>
        <b/>
        <sz val="9"/>
        <color theme="1"/>
        <rFont val="Arial"/>
        <family val="2"/>
      </rPr>
      <t>Shelving System</t>
    </r>
    <r>
      <rPr>
        <sz val="9"/>
        <color theme="1"/>
        <rFont val="Arial"/>
        <family val="2"/>
      </rPr>
      <t xml:space="preserve">
</t>
    </r>
    <r>
      <rPr>
        <i/>
        <sz val="9"/>
        <color theme="1"/>
        <rFont val="Arial"/>
        <family val="2"/>
      </rPr>
      <t xml:space="preserve">consisting of:
</t>
    </r>
    <r>
      <rPr>
        <sz val="9"/>
        <color theme="1"/>
        <rFont val="Arial"/>
        <family val="2"/>
      </rPr>
      <t>a. 36pc of upright columns (bone)
b. 366pc of metal plate shelves</t>
    </r>
  </si>
  <si>
    <t>Regal 3000</t>
  </si>
  <si>
    <t>Schaefer Systems International Pte Ltd</t>
  </si>
  <si>
    <t>WPPL13012</t>
  </si>
  <si>
    <t>2013-249</t>
  </si>
  <si>
    <t>150 of 488pcs</t>
  </si>
  <si>
    <t>Shelf Container (Small Blue Bins)
116mmW x 599mmD x 90mmH</t>
  </si>
  <si>
    <t>RK619-02</t>
  </si>
  <si>
    <t>1106 of 1952pcs</t>
  </si>
  <si>
    <t>Divider (Small Blue Bins)</t>
  </si>
  <si>
    <t>RKT 61</t>
  </si>
  <si>
    <t>1 of 494pcs</t>
  </si>
  <si>
    <t>Shelf Container (Medium Blue Bins)
162mmW x 508mmD x 115mmH</t>
  </si>
  <si>
    <t>RK521</t>
  </si>
  <si>
    <t>621 of 1680pcs</t>
  </si>
  <si>
    <t>Divider (Medium Blue Bins)</t>
  </si>
  <si>
    <t>RKT 5/421</t>
  </si>
  <si>
    <t>1 of 164pcs</t>
  </si>
  <si>
    <t>Shelf Container (Large Blue Bins)
243mmW x 4908mmD x 115mmH</t>
  </si>
  <si>
    <t>RK521-B</t>
  </si>
  <si>
    <t>522 of 656pcs</t>
  </si>
  <si>
    <t>Divider (Large Blue Bins)</t>
  </si>
  <si>
    <t>RKT 5/421 B</t>
  </si>
  <si>
    <t>255pcs</t>
  </si>
  <si>
    <t>Semi Open Front Container, Yellow L500/450mm x W300mm x H200mm</t>
  </si>
  <si>
    <t>LF532</t>
  </si>
  <si>
    <t>1set</t>
  </si>
  <si>
    <r>
      <rPr>
        <b/>
        <sz val="9"/>
        <rFont val="Arial"/>
        <family val="2"/>
      </rPr>
      <t>Racking Beams &amp; Mesh Decking for Cold Room</t>
    </r>
    <r>
      <rPr>
        <sz val="9"/>
        <rFont val="Arial"/>
        <family val="2"/>
      </rPr>
      <t xml:space="preserve">
32 no of Beam W2700mm &amp; 
32 Sets of Mesh Decking W1350 x D900mm</t>
    </r>
  </si>
  <si>
    <t>Tech-Link Engineering Pte Ltd</t>
  </si>
  <si>
    <t>Cold Room</t>
  </si>
  <si>
    <r>
      <rPr>
        <b/>
        <sz val="9"/>
        <rFont val="Arial"/>
        <family val="2"/>
      </rPr>
      <t>Complete set of Pallet Racking System</t>
    </r>
    <r>
      <rPr>
        <sz val="9"/>
        <rFont val="Arial"/>
        <family val="2"/>
      </rPr>
      <t xml:space="preserve">
</t>
    </r>
    <r>
      <rPr>
        <i/>
        <sz val="9"/>
        <rFont val="Arial"/>
        <family val="2"/>
      </rPr>
      <t>consisting of:</t>
    </r>
    <r>
      <rPr>
        <sz val="9"/>
        <rFont val="Arial"/>
        <family val="2"/>
      </rPr>
      <t xml:space="preserve">
a. 268 no of Frame H7800 x D900mm
b. 29 no of Frame H6800 x D900mm
c. 2,148 no of Beam W2700mm (2,000kg)
d. 128 no of Beam W1350mm (1,000kg)
e. 09 no of Protector Barrier W2200 x H1000mm
f. 03 no of Protector Barrier W900 x H1000mm
g. 48 bays of High Bay Shelving
(Frame H6834 x W1200 x D600mm), total 702 tiers
h. 64 metres of Guiderail
i. 30 no of Mesh Decking W1350 x D900mm</t>
    </r>
  </si>
  <si>
    <t>waters</t>
  </si>
  <si>
    <t>2019-489</t>
  </si>
  <si>
    <t>2019-515</t>
  </si>
  <si>
    <t>2019-558</t>
  </si>
  <si>
    <t>F122a</t>
  </si>
  <si>
    <t>F122b</t>
  </si>
  <si>
    <t>2019-559</t>
  </si>
  <si>
    <t>Note:  (1) ADC may apply company's QMS procedure for calibration / verification / validation accepted by Waters in this form.
           (2) ADC shall conduct necessary revalidation / verification if the equipments require repairs or are relocated.
           (3) Any amendment to the form shall be updated in the footnote and notify Waters for signatory.</t>
  </si>
  <si>
    <t>* SN# 100 onwards are equipment which requires calibration and/or maintenance
* SN# 200 onwards are electronics equipment
* SN# 300 onwards are MHE, storage and office equipment</t>
  </si>
  <si>
    <r>
      <rPr>
        <b/>
        <sz val="9"/>
        <color rgb="FF0000FF"/>
        <rFont val="Arial"/>
        <family val="2"/>
      </rPr>
      <t>PM for Fridge:</t>
    </r>
    <r>
      <rPr>
        <sz val="9"/>
        <color rgb="FF0000FF"/>
        <rFont val="Arial"/>
        <family val="2"/>
      </rPr>
      <t xml:space="preserve">
</t>
    </r>
    <r>
      <rPr>
        <b/>
        <sz val="9"/>
        <color rgb="FF0000FF"/>
        <rFont val="Arial"/>
        <family val="2"/>
      </rPr>
      <t>Under contract:</t>
    </r>
    <r>
      <rPr>
        <sz val="9"/>
        <color rgb="FF0000FF"/>
        <rFont val="Arial"/>
        <family val="2"/>
      </rPr>
      <t xml:space="preserve">
29 Jun 2017 to 28 Jun 2019
(Refer to PO# 2016-001)
</t>
    </r>
    <r>
      <rPr>
        <b/>
        <sz val="9"/>
        <color rgb="FF0000FF"/>
        <rFont val="Arial"/>
        <family val="2"/>
      </rPr>
      <t xml:space="preserve">Calibration for Sensor:
</t>
    </r>
    <r>
      <rPr>
        <sz val="9"/>
        <color rgb="FF0000FF"/>
        <rFont val="Arial"/>
        <family val="2"/>
      </rPr>
      <t>N.A
(Renew in 2020)</t>
    </r>
  </si>
  <si>
    <r>
      <rPr>
        <b/>
        <sz val="9"/>
        <color rgb="FF0000FF"/>
        <rFont val="Arial"/>
        <family val="2"/>
      </rPr>
      <t xml:space="preserve">PM for Fridge:
Under warranty:
</t>
    </r>
    <r>
      <rPr>
        <sz val="9"/>
        <color rgb="FF0000FF"/>
        <rFont val="Arial"/>
        <family val="2"/>
      </rPr>
      <t xml:space="preserve">07 Mar 2019 to 06 Mar 2021
</t>
    </r>
    <r>
      <rPr>
        <b/>
        <sz val="9"/>
        <color rgb="FF0000FF"/>
        <rFont val="Arial"/>
        <family val="2"/>
      </rPr>
      <t>Under contract:</t>
    </r>
    <r>
      <rPr>
        <sz val="9"/>
        <color rgb="FF0000FF"/>
        <rFont val="Arial"/>
        <family val="2"/>
      </rPr>
      <t xml:space="preserve">
07 Mar 2021 to 06 Mar 2023
(Refer to PO# 2018-530)
</t>
    </r>
    <r>
      <rPr>
        <b/>
        <sz val="9"/>
        <color rgb="FF0000FF"/>
        <rFont val="Arial"/>
        <family val="2"/>
      </rPr>
      <t>Calibration for Sensor:</t>
    </r>
    <r>
      <rPr>
        <sz val="9"/>
        <color rgb="FF0000FF"/>
        <rFont val="Arial"/>
        <family val="2"/>
      </rPr>
      <t xml:space="preserve">
N.A
(Renew in 2020)</t>
    </r>
  </si>
  <si>
    <r>
      <t xml:space="preserve">Dual Channel Temperature
Transmitter with LCD Display
</t>
    </r>
    <r>
      <rPr>
        <i/>
        <sz val="9"/>
        <rFont val="Arial"/>
        <family val="2"/>
      </rPr>
      <t>(Used on Freezer 2)</t>
    </r>
  </si>
  <si>
    <t>Y - Validated by Installation Qualification (IQ) VAL001288 for Freezer 2</t>
  </si>
  <si>
    <r>
      <t xml:space="preserve">Dual Channel Temperature 
Transmitter with LCD Display
</t>
    </r>
    <r>
      <rPr>
        <i/>
        <sz val="9"/>
        <rFont val="Arial"/>
        <family val="2"/>
      </rPr>
      <t>(Used on Freezer 2)</t>
    </r>
  </si>
  <si>
    <t>Y - Validated by Installation Qualification (IQ) VAL001397 for Freezer 1</t>
  </si>
  <si>
    <t>18027522502693</t>
  </si>
  <si>
    <t>17312522511544</t>
  </si>
  <si>
    <t>Note:  (1) DGP may apply company's QMS procedure for calibration / verification / validation accepted by Waters in this form.
           (2) DGP shall conduct necessary revalidation / verification if the equipments require repairs or are relocated.
           (3) Any amendment to the form shall be updated in the footnote and notify Waters for signatory.</t>
  </si>
  <si>
    <r>
      <rPr>
        <b/>
        <sz val="9"/>
        <color rgb="FF0000FF"/>
        <rFont val="Arial"/>
        <family val="2"/>
      </rPr>
      <t xml:space="preserve">PM for Fridge:
Under warranty:
</t>
    </r>
    <r>
      <rPr>
        <sz val="9"/>
        <color rgb="FF0000FF"/>
        <rFont val="Arial"/>
        <family val="2"/>
      </rPr>
      <t xml:space="preserve">05 Aug 2019 to 04 Aug 2020
</t>
    </r>
    <r>
      <rPr>
        <b/>
        <sz val="9"/>
        <color rgb="FF0000FF"/>
        <rFont val="Arial"/>
        <family val="2"/>
      </rPr>
      <t xml:space="preserve">Under contract:
</t>
    </r>
    <r>
      <rPr>
        <sz val="9"/>
        <color rgb="FF0000FF"/>
        <rFont val="Arial"/>
        <family val="2"/>
      </rPr>
      <t>05 Aug 2020 to 04 Aug 2023
(Refer to PO# 2019-147)
Calibration for Sensor:
N.A
(Renew in 2020)</t>
    </r>
  </si>
  <si>
    <t>Hanwell / 
Bio Laboratories</t>
  </si>
  <si>
    <r>
      <t xml:space="preserve">PM:
Under contract:
</t>
    </r>
    <r>
      <rPr>
        <sz val="9"/>
        <color rgb="FF0000FF"/>
        <rFont val="Arial"/>
        <family val="2"/>
      </rPr>
      <t>N.A
(Renew in 2020)</t>
    </r>
    <r>
      <rPr>
        <b/>
        <sz val="9"/>
        <color rgb="FF0000FF"/>
        <rFont val="Arial"/>
        <family val="2"/>
      </rPr>
      <t xml:space="preserve">
Calibration:
Under contract:
</t>
    </r>
    <r>
      <rPr>
        <sz val="9"/>
        <color rgb="FF0000FF"/>
        <rFont val="Arial"/>
        <family val="2"/>
      </rPr>
      <t>N.A</t>
    </r>
    <r>
      <rPr>
        <b/>
        <sz val="9"/>
        <color rgb="FF0000FF"/>
        <rFont val="Arial"/>
        <family val="2"/>
      </rPr>
      <t xml:space="preserve">
</t>
    </r>
    <r>
      <rPr>
        <sz val="9"/>
        <color rgb="FF0000FF"/>
        <rFont val="Arial"/>
        <family val="2"/>
      </rPr>
      <t>(Renew in 2020)</t>
    </r>
  </si>
  <si>
    <t xml:space="preserve">
Equipment are not in used currently</t>
  </si>
  <si>
    <r>
      <t xml:space="preserve">Calibration:
Under contract:
</t>
    </r>
    <r>
      <rPr>
        <sz val="9"/>
        <color rgb="FF0000FF"/>
        <rFont val="Arial"/>
        <family val="2"/>
      </rPr>
      <t>N.A</t>
    </r>
    <r>
      <rPr>
        <b/>
        <sz val="9"/>
        <color rgb="FF0000FF"/>
        <rFont val="Arial"/>
        <family val="2"/>
      </rPr>
      <t xml:space="preserve">
</t>
    </r>
    <r>
      <rPr>
        <sz val="9"/>
        <color rgb="FF0000FF"/>
        <rFont val="Arial"/>
        <family val="2"/>
      </rPr>
      <t>(Renew in 2020)</t>
    </r>
  </si>
  <si>
    <r>
      <t xml:space="preserve">PM:
Under contract:
</t>
    </r>
    <r>
      <rPr>
        <sz val="9"/>
        <color rgb="FF0000FF"/>
        <rFont val="Arial"/>
        <family val="2"/>
      </rPr>
      <t>N.A
(Renew in 2020)</t>
    </r>
  </si>
  <si>
    <t>V171</t>
  </si>
  <si>
    <t>W1-19GC0152</t>
  </si>
  <si>
    <t>44K-0204</t>
  </si>
  <si>
    <t>2020-012</t>
  </si>
  <si>
    <t>2020 Data</t>
  </si>
  <si>
    <t>2020 Billing Party</t>
  </si>
  <si>
    <t>2020 Billing Period</t>
  </si>
  <si>
    <t>2020 PO#</t>
  </si>
  <si>
    <t>2020-015</t>
  </si>
  <si>
    <t>2020-013</t>
  </si>
  <si>
    <t>DELL</t>
  </si>
  <si>
    <t>1908FPT</t>
  </si>
  <si>
    <t>CN-0G474H-74443-8A6-G819</t>
  </si>
  <si>
    <t>E190SF</t>
  </si>
  <si>
    <t>CN-0G530N-72872-07N-13UI</t>
  </si>
  <si>
    <t>CN-0G530N-72872-07A-CU3I</t>
  </si>
  <si>
    <t>CN-0G530N-72872-044-08RS</t>
  </si>
  <si>
    <t>CN-0G425H-72872-86U-0HAS-A01</t>
  </si>
  <si>
    <t>E1916H</t>
  </si>
  <si>
    <t>CN-0NC02M-FCC00-81M-CW5I-A06</t>
  </si>
  <si>
    <r>
      <t xml:space="preserve">AU3A0616013949
</t>
    </r>
    <r>
      <rPr>
        <sz val="9"/>
        <color rgb="FF00B0F0"/>
        <rFont val="Arial"/>
        <family val="2"/>
      </rPr>
      <t>** Faulty</t>
    </r>
  </si>
  <si>
    <r>
      <t xml:space="preserve">MJ17HMEX901669E
</t>
    </r>
    <r>
      <rPr>
        <sz val="9"/>
        <color rgb="FF00B0F0"/>
        <rFont val="Arial"/>
        <family val="2"/>
      </rPr>
      <t>** Faulty</t>
    </r>
  </si>
  <si>
    <t>Freezer 3 / 06171066150</t>
  </si>
  <si>
    <t>Yuda</t>
  </si>
  <si>
    <t>YD-022F</t>
  </si>
  <si>
    <t>12/YD-022F/387-2019</t>
  </si>
  <si>
    <t>SIS</t>
  </si>
  <si>
    <t>2020-035</t>
  </si>
  <si>
    <t>update calibration date</t>
  </si>
  <si>
    <t>Yes</t>
  </si>
  <si>
    <t>Freezer 4 / 49191097291</t>
  </si>
  <si>
    <r>
      <t xml:space="preserve">FREEZER 2 / 48.18 1086882 
</t>
    </r>
    <r>
      <rPr>
        <sz val="9"/>
        <color rgb="FF00B0F0"/>
        <rFont val="Arial"/>
        <family val="2"/>
      </rPr>
      <t xml:space="preserve">*Leakage freezer </t>
    </r>
  </si>
  <si>
    <t>UPDATED ON : 02 Mar 20</t>
  </si>
  <si>
    <t xml:space="preserve">UPDATED ON : </t>
  </si>
  <si>
    <r>
      <rPr>
        <b/>
        <sz val="9"/>
        <color rgb="FF0000FF"/>
        <rFont val="Arial"/>
        <family val="2"/>
      </rPr>
      <t>PM for Fridge:
Warranty Period:</t>
    </r>
    <r>
      <rPr>
        <sz val="9"/>
        <color rgb="FF0000FF"/>
        <rFont val="Arial"/>
        <family val="2"/>
      </rPr>
      <t xml:space="preserve">
</t>
    </r>
    <r>
      <rPr>
        <i/>
        <sz val="9"/>
        <color rgb="FF0000FF"/>
        <rFont val="Arial"/>
        <family val="2"/>
      </rPr>
      <t xml:space="preserve">19 Jul 2017 to 18 Jul 2018
</t>
    </r>
    <r>
      <rPr>
        <b/>
        <sz val="9"/>
        <color rgb="FF0000FF"/>
        <rFont val="Arial"/>
        <family val="2"/>
      </rPr>
      <t>Under contract:</t>
    </r>
    <r>
      <rPr>
        <i/>
        <sz val="9"/>
        <color rgb="FF0000FF"/>
        <rFont val="Arial"/>
        <family val="2"/>
      </rPr>
      <t xml:space="preserve">
15 Mar 2020 to 14 Mar 2021</t>
    </r>
    <r>
      <rPr>
        <sz val="9"/>
        <color rgb="FF0000FF"/>
        <rFont val="Arial"/>
        <family val="2"/>
      </rPr>
      <t xml:space="preserve">
(Refer to PO# 2019-460)
</t>
    </r>
    <r>
      <rPr>
        <b/>
        <sz val="9"/>
        <color rgb="FF0000FF"/>
        <rFont val="Arial"/>
        <family val="2"/>
      </rPr>
      <t xml:space="preserve">Calibration for Sensor:
</t>
    </r>
    <r>
      <rPr>
        <sz val="9"/>
        <color rgb="FF0000FF"/>
        <rFont val="Arial"/>
        <family val="2"/>
      </rPr>
      <t>N.A</t>
    </r>
    <r>
      <rPr>
        <b/>
        <sz val="9"/>
        <color rgb="FF0000FF"/>
        <rFont val="Arial"/>
        <family val="2"/>
      </rPr>
      <t xml:space="preserve">
</t>
    </r>
    <r>
      <rPr>
        <sz val="9"/>
        <color rgb="FF0000FF"/>
        <rFont val="Arial"/>
        <family val="2"/>
      </rPr>
      <t>(Renew in 2020)</t>
    </r>
  </si>
  <si>
    <r>
      <t>LOGGER# 5 / 1216-00090</t>
    </r>
    <r>
      <rPr>
        <sz val="9"/>
        <rFont val="Calibri"/>
        <family val="2"/>
        <scheme val="minor"/>
      </rPr>
      <t xml:space="preserve"> </t>
    </r>
  </si>
  <si>
    <t>PM contract details / Last and next CAL date updated</t>
  </si>
  <si>
    <t>next CAL date updated</t>
  </si>
  <si>
    <t>Waters consigned equipment list, Total : 9 items (with payment)</t>
  </si>
  <si>
    <t>Date : 03-Apr-2020 (Rev 02)</t>
  </si>
  <si>
    <t>Calibration Cost
(SGD / USD)</t>
  </si>
  <si>
    <t>04/09/2019</t>
  </si>
  <si>
    <t>04/09/2020</t>
  </si>
  <si>
    <t>Waters Consigned equipment</t>
  </si>
  <si>
    <t>17/03/2020</t>
  </si>
  <si>
    <t>17/03/2021</t>
  </si>
  <si>
    <t>SGD490.00</t>
  </si>
  <si>
    <r>
      <t xml:space="preserve">Waters USA Consign equipment
</t>
    </r>
    <r>
      <rPr>
        <sz val="10"/>
        <color indexed="12"/>
        <rFont val="Arial"/>
        <family val="2"/>
      </rPr>
      <t>For the calibration cost not fixed, Keysight will follow the marketing quote</t>
    </r>
  </si>
  <si>
    <t>07/08/2019</t>
  </si>
  <si>
    <t>SGD323.00</t>
  </si>
  <si>
    <r>
      <t xml:space="preserve">Waters USA Consign equipment
Unit sent to Paul on Apr 2019.
For the calibration cost not fixed, Keysight will follow the marketing quote
Unit sent to Paul on Apr 2019.
</t>
    </r>
    <r>
      <rPr>
        <sz val="10"/>
        <color indexed="12"/>
        <rFont val="Arial"/>
        <family val="2"/>
      </rPr>
      <t>Chwee Nai rerceived the unit after repaired on 16-Dec-19</t>
    </r>
  </si>
  <si>
    <t>25/04/2019</t>
  </si>
  <si>
    <t>25/04/2020</t>
  </si>
  <si>
    <t>Waters USA Consign equipment
For the calibration cost not fixed, Keysight will follow the marketing quote</t>
  </si>
  <si>
    <t>14/06/2019</t>
  </si>
  <si>
    <t>14/06/2020</t>
  </si>
  <si>
    <r>
      <t xml:space="preserve">Waters USA Consign equipment
Unit sent to Paul on Apr 2019.
For the calibration cost not fixed, Keysight will follow the marketing quote
</t>
    </r>
    <r>
      <rPr>
        <sz val="10"/>
        <color indexed="12"/>
        <rFont val="Arial"/>
        <family val="2"/>
      </rPr>
      <t>Paul email to Jason on 02-Oct-19, the unit was repaired and ready to go back to GES, now awaiting for the return 
Paul email advise on 17-Dec, this unit have been trying to have it repaired</t>
    </r>
  </si>
  <si>
    <t>WATERS  (CLEAN ROOM)</t>
  </si>
  <si>
    <t>02/07/2019</t>
  </si>
  <si>
    <t>02/07/2020</t>
  </si>
  <si>
    <t>SGD1485.10</t>
  </si>
  <si>
    <r>
      <t xml:space="preserve">Consigned Equipment
Leybold collected leak bottle on 29-Jan-2020
In-house calibration Price SGD1185.10, onsite labour for TL7 exchange (1 trip) SGD300.00, Total : SGD1485.10
</t>
    </r>
    <r>
      <rPr>
        <b/>
        <sz val="10"/>
        <color indexed="12"/>
        <rFont val="Arial"/>
        <family val="2"/>
      </rPr>
      <t>Will billing once completed the calibration</t>
    </r>
  </si>
  <si>
    <t>Waters
(QDa/Beacon)</t>
  </si>
  <si>
    <t>W1-19GC0151</t>
  </si>
  <si>
    <t>Leak Detector (Inficon)</t>
  </si>
  <si>
    <t>Inficon</t>
  </si>
  <si>
    <t>TL7</t>
  </si>
  <si>
    <t>INFICON</t>
  </si>
  <si>
    <t>03/04/2020</t>
  </si>
  <si>
    <t>SGD$2180.00</t>
  </si>
  <si>
    <r>
      <t xml:space="preserve">Consigned equipment
</t>
    </r>
    <r>
      <rPr>
        <b/>
        <sz val="10"/>
        <color indexed="12"/>
        <rFont val="Arial"/>
        <family val="2"/>
      </rPr>
      <t xml:space="preserve">In process arrange for calibration
</t>
    </r>
    <r>
      <rPr>
        <b/>
        <sz val="10"/>
        <color indexed="12"/>
        <rFont val="Arial"/>
        <family val="2"/>
      </rPr>
      <t>Will billing once completed the calibration</t>
    </r>
  </si>
  <si>
    <t>Waters consigned equipment list, Total : 75 items. Waters will settle the calibration cost with Micro Precision directly</t>
  </si>
  <si>
    <t>02/05/2019</t>
  </si>
  <si>
    <t>02/05/2020</t>
  </si>
  <si>
    <t>Waters USA Consign equipment
In your List, remain Micro Precision for calibration
Waters will settle the calibration cost with Micro Precision directly as per HuaZhen email on 21-Feb-2020 (4.26 pm)</t>
  </si>
  <si>
    <t>18/02/2020</t>
  </si>
  <si>
    <t>18/02/2021</t>
  </si>
  <si>
    <t>Waters USA Consign equipment
Item not in your list, current cal by Micro Precision
Waters will settle the calibration cost with Micro Precision directly as per HuaZhen email on 21-Feb-2020 (4.26 pm)</t>
  </si>
  <si>
    <r>
      <t xml:space="preserve">Electronic Load Plug-In Module / Control Mainframe </t>
    </r>
    <r>
      <rPr>
        <b/>
        <sz val="10"/>
        <color indexed="8"/>
        <rFont val="Arial"/>
        <family val="2"/>
      </rPr>
      <t>with 4 DC Electronic Load 6A/60A/80V 300W</t>
    </r>
  </si>
  <si>
    <t>63145125/95148
(S/N : ID#95184, ID#95185, ID#95186, ID#95187)</t>
  </si>
  <si>
    <t>10/07/2019</t>
  </si>
  <si>
    <t>10/07/2020</t>
  </si>
  <si>
    <t>06/11/2019</t>
  </si>
  <si>
    <t>06/11/2020</t>
  </si>
  <si>
    <t>16/04/2019</t>
  </si>
  <si>
    <t>16/04/2021</t>
  </si>
  <si>
    <t>10/10/2020</t>
  </si>
  <si>
    <t>26/03/2019</t>
  </si>
  <si>
    <t>26/03/2020</t>
  </si>
  <si>
    <r>
      <rPr>
        <sz val="10"/>
        <color indexed="8"/>
        <rFont val="Arial"/>
        <family val="2"/>
      </rPr>
      <t xml:space="preserve">Waters USA Consign equipment
</t>
    </r>
    <r>
      <rPr>
        <b/>
        <sz val="10"/>
        <color indexed="12"/>
        <rFont val="Arial"/>
        <family val="2"/>
      </rPr>
      <t>In your List, remain Micro Precision for calibration
Waters will settle the calibration cost with Micro Precision directly as per HuaZhen email on 21-Feb-2020 (4.26 pm)</t>
    </r>
    <r>
      <rPr>
        <sz val="10"/>
        <color indexed="8"/>
        <rFont val="Arial"/>
        <family val="2"/>
      </rPr>
      <t xml:space="preserve">
Spare unit, Can't Calibrate during onsite calibration on 03-Mar-2020
When cal officer tried to run the soft panel software for both the model and both were unable to detect, then run self test and the result showed was fail.
When cal officer swap back to the original modules (existing modules), showed the same fail result. Will arrange recal on May 2020</t>
    </r>
  </si>
  <si>
    <r>
      <t xml:space="preserve">Waters USA Consign equipment
In your List, remain Micro Precision for calibration
Waters will settle the calibration cost with Micro Precision directly as per HuaZhen email on 21-Feb-2020 (4.26 pm)
Unit was failed Amplitude Accuracy &amp;  DC Offset Accuracy test during calibration on 10-July-19. 
</t>
    </r>
    <r>
      <rPr>
        <sz val="10"/>
        <color indexed="10"/>
        <rFont val="Arial"/>
        <family val="2"/>
      </rPr>
      <t>Micro Precision can't find the root cause of the failure on this unit and return it as un-serviced to GES on 21-Jan-2020.
Now Pending HuaZhen advise whether can return to Waters for repair</t>
    </r>
  </si>
  <si>
    <t>Waters UK Consign equipment
In your List, remain Micro Precision for calibration
Waters will settle the calibration cost with Micro Precision directly as per HuaZhen email on 21-Feb-2020 (4.26 pm)</t>
  </si>
  <si>
    <t>MY46000178 
(ID#97025)</t>
  </si>
  <si>
    <t>MY44028120
(ID#97026)</t>
  </si>
  <si>
    <t>B020696 
(ID#97024)</t>
  </si>
  <si>
    <t>1CA64F1 
(ID#97021)</t>
  </si>
  <si>
    <t>1CA64E1
(ID#97022)</t>
  </si>
  <si>
    <t>1CD658C 
(ID#97023)</t>
  </si>
  <si>
    <t>05/03/2019</t>
  </si>
  <si>
    <t>05/03/2021</t>
  </si>
  <si>
    <t>WATERS
(LC Model)</t>
  </si>
  <si>
    <t>03/03/2020</t>
  </si>
  <si>
    <t>03/03/2021</t>
  </si>
  <si>
    <t>Consigned equipment
In your list, remain Micro Precision for calibration
Waters will settle the calibration cost with Micro Precision directly as per HuaZhen email on 21-Feb-2020 (4.26 pm)</t>
  </si>
  <si>
    <t>15/01/2020</t>
  </si>
  <si>
    <t>15/01/2021</t>
  </si>
  <si>
    <t>WATERS
(MS(QDA)</t>
  </si>
  <si>
    <t>13/8/2019</t>
  </si>
  <si>
    <t>13/8/2020</t>
  </si>
  <si>
    <r>
      <rPr>
        <strike/>
        <sz val="10"/>
        <color indexed="10"/>
        <rFont val="Arial"/>
        <family val="2"/>
      </rPr>
      <t>Bestlabs</t>
    </r>
    <r>
      <rPr>
        <sz val="10"/>
        <rFont val="Arial"/>
        <family val="2"/>
      </rPr>
      <t xml:space="preserve">
Micro Precision</t>
    </r>
  </si>
  <si>
    <t>Consigned equipment
In your list, but will change to Micro Precision for calibration instead of Bestlabs as per your email list infomation
Waters will settle the calibration cost with Micro Precision directly as per HuaZhen email on 21-Feb-2020 (4.26 pm)</t>
  </si>
  <si>
    <r>
      <rPr>
        <strike/>
        <sz val="10"/>
        <color indexed="10"/>
        <rFont val="Arial"/>
        <family val="2"/>
      </rPr>
      <t xml:space="preserve">MING DENG </t>
    </r>
    <r>
      <rPr>
        <sz val="10"/>
        <rFont val="Arial"/>
        <family val="2"/>
      </rPr>
      <t xml:space="preserve">
Micro Precision</t>
    </r>
  </si>
  <si>
    <t>08/05/2020</t>
  </si>
  <si>
    <t>Consigned equipment
In your list, as per Huazhen information this unit will change to Micro Precision instead of Ming Deng for next calibration
Waters will settle the calibration cost with Micro Precision directly as per HuaZhen email on 21-Feb-2020 (4.26 pm)</t>
  </si>
  <si>
    <t>02/01/2020</t>
  </si>
  <si>
    <r>
      <rPr>
        <strike/>
        <sz val="10"/>
        <color indexed="10"/>
        <rFont val="Arial"/>
        <family val="2"/>
      </rPr>
      <t>SGS</t>
    </r>
    <r>
      <rPr>
        <sz val="10"/>
        <rFont val="Arial"/>
        <family val="2"/>
      </rPr>
      <t xml:space="preserve">
Micro Precision</t>
    </r>
  </si>
  <si>
    <t>03/01/2020</t>
  </si>
  <si>
    <t>03/01/2021</t>
  </si>
  <si>
    <t>Consigned equipment
In your list, will change to Micro Precision for calibration instead of SGS as per HuaZhen email list
Waters will settle the calibration cost with Micro Precision directly as per HuaZhen email on 21-Feb-2020 (4.26 pm)</t>
  </si>
  <si>
    <t>26/06/2019</t>
  </si>
  <si>
    <t>26/06/2020</t>
  </si>
  <si>
    <t>V045</t>
  </si>
  <si>
    <t>S/+A4:G229N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</si>
</sst>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_(&quot;$&quot;* \(#,##0.00\);_(&quot;$&quot;* &quot;-&quot;??_);_(@_)"/>
    <numFmt numFmtId="43" formatCode="_(* #,##0.00_);_(* \(#,##0.00\);_(* &quot;-&quot;??_);_(@_)"/>
    <numFmt numFmtId="164" formatCode="0.00_)"/>
    <numFmt numFmtId="165" formatCode="General_)"/>
    <numFmt numFmtId="166" formatCode="dd\/mm\/yy"/>
    <numFmt numFmtId="167" formatCode="mm/dd/yy;@"/>
    <numFmt numFmtId="168" formatCode="[$-409]dd\-mmm\-yy;@"/>
    <numFmt numFmtId="169" formatCode="&quot;IR£&quot;#,##0.00;\-&quot;IR£&quot;#,##0.00"/>
    <numFmt numFmtId="170" formatCode="&quot;IR£&quot;#,##0.00;[Red]\-&quot;IR£&quot;#,##0.00"/>
    <numFmt numFmtId="171" formatCode="_-&quot;IR£&quot;* #,##0_-;\-&quot;IR£&quot;* #,##0_-;_-&quot;IR£&quot;* &quot;-&quot;_-;_-@_-"/>
    <numFmt numFmtId="172" formatCode="_-&quot;IR£&quot;* #,##0.00_-;\-&quot;IR£&quot;* #,##0.00_-;_-&quot;IR£&quot;* &quot;-&quot;??_-;_-@_-"/>
    <numFmt numFmtId="173" formatCode="&quot;L.&quot;\ #,##0;\-&quot;L.&quot;\ #,##0"/>
    <numFmt numFmtId="174" formatCode="&quot;L.&quot;\ #,##0;[Red]\-&quot;L.&quot;\ #,##0"/>
    <numFmt numFmtId="175" formatCode="hh:mm:ss\ AM/PM_)"/>
    <numFmt numFmtId="176" formatCode="_-* #,##0.0_-;\-* #,##0.0_-;_-* &quot;-&quot;??_-;_-@_-"/>
    <numFmt numFmtId="177" formatCode="&quot;IR£&quot;#,##0;[Red]\-&quot;IR£&quot;#,##0"/>
    <numFmt numFmtId="178" formatCode="&quot;$&quot;#,##0.00"/>
    <numFmt numFmtId="179" formatCode="_-* #,##0.00_-;\-* #,##0.00_-;_-* &quot;-&quot;??_-;_-@_-"/>
    <numFmt numFmtId="180" formatCode="###,000"/>
    <numFmt numFmtId="181" formatCode="000"/>
    <numFmt numFmtId="182" formatCode="[$-409]d\-mmm\-yy;@"/>
    <numFmt numFmtId="183" formatCode="dd\-mmm\-yy"/>
  </numFmts>
  <fonts count="99" x14ac:knownFonts="1">
    <font>
      <sz val="11"/>
      <color theme="1"/>
      <name val="Calibri"/>
      <family val="2"/>
      <scheme val="minor"/>
    </font>
    <font>
      <sz val="11"/>
      <color theme="1"/>
      <name val="Calibri"/>
      <family val="2"/>
      <scheme val="minor"/>
    </font>
    <font>
      <sz val="10"/>
      <name val="Arial"/>
      <family val="2"/>
    </font>
    <font>
      <sz val="1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name val="Helv"/>
    </font>
    <font>
      <i/>
      <sz val="11"/>
      <color indexed="23"/>
      <name val="Calibri"/>
      <family val="2"/>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b/>
      <sz val="14"/>
      <name val="Helv"/>
    </font>
    <font>
      <sz val="11"/>
      <color indexed="52"/>
      <name val="Calibri"/>
      <family val="2"/>
    </font>
    <font>
      <sz val="11"/>
      <color indexed="60"/>
      <name val="Calibri"/>
      <family val="2"/>
    </font>
    <font>
      <b/>
      <i/>
      <sz val="16"/>
      <name val="Helv"/>
    </font>
    <font>
      <b/>
      <sz val="11"/>
      <color indexed="63"/>
      <name val="Calibri"/>
      <family val="2"/>
    </font>
    <font>
      <sz val="24"/>
      <color indexed="13"/>
      <name val="Helv"/>
    </font>
    <font>
      <b/>
      <sz val="18"/>
      <color indexed="56"/>
      <name val="Cambria"/>
      <family val="2"/>
    </font>
    <font>
      <b/>
      <sz val="11"/>
      <color indexed="8"/>
      <name val="Calibri"/>
      <family val="2"/>
    </font>
    <font>
      <sz val="11"/>
      <color indexed="10"/>
      <name val="Calibri"/>
      <family val="2"/>
    </font>
    <font>
      <sz val="12"/>
      <name val="Times New Roman"/>
      <family val="1"/>
    </font>
    <font>
      <b/>
      <sz val="16"/>
      <color theme="1"/>
      <name val="Arial"/>
      <family val="2"/>
    </font>
    <font>
      <sz val="16"/>
      <name val="Arial"/>
      <family val="2"/>
    </font>
    <font>
      <b/>
      <sz val="16"/>
      <name val="Arial"/>
      <family val="2"/>
    </font>
    <font>
      <sz val="10"/>
      <name val="Courier"/>
      <family val="3"/>
    </font>
    <font>
      <b/>
      <sz val="10"/>
      <name val="Arial"/>
      <family val="2"/>
    </font>
    <font>
      <b/>
      <sz val="10"/>
      <color indexed="11"/>
      <name val="Arial"/>
      <family val="2"/>
    </font>
    <font>
      <b/>
      <sz val="10"/>
      <color theme="1"/>
      <name val="Arial"/>
      <family val="2"/>
    </font>
    <font>
      <b/>
      <sz val="10"/>
      <color rgb="FF0000FF"/>
      <name val="Arial"/>
      <family val="2"/>
    </font>
    <font>
      <sz val="10"/>
      <color theme="1"/>
      <name val="Arial"/>
      <family val="2"/>
    </font>
    <font>
      <sz val="10"/>
      <color indexed="10"/>
      <name val="Arial"/>
      <family val="2"/>
    </font>
    <font>
      <sz val="10"/>
      <color indexed="8"/>
      <name val="Arial"/>
      <family val="2"/>
    </font>
    <font>
      <b/>
      <sz val="10"/>
      <color indexed="12"/>
      <name val="Arial"/>
      <family val="2"/>
    </font>
    <font>
      <b/>
      <sz val="12"/>
      <name val="Arial"/>
      <family val="2"/>
    </font>
    <font>
      <sz val="10"/>
      <color indexed="12"/>
      <name val="Arial"/>
      <family val="2"/>
    </font>
    <font>
      <sz val="10"/>
      <color rgb="FFFF0000"/>
      <name val="Arial"/>
      <family val="2"/>
    </font>
    <font>
      <b/>
      <sz val="10"/>
      <color indexed="10"/>
      <name val="Arial"/>
      <family val="2"/>
    </font>
    <font>
      <sz val="10"/>
      <color rgb="FF000000"/>
      <name val="Arial"/>
      <family val="2"/>
    </font>
    <font>
      <sz val="11"/>
      <color theme="1"/>
      <name val="Calibri"/>
      <family val="2"/>
    </font>
    <font>
      <sz val="11"/>
      <color rgb="FF000000"/>
      <name val="Calibri"/>
      <family val="2"/>
      <scheme val="minor"/>
    </font>
    <font>
      <sz val="9"/>
      <name val="Arial"/>
      <family val="2"/>
    </font>
    <font>
      <b/>
      <sz val="9"/>
      <name val="Arial"/>
      <family val="2"/>
    </font>
    <font>
      <b/>
      <sz val="10"/>
      <name val="Calibri"/>
      <family val="2"/>
      <scheme val="minor"/>
    </font>
    <font>
      <b/>
      <sz val="10"/>
      <color theme="1"/>
      <name val="Calibri"/>
      <family val="2"/>
      <scheme val="minor"/>
    </font>
    <font>
      <sz val="10"/>
      <name val="Calibri"/>
      <family val="2"/>
      <scheme val="minor"/>
    </font>
    <font>
      <sz val="10"/>
      <color theme="1"/>
      <name val="Calibri"/>
      <family val="2"/>
      <scheme val="minor"/>
    </font>
    <font>
      <sz val="8"/>
      <color rgb="FF000000"/>
      <name val="Arial"/>
      <family val="2"/>
    </font>
    <font>
      <sz val="8"/>
      <color rgb="FF1F497D"/>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b/>
      <sz val="9"/>
      <color theme="1"/>
      <name val="Arial"/>
      <family val="2"/>
    </font>
    <font>
      <sz val="9"/>
      <color theme="1"/>
      <name val="Arial"/>
      <family val="2"/>
    </font>
    <font>
      <sz val="9"/>
      <color rgb="FF0000FF"/>
      <name val="Arial"/>
      <family val="2"/>
    </font>
    <font>
      <b/>
      <sz val="9"/>
      <color rgb="FF0000FF"/>
      <name val="Arial"/>
      <family val="2"/>
    </font>
    <font>
      <i/>
      <sz val="9"/>
      <color rgb="FF0000FF"/>
      <name val="Arial"/>
      <family val="2"/>
    </font>
    <font>
      <i/>
      <sz val="9"/>
      <name val="Arial"/>
      <family val="2"/>
    </font>
    <font>
      <b/>
      <i/>
      <sz val="9"/>
      <name val="Arial"/>
      <family val="2"/>
    </font>
    <font>
      <i/>
      <sz val="9"/>
      <color theme="1"/>
      <name val="Arial"/>
      <family val="2"/>
    </font>
    <font>
      <sz val="10"/>
      <name val="Courier"/>
      <family val="3"/>
    </font>
    <font>
      <sz val="10"/>
      <name val="Times New Roman"/>
      <family val="1"/>
    </font>
    <font>
      <b/>
      <sz val="14"/>
      <color theme="1"/>
      <name val="Arial"/>
      <family val="2"/>
    </font>
    <font>
      <sz val="12"/>
      <name val="Arial"/>
      <family val="2"/>
    </font>
    <font>
      <sz val="10"/>
      <color rgb="FF0000FF"/>
      <name val="Calibri"/>
      <family val="2"/>
      <scheme val="minor"/>
    </font>
    <font>
      <sz val="10"/>
      <color rgb="FF000000"/>
      <name val="Calibri"/>
      <family val="2"/>
      <scheme val="minor"/>
    </font>
    <font>
      <b/>
      <sz val="12"/>
      <color theme="0"/>
      <name val="Calibri"/>
      <family val="2"/>
      <scheme val="minor"/>
    </font>
    <font>
      <sz val="9"/>
      <color indexed="81"/>
      <name val="Tahoma"/>
      <family val="2"/>
    </font>
    <font>
      <b/>
      <sz val="9"/>
      <color indexed="81"/>
      <name val="Tahoma"/>
      <family val="2"/>
    </font>
    <font>
      <i/>
      <sz val="9"/>
      <color theme="3"/>
      <name val="Arial"/>
      <family val="2"/>
    </font>
    <font>
      <b/>
      <i/>
      <sz val="9"/>
      <color theme="1"/>
      <name val="Arial"/>
      <family val="2"/>
    </font>
    <font>
      <b/>
      <i/>
      <sz val="9"/>
      <color rgb="FF0000FF"/>
      <name val="Arial"/>
      <family val="2"/>
    </font>
    <font>
      <sz val="10"/>
      <color rgb="FF0000FF"/>
      <name val="Arial"/>
      <family val="2"/>
    </font>
    <font>
      <b/>
      <sz val="11"/>
      <color theme="1"/>
      <name val="Calibri"/>
      <family val="2"/>
      <scheme val="minor"/>
    </font>
    <font>
      <b/>
      <sz val="9"/>
      <color rgb="FFFF0000"/>
      <name val="Arial"/>
      <family val="2"/>
    </font>
    <font>
      <sz val="9"/>
      <color rgb="FF0000FF"/>
      <name val="Arabic Typesetting"/>
      <family val="4"/>
      <charset val="178"/>
    </font>
    <font>
      <sz val="8"/>
      <color theme="1"/>
      <name val="Calibri"/>
      <family val="2"/>
      <scheme val="minor"/>
    </font>
    <font>
      <sz val="9"/>
      <color theme="1" tint="0.249977111117893"/>
      <name val="Arial"/>
      <family val="2"/>
    </font>
    <font>
      <sz val="9"/>
      <color rgb="FF00B0F0"/>
      <name val="Arial"/>
      <family val="2"/>
    </font>
    <font>
      <sz val="9"/>
      <name val="Calibri"/>
      <family val="2"/>
      <scheme val="minor"/>
    </font>
    <font>
      <sz val="9"/>
      <color rgb="FFFF0000"/>
      <name val="Arial"/>
      <family val="2"/>
    </font>
    <font>
      <sz val="10"/>
      <name val="Courier"/>
    </font>
    <font>
      <b/>
      <sz val="10"/>
      <color rgb="FF00B050"/>
      <name val="Arial"/>
      <family val="2"/>
    </font>
    <font>
      <b/>
      <sz val="10"/>
      <color rgb="FF00B050"/>
      <name val="Times New Roman"/>
      <family val="1"/>
    </font>
    <font>
      <b/>
      <sz val="10"/>
      <color indexed="8"/>
      <name val="Arial"/>
      <family val="2"/>
    </font>
    <font>
      <strike/>
      <sz val="10"/>
      <color indexed="10"/>
      <name val="Arial"/>
      <family val="2"/>
    </font>
  </fonts>
  <fills count="61">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bgColor indexed="64"/>
      </patternFill>
    </fill>
    <fill>
      <patternFill patternType="solid">
        <fgColor rgb="FFFFCCFF"/>
        <bgColor indexed="64"/>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DBE5F1"/>
        <bgColor rgb="FFFFFFFF"/>
      </patternFill>
    </fill>
    <fill>
      <patternFill patternType="solid">
        <fgColor theme="4" tint="0.39997558519241921"/>
        <bgColor indexed="64"/>
      </patternFill>
    </fill>
    <fill>
      <patternFill patternType="solid">
        <fgColor rgb="FFFFFF99"/>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bgColor indexed="64"/>
      </patternFill>
    </fill>
    <fill>
      <patternFill patternType="solid">
        <fgColor theme="2" tint="-0.249977111117893"/>
        <bgColor indexed="64"/>
      </patternFill>
    </fill>
    <fill>
      <patternFill patternType="solid">
        <fgColor rgb="FFFFC000"/>
        <bgColor indexed="64"/>
      </patternFill>
    </fill>
    <fill>
      <patternFill patternType="solid">
        <fgColor rgb="FFC5D9F1"/>
        <bgColor indexed="64"/>
      </patternFill>
    </fill>
    <fill>
      <patternFill patternType="solid">
        <fgColor rgb="FF92D050"/>
        <bgColor indexed="64"/>
      </patternFill>
    </fill>
    <fill>
      <patternFill patternType="solid">
        <fgColor rgb="FFF2DCDB"/>
        <bgColor indexed="64"/>
      </patternFill>
    </fill>
    <fill>
      <patternFill patternType="solid">
        <fgColor theme="0" tint="-4.9989318521683403E-2"/>
        <bgColor indexed="64"/>
      </patternFill>
    </fill>
  </fills>
  <borders count="97">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hair">
        <color indexed="64"/>
      </top>
      <bottom style="thin">
        <color indexed="64"/>
      </bottom>
      <diagonal/>
    </border>
    <border>
      <left style="thin">
        <color indexed="64"/>
      </left>
      <right style="thin">
        <color indexed="64"/>
      </right>
      <top style="hair">
        <color indexed="64"/>
      </top>
      <bottom style="thick">
        <color indexed="64"/>
      </bottom>
      <diagonal/>
    </border>
    <border>
      <left style="thin">
        <color indexed="64"/>
      </left>
      <right style="thin">
        <color indexed="64"/>
      </right>
      <top/>
      <bottom style="thick">
        <color indexed="64"/>
      </bottom>
      <diagonal/>
    </border>
  </borders>
  <cellStyleXfs count="424">
    <xf numFmtId="0" fontId="0" fillId="0" borderId="0"/>
    <xf numFmtId="0" fontId="2" fillId="0" borderId="0"/>
    <xf numFmtId="0" fontId="2" fillId="0" borderId="0"/>
    <xf numFmtId="0" fontId="1" fillId="0" borderId="0"/>
    <xf numFmtId="0" fontId="2" fillId="0" borderId="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38" applyNumberFormat="0" applyAlignment="0" applyProtection="0"/>
    <xf numFmtId="0" fontId="7" fillId="21" borderId="38" applyNumberFormat="0" applyAlignment="0" applyProtection="0"/>
    <xf numFmtId="0" fontId="7" fillId="21" borderId="38" applyNumberFormat="0" applyAlignment="0" applyProtection="0"/>
    <xf numFmtId="0" fontId="8" fillId="22" borderId="39" applyNumberFormat="0" applyAlignment="0" applyProtection="0"/>
    <xf numFmtId="0" fontId="8" fillId="22" borderId="39" applyNumberFormat="0" applyAlignment="0" applyProtection="0"/>
    <xf numFmtId="0" fontId="8" fillId="22" borderId="39" applyNumberFormat="0" applyAlignment="0" applyProtection="0"/>
    <xf numFmtId="0" fontId="9" fillId="0" borderId="0"/>
    <xf numFmtId="0" fontId="9" fillId="0" borderId="4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38" fontId="12" fillId="23" borderId="0" applyNumberFormat="0" applyBorder="0" applyAlignment="0" applyProtection="0"/>
    <xf numFmtId="38" fontId="12" fillId="23" borderId="0" applyNumberFormat="0" applyBorder="0" applyAlignment="0" applyProtection="0"/>
    <xf numFmtId="38" fontId="12" fillId="23" borderId="0" applyNumberFormat="0" applyBorder="0" applyAlignment="0" applyProtection="0"/>
    <xf numFmtId="38" fontId="12" fillId="23" borderId="0" applyNumberFormat="0" applyBorder="0" applyAlignment="0" applyProtection="0"/>
    <xf numFmtId="0" fontId="13" fillId="0" borderId="41" applyNumberFormat="0" applyFill="0" applyAlignment="0" applyProtection="0"/>
    <xf numFmtId="0" fontId="13" fillId="0" borderId="41" applyNumberFormat="0" applyFill="0" applyAlignment="0" applyProtection="0"/>
    <xf numFmtId="0" fontId="13" fillId="0" borderId="41" applyNumberFormat="0" applyFill="0" applyAlignment="0" applyProtection="0"/>
    <xf numFmtId="0" fontId="14" fillId="0" borderId="42" applyNumberFormat="0" applyFill="0" applyAlignment="0" applyProtection="0"/>
    <xf numFmtId="0" fontId="14" fillId="0" borderId="42" applyNumberFormat="0" applyFill="0" applyAlignment="0" applyProtection="0"/>
    <xf numFmtId="0" fontId="14" fillId="0" borderId="42" applyNumberFormat="0" applyFill="0" applyAlignment="0" applyProtection="0"/>
    <xf numFmtId="0" fontId="15" fillId="0" borderId="43" applyNumberFormat="0" applyFill="0" applyAlignment="0" applyProtection="0"/>
    <xf numFmtId="0" fontId="15" fillId="0" borderId="43" applyNumberFormat="0" applyFill="0" applyAlignment="0" applyProtection="0"/>
    <xf numFmtId="0" fontId="15" fillId="0" borderId="4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10" fontId="12" fillId="24" borderId="44" applyNumberFormat="0" applyBorder="0" applyAlignment="0" applyProtection="0"/>
    <xf numFmtId="10" fontId="12" fillId="24" borderId="44" applyNumberFormat="0" applyBorder="0" applyAlignment="0" applyProtection="0"/>
    <xf numFmtId="10" fontId="12" fillId="25" borderId="44" applyNumberFormat="0" applyBorder="0" applyAlignment="0" applyProtection="0"/>
    <xf numFmtId="10" fontId="12" fillId="25" borderId="44" applyNumberFormat="0" applyBorder="0" applyAlignment="0" applyProtection="0"/>
    <xf numFmtId="10" fontId="12" fillId="25" borderId="44" applyNumberFormat="0" applyBorder="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8" fillId="26" borderId="40"/>
    <xf numFmtId="0" fontId="19" fillId="0" borderId="45" applyNumberFormat="0" applyFill="0" applyAlignment="0" applyProtection="0"/>
    <xf numFmtId="0" fontId="19" fillId="0" borderId="45" applyNumberFormat="0" applyFill="0" applyAlignment="0" applyProtection="0"/>
    <xf numFmtId="0" fontId="19" fillId="0" borderId="45" applyNumberFormat="0" applyFill="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164"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28" borderId="46" applyNumberFormat="0" applyFont="0" applyAlignment="0" applyProtection="0"/>
    <xf numFmtId="0" fontId="4" fillId="28" borderId="46" applyNumberFormat="0" applyFont="0" applyAlignment="0" applyProtection="0"/>
    <xf numFmtId="0" fontId="4" fillId="28" borderId="46" applyNumberFormat="0" applyFont="0" applyAlignment="0" applyProtection="0"/>
    <xf numFmtId="0" fontId="22" fillId="21" borderId="47" applyNumberFormat="0" applyAlignment="0" applyProtection="0"/>
    <xf numFmtId="0" fontId="22" fillId="21" borderId="47" applyNumberFormat="0" applyAlignment="0" applyProtection="0"/>
    <xf numFmtId="0" fontId="22" fillId="21" borderId="47"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0" fontId="9" fillId="0" borderId="0"/>
    <xf numFmtId="4" fontId="12" fillId="15" borderId="48" applyNumberFormat="0" applyProtection="0">
      <alignment horizontal="left" vertical="center" indent="1"/>
    </xf>
    <xf numFmtId="0" fontId="9" fillId="0" borderId="40"/>
    <xf numFmtId="0" fontId="23" fillId="29"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49" applyNumberFormat="0" applyFill="0" applyAlignment="0" applyProtection="0"/>
    <xf numFmtId="0" fontId="25" fillId="0" borderId="49" applyNumberFormat="0" applyFill="0" applyAlignment="0" applyProtection="0"/>
    <xf numFmtId="0" fontId="25" fillId="0" borderId="49" applyNumberFormat="0" applyFill="0" applyAlignment="0" applyProtection="0"/>
    <xf numFmtId="0" fontId="18" fillId="0" borderId="50"/>
    <xf numFmtId="0" fontId="18" fillId="0" borderId="4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5" fontId="31" fillId="0" borderId="0"/>
    <xf numFmtId="165" fontId="31" fillId="0" borderId="0"/>
    <xf numFmtId="0" fontId="1" fillId="0" borderId="0"/>
    <xf numFmtId="0" fontId="40" fillId="0" borderId="52" applyNumberFormat="0" applyAlignment="0" applyProtection="0">
      <alignment horizontal="left" vertical="center"/>
    </xf>
    <xf numFmtId="0" fontId="40" fillId="0" borderId="18">
      <alignment horizontal="left" vertical="center"/>
    </xf>
    <xf numFmtId="165" fontId="31" fillId="0" borderId="0"/>
    <xf numFmtId="165" fontId="31" fillId="0" borderId="0"/>
    <xf numFmtId="0" fontId="27" fillId="0" borderId="1" applyBorder="0">
      <alignment horizontal="center" vertical="center"/>
    </xf>
    <xf numFmtId="165" fontId="31" fillId="0" borderId="0"/>
    <xf numFmtId="0" fontId="2" fillId="0" borderId="0"/>
    <xf numFmtId="0" fontId="1" fillId="0" borderId="0"/>
    <xf numFmtId="165" fontId="31" fillId="0" borderId="0"/>
    <xf numFmtId="0" fontId="2" fillId="0" borderId="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71" fontId="2" fillId="0" borderId="0" applyFill="0" applyBorder="0" applyAlignment="0"/>
    <xf numFmtId="171" fontId="2" fillId="0" borderId="0" applyFill="0" applyBorder="0" applyAlignment="0"/>
    <xf numFmtId="172" fontId="2" fillId="0" borderId="0" applyFill="0" applyBorder="0" applyAlignment="0"/>
    <xf numFmtId="172" fontId="2" fillId="0" borderId="0" applyFill="0" applyBorder="0" applyAlignment="0"/>
    <xf numFmtId="173" fontId="2" fillId="0" borderId="0" applyFill="0" applyBorder="0" applyAlignment="0"/>
    <xf numFmtId="173"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4" fontId="38" fillId="0" borderId="0" applyFill="0" applyBorder="0" applyAlignment="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175" fontId="2" fillId="0" borderId="0"/>
    <xf numFmtId="173" fontId="2" fillId="0" borderId="0" applyFont="0" applyFill="0" applyBorder="0" applyAlignment="0" applyProtection="0"/>
    <xf numFmtId="173"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49" fontId="38" fillId="0" borderId="0" applyFill="0" applyBorder="0" applyAlignment="0"/>
    <xf numFmtId="177" fontId="2" fillId="0" borderId="0" applyFill="0" applyBorder="0" applyAlignment="0"/>
    <xf numFmtId="177" fontId="2" fillId="0" borderId="0" applyFill="0" applyBorder="0" applyAlignment="0"/>
    <xf numFmtId="169" fontId="2" fillId="0" borderId="0" applyFill="0" applyBorder="0" applyAlignment="0"/>
    <xf numFmtId="169" fontId="2" fillId="0" borderId="0" applyFill="0" applyBorder="0" applyAlignment="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44" fontId="1" fillId="0" borderId="0" applyFont="0" applyFill="0" applyBorder="0" applyAlignment="0" applyProtection="0"/>
    <xf numFmtId="0" fontId="2" fillId="0" borderId="0"/>
    <xf numFmtId="0" fontId="1" fillId="0" borderId="0"/>
    <xf numFmtId="0" fontId="53" fillId="0" borderId="54" applyNumberFormat="0" applyFont="0" applyFill="0" applyAlignment="0" applyProtection="0"/>
    <xf numFmtId="180" fontId="54" fillId="0" borderId="55" applyNumberFormat="0" applyProtection="0">
      <alignment horizontal="right" vertical="center"/>
    </xf>
    <xf numFmtId="180" fontId="55" fillId="0" borderId="56" applyNumberFormat="0" applyProtection="0">
      <alignment horizontal="right" vertical="center"/>
    </xf>
    <xf numFmtId="0" fontId="55" fillId="32" borderId="54" applyNumberFormat="0" applyAlignment="0" applyProtection="0">
      <alignment horizontal="left" vertical="center" indent="1"/>
    </xf>
    <xf numFmtId="0" fontId="56" fillId="33" borderId="56" applyNumberFormat="0" applyAlignment="0" applyProtection="0">
      <alignment horizontal="left" vertical="center" indent="1"/>
    </xf>
    <xf numFmtId="0" fontId="56" fillId="33" borderId="56" applyNumberFormat="0" applyAlignment="0" applyProtection="0">
      <alignment horizontal="left" vertical="center" indent="1"/>
    </xf>
    <xf numFmtId="0" fontId="57" fillId="0" borderId="57" applyNumberFormat="0" applyFill="0" applyBorder="0" applyAlignment="0" applyProtection="0"/>
    <xf numFmtId="0" fontId="57" fillId="33" borderId="56" applyNumberFormat="0" applyAlignment="0" applyProtection="0">
      <alignment horizontal="left" vertical="center" indent="1"/>
    </xf>
    <xf numFmtId="0" fontId="57" fillId="33" borderId="56" applyNumberFormat="0" applyAlignment="0" applyProtection="0">
      <alignment horizontal="left" vertical="center" indent="1"/>
    </xf>
    <xf numFmtId="180" fontId="58" fillId="34" borderId="55" applyNumberFormat="0" applyBorder="0" applyProtection="0">
      <alignment horizontal="right" vertical="center"/>
    </xf>
    <xf numFmtId="180" fontId="59" fillId="34" borderId="56" applyNumberFormat="0" applyBorder="0" applyProtection="0">
      <alignment horizontal="right" vertical="center"/>
    </xf>
    <xf numFmtId="0" fontId="57" fillId="35" borderId="56" applyNumberFormat="0" applyAlignment="0" applyProtection="0">
      <alignment horizontal="left" vertical="center" indent="1"/>
    </xf>
    <xf numFmtId="180" fontId="59" fillId="35" borderId="56" applyNumberFormat="0" applyProtection="0">
      <alignment horizontal="right" vertical="center"/>
    </xf>
    <xf numFmtId="0" fontId="60" fillId="0" borderId="57" applyNumberFormat="0" applyBorder="0" applyAlignment="0" applyProtection="0"/>
    <xf numFmtId="180" fontId="61" fillId="36" borderId="58" applyNumberFormat="0" applyBorder="0" applyAlignment="0" applyProtection="0">
      <alignment horizontal="right" vertical="center" indent="1"/>
    </xf>
    <xf numFmtId="180" fontId="62" fillId="37" borderId="58" applyNumberFormat="0" applyBorder="0" applyAlignment="0" applyProtection="0">
      <alignment horizontal="right" vertical="center" indent="1"/>
    </xf>
    <xf numFmtId="180" fontId="62" fillId="38" borderId="58" applyNumberFormat="0" applyBorder="0" applyAlignment="0" applyProtection="0">
      <alignment horizontal="right" vertical="center" indent="1"/>
    </xf>
    <xf numFmtId="180" fontId="63" fillId="39" borderId="58" applyNumberFormat="0" applyBorder="0" applyAlignment="0" applyProtection="0">
      <alignment horizontal="right" vertical="center" indent="1"/>
    </xf>
    <xf numFmtId="180" fontId="63" fillId="40" borderId="58" applyNumberFormat="0" applyBorder="0" applyAlignment="0" applyProtection="0">
      <alignment horizontal="right" vertical="center" indent="1"/>
    </xf>
    <xf numFmtId="180" fontId="63" fillId="41" borderId="58" applyNumberFormat="0" applyBorder="0" applyAlignment="0" applyProtection="0">
      <alignment horizontal="right" vertical="center" indent="1"/>
    </xf>
    <xf numFmtId="180" fontId="64" fillId="42" borderId="58" applyNumberFormat="0" applyBorder="0" applyAlignment="0" applyProtection="0">
      <alignment horizontal="right" vertical="center" indent="1"/>
    </xf>
    <xf numFmtId="180" fontId="64" fillId="43" borderId="58" applyNumberFormat="0" applyBorder="0" applyAlignment="0" applyProtection="0">
      <alignment horizontal="right" vertical="center" indent="1"/>
    </xf>
    <xf numFmtId="180" fontId="64" fillId="44" borderId="58" applyNumberFormat="0" applyBorder="0" applyAlignment="0" applyProtection="0">
      <alignment horizontal="right" vertical="center" indent="1"/>
    </xf>
    <xf numFmtId="0" fontId="56" fillId="45" borderId="54" applyNumberFormat="0" applyAlignment="0" applyProtection="0">
      <alignment horizontal="left" vertical="center" indent="1"/>
    </xf>
    <xf numFmtId="0" fontId="56" fillId="46" borderId="54" applyNumberFormat="0" applyAlignment="0" applyProtection="0">
      <alignment horizontal="left" vertical="center" indent="1"/>
    </xf>
    <xf numFmtId="0" fontId="56" fillId="47" borderId="54" applyNumberFormat="0" applyAlignment="0" applyProtection="0">
      <alignment horizontal="left" vertical="center" indent="1"/>
    </xf>
    <xf numFmtId="0" fontId="56" fillId="34" borderId="54" applyNumberFormat="0" applyAlignment="0" applyProtection="0">
      <alignment horizontal="left" vertical="center" indent="1"/>
    </xf>
    <xf numFmtId="0" fontId="56" fillId="35" borderId="56" applyNumberFormat="0" applyAlignment="0" applyProtection="0">
      <alignment horizontal="left" vertical="center" indent="1"/>
    </xf>
    <xf numFmtId="180" fontId="54" fillId="34" borderId="55" applyNumberFormat="0" applyBorder="0" applyProtection="0">
      <alignment horizontal="right" vertical="center"/>
    </xf>
    <xf numFmtId="180" fontId="55" fillId="34" borderId="56" applyNumberFormat="0" applyBorder="0" applyProtection="0">
      <alignment horizontal="right" vertical="center"/>
    </xf>
    <xf numFmtId="180" fontId="54" fillId="48" borderId="54" applyNumberFormat="0" applyAlignment="0" applyProtection="0">
      <alignment horizontal="left" vertical="center" indent="1"/>
    </xf>
    <xf numFmtId="0" fontId="55" fillId="32" borderId="56" applyNumberFormat="0" applyAlignment="0" applyProtection="0">
      <alignment horizontal="left" vertical="center" indent="1"/>
    </xf>
    <xf numFmtId="0" fontId="56" fillId="35" borderId="56" applyNumberFormat="0" applyAlignment="0" applyProtection="0">
      <alignment horizontal="left" vertical="center" indent="1"/>
    </xf>
    <xf numFmtId="180" fontId="55" fillId="35" borderId="56" applyNumberFormat="0" applyProtection="0">
      <alignment horizontal="right" vertical="center"/>
    </xf>
    <xf numFmtId="165" fontId="73" fillId="0" borderId="0"/>
    <xf numFmtId="165" fontId="73" fillId="0" borderId="0"/>
    <xf numFmtId="165" fontId="94" fillId="0" borderId="0"/>
  </cellStyleXfs>
  <cellXfs count="913">
    <xf numFmtId="0" fontId="0" fillId="0" borderId="0" xfId="0"/>
    <xf numFmtId="0" fontId="2" fillId="0" borderId="0" xfId="1" applyFill="1"/>
    <xf numFmtId="0" fontId="2" fillId="0" borderId="0" xfId="1" applyFont="1" applyFill="1"/>
    <xf numFmtId="0" fontId="2" fillId="0" borderId="0" xfId="1" applyFill="1" applyAlignment="1">
      <alignment vertical="center"/>
    </xf>
    <xf numFmtId="0" fontId="2" fillId="0" borderId="0" xfId="1" applyFont="1" applyFill="1" applyAlignment="1">
      <alignment vertical="center"/>
    </xf>
    <xf numFmtId="0" fontId="2" fillId="0" borderId="0" xfId="1" applyFill="1" applyAlignment="1">
      <alignment horizontal="center" vertical="center"/>
    </xf>
    <xf numFmtId="0" fontId="2" fillId="0" borderId="0" xfId="1" applyFont="1" applyFill="1" applyAlignment="1">
      <alignment horizontal="center" vertical="center"/>
    </xf>
    <xf numFmtId="0" fontId="28" fillId="30" borderId="0" xfId="0" applyNumberFormat="1" applyFont="1" applyFill="1" applyAlignment="1">
      <alignment horizontal="left"/>
    </xf>
    <xf numFmtId="0" fontId="29" fillId="0" borderId="0" xfId="0" applyFont="1"/>
    <xf numFmtId="0" fontId="29" fillId="0" borderId="0" xfId="0" applyFont="1" applyAlignment="1">
      <alignment horizontal="center"/>
    </xf>
    <xf numFmtId="0" fontId="30" fillId="0" borderId="0" xfId="0" applyFont="1" applyFill="1" applyAlignment="1"/>
    <xf numFmtId="0" fontId="29" fillId="0" borderId="0" xfId="0" applyFont="1" applyBorder="1"/>
    <xf numFmtId="165" fontId="32" fillId="0" borderId="44" xfId="286" applyFont="1" applyFill="1" applyBorder="1" applyAlignment="1">
      <alignment horizontal="center" vertical="center"/>
    </xf>
    <xf numFmtId="165" fontId="32" fillId="0" borderId="44" xfId="286" applyFont="1" applyFill="1" applyBorder="1" applyAlignment="1">
      <alignment horizontal="center" vertical="center" wrapText="1"/>
    </xf>
    <xf numFmtId="165" fontId="32" fillId="0" borderId="44" xfId="286" applyFont="1" applyFill="1" applyBorder="1" applyAlignment="1" applyProtection="1">
      <alignment horizontal="center" vertical="center" wrapText="1"/>
    </xf>
    <xf numFmtId="166" fontId="32" fillId="0" borderId="44" xfId="286" applyNumberFormat="1" applyFont="1" applyFill="1" applyBorder="1" applyAlignment="1" applyProtection="1">
      <alignment horizontal="center" vertical="center" wrapText="1"/>
    </xf>
    <xf numFmtId="166" fontId="34" fillId="0" borderId="44" xfId="286" applyNumberFormat="1" applyFont="1" applyFill="1" applyBorder="1" applyAlignment="1" applyProtection="1">
      <alignment horizontal="center" vertical="center" wrapText="1"/>
    </xf>
    <xf numFmtId="166" fontId="35" fillId="0" borderId="44" xfId="286" applyNumberFormat="1" applyFont="1" applyFill="1" applyBorder="1" applyAlignment="1" applyProtection="1">
      <alignment horizontal="center" vertical="center" wrapText="1"/>
    </xf>
    <xf numFmtId="165" fontId="34" fillId="0" borderId="44" xfId="286" applyFont="1" applyFill="1" applyBorder="1" applyAlignment="1" applyProtection="1">
      <alignment horizontal="center" vertical="center"/>
    </xf>
    <xf numFmtId="165" fontId="2" fillId="0" borderId="0" xfId="286" applyFont="1" applyFill="1" applyBorder="1" applyAlignment="1">
      <alignment horizontal="center" vertical="center"/>
    </xf>
    <xf numFmtId="165" fontId="2" fillId="0" borderId="44" xfId="286" quotePrefix="1" applyFont="1" applyFill="1" applyBorder="1" applyAlignment="1">
      <alignment horizontal="center" vertical="center" wrapText="1"/>
    </xf>
    <xf numFmtId="49" fontId="2" fillId="0" borderId="44" xfId="286" applyNumberFormat="1" applyFont="1" applyFill="1" applyBorder="1" applyAlignment="1">
      <alignment horizontal="center" vertical="center" wrapText="1"/>
    </xf>
    <xf numFmtId="0" fontId="36" fillId="0" borderId="44" xfId="286" applyNumberFormat="1" applyFont="1" applyFill="1" applyBorder="1" applyAlignment="1">
      <alignment horizontal="center" vertical="center"/>
    </xf>
    <xf numFmtId="49" fontId="2" fillId="0" borderId="44" xfId="286" applyNumberFormat="1" applyFont="1" applyFill="1" applyBorder="1" applyAlignment="1">
      <alignment vertical="center" wrapText="1"/>
    </xf>
    <xf numFmtId="49" fontId="35" fillId="0" borderId="44" xfId="286" applyNumberFormat="1" applyFont="1" applyFill="1" applyBorder="1" applyAlignment="1">
      <alignment horizontal="center" vertical="center"/>
    </xf>
    <xf numFmtId="49" fontId="36" fillId="0" borderId="44" xfId="3" applyNumberFormat="1" applyFont="1" applyFill="1" applyBorder="1" applyAlignment="1">
      <alignment horizontal="left" vertical="center" wrapText="1"/>
    </xf>
    <xf numFmtId="0" fontId="2" fillId="0" borderId="44" xfId="0" applyNumberFormat="1" applyFont="1" applyFill="1" applyBorder="1" applyAlignment="1">
      <alignment vertical="center" wrapText="1"/>
    </xf>
    <xf numFmtId="49" fontId="2" fillId="0" borderId="44" xfId="287" applyNumberFormat="1" applyFont="1" applyFill="1" applyBorder="1" applyAlignment="1">
      <alignment horizontal="center" vertical="center" wrapText="1"/>
    </xf>
    <xf numFmtId="49" fontId="38" fillId="0" borderId="44" xfId="287" applyNumberFormat="1" applyFont="1" applyFill="1" applyBorder="1" applyAlignment="1">
      <alignment horizontal="center" vertical="center" wrapText="1"/>
    </xf>
    <xf numFmtId="0" fontId="2" fillId="0" borderId="44" xfId="287" applyNumberFormat="1" applyFont="1" applyFill="1" applyBorder="1" applyAlignment="1">
      <alignment horizontal="left" vertical="center" wrapText="1"/>
    </xf>
    <xf numFmtId="0" fontId="2" fillId="0" borderId="44" xfId="287" applyNumberFormat="1" applyFont="1" applyFill="1" applyBorder="1" applyAlignment="1">
      <alignment horizontal="center" vertical="center" wrapText="1"/>
    </xf>
    <xf numFmtId="0" fontId="36" fillId="0" borderId="44" xfId="287" applyNumberFormat="1" applyFont="1" applyFill="1" applyBorder="1" applyAlignment="1">
      <alignment horizontal="center" vertical="center" wrapText="1"/>
    </xf>
    <xf numFmtId="0" fontId="36" fillId="0" borderId="44" xfId="287" applyNumberFormat="1" applyFont="1" applyFill="1" applyBorder="1" applyAlignment="1">
      <alignment horizontal="center" vertical="center"/>
    </xf>
    <xf numFmtId="49" fontId="35" fillId="0" borderId="44" xfId="287" applyNumberFormat="1" applyFont="1" applyFill="1" applyBorder="1" applyAlignment="1">
      <alignment horizontal="center" vertical="center"/>
    </xf>
    <xf numFmtId="0" fontId="36" fillId="0" borderId="44" xfId="287" applyNumberFormat="1" applyFont="1" applyFill="1" applyBorder="1" applyAlignment="1">
      <alignment vertical="center" wrapText="1"/>
    </xf>
    <xf numFmtId="165" fontId="2" fillId="0" borderId="0" xfId="286" applyFont="1" applyFill="1" applyBorder="1" applyAlignment="1">
      <alignment vertical="center"/>
    </xf>
    <xf numFmtId="165" fontId="2" fillId="0" borderId="0" xfId="286" applyFont="1" applyFill="1" applyAlignment="1">
      <alignment vertical="center"/>
    </xf>
    <xf numFmtId="49" fontId="36" fillId="0" borderId="44" xfId="286" applyNumberFormat="1" applyFont="1" applyFill="1" applyBorder="1" applyAlignment="1">
      <alignment horizontal="center" vertical="center" wrapText="1"/>
    </xf>
    <xf numFmtId="49" fontId="36" fillId="0" borderId="44" xfId="288" applyNumberFormat="1" applyFont="1" applyFill="1" applyBorder="1" applyAlignment="1">
      <alignment horizontal="center" vertical="center" wrapText="1"/>
    </xf>
    <xf numFmtId="49" fontId="36" fillId="0" borderId="44" xfId="286" applyNumberFormat="1" applyFont="1" applyFill="1" applyBorder="1" applyAlignment="1">
      <alignment vertical="center" wrapText="1"/>
    </xf>
    <xf numFmtId="0" fontId="36" fillId="0" borderId="44" xfId="286" applyNumberFormat="1" applyFont="1" applyFill="1" applyBorder="1" applyAlignment="1">
      <alignment vertical="center" wrapText="1"/>
    </xf>
    <xf numFmtId="165" fontId="36" fillId="0" borderId="0" xfId="286" applyFont="1" applyFill="1" applyBorder="1" applyAlignment="1">
      <alignment vertical="center"/>
    </xf>
    <xf numFmtId="165" fontId="36" fillId="0" borderId="0" xfId="286" applyFont="1" applyFill="1" applyAlignment="1">
      <alignment vertical="center"/>
    </xf>
    <xf numFmtId="0" fontId="36" fillId="0" borderId="0" xfId="0" applyFont="1" applyFill="1"/>
    <xf numFmtId="49" fontId="35" fillId="0" borderId="44" xfId="288" applyNumberFormat="1" applyFont="1" applyFill="1" applyBorder="1" applyAlignment="1">
      <alignment horizontal="center" vertical="center"/>
    </xf>
    <xf numFmtId="0" fontId="36" fillId="0" borderId="51" xfId="286" applyNumberFormat="1" applyFont="1" applyFill="1" applyBorder="1" applyAlignment="1">
      <alignment horizontal="center" vertical="center"/>
    </xf>
    <xf numFmtId="165" fontId="36" fillId="0" borderId="0" xfId="0" applyNumberFormat="1" applyFont="1" applyFill="1" applyBorder="1" applyAlignment="1">
      <alignment horizontal="center" vertical="center"/>
    </xf>
    <xf numFmtId="49" fontId="36" fillId="0" borderId="44" xfId="0" applyNumberFormat="1" applyFont="1" applyFill="1" applyBorder="1" applyAlignment="1">
      <alignment horizontal="left" vertical="center" wrapText="1"/>
    </xf>
    <xf numFmtId="0" fontId="36" fillId="0" borderId="44" xfId="0" applyNumberFormat="1" applyFont="1" applyFill="1" applyBorder="1" applyAlignment="1">
      <alignment horizontal="center" vertical="center"/>
    </xf>
    <xf numFmtId="165" fontId="36" fillId="0" borderId="44" xfId="286" applyFont="1" applyFill="1" applyBorder="1" applyAlignment="1">
      <alignment vertical="center" wrapText="1"/>
    </xf>
    <xf numFmtId="165" fontId="36" fillId="0" borderId="44" xfId="286" applyFont="1" applyFill="1" applyBorder="1" applyAlignment="1">
      <alignment horizontal="center" vertical="center"/>
    </xf>
    <xf numFmtId="167" fontId="35" fillId="0" borderId="44" xfId="286" applyNumberFormat="1" applyFont="1" applyFill="1" applyBorder="1" applyAlignment="1">
      <alignment horizontal="center" vertical="center" wrapText="1"/>
    </xf>
    <xf numFmtId="14" fontId="35" fillId="0" borderId="44" xfId="286" applyNumberFormat="1" applyFont="1" applyFill="1" applyBorder="1" applyAlignment="1">
      <alignment horizontal="center" vertical="center" wrapText="1"/>
    </xf>
    <xf numFmtId="0" fontId="36" fillId="0" borderId="44" xfId="0" applyFont="1" applyFill="1" applyBorder="1" applyAlignment="1">
      <alignment vertical="center" wrapText="1"/>
    </xf>
    <xf numFmtId="0" fontId="36" fillId="0" borderId="44" xfId="0" applyFont="1" applyFill="1" applyBorder="1" applyAlignment="1">
      <alignment horizontal="center" vertical="center"/>
    </xf>
    <xf numFmtId="0" fontId="36" fillId="0" borderId="44" xfId="0" applyFont="1" applyFill="1" applyBorder="1" applyAlignment="1">
      <alignment vertical="center"/>
    </xf>
    <xf numFmtId="165" fontId="2" fillId="0" borderId="0" xfId="286" applyFont="1" applyFill="1" applyBorder="1" applyAlignment="1">
      <alignment horizontal="center"/>
    </xf>
    <xf numFmtId="165" fontId="2" fillId="0" borderId="0" xfId="286" applyFont="1" applyFill="1" applyBorder="1"/>
    <xf numFmtId="165" fontId="36" fillId="0" borderId="0" xfId="286" applyFont="1" applyFill="1" applyBorder="1" applyAlignment="1">
      <alignment horizontal="center" vertical="center"/>
    </xf>
    <xf numFmtId="165" fontId="35" fillId="0" borderId="0" xfId="286" applyFont="1" applyFill="1" applyBorder="1" applyAlignment="1">
      <alignment horizontal="center" vertical="center"/>
    </xf>
    <xf numFmtId="166" fontId="35" fillId="0" borderId="0" xfId="286" applyNumberFormat="1" applyFont="1" applyFill="1" applyBorder="1"/>
    <xf numFmtId="165" fontId="36" fillId="0" borderId="0" xfId="286" applyFont="1" applyFill="1" applyBorder="1"/>
    <xf numFmtId="0" fontId="2" fillId="0" borderId="44" xfId="287" applyNumberFormat="1" applyFont="1" applyFill="1" applyBorder="1" applyAlignment="1">
      <alignment vertical="center" wrapText="1"/>
    </xf>
    <xf numFmtId="49" fontId="2" fillId="0" borderId="44" xfId="287" applyNumberFormat="1" applyFont="1" applyFill="1" applyBorder="1" applyAlignment="1">
      <alignment vertical="center" wrapText="1"/>
    </xf>
    <xf numFmtId="49" fontId="36" fillId="0" borderId="44" xfId="287" applyNumberFormat="1" applyFont="1" applyFill="1" applyBorder="1" applyAlignment="1">
      <alignment horizontal="center" vertical="center" wrapText="1"/>
    </xf>
    <xf numFmtId="49" fontId="36" fillId="0" borderId="44" xfId="287" applyNumberFormat="1" applyFont="1" applyFill="1" applyBorder="1" applyAlignment="1">
      <alignment vertical="center" wrapText="1"/>
    </xf>
    <xf numFmtId="0" fontId="36" fillId="0" borderId="44" xfId="207" applyFont="1" applyFill="1" applyBorder="1" applyAlignment="1">
      <alignment horizontal="center" vertical="center"/>
    </xf>
    <xf numFmtId="165" fontId="44" fillId="0" borderId="44" xfId="287" applyFont="1" applyFill="1" applyBorder="1" applyAlignment="1">
      <alignment vertical="center"/>
    </xf>
    <xf numFmtId="165" fontId="44" fillId="0" borderId="44" xfId="287" applyFont="1" applyFill="1" applyBorder="1" applyAlignment="1">
      <alignment horizontal="center" vertical="center" wrapText="1"/>
    </xf>
    <xf numFmtId="0" fontId="2" fillId="0" borderId="44" xfId="287" applyNumberFormat="1" applyFont="1" applyFill="1" applyBorder="1" applyAlignment="1">
      <alignment horizontal="center" vertical="center"/>
    </xf>
    <xf numFmtId="49" fontId="36" fillId="0" borderId="44" xfId="287" applyNumberFormat="1" applyFont="1" applyFill="1" applyBorder="1" applyAlignment="1">
      <alignment horizontal="left" vertical="center" wrapText="1"/>
    </xf>
    <xf numFmtId="0" fontId="36" fillId="0" borderId="17" xfId="295" applyFont="1" applyFill="1" applyBorder="1" applyAlignment="1">
      <alignment horizontal="center" vertical="center"/>
    </xf>
    <xf numFmtId="0" fontId="2" fillId="0" borderId="17" xfId="295" applyFont="1" applyFill="1" applyBorder="1" applyAlignment="1">
      <alignment horizontal="left" vertical="center" wrapText="1"/>
    </xf>
    <xf numFmtId="17" fontId="2" fillId="0" borderId="44" xfId="295" applyNumberFormat="1" applyFont="1" applyFill="1" applyBorder="1" applyAlignment="1">
      <alignment horizontal="left" vertical="center" wrapText="1"/>
    </xf>
    <xf numFmtId="0" fontId="2" fillId="0" borderId="44" xfId="295" applyFont="1" applyFill="1" applyBorder="1" applyAlignment="1">
      <alignment horizontal="center" vertical="center" wrapText="1"/>
    </xf>
    <xf numFmtId="0" fontId="2" fillId="0" borderId="44" xfId="295" quotePrefix="1" applyFont="1" applyFill="1" applyBorder="1" applyAlignment="1">
      <alignment horizontal="center" vertical="center"/>
    </xf>
    <xf numFmtId="0" fontId="36" fillId="0" borderId="44" xfId="286" applyNumberFormat="1" applyFont="1" applyFill="1" applyBorder="1" applyAlignment="1">
      <alignment horizontal="center" vertical="center" wrapText="1"/>
    </xf>
    <xf numFmtId="0" fontId="2" fillId="0" borderId="12" xfId="2" applyNumberFormat="1" applyFont="1" applyFill="1" applyBorder="1" applyAlignment="1">
      <alignment horizontal="center" vertical="center"/>
    </xf>
    <xf numFmtId="0" fontId="2" fillId="0" borderId="18"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17" xfId="1" applyFont="1" applyFill="1" applyBorder="1" applyAlignment="1">
      <alignment horizontal="center" vertical="center" wrapText="1"/>
    </xf>
    <xf numFmtId="0" fontId="2" fillId="0" borderId="9" xfId="4" applyFont="1" applyFill="1" applyBorder="1" applyAlignment="1">
      <alignment horizontal="center" vertical="center" wrapText="1"/>
    </xf>
    <xf numFmtId="49" fontId="2" fillId="0" borderId="18" xfId="2" applyNumberFormat="1" applyFont="1" applyFill="1" applyBorder="1" applyAlignment="1">
      <alignment horizontal="center" vertical="center"/>
    </xf>
    <xf numFmtId="0" fontId="2" fillId="0" borderId="9" xfId="1" applyFont="1" applyFill="1" applyBorder="1" applyAlignment="1">
      <alignment horizontal="center" vertical="center" wrapText="1"/>
    </xf>
    <xf numFmtId="49" fontId="2" fillId="0" borderId="9" xfId="4" applyNumberFormat="1" applyFont="1" applyFill="1" applyBorder="1" applyAlignment="1">
      <alignment horizontal="center" vertical="center" wrapText="1"/>
    </xf>
    <xf numFmtId="49" fontId="2" fillId="0" borderId="19" xfId="2" applyNumberFormat="1" applyFont="1" applyFill="1" applyBorder="1" applyAlignment="1">
      <alignment horizontal="center" vertical="center"/>
    </xf>
    <xf numFmtId="49" fontId="2" fillId="0" borderId="23" xfId="2" applyNumberFormat="1" applyFont="1" applyFill="1" applyBorder="1" applyAlignment="1">
      <alignment horizontal="center" vertical="center"/>
    </xf>
    <xf numFmtId="49" fontId="2" fillId="0" borderId="9" xfId="2" applyNumberFormat="1" applyFont="1" applyFill="1" applyBorder="1" applyAlignment="1">
      <alignment horizontal="center" vertical="center"/>
    </xf>
    <xf numFmtId="0" fontId="2" fillId="0" borderId="23" xfId="1" applyFont="1" applyFill="1" applyBorder="1" applyAlignment="1">
      <alignment horizontal="center" vertical="center"/>
    </xf>
    <xf numFmtId="0" fontId="2" fillId="0" borderId="24" xfId="1" applyFont="1" applyFill="1" applyBorder="1" applyAlignment="1">
      <alignment horizontal="center" vertical="center"/>
    </xf>
    <xf numFmtId="0" fontId="2" fillId="0" borderId="18" xfId="2" applyNumberFormat="1" applyFont="1" applyFill="1" applyBorder="1" applyAlignment="1">
      <alignment horizontal="center" vertical="center"/>
    </xf>
    <xf numFmtId="0" fontId="2" fillId="0" borderId="9" xfId="4" applyNumberFormat="1" applyFont="1" applyFill="1" applyBorder="1" applyAlignment="1">
      <alignment horizontal="center" vertical="center" wrapText="1"/>
    </xf>
    <xf numFmtId="0" fontId="2" fillId="0" borderId="23" xfId="2" applyNumberFormat="1" applyFont="1" applyFill="1" applyBorder="1" applyAlignment="1">
      <alignment horizontal="center" vertical="center"/>
    </xf>
    <xf numFmtId="0" fontId="2" fillId="0" borderId="19" xfId="1" applyFont="1" applyFill="1" applyBorder="1" applyAlignment="1">
      <alignment horizontal="center" vertical="center"/>
    </xf>
    <xf numFmtId="0" fontId="2" fillId="0" borderId="18" xfId="1" quotePrefix="1" applyFont="1" applyFill="1" applyBorder="1" applyAlignment="1">
      <alignment horizontal="center" vertical="center"/>
    </xf>
    <xf numFmtId="0" fontId="2" fillId="0" borderId="19" xfId="3" applyFont="1" applyFill="1" applyBorder="1" applyAlignment="1">
      <alignment horizontal="center" vertical="center"/>
    </xf>
    <xf numFmtId="49" fontId="2" fillId="0" borderId="28" xfId="2" applyNumberFormat="1" applyFont="1" applyFill="1" applyBorder="1" applyAlignment="1">
      <alignment horizontal="center" vertical="center" wrapText="1"/>
    </xf>
    <xf numFmtId="49" fontId="2" fillId="0" borderId="29" xfId="2" applyNumberFormat="1" applyFont="1" applyFill="1" applyBorder="1" applyAlignment="1">
      <alignment horizontal="center" vertical="center"/>
    </xf>
    <xf numFmtId="49" fontId="2" fillId="0" borderId="17" xfId="2" applyNumberFormat="1" applyFont="1" applyFill="1" applyBorder="1" applyAlignment="1">
      <alignment horizontal="center" vertical="center" wrapText="1"/>
    </xf>
    <xf numFmtId="49" fontId="2" fillId="0" borderId="33" xfId="2" applyNumberFormat="1" applyFont="1" applyFill="1" applyBorder="1" applyAlignment="1">
      <alignment horizontal="center" vertical="center" wrapText="1"/>
    </xf>
    <xf numFmtId="49" fontId="2" fillId="0" borderId="27" xfId="2" applyNumberFormat="1" applyFont="1" applyFill="1" applyBorder="1" applyAlignment="1">
      <alignment horizontal="center" vertical="center"/>
    </xf>
    <xf numFmtId="0" fontId="2" fillId="0" borderId="18" xfId="3" applyFont="1" applyFill="1" applyBorder="1" applyAlignment="1">
      <alignment horizontal="center" vertical="center"/>
    </xf>
    <xf numFmtId="0" fontId="2" fillId="0" borderId="27" xfId="4" applyFont="1" applyFill="1" applyBorder="1" applyAlignment="1">
      <alignment horizontal="center" vertical="center" wrapText="1"/>
    </xf>
    <xf numFmtId="0" fontId="2" fillId="0" borderId="34" xfId="1" applyFont="1" applyFill="1" applyBorder="1" applyAlignment="1">
      <alignment horizontal="center" vertical="center"/>
    </xf>
    <xf numFmtId="0" fontId="2" fillId="0" borderId="27" xfId="1" quotePrefix="1" applyFont="1" applyFill="1" applyBorder="1" applyAlignment="1">
      <alignment horizontal="center" vertical="center"/>
    </xf>
    <xf numFmtId="0" fontId="2" fillId="0" borderId="29" xfId="1" applyFont="1" applyFill="1" applyBorder="1" applyAlignment="1">
      <alignment horizontal="center" vertical="center"/>
    </xf>
    <xf numFmtId="0" fontId="2" fillId="0" borderId="23" xfId="3" applyFont="1" applyFill="1" applyBorder="1" applyAlignment="1">
      <alignment horizontal="center" vertical="center"/>
    </xf>
    <xf numFmtId="49" fontId="2" fillId="0" borderId="0" xfId="2" applyNumberFormat="1" applyFont="1" applyFill="1" applyBorder="1" applyAlignment="1">
      <alignment horizontal="center" vertical="center"/>
    </xf>
    <xf numFmtId="0" fontId="2" fillId="0" borderId="0" xfId="1" quotePrefix="1" applyNumberFormat="1" applyFont="1" applyFill="1" applyAlignment="1">
      <alignment horizontal="left"/>
    </xf>
    <xf numFmtId="0" fontId="2" fillId="0" borderId="0" xfId="1" applyFont="1" applyFill="1" applyAlignment="1">
      <alignment horizontal="center" vertical="center" wrapText="1"/>
    </xf>
    <xf numFmtId="15" fontId="2" fillId="2" borderId="1" xfId="1" applyNumberFormat="1" applyFont="1" applyFill="1" applyBorder="1" applyAlignment="1">
      <alignment horizontal="center" vertical="center"/>
    </xf>
    <xf numFmtId="15" fontId="2" fillId="2" borderId="1" xfId="1" applyNumberFormat="1" applyFont="1" applyFill="1" applyBorder="1" applyAlignment="1">
      <alignment horizontal="center" vertical="center" wrapText="1"/>
    </xf>
    <xf numFmtId="0" fontId="32" fillId="0" borderId="1" xfId="1" applyNumberFormat="1" applyFont="1" applyFill="1" applyBorder="1" applyAlignment="1">
      <alignment horizontal="center"/>
    </xf>
    <xf numFmtId="0" fontId="32" fillId="0" borderId="2" xfId="1" quotePrefix="1" applyFont="1" applyFill="1" applyBorder="1" applyAlignment="1">
      <alignment horizontal="center" vertical="center"/>
    </xf>
    <xf numFmtId="0" fontId="32" fillId="0" borderId="3" xfId="1" quotePrefix="1" applyFont="1" applyFill="1" applyBorder="1" applyAlignment="1">
      <alignment horizontal="center" vertical="center" wrapText="1"/>
    </xf>
    <xf numFmtId="0" fontId="32" fillId="0" borderId="4" xfId="1" quotePrefix="1" applyFont="1" applyFill="1" applyBorder="1" applyAlignment="1">
      <alignment horizontal="center" vertical="center" wrapText="1"/>
    </xf>
    <xf numFmtId="0" fontId="32" fillId="0" borderId="5" xfId="1" quotePrefix="1" applyFont="1" applyFill="1" applyBorder="1" applyAlignment="1">
      <alignment horizontal="center" vertical="center"/>
    </xf>
    <xf numFmtId="0" fontId="32" fillId="0" borderId="4" xfId="1" quotePrefix="1" applyFont="1" applyFill="1" applyBorder="1" applyAlignment="1">
      <alignment horizontal="center" vertical="center"/>
    </xf>
    <xf numFmtId="0" fontId="32" fillId="0" borderId="5" xfId="1" applyFont="1" applyFill="1" applyBorder="1" applyAlignment="1">
      <alignment horizontal="center" vertical="center"/>
    </xf>
    <xf numFmtId="0" fontId="32" fillId="0" borderId="4" xfId="1" applyFont="1" applyFill="1" applyBorder="1" applyAlignment="1">
      <alignment horizontal="center" vertical="center" wrapText="1"/>
    </xf>
    <xf numFmtId="0" fontId="32" fillId="0" borderId="6" xfId="1" applyFont="1" applyFill="1" applyBorder="1" applyAlignment="1">
      <alignment horizontal="center" vertical="center"/>
    </xf>
    <xf numFmtId="0" fontId="32" fillId="0" borderId="7" xfId="1" applyFont="1" applyFill="1" applyBorder="1" applyAlignment="1">
      <alignment horizontal="center" vertical="center" wrapText="1"/>
    </xf>
    <xf numFmtId="0" fontId="32" fillId="0" borderId="2" xfId="1" applyFont="1" applyFill="1" applyBorder="1" applyAlignment="1">
      <alignment horizontal="center" vertical="center" wrapText="1"/>
    </xf>
    <xf numFmtId="0" fontId="32" fillId="0" borderId="8" xfId="1" applyFont="1" applyFill="1" applyBorder="1" applyAlignment="1">
      <alignment horizontal="center" vertical="center" wrapText="1"/>
    </xf>
    <xf numFmtId="0" fontId="2" fillId="0" borderId="9" xfId="1" applyNumberFormat="1" applyFont="1" applyFill="1" applyBorder="1" applyAlignment="1">
      <alignment horizontal="center"/>
    </xf>
    <xf numFmtId="0" fontId="2" fillId="0" borderId="10" xfId="1" applyFont="1" applyFill="1" applyBorder="1" applyAlignment="1">
      <alignment horizontal="left" vertical="center"/>
    </xf>
    <xf numFmtId="49" fontId="2" fillId="0" borderId="11" xfId="2" applyNumberFormat="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0" borderId="13" xfId="2" applyNumberFormat="1" applyFont="1" applyFill="1" applyBorder="1" applyAlignment="1">
      <alignment horizontal="center" vertical="center"/>
    </xf>
    <xf numFmtId="15" fontId="2" fillId="0" borderId="12" xfId="1" applyNumberFormat="1" applyFont="1" applyFill="1" applyBorder="1" applyAlignment="1">
      <alignment horizontal="center" vertical="center"/>
    </xf>
    <xf numFmtId="49" fontId="2" fillId="0" borderId="14" xfId="2" quotePrefix="1" applyNumberFormat="1" applyFont="1" applyFill="1" applyBorder="1" applyAlignment="1">
      <alignment horizontal="center" vertical="center" wrapText="1"/>
    </xf>
    <xf numFmtId="0" fontId="2" fillId="0" borderId="15" xfId="1" applyFont="1" applyFill="1" applyBorder="1" applyAlignment="1">
      <alignment horizontal="center" vertical="center"/>
    </xf>
    <xf numFmtId="0" fontId="2" fillId="0" borderId="13" xfId="1" applyFont="1" applyFill="1" applyBorder="1" applyAlignment="1">
      <alignment horizontal="center" vertical="center" wrapText="1"/>
    </xf>
    <xf numFmtId="49" fontId="2" fillId="0" borderId="16" xfId="1" applyNumberFormat="1" applyFont="1" applyFill="1" applyBorder="1" applyAlignment="1">
      <alignment horizontal="left" vertical="center"/>
    </xf>
    <xf numFmtId="49" fontId="2" fillId="0" borderId="17" xfId="1" applyNumberFormat="1" applyFont="1" applyFill="1" applyBorder="1" applyAlignment="1">
      <alignment horizontal="center" vertical="center" wrapText="1"/>
    </xf>
    <xf numFmtId="15" fontId="2" fillId="0" borderId="9" xfId="1" applyNumberFormat="1" applyFont="1" applyFill="1" applyBorder="1" applyAlignment="1">
      <alignment horizontal="center" vertical="center"/>
    </xf>
    <xf numFmtId="15" fontId="2" fillId="0" borderId="19" xfId="1" applyNumberFormat="1" applyFont="1" applyFill="1" applyBorder="1" applyAlignment="1">
      <alignment horizontal="center" vertical="center"/>
    </xf>
    <xf numFmtId="0" fontId="2" fillId="0" borderId="20" xfId="1" applyFont="1" applyFill="1" applyBorder="1" applyAlignment="1">
      <alignment horizontal="center" vertical="center"/>
    </xf>
    <xf numFmtId="0" fontId="2" fillId="0" borderId="16" xfId="1" applyFont="1" applyFill="1" applyBorder="1" applyAlignment="1">
      <alignment vertical="center"/>
    </xf>
    <xf numFmtId="0" fontId="32" fillId="0" borderId="9" xfId="3" applyFont="1" applyFill="1" applyBorder="1" applyAlignment="1">
      <alignment horizontal="center" vertical="center" wrapText="1"/>
    </xf>
    <xf numFmtId="49" fontId="2" fillId="0" borderId="16" xfId="1" applyNumberFormat="1" applyFont="1" applyFill="1" applyBorder="1" applyAlignment="1">
      <alignment horizontal="left" vertical="center" wrapText="1"/>
    </xf>
    <xf numFmtId="49" fontId="2" fillId="0" borderId="17" xfId="4" applyNumberFormat="1" applyFont="1" applyFill="1" applyBorder="1" applyAlignment="1">
      <alignment horizontal="center" vertical="center" wrapText="1"/>
    </xf>
    <xf numFmtId="0" fontId="2" fillId="0" borderId="9" xfId="3" applyFont="1" applyFill="1" applyBorder="1" applyAlignment="1">
      <alignment horizontal="center" vertical="center"/>
    </xf>
    <xf numFmtId="15" fontId="2" fillId="0" borderId="18" xfId="1" applyNumberFormat="1" applyFont="1" applyFill="1" applyBorder="1" applyAlignment="1">
      <alignment horizontal="center" vertical="center"/>
    </xf>
    <xf numFmtId="0" fontId="32" fillId="0" borderId="20" xfId="1" applyFont="1" applyFill="1" applyBorder="1" applyAlignment="1">
      <alignment horizontal="center" vertical="center"/>
    </xf>
    <xf numFmtId="0" fontId="32" fillId="0" borderId="18" xfId="1" applyFont="1" applyFill="1" applyBorder="1" applyAlignment="1">
      <alignment horizontal="center" vertical="center"/>
    </xf>
    <xf numFmtId="49" fontId="2" fillId="0" borderId="21" xfId="4" applyNumberFormat="1" applyFont="1" applyFill="1" applyBorder="1" applyAlignment="1">
      <alignment horizontal="center" vertical="center" wrapText="1"/>
    </xf>
    <xf numFmtId="0" fontId="2" fillId="0" borderId="22" xfId="1" applyFont="1" applyFill="1" applyBorder="1" applyAlignment="1">
      <alignment horizontal="center" vertical="center"/>
    </xf>
    <xf numFmtId="11" fontId="2" fillId="0" borderId="9" xfId="1" applyNumberFormat="1" applyFont="1" applyFill="1" applyBorder="1" applyAlignment="1">
      <alignment horizontal="center" vertical="center"/>
    </xf>
    <xf numFmtId="49" fontId="2" fillId="0" borderId="23" xfId="4" applyNumberFormat="1" applyFont="1" applyFill="1" applyBorder="1" applyAlignment="1">
      <alignment horizontal="center" vertical="center" wrapText="1"/>
    </xf>
    <xf numFmtId="49" fontId="2" fillId="0" borderId="18" xfId="1" applyNumberFormat="1" applyFont="1" applyFill="1" applyBorder="1" applyAlignment="1">
      <alignment horizontal="left" vertical="center"/>
    </xf>
    <xf numFmtId="49" fontId="2" fillId="0" borderId="18" xfId="4" applyNumberFormat="1" applyFont="1" applyFill="1" applyBorder="1" applyAlignment="1">
      <alignment horizontal="center" vertical="center" wrapText="1"/>
    </xf>
    <xf numFmtId="0" fontId="2" fillId="0" borderId="9" xfId="1" quotePrefix="1" applyFont="1" applyFill="1" applyBorder="1" applyAlignment="1">
      <alignment horizontal="center" vertical="center"/>
    </xf>
    <xf numFmtId="49" fontId="2" fillId="0" borderId="25" xfId="4" applyNumberFormat="1" applyFont="1" applyFill="1" applyBorder="1" applyAlignment="1">
      <alignment horizontal="center" vertical="center" wrapText="1"/>
    </xf>
    <xf numFmtId="0" fontId="2" fillId="0" borderId="26" xfId="1" applyFont="1" applyFill="1" applyBorder="1" applyAlignment="1">
      <alignment horizontal="center" vertical="center" wrapText="1"/>
    </xf>
    <xf numFmtId="49" fontId="2" fillId="0" borderId="18" xfId="1" applyNumberFormat="1" applyFont="1" applyFill="1" applyBorder="1" applyAlignment="1">
      <alignment horizontal="center" vertical="center" wrapText="1"/>
    </xf>
    <xf numFmtId="0" fontId="2" fillId="0" borderId="27" xfId="1" applyFont="1" applyFill="1" applyBorder="1" applyAlignment="1">
      <alignment horizontal="center" vertical="center" wrapText="1"/>
    </xf>
    <xf numFmtId="0" fontId="2" fillId="0" borderId="18" xfId="1" applyFont="1" applyFill="1" applyBorder="1" applyAlignment="1">
      <alignment horizontal="left" vertical="center"/>
    </xf>
    <xf numFmtId="0" fontId="2" fillId="0" borderId="9" xfId="0" applyFont="1" applyFill="1" applyBorder="1" applyAlignment="1">
      <alignment horizontal="center" vertical="center"/>
    </xf>
    <xf numFmtId="0" fontId="2" fillId="0" borderId="0" xfId="0" quotePrefix="1" applyFont="1" applyFill="1" applyBorder="1" applyAlignment="1">
      <alignment horizontal="center" vertical="center"/>
    </xf>
    <xf numFmtId="0" fontId="2" fillId="0" borderId="18" xfId="1" applyFont="1" applyFill="1" applyBorder="1" applyAlignment="1">
      <alignment horizontal="center" vertical="center" wrapText="1"/>
    </xf>
    <xf numFmtId="0" fontId="2" fillId="0" borderId="16" xfId="1" applyFont="1" applyFill="1" applyBorder="1" applyAlignment="1">
      <alignment horizontal="left" vertical="center"/>
    </xf>
    <xf numFmtId="0" fontId="2" fillId="0" borderId="19" xfId="1" quotePrefix="1" applyFont="1" applyFill="1" applyBorder="1" applyAlignment="1">
      <alignment horizontal="center" vertical="center"/>
    </xf>
    <xf numFmtId="0" fontId="2" fillId="0" borderId="30" xfId="1" applyFont="1" applyFill="1" applyBorder="1" applyAlignment="1">
      <alignment horizontal="left" vertical="center"/>
    </xf>
    <xf numFmtId="0" fontId="2" fillId="0" borderId="29" xfId="1" applyFont="1" applyFill="1" applyBorder="1" applyAlignment="1">
      <alignment horizontal="center" vertical="center" wrapText="1"/>
    </xf>
    <xf numFmtId="0" fontId="2" fillId="0" borderId="31" xfId="1" applyFont="1" applyFill="1" applyBorder="1" applyAlignment="1">
      <alignment horizontal="center" vertical="center"/>
    </xf>
    <xf numFmtId="0" fontId="2" fillId="0" borderId="23" xfId="1" applyFont="1" applyFill="1" applyBorder="1" applyAlignment="1">
      <alignment horizontal="center" vertical="center" wrapText="1"/>
    </xf>
    <xf numFmtId="0" fontId="2" fillId="0" borderId="27" xfId="1" applyNumberFormat="1" applyFont="1" applyFill="1" applyBorder="1" applyAlignment="1">
      <alignment horizontal="center" vertical="center"/>
    </xf>
    <xf numFmtId="0" fontId="2" fillId="0" borderId="32" xfId="1" applyFont="1" applyFill="1" applyBorder="1" applyAlignment="1">
      <alignment horizontal="left" vertical="center"/>
    </xf>
    <xf numFmtId="15" fontId="2" fillId="0" borderId="27" xfId="1" applyNumberFormat="1" applyFont="1" applyFill="1" applyBorder="1" applyAlignment="1">
      <alignment horizontal="center" vertical="center"/>
    </xf>
    <xf numFmtId="49" fontId="2" fillId="0" borderId="27" xfId="2" quotePrefix="1" applyNumberFormat="1" applyFont="1" applyFill="1" applyBorder="1" applyAlignment="1">
      <alignment horizontal="center" vertical="center" wrapText="1"/>
    </xf>
    <xf numFmtId="0" fontId="2" fillId="0" borderId="27" xfId="1" applyFont="1" applyFill="1" applyBorder="1" applyAlignment="1">
      <alignment horizontal="center" vertical="center"/>
    </xf>
    <xf numFmtId="15" fontId="32" fillId="0" borderId="9" xfId="1" applyNumberFormat="1" applyFont="1" applyFill="1" applyBorder="1" applyAlignment="1">
      <alignment horizontal="center" vertical="center"/>
    </xf>
    <xf numFmtId="49" fontId="2" fillId="0" borderId="34" xfId="1" applyNumberFormat="1" applyFont="1" applyFill="1" applyBorder="1" applyAlignment="1">
      <alignment horizontal="left" vertical="center"/>
    </xf>
    <xf numFmtId="49" fontId="2" fillId="0" borderId="35" xfId="1" applyNumberFormat="1" applyFont="1" applyFill="1" applyBorder="1" applyAlignment="1">
      <alignment horizontal="center" vertical="center" wrapText="1"/>
    </xf>
    <xf numFmtId="0" fontId="2" fillId="0" borderId="36" xfId="1" applyFont="1" applyFill="1" applyBorder="1" applyAlignment="1">
      <alignment horizontal="center" vertical="center"/>
    </xf>
    <xf numFmtId="49" fontId="2" fillId="0" borderId="30" xfId="1" applyNumberFormat="1" applyFont="1" applyFill="1" applyBorder="1" applyAlignment="1">
      <alignment horizontal="left" vertical="center"/>
    </xf>
    <xf numFmtId="49" fontId="2" fillId="0" borderId="28" xfId="1" applyNumberFormat="1" applyFont="1" applyFill="1" applyBorder="1" applyAlignment="1">
      <alignment horizontal="center" vertical="center" wrapText="1"/>
    </xf>
    <xf numFmtId="15" fontId="32" fillId="0" borderId="29" xfId="1" applyNumberFormat="1" applyFont="1" applyFill="1" applyBorder="1" applyAlignment="1">
      <alignment horizontal="center" vertical="center"/>
    </xf>
    <xf numFmtId="15" fontId="2" fillId="0" borderId="29" xfId="1" applyNumberFormat="1" applyFont="1" applyFill="1" applyBorder="1" applyAlignment="1">
      <alignment horizontal="center" vertical="center"/>
    </xf>
    <xf numFmtId="0" fontId="2" fillId="0" borderId="0" xfId="1" applyNumberFormat="1" applyFont="1" applyFill="1" applyBorder="1" applyAlignment="1">
      <alignment horizontal="center"/>
    </xf>
    <xf numFmtId="49" fontId="2" fillId="0" borderId="0" xfId="1" applyNumberFormat="1" applyFont="1" applyFill="1" applyBorder="1" applyAlignment="1">
      <alignment horizontal="left" vertical="center"/>
    </xf>
    <xf numFmtId="49" fontId="2" fillId="0" borderId="0" xfId="2" applyNumberFormat="1" applyFont="1" applyFill="1" applyBorder="1" applyAlignment="1">
      <alignment horizontal="center" vertical="center" wrapText="1"/>
    </xf>
    <xf numFmtId="0" fontId="2" fillId="0" borderId="0" xfId="1" applyFont="1" applyFill="1" applyBorder="1" applyAlignment="1">
      <alignment horizontal="center" vertical="center" wrapText="1"/>
    </xf>
    <xf numFmtId="15" fontId="2" fillId="0" borderId="0" xfId="1" applyNumberFormat="1" applyFont="1" applyFill="1" applyBorder="1" applyAlignment="1">
      <alignment horizontal="center" vertical="center"/>
    </xf>
    <xf numFmtId="0" fontId="2" fillId="0" borderId="0" xfId="1" applyFont="1" applyFill="1" applyBorder="1" applyAlignment="1">
      <alignment horizontal="center" vertical="center"/>
    </xf>
    <xf numFmtId="0" fontId="2" fillId="0" borderId="37" xfId="1" applyNumberFormat="1" applyFont="1" applyFill="1" applyBorder="1" applyAlignment="1">
      <alignment horizontal="center"/>
    </xf>
    <xf numFmtId="0" fontId="2" fillId="0" borderId="37" xfId="1" applyFont="1" applyFill="1" applyBorder="1" applyAlignment="1">
      <alignment horizontal="centerContinuous" vertical="center"/>
    </xf>
    <xf numFmtId="0" fontId="2" fillId="0" borderId="0" xfId="1" applyFont="1" applyFill="1" applyAlignment="1">
      <alignment horizontal="centerContinuous" vertical="center"/>
    </xf>
    <xf numFmtId="0" fontId="2" fillId="0" borderId="0" xfId="1" applyNumberFormat="1" applyFont="1" applyFill="1"/>
    <xf numFmtId="0" fontId="49" fillId="0" borderId="44" xfId="0" applyFont="1" applyFill="1" applyBorder="1" applyAlignment="1">
      <alignment horizontal="center" vertical="center" wrapText="1"/>
    </xf>
    <xf numFmtId="168" fontId="49" fillId="0" borderId="44" xfId="0" applyNumberFormat="1" applyFont="1" applyFill="1" applyBorder="1" applyAlignment="1">
      <alignment horizontal="center" vertical="center" wrapText="1"/>
    </xf>
    <xf numFmtId="0" fontId="50" fillId="0" borderId="44" xfId="0" applyFont="1" applyBorder="1" applyAlignment="1">
      <alignment horizontal="center" vertical="center" wrapText="1"/>
    </xf>
    <xf numFmtId="0" fontId="49" fillId="0" borderId="44" xfId="0" applyFont="1" applyFill="1" applyBorder="1" applyAlignment="1">
      <alignment horizontal="left" vertical="center" wrapText="1"/>
    </xf>
    <xf numFmtId="0" fontId="0" fillId="0" borderId="0" xfId="0" applyAlignment="1">
      <alignment wrapText="1"/>
    </xf>
    <xf numFmtId="0" fontId="51" fillId="0" borderId="44" xfId="0" quotePrefix="1" applyFont="1" applyFill="1" applyBorder="1" applyAlignment="1">
      <alignment horizontal="center" vertical="center"/>
    </xf>
    <xf numFmtId="0" fontId="51" fillId="0" borderId="44" xfId="0" quotePrefix="1" applyNumberFormat="1" applyFont="1" applyFill="1" applyBorder="1" applyAlignment="1">
      <alignment horizontal="center" vertical="center"/>
    </xf>
    <xf numFmtId="0" fontId="51" fillId="0" borderId="44" xfId="0" applyFont="1" applyFill="1" applyBorder="1" applyAlignment="1">
      <alignment horizontal="center" vertical="center"/>
    </xf>
    <xf numFmtId="168" fontId="51" fillId="0" borderId="44" xfId="0" quotePrefix="1" applyNumberFormat="1" applyFont="1" applyFill="1" applyBorder="1" applyAlignment="1" applyProtection="1">
      <alignment horizontal="center" vertical="center"/>
      <protection locked="0"/>
    </xf>
    <xf numFmtId="168" fontId="51" fillId="0" borderId="44" xfId="0" applyNumberFormat="1" applyFont="1" applyFill="1" applyBorder="1" applyAlignment="1">
      <alignment horizontal="center" vertical="center"/>
    </xf>
    <xf numFmtId="178" fontId="52" fillId="0" borderId="44" xfId="0" applyNumberFormat="1" applyFont="1" applyBorder="1" applyAlignment="1">
      <alignment horizontal="center" vertical="center"/>
    </xf>
    <xf numFmtId="0" fontId="51" fillId="0" borderId="44" xfId="0" applyFont="1" applyFill="1" applyBorder="1" applyAlignment="1">
      <alignment horizontal="left" vertical="center" wrapText="1"/>
    </xf>
    <xf numFmtId="168" fontId="51" fillId="0" borderId="44" xfId="0" applyNumberFormat="1" applyFont="1" applyFill="1" applyBorder="1" applyAlignment="1" applyProtection="1">
      <alignment horizontal="center" vertical="center"/>
      <protection locked="0"/>
    </xf>
    <xf numFmtId="0" fontId="51" fillId="0" borderId="44" xfId="0" applyNumberFormat="1" applyFont="1" applyFill="1" applyBorder="1" applyAlignment="1">
      <alignment horizontal="center" vertical="center"/>
    </xf>
    <xf numFmtId="0" fontId="52" fillId="0" borderId="44" xfId="0" applyFont="1" applyFill="1" applyBorder="1" applyAlignment="1">
      <alignment horizontal="center" vertical="center"/>
    </xf>
    <xf numFmtId="168" fontId="52" fillId="0" borderId="44" xfId="0" quotePrefix="1" applyNumberFormat="1" applyFont="1" applyFill="1" applyBorder="1" applyAlignment="1" applyProtection="1">
      <alignment horizontal="center" vertical="center"/>
      <protection locked="0"/>
    </xf>
    <xf numFmtId="168" fontId="52" fillId="0" borderId="44" xfId="0" applyNumberFormat="1" applyFont="1" applyFill="1" applyBorder="1" applyAlignment="1">
      <alignment horizontal="center" vertical="center"/>
    </xf>
    <xf numFmtId="11" fontId="51" fillId="0" borderId="44" xfId="0" applyNumberFormat="1" applyFont="1" applyFill="1" applyBorder="1" applyAlignment="1">
      <alignment horizontal="center" vertical="center"/>
    </xf>
    <xf numFmtId="178" fontId="52" fillId="0" borderId="44" xfId="0" applyNumberFormat="1" applyFont="1" applyBorder="1" applyAlignment="1">
      <alignment horizontal="center" vertical="center" wrapText="1"/>
    </xf>
    <xf numFmtId="0" fontId="52" fillId="0" borderId="0" xfId="0" applyFont="1" applyFill="1" applyAlignment="1">
      <alignment wrapText="1"/>
    </xf>
    <xf numFmtId="0" fontId="52" fillId="0" borderId="0" xfId="0" applyFont="1" applyFill="1"/>
    <xf numFmtId="0" fontId="52" fillId="0" borderId="0" xfId="0" applyFont="1" applyAlignment="1">
      <alignment vertical="center"/>
    </xf>
    <xf numFmtId="0" fontId="52" fillId="0" borderId="0" xfId="0" applyFont="1" applyFill="1" applyAlignment="1">
      <alignment horizontal="left" wrapText="1"/>
    </xf>
    <xf numFmtId="0" fontId="51" fillId="0" borderId="0" xfId="0" applyFont="1"/>
    <xf numFmtId="0" fontId="49" fillId="49" borderId="44" xfId="182" applyFont="1" applyFill="1" applyBorder="1" applyAlignment="1">
      <alignment horizontal="center" vertical="center" wrapText="1"/>
    </xf>
    <xf numFmtId="168" fontId="49" fillId="49" borderId="44" xfId="182" applyNumberFormat="1" applyFont="1" applyFill="1" applyBorder="1" applyAlignment="1">
      <alignment horizontal="center" vertical="center" wrapText="1"/>
    </xf>
    <xf numFmtId="0" fontId="51" fillId="0" borderId="44" xfId="182" applyFont="1" applyFill="1" applyBorder="1" applyAlignment="1">
      <alignment horizontal="center" vertical="center" wrapText="1"/>
    </xf>
    <xf numFmtId="168" fontId="51" fillId="0" borderId="44" xfId="182" applyNumberFormat="1" applyFont="1" applyFill="1" applyBorder="1" applyAlignment="1">
      <alignment horizontal="center" vertical="center" wrapText="1"/>
    </xf>
    <xf numFmtId="44" fontId="51" fillId="30" borderId="44" xfId="299" applyFont="1" applyFill="1" applyBorder="1" applyAlignment="1">
      <alignment horizontal="center" vertical="center"/>
    </xf>
    <xf numFmtId="44" fontId="51" fillId="0" borderId="44" xfId="299" applyFont="1" applyFill="1" applyBorder="1" applyAlignment="1">
      <alignment horizontal="center" vertical="center"/>
    </xf>
    <xf numFmtId="0" fontId="52" fillId="0" borderId="0" xfId="0" applyFont="1" applyFill="1" applyAlignment="1">
      <alignment horizontal="center" vertical="center"/>
    </xf>
    <xf numFmtId="0" fontId="67" fillId="30" borderId="69" xfId="0" applyFont="1" applyFill="1" applyBorder="1" applyAlignment="1">
      <alignment horizontal="center" vertical="center" wrapText="1"/>
    </xf>
    <xf numFmtId="49" fontId="2" fillId="0" borderId="44" xfId="422" applyNumberFormat="1" applyFont="1" applyFill="1" applyBorder="1" applyAlignment="1">
      <alignment horizontal="center" vertical="center" wrapText="1"/>
    </xf>
    <xf numFmtId="165" fontId="2" fillId="0" borderId="44" xfId="422" applyFont="1" applyFill="1" applyBorder="1" applyAlignment="1">
      <alignment horizontal="center" vertical="center"/>
    </xf>
    <xf numFmtId="49" fontId="2" fillId="0" borderId="44" xfId="422" applyNumberFormat="1" applyFont="1" applyFill="1" applyBorder="1" applyAlignment="1">
      <alignment vertical="center" wrapText="1"/>
    </xf>
    <xf numFmtId="49" fontId="2" fillId="0" borderId="44" xfId="421" applyNumberFormat="1" applyFont="1" applyFill="1" applyBorder="1" applyAlignment="1">
      <alignment horizontal="center" vertical="center" wrapText="1"/>
    </xf>
    <xf numFmtId="0" fontId="36" fillId="0" borderId="44" xfId="421" applyNumberFormat="1" applyFont="1" applyFill="1" applyBorder="1" applyAlignment="1">
      <alignment horizontal="center" vertical="center"/>
    </xf>
    <xf numFmtId="49" fontId="2" fillId="0" borderId="44" xfId="421" applyNumberFormat="1" applyFont="1" applyFill="1" applyBorder="1" applyAlignment="1">
      <alignment vertical="center" wrapText="1"/>
    </xf>
    <xf numFmtId="0" fontId="36" fillId="0" borderId="44" xfId="421" applyNumberFormat="1" applyFont="1" applyFill="1" applyBorder="1" applyAlignment="1">
      <alignment vertical="center" wrapText="1"/>
    </xf>
    <xf numFmtId="0" fontId="2" fillId="0" borderId="44" xfId="422" applyNumberFormat="1" applyFont="1" applyFill="1" applyBorder="1" applyAlignment="1">
      <alignment vertical="center" wrapText="1"/>
    </xf>
    <xf numFmtId="49" fontId="36" fillId="0" borderId="44" xfId="421" applyNumberFormat="1" applyFont="1" applyFill="1" applyBorder="1" applyAlignment="1">
      <alignment horizontal="center" vertical="center" wrapText="1"/>
    </xf>
    <xf numFmtId="49" fontId="36" fillId="0" borderId="44" xfId="421" applyNumberFormat="1" applyFont="1" applyFill="1" applyBorder="1" applyAlignment="1">
      <alignment vertical="center" wrapText="1"/>
    </xf>
    <xf numFmtId="49" fontId="36" fillId="0" borderId="44" xfId="421" quotePrefix="1" applyNumberFormat="1" applyFont="1" applyFill="1" applyBorder="1" applyAlignment="1">
      <alignment horizontal="center" vertical="center" wrapText="1"/>
    </xf>
    <xf numFmtId="165" fontId="44" fillId="0" borderId="44" xfId="421" applyFont="1" applyFill="1" applyBorder="1" applyAlignment="1">
      <alignment vertical="center"/>
    </xf>
    <xf numFmtId="165" fontId="44" fillId="0" borderId="44" xfId="421" applyFont="1" applyFill="1" applyBorder="1" applyAlignment="1">
      <alignment horizontal="center" vertical="center"/>
    </xf>
    <xf numFmtId="165" fontId="44" fillId="0" borderId="44" xfId="421" applyFont="1" applyFill="1" applyBorder="1" applyAlignment="1">
      <alignment vertical="center" wrapText="1"/>
    </xf>
    <xf numFmtId="165" fontId="44" fillId="0" borderId="44" xfId="421" applyFont="1" applyFill="1" applyBorder="1" applyAlignment="1">
      <alignment horizontal="center" vertical="center" wrapText="1"/>
    </xf>
    <xf numFmtId="0" fontId="36" fillId="0" borderId="44" xfId="421" applyNumberFormat="1" applyFont="1" applyFill="1" applyBorder="1" applyAlignment="1">
      <alignment horizontal="center" vertical="center" wrapText="1"/>
    </xf>
    <xf numFmtId="0" fontId="2" fillId="0" borderId="44" xfId="421" applyNumberFormat="1" applyFont="1" applyFill="1" applyBorder="1" applyAlignment="1">
      <alignment horizontal="left" vertical="center" wrapText="1"/>
    </xf>
    <xf numFmtId="0" fontId="2" fillId="0" borderId="44" xfId="421" applyNumberFormat="1" applyFont="1" applyFill="1" applyBorder="1" applyAlignment="1">
      <alignment horizontal="center" vertical="center" wrapText="1"/>
    </xf>
    <xf numFmtId="49" fontId="51" fillId="0" borderId="44" xfId="421" applyNumberFormat="1" applyFont="1" applyFill="1" applyBorder="1" applyAlignment="1">
      <alignment horizontal="center" vertical="center" wrapText="1"/>
    </xf>
    <xf numFmtId="49" fontId="52" fillId="0" borderId="44" xfId="421" applyNumberFormat="1" applyFont="1" applyFill="1" applyBorder="1" applyAlignment="1">
      <alignment horizontal="center" vertical="center" wrapText="1"/>
    </xf>
    <xf numFmtId="49" fontId="51" fillId="0" borderId="44" xfId="287" applyNumberFormat="1" applyFont="1" applyFill="1" applyBorder="1" applyAlignment="1">
      <alignment horizontal="center" vertical="center" wrapText="1"/>
    </xf>
    <xf numFmtId="0" fontId="51" fillId="0" borderId="44" xfId="0" applyFont="1" applyFill="1" applyBorder="1" applyAlignment="1">
      <alignment horizontal="center" vertical="center" wrapText="1"/>
    </xf>
    <xf numFmtId="49" fontId="51" fillId="0" borderId="44" xfId="422" applyNumberFormat="1" applyFont="1" applyFill="1" applyBorder="1" applyAlignment="1">
      <alignment horizontal="center" vertical="center"/>
    </xf>
    <xf numFmtId="44" fontId="3" fillId="0" borderId="44" xfId="299" applyFont="1" applyFill="1" applyBorder="1" applyAlignment="1">
      <alignment horizontal="center" vertical="center"/>
    </xf>
    <xf numFmtId="168" fontId="51" fillId="53" borderId="44" xfId="0" quotePrefix="1" applyNumberFormat="1" applyFont="1" applyFill="1" applyBorder="1" applyAlignment="1" applyProtection="1">
      <alignment horizontal="center" vertical="center"/>
      <protection locked="0"/>
    </xf>
    <xf numFmtId="1" fontId="2" fillId="0" borderId="44" xfId="421" applyNumberFormat="1" applyFont="1" applyFill="1" applyBorder="1" applyAlignment="1">
      <alignment horizontal="center" vertical="center" wrapText="1"/>
    </xf>
    <xf numFmtId="0" fontId="36" fillId="0" borderId="44" xfId="422" applyNumberFormat="1" applyFont="1" applyFill="1" applyBorder="1" applyAlignment="1">
      <alignment vertical="center" wrapText="1"/>
    </xf>
    <xf numFmtId="0" fontId="52" fillId="53" borderId="44" xfId="0" applyFont="1" applyFill="1" applyBorder="1" applyAlignment="1">
      <alignment horizontal="center" vertical="center"/>
    </xf>
    <xf numFmtId="49" fontId="36" fillId="53" borderId="44" xfId="288" applyNumberFormat="1" applyFont="1" applyFill="1" applyBorder="1" applyAlignment="1">
      <alignment horizontal="center" vertical="center" wrapText="1"/>
    </xf>
    <xf numFmtId="49" fontId="2" fillId="53" borderId="44" xfId="287" applyNumberFormat="1" applyFont="1" applyFill="1" applyBorder="1" applyAlignment="1">
      <alignment vertical="center" wrapText="1"/>
    </xf>
    <xf numFmtId="49" fontId="2" fillId="53" borderId="44" xfId="287" applyNumberFormat="1" applyFont="1" applyFill="1" applyBorder="1" applyAlignment="1">
      <alignment horizontal="center" vertical="center" wrapText="1"/>
    </xf>
    <xf numFmtId="0" fontId="2" fillId="53" borderId="44" xfId="287" applyNumberFormat="1" applyFont="1" applyFill="1" applyBorder="1" applyAlignment="1">
      <alignment horizontal="center" vertical="center"/>
    </xf>
    <xf numFmtId="49" fontId="51" fillId="53" borderId="44" xfId="421" applyNumberFormat="1" applyFont="1" applyFill="1" applyBorder="1" applyAlignment="1">
      <alignment horizontal="center" vertical="center" wrapText="1"/>
    </xf>
    <xf numFmtId="49" fontId="51" fillId="53" borderId="44" xfId="422" applyNumberFormat="1" applyFont="1" applyFill="1" applyBorder="1" applyAlignment="1">
      <alignment horizontal="center" vertical="center"/>
    </xf>
    <xf numFmtId="44" fontId="3" fillId="53" borderId="44" xfId="299" applyFont="1" applyFill="1" applyBorder="1" applyAlignment="1">
      <alignment horizontal="center" vertical="center"/>
    </xf>
    <xf numFmtId="49" fontId="2" fillId="53" borderId="44" xfId="422" applyNumberFormat="1" applyFont="1" applyFill="1" applyBorder="1" applyAlignment="1">
      <alignment horizontal="center" vertical="center" wrapText="1"/>
    </xf>
    <xf numFmtId="0" fontId="2" fillId="53" borderId="44" xfId="287" applyNumberFormat="1" applyFont="1" applyFill="1" applyBorder="1" applyAlignment="1">
      <alignment vertical="center" wrapText="1"/>
    </xf>
    <xf numFmtId="49" fontId="2" fillId="53" borderId="44" xfId="421" applyNumberFormat="1" applyFont="1" applyFill="1" applyBorder="1" applyAlignment="1">
      <alignment horizontal="center" vertical="center" wrapText="1"/>
    </xf>
    <xf numFmtId="49" fontId="36" fillId="53" borderId="44" xfId="287" applyNumberFormat="1" applyFont="1" applyFill="1" applyBorder="1" applyAlignment="1">
      <alignment horizontal="center" vertical="center" wrapText="1"/>
    </xf>
    <xf numFmtId="49" fontId="51" fillId="53" borderId="44" xfId="287" applyNumberFormat="1" applyFont="1" applyFill="1" applyBorder="1" applyAlignment="1">
      <alignment horizontal="center" vertical="center" wrapText="1"/>
    </xf>
    <xf numFmtId="0" fontId="52" fillId="55" borderId="44" xfId="0" applyFont="1" applyFill="1" applyBorder="1" applyAlignment="1">
      <alignment horizontal="center" vertical="center"/>
    </xf>
    <xf numFmtId="0" fontId="36" fillId="55" borderId="44" xfId="421" applyNumberFormat="1" applyFont="1" applyFill="1" applyBorder="1" applyAlignment="1">
      <alignment horizontal="center" vertical="center"/>
    </xf>
    <xf numFmtId="49" fontId="36" fillId="55" borderId="44" xfId="421" applyNumberFormat="1" applyFont="1" applyFill="1" applyBorder="1" applyAlignment="1">
      <alignment vertical="center" wrapText="1"/>
    </xf>
    <xf numFmtId="49" fontId="36" fillId="55" borderId="44" xfId="421" applyNumberFormat="1" applyFont="1" applyFill="1" applyBorder="1" applyAlignment="1">
      <alignment horizontal="center" vertical="center" wrapText="1"/>
    </xf>
    <xf numFmtId="168" fontId="51" fillId="55" borderId="44" xfId="0" quotePrefix="1" applyNumberFormat="1" applyFont="1" applyFill="1" applyBorder="1" applyAlignment="1" applyProtection="1">
      <alignment horizontal="center" vertical="center"/>
      <protection locked="0"/>
    </xf>
    <xf numFmtId="49" fontId="52" fillId="55" borderId="44" xfId="421" applyNumberFormat="1" applyFont="1" applyFill="1" applyBorder="1" applyAlignment="1">
      <alignment horizontal="center" vertical="center" wrapText="1"/>
    </xf>
    <xf numFmtId="49" fontId="77" fillId="55" borderId="44" xfId="422" applyNumberFormat="1" applyFont="1" applyFill="1" applyBorder="1" applyAlignment="1">
      <alignment horizontal="center" vertical="center"/>
    </xf>
    <xf numFmtId="44" fontId="3" fillId="55" borderId="44" xfId="299" applyFont="1" applyFill="1" applyBorder="1" applyAlignment="1">
      <alignment horizontal="center" vertical="center"/>
    </xf>
    <xf numFmtId="49" fontId="2" fillId="55" borderId="44" xfId="421" applyNumberFormat="1" applyFont="1" applyFill="1" applyBorder="1" applyAlignment="1">
      <alignment horizontal="center" vertical="center" wrapText="1"/>
    </xf>
    <xf numFmtId="0" fontId="42" fillId="55" borderId="44" xfId="422" applyNumberFormat="1" applyFont="1" applyFill="1" applyBorder="1" applyAlignment="1">
      <alignment vertical="center" wrapText="1"/>
    </xf>
    <xf numFmtId="0" fontId="52" fillId="51" borderId="44" xfId="0" applyFont="1" applyFill="1" applyBorder="1" applyAlignment="1">
      <alignment horizontal="center" vertical="center"/>
    </xf>
    <xf numFmtId="165" fontId="45" fillId="51" borderId="44" xfId="421" applyFont="1" applyFill="1" applyBorder="1" applyAlignment="1">
      <alignment horizontal="center" vertical="center"/>
    </xf>
    <xf numFmtId="0" fontId="3" fillId="51" borderId="44" xfId="421" applyNumberFormat="1" applyFont="1" applyFill="1" applyBorder="1" applyAlignment="1">
      <alignment horizontal="left" vertical="center"/>
    </xf>
    <xf numFmtId="49" fontId="3" fillId="51" borderId="44" xfId="421" applyNumberFormat="1" applyFont="1" applyFill="1" applyBorder="1" applyAlignment="1">
      <alignment horizontal="left" vertical="center" wrapText="1"/>
    </xf>
    <xf numFmtId="49" fontId="1" fillId="51" borderId="44" xfId="287" applyNumberFormat="1" applyFont="1" applyFill="1" applyBorder="1" applyAlignment="1">
      <alignment horizontal="center" vertical="center" wrapText="1"/>
    </xf>
    <xf numFmtId="0" fontId="3" fillId="51" borderId="44" xfId="421" applyNumberFormat="1" applyFont="1" applyFill="1" applyBorder="1" applyAlignment="1">
      <alignment horizontal="center" vertical="center"/>
    </xf>
    <xf numFmtId="165" fontId="46" fillId="51" borderId="44" xfId="421" applyFont="1" applyFill="1" applyBorder="1" applyAlignment="1">
      <alignment horizontal="center" vertical="center"/>
    </xf>
    <xf numFmtId="165" fontId="78" fillId="51" borderId="44" xfId="421" applyFont="1" applyFill="1" applyBorder="1" applyAlignment="1">
      <alignment horizontal="center" vertical="center" wrapText="1"/>
    </xf>
    <xf numFmtId="165" fontId="46" fillId="51" borderId="44" xfId="421" applyFont="1" applyFill="1" applyBorder="1" applyAlignment="1">
      <alignment horizontal="center" vertical="center" wrapText="1"/>
    </xf>
    <xf numFmtId="49" fontId="77" fillId="51" borderId="44" xfId="422" applyNumberFormat="1" applyFont="1" applyFill="1" applyBorder="1" applyAlignment="1">
      <alignment horizontal="center" vertical="center"/>
    </xf>
    <xf numFmtId="44" fontId="3" fillId="51" borderId="44" xfId="299" applyFont="1" applyFill="1" applyBorder="1" applyAlignment="1">
      <alignment horizontal="center" vertical="center"/>
    </xf>
    <xf numFmtId="49" fontId="2" fillId="51" borderId="44" xfId="421" applyNumberFormat="1" applyFont="1" applyFill="1" applyBorder="1" applyAlignment="1">
      <alignment horizontal="center" vertical="center" wrapText="1"/>
    </xf>
    <xf numFmtId="0" fontId="36" fillId="51" borderId="44" xfId="421" applyNumberFormat="1" applyFont="1" applyFill="1" applyBorder="1" applyAlignment="1">
      <alignment vertical="center" wrapText="1"/>
    </xf>
    <xf numFmtId="49" fontId="1" fillId="51" borderId="44" xfId="287" applyNumberFormat="1" applyFont="1" applyFill="1" applyBorder="1" applyAlignment="1">
      <alignment horizontal="left" vertical="center" wrapText="1"/>
    </xf>
    <xf numFmtId="0" fontId="3" fillId="51" borderId="44" xfId="421" applyNumberFormat="1" applyFont="1" applyFill="1" applyBorder="1" applyAlignment="1">
      <alignment horizontal="left" vertical="center" wrapText="1"/>
    </xf>
    <xf numFmtId="0" fontId="2" fillId="53" borderId="44" xfId="421" applyNumberFormat="1" applyFont="1" applyFill="1" applyBorder="1" applyAlignment="1">
      <alignment horizontal="left" vertical="center" wrapText="1"/>
    </xf>
    <xf numFmtId="0" fontId="2" fillId="53" borderId="44" xfId="421" applyNumberFormat="1" applyFont="1" applyFill="1" applyBorder="1" applyAlignment="1">
      <alignment horizontal="center" vertical="center" wrapText="1"/>
    </xf>
    <xf numFmtId="0" fontId="0" fillId="0" borderId="0" xfId="0" pivotButton="1"/>
    <xf numFmtId="0" fontId="0" fillId="0" borderId="0" xfId="0" applyAlignment="1">
      <alignment horizontal="left"/>
    </xf>
    <xf numFmtId="0" fontId="52" fillId="0" borderId="0" xfId="0" applyFont="1" applyFill="1" applyAlignment="1">
      <alignment vertical="center"/>
    </xf>
    <xf numFmtId="15" fontId="52" fillId="0" borderId="0" xfId="0" applyNumberFormat="1" applyFont="1" applyFill="1" applyAlignment="1">
      <alignment horizontal="left" vertical="center"/>
    </xf>
    <xf numFmtId="0" fontId="0" fillId="0" borderId="0" xfId="0" applyFill="1" applyAlignment="1">
      <alignment vertical="center"/>
    </xf>
    <xf numFmtId="0" fontId="52" fillId="0" borderId="44" xfId="0" applyFont="1" applyFill="1" applyBorder="1" applyAlignment="1">
      <alignment vertical="center"/>
    </xf>
    <xf numFmtId="0" fontId="0" fillId="55" borderId="0" xfId="0" applyFill="1" applyAlignment="1">
      <alignment vertical="center"/>
    </xf>
    <xf numFmtId="0" fontId="0" fillId="53" borderId="0" xfId="0" applyFill="1" applyAlignment="1">
      <alignment vertical="center"/>
    </xf>
    <xf numFmtId="0" fontId="0" fillId="51" borderId="0" xfId="0" applyFill="1" applyAlignment="1">
      <alignment vertical="center"/>
    </xf>
    <xf numFmtId="0" fontId="52" fillId="53" borderId="44" xfId="0" quotePrefix="1" applyFont="1" applyFill="1" applyBorder="1" applyAlignment="1">
      <alignment horizontal="center" vertical="center"/>
    </xf>
    <xf numFmtId="17" fontId="52" fillId="0" borderId="44" xfId="0" applyNumberFormat="1" applyFont="1" applyFill="1" applyBorder="1" applyAlignment="1">
      <alignment horizontal="center" vertical="center"/>
    </xf>
    <xf numFmtId="17" fontId="52" fillId="0" borderId="44" xfId="0" quotePrefix="1" applyNumberFormat="1" applyFont="1" applyFill="1" applyBorder="1" applyAlignment="1">
      <alignment horizontal="center" vertical="center"/>
    </xf>
    <xf numFmtId="49" fontId="36" fillId="0" borderId="44" xfId="288" quotePrefix="1" applyNumberFormat="1" applyFont="1" applyFill="1" applyBorder="1" applyAlignment="1">
      <alignment horizontal="center" vertical="center" wrapText="1"/>
    </xf>
    <xf numFmtId="49" fontId="36" fillId="53" borderId="44" xfId="288" quotePrefix="1" applyNumberFormat="1" applyFont="1" applyFill="1" applyBorder="1" applyAlignment="1">
      <alignment horizontal="center" vertical="center" wrapText="1"/>
    </xf>
    <xf numFmtId="0" fontId="52" fillId="2" borderId="44" xfId="0" applyFont="1" applyFill="1" applyBorder="1" applyAlignment="1">
      <alignment horizontal="center" vertical="center"/>
    </xf>
    <xf numFmtId="168" fontId="51" fillId="53" borderId="44" xfId="0" applyNumberFormat="1" applyFont="1" applyFill="1" applyBorder="1" applyAlignment="1" applyProtection="1">
      <alignment horizontal="center" vertical="center"/>
      <protection locked="0"/>
    </xf>
    <xf numFmtId="49" fontId="0" fillId="51" borderId="44" xfId="287" applyNumberFormat="1" applyFont="1" applyFill="1" applyBorder="1" applyAlignment="1">
      <alignment horizontal="left" vertical="center" wrapText="1"/>
    </xf>
    <xf numFmtId="44" fontId="0" fillId="0" borderId="0" xfId="0" applyNumberFormat="1"/>
    <xf numFmtId="0" fontId="41" fillId="0" borderId="44" xfId="287" applyNumberFormat="1" applyFont="1" applyFill="1" applyBorder="1" applyAlignment="1">
      <alignment vertical="center" wrapText="1"/>
    </xf>
    <xf numFmtId="0" fontId="41" fillId="0" borderId="44" xfId="422" applyNumberFormat="1" applyFont="1" applyFill="1" applyBorder="1" applyAlignment="1">
      <alignment vertical="center" wrapText="1"/>
    </xf>
    <xf numFmtId="0" fontId="2" fillId="0" borderId="44" xfId="295" quotePrefix="1" applyFont="1" applyFill="1" applyBorder="1" applyAlignment="1">
      <alignment horizontal="center" vertical="center" wrapText="1"/>
    </xf>
    <xf numFmtId="49" fontId="51" fillId="0" borderId="44" xfId="422" applyNumberFormat="1" applyFont="1" applyFill="1" applyBorder="1" applyAlignment="1">
      <alignment horizontal="center" vertical="center" wrapText="1"/>
    </xf>
    <xf numFmtId="0" fontId="52" fillId="56" borderId="0" xfId="0" applyFont="1" applyFill="1" applyAlignment="1">
      <alignment horizontal="center" vertical="center"/>
    </xf>
    <xf numFmtId="182" fontId="52" fillId="53" borderId="44" xfId="0" applyNumberFormat="1" applyFont="1" applyFill="1" applyBorder="1" applyAlignment="1">
      <alignment horizontal="center" vertical="center"/>
    </xf>
    <xf numFmtId="15" fontId="52" fillId="0" borderId="44" xfId="0" applyNumberFormat="1" applyFont="1" applyFill="1" applyBorder="1" applyAlignment="1">
      <alignment horizontal="center" vertical="center"/>
    </xf>
    <xf numFmtId="15" fontId="52" fillId="57" borderId="44" xfId="0" applyNumberFormat="1" applyFont="1" applyFill="1" applyBorder="1" applyAlignment="1">
      <alignment horizontal="center" vertical="center"/>
    </xf>
    <xf numFmtId="0" fontId="52" fillId="57" borderId="44" xfId="0" applyFont="1" applyFill="1" applyBorder="1" applyAlignment="1">
      <alignment horizontal="center" vertical="center"/>
    </xf>
    <xf numFmtId="0" fontId="48" fillId="50" borderId="72" xfId="0" applyFont="1" applyFill="1" applyBorder="1" applyAlignment="1" applyProtection="1">
      <alignment horizontal="center" vertical="center" wrapText="1"/>
      <protection locked="0"/>
    </xf>
    <xf numFmtId="168" fontId="48" fillId="50" borderId="72" xfId="0" applyNumberFormat="1" applyFont="1" applyFill="1" applyBorder="1" applyAlignment="1" applyProtection="1">
      <alignment horizontal="center" vertical="center" wrapText="1"/>
      <protection locked="0"/>
    </xf>
    <xf numFmtId="0" fontId="48" fillId="52" borderId="72" xfId="0" applyFont="1" applyFill="1" applyBorder="1" applyAlignment="1" applyProtection="1">
      <alignment horizontal="center" vertical="center" wrapText="1"/>
      <protection locked="0"/>
    </xf>
    <xf numFmtId="168" fontId="65" fillId="52" borderId="72" xfId="0" applyNumberFormat="1" applyFont="1" applyFill="1" applyBorder="1" applyAlignment="1">
      <alignment horizontal="center" vertical="center" wrapText="1"/>
    </xf>
    <xf numFmtId="0" fontId="65" fillId="52" borderId="65" xfId="0" applyFont="1" applyFill="1" applyBorder="1" applyAlignment="1">
      <alignment horizontal="center" vertical="center" wrapText="1"/>
    </xf>
    <xf numFmtId="168" fontId="47" fillId="50" borderId="59" xfId="0" applyNumberFormat="1" applyFont="1" applyFill="1" applyBorder="1" applyAlignment="1">
      <alignment horizontal="center" vertical="center" wrapText="1"/>
    </xf>
    <xf numFmtId="168" fontId="47" fillId="52" borderId="59" xfId="0" applyNumberFormat="1" applyFont="1" applyFill="1" applyBorder="1" applyAlignment="1">
      <alignment horizontal="center" vertical="center" wrapText="1"/>
    </xf>
    <xf numFmtId="168" fontId="47" fillId="50" borderId="60" xfId="0" applyNumberFormat="1" applyFont="1" applyFill="1" applyBorder="1" applyAlignment="1">
      <alignment horizontal="center" vertical="center" wrapText="1"/>
    </xf>
    <xf numFmtId="168" fontId="47" fillId="52" borderId="60" xfId="0" applyNumberFormat="1" applyFont="1" applyFill="1" applyBorder="1" applyAlignment="1">
      <alignment horizontal="center" vertical="center" wrapText="1"/>
    </xf>
    <xf numFmtId="168" fontId="70" fillId="50" borderId="60" xfId="0" applyNumberFormat="1" applyFont="1" applyFill="1" applyBorder="1" applyAlignment="1">
      <alignment horizontal="center" vertical="center" wrapText="1"/>
    </xf>
    <xf numFmtId="168" fontId="48" fillId="50" borderId="61" xfId="0" applyNumberFormat="1" applyFont="1" applyFill="1" applyBorder="1" applyAlignment="1">
      <alignment horizontal="center" vertical="center" wrapText="1"/>
    </xf>
    <xf numFmtId="168" fontId="48" fillId="52" borderId="61" xfId="0" applyNumberFormat="1" applyFont="1" applyFill="1" applyBorder="1" applyAlignment="1">
      <alignment horizontal="center" vertical="center" wrapText="1"/>
    </xf>
    <xf numFmtId="168" fontId="48" fillId="50" borderId="65" xfId="0" applyNumberFormat="1" applyFont="1" applyFill="1" applyBorder="1" applyAlignment="1">
      <alignment horizontal="center" vertical="center" wrapText="1"/>
    </xf>
    <xf numFmtId="168" fontId="48" fillId="52" borderId="65" xfId="0" applyNumberFormat="1" applyFont="1" applyFill="1" applyBorder="1" applyAlignment="1">
      <alignment horizontal="center" vertical="center" wrapText="1"/>
    </xf>
    <xf numFmtId="168" fontId="48" fillId="50" borderId="60" xfId="0" applyNumberFormat="1" applyFont="1" applyFill="1" applyBorder="1" applyAlignment="1">
      <alignment horizontal="center" vertical="center" wrapText="1"/>
    </xf>
    <xf numFmtId="0" fontId="48" fillId="30" borderId="72" xfId="0" applyFont="1" applyFill="1" applyBorder="1" applyAlignment="1" applyProtection="1">
      <alignment horizontal="center" vertical="center" wrapText="1"/>
      <protection locked="0"/>
    </xf>
    <xf numFmtId="0" fontId="48" fillId="0" borderId="72" xfId="0" applyFont="1" applyBorder="1" applyAlignment="1" applyProtection="1">
      <alignment horizontal="center" vertical="center" wrapText="1"/>
      <protection locked="0"/>
    </xf>
    <xf numFmtId="182" fontId="48" fillId="50" borderId="72" xfId="0" applyNumberFormat="1" applyFont="1" applyFill="1" applyBorder="1" applyAlignment="1" applyProtection="1">
      <alignment horizontal="center" vertical="center" wrapText="1"/>
      <protection locked="0"/>
    </xf>
    <xf numFmtId="182" fontId="48" fillId="52" borderId="72" xfId="0" applyNumberFormat="1" applyFont="1" applyFill="1" applyBorder="1" applyAlignment="1">
      <alignment horizontal="center" vertical="center" wrapText="1"/>
    </xf>
    <xf numFmtId="0" fontId="66" fillId="0" borderId="65" xfId="0" applyFont="1" applyBorder="1" applyAlignment="1">
      <alignment horizontal="center" vertical="center" wrapText="1"/>
    </xf>
    <xf numFmtId="0" fontId="48" fillId="0" borderId="60" xfId="0" applyFont="1" applyBorder="1" applyAlignment="1">
      <alignment horizontal="center" vertical="center" wrapText="1"/>
    </xf>
    <xf numFmtId="0" fontId="48" fillId="0" borderId="60" xfId="0" applyFont="1" applyBorder="1" applyAlignment="1">
      <alignment horizontal="center" vertical="top" wrapText="1"/>
    </xf>
    <xf numFmtId="0" fontId="66" fillId="0" borderId="69" xfId="0" applyFont="1" applyBorder="1" applyAlignment="1">
      <alignment horizontal="center" vertical="center" wrapText="1"/>
    </xf>
    <xf numFmtId="0" fontId="65" fillId="0" borderId="69" xfId="0" applyFont="1" applyBorder="1" applyAlignment="1">
      <alignment horizontal="center" vertical="center" wrapText="1"/>
    </xf>
    <xf numFmtId="0" fontId="71" fillId="0" borderId="69" xfId="0" applyFont="1" applyBorder="1" applyAlignment="1">
      <alignment horizontal="center" vertical="center" wrapText="1"/>
    </xf>
    <xf numFmtId="0" fontId="48" fillId="0" borderId="69" xfId="0" applyFont="1" applyBorder="1" applyAlignment="1">
      <alignment horizontal="center" vertical="center" wrapText="1"/>
    </xf>
    <xf numFmtId="0" fontId="0" fillId="58" borderId="0" xfId="0" applyFill="1" applyAlignment="1">
      <alignment horizontal="left"/>
    </xf>
    <xf numFmtId="44" fontId="0" fillId="58" borderId="0" xfId="0" applyNumberFormat="1" applyFill="1"/>
    <xf numFmtId="168" fontId="51" fillId="2" borderId="44" xfId="0" applyNumberFormat="1" applyFont="1" applyFill="1" applyBorder="1" applyAlignment="1">
      <alignment horizontal="center" vertical="center" wrapText="1"/>
    </xf>
    <xf numFmtId="182" fontId="85" fillId="51" borderId="44" xfId="422" applyNumberFormat="1" applyFont="1" applyFill="1" applyBorder="1" applyAlignment="1">
      <alignment horizontal="center" vertical="center"/>
    </xf>
    <xf numFmtId="183" fontId="52" fillId="0" borderId="44" xfId="0" applyNumberFormat="1" applyFont="1" applyFill="1" applyBorder="1" applyAlignment="1">
      <alignment horizontal="center" vertical="center"/>
    </xf>
    <xf numFmtId="0" fontId="66" fillId="0" borderId="44" xfId="0" applyFont="1" applyFill="1" applyBorder="1" applyAlignment="1">
      <alignment horizontal="center" vertical="center"/>
    </xf>
    <xf numFmtId="49" fontId="47" fillId="0" borderId="44" xfId="287" applyNumberFormat="1" applyFont="1" applyFill="1" applyBorder="1" applyAlignment="1">
      <alignment horizontal="center" vertical="center" wrapText="1"/>
    </xf>
    <xf numFmtId="49" fontId="47" fillId="0" borderId="44" xfId="422" applyNumberFormat="1" applyFont="1" applyFill="1" applyBorder="1" applyAlignment="1">
      <alignment horizontal="center" vertical="center"/>
    </xf>
    <xf numFmtId="0" fontId="47" fillId="0" borderId="44" xfId="0" applyFont="1" applyFill="1" applyBorder="1" applyAlignment="1">
      <alignment horizontal="center" vertical="center" wrapText="1"/>
    </xf>
    <xf numFmtId="168" fontId="47" fillId="2" borderId="44" xfId="0" applyNumberFormat="1" applyFont="1" applyFill="1" applyBorder="1" applyAlignment="1">
      <alignment horizontal="center" vertical="center" wrapText="1"/>
    </xf>
    <xf numFmtId="0" fontId="66" fillId="0" borderId="44" xfId="0" applyFont="1" applyFill="1" applyBorder="1" applyAlignment="1">
      <alignment vertical="center"/>
    </xf>
    <xf numFmtId="0" fontId="66" fillId="0" borderId="0" xfId="0" applyFont="1" applyFill="1" applyAlignment="1">
      <alignment vertical="center"/>
    </xf>
    <xf numFmtId="0" fontId="36" fillId="0" borderId="44" xfId="288" applyNumberFormat="1" applyFont="1" applyFill="1" applyBorder="1" applyAlignment="1">
      <alignment horizontal="center" vertical="center" wrapText="1"/>
    </xf>
    <xf numFmtId="49" fontId="36" fillId="0" borderId="44" xfId="288" quotePrefix="1" applyNumberFormat="1" applyFont="1" applyFill="1" applyBorder="1" applyAlignment="1">
      <alignment horizontal="left" vertical="center" wrapText="1"/>
    </xf>
    <xf numFmtId="49" fontId="36" fillId="53" borderId="51" xfId="288" quotePrefix="1" applyNumberFormat="1" applyFont="1" applyFill="1" applyBorder="1" applyAlignment="1">
      <alignment horizontal="center" vertical="center" wrapText="1"/>
    </xf>
    <xf numFmtId="49" fontId="36" fillId="0" borderId="53" xfId="288" applyNumberFormat="1" applyFont="1" applyFill="1" applyBorder="1" applyAlignment="1">
      <alignment horizontal="center" vertical="center" wrapText="1"/>
    </xf>
    <xf numFmtId="0" fontId="52" fillId="59" borderId="44" xfId="0" applyFont="1" applyFill="1" applyBorder="1" applyAlignment="1">
      <alignment horizontal="center" vertical="center"/>
    </xf>
    <xf numFmtId="0" fontId="2" fillId="59" borderId="44" xfId="421" applyNumberFormat="1" applyFont="1" applyFill="1" applyBorder="1" applyAlignment="1">
      <alignment horizontal="left" vertical="center" wrapText="1"/>
    </xf>
    <xf numFmtId="0" fontId="2" fillId="59" borderId="44" xfId="421" applyNumberFormat="1" applyFont="1" applyFill="1" applyBorder="1" applyAlignment="1">
      <alignment horizontal="center" vertical="center" wrapText="1"/>
    </xf>
    <xf numFmtId="0" fontId="2" fillId="59" borderId="44" xfId="287" applyNumberFormat="1" applyFont="1" applyFill="1" applyBorder="1" applyAlignment="1">
      <alignment horizontal="center" vertical="center"/>
    </xf>
    <xf numFmtId="168" fontId="51" fillId="59" borderId="44" xfId="0" quotePrefix="1" applyNumberFormat="1" applyFont="1" applyFill="1" applyBorder="1" applyAlignment="1" applyProtection="1">
      <alignment horizontal="center" vertical="center"/>
      <protection locked="0"/>
    </xf>
    <xf numFmtId="49" fontId="51" fillId="59" borderId="44" xfId="287" applyNumberFormat="1" applyFont="1" applyFill="1" applyBorder="1" applyAlignment="1">
      <alignment horizontal="center" vertical="center" wrapText="1"/>
    </xf>
    <xf numFmtId="49" fontId="51" fillId="59" borderId="44" xfId="287" applyNumberFormat="1" applyFont="1" applyFill="1" applyBorder="1" applyAlignment="1">
      <alignment horizontal="left" vertical="center" wrapText="1"/>
    </xf>
    <xf numFmtId="49" fontId="36" fillId="59" borderId="44" xfId="288" quotePrefix="1" applyNumberFormat="1" applyFont="1" applyFill="1" applyBorder="1" applyAlignment="1">
      <alignment horizontal="left" vertical="center" wrapText="1"/>
    </xf>
    <xf numFmtId="49" fontId="2" fillId="59" borderId="44" xfId="422" applyNumberFormat="1" applyFont="1" applyFill="1" applyBorder="1" applyAlignment="1">
      <alignment horizontal="center" vertical="center" wrapText="1"/>
    </xf>
    <xf numFmtId="17" fontId="52" fillId="59" borderId="44" xfId="0" applyNumberFormat="1" applyFont="1" applyFill="1" applyBorder="1" applyAlignment="1">
      <alignment horizontal="center" vertical="center"/>
    </xf>
    <xf numFmtId="49" fontId="51" fillId="59" borderId="44" xfId="422" applyNumberFormat="1" applyFont="1" applyFill="1" applyBorder="1" applyAlignment="1">
      <alignment horizontal="center" vertical="center"/>
    </xf>
    <xf numFmtId="44" fontId="3" fillId="59" borderId="44" xfId="299" applyFont="1" applyFill="1" applyBorder="1" applyAlignment="1">
      <alignment horizontal="center" vertical="center"/>
    </xf>
    <xf numFmtId="49" fontId="51" fillId="59" borderId="44" xfId="421" applyNumberFormat="1" applyFont="1" applyFill="1" applyBorder="1" applyAlignment="1">
      <alignment horizontal="center" vertical="center" wrapText="1"/>
    </xf>
    <xf numFmtId="49" fontId="2" fillId="59" borderId="44" xfId="287" applyNumberFormat="1" applyFont="1" applyFill="1" applyBorder="1" applyAlignment="1">
      <alignment horizontal="center" vertical="center" wrapText="1"/>
    </xf>
    <xf numFmtId="49" fontId="36" fillId="59" borderId="44" xfId="288" quotePrefix="1" applyNumberFormat="1" applyFont="1" applyFill="1" applyBorder="1" applyAlignment="1">
      <alignment horizontal="center" vertical="center" wrapText="1"/>
    </xf>
    <xf numFmtId="168" fontId="51" fillId="59" borderId="44" xfId="0" applyNumberFormat="1" applyFont="1" applyFill="1" applyBorder="1" applyAlignment="1" applyProtection="1">
      <alignment horizontal="center" vertical="center"/>
      <protection locked="0"/>
    </xf>
    <xf numFmtId="49" fontId="36" fillId="53" borderId="44" xfId="288" quotePrefix="1" applyNumberFormat="1" applyFont="1" applyFill="1" applyBorder="1" applyAlignment="1">
      <alignment horizontal="left" vertical="center" wrapText="1"/>
    </xf>
    <xf numFmtId="0" fontId="2" fillId="59" borderId="44" xfId="287" applyNumberFormat="1" applyFont="1" applyFill="1" applyBorder="1" applyAlignment="1">
      <alignment vertical="center" wrapText="1"/>
    </xf>
    <xf numFmtId="15" fontId="52" fillId="59" borderId="44" xfId="0" applyNumberFormat="1" applyFont="1" applyFill="1" applyBorder="1" applyAlignment="1">
      <alignment horizontal="center" vertical="center"/>
    </xf>
    <xf numFmtId="0" fontId="47" fillId="0" borderId="60" xfId="0" applyFont="1" applyBorder="1" applyAlignment="1" applyProtection="1">
      <alignment vertical="center" wrapText="1"/>
      <protection locked="0"/>
    </xf>
    <xf numFmtId="0" fontId="36" fillId="0" borderId="0" xfId="0" applyFont="1" applyAlignment="1">
      <alignment horizontal="center" vertical="center"/>
    </xf>
    <xf numFmtId="0" fontId="66" fillId="0" borderId="0" xfId="0" applyFont="1" applyAlignment="1">
      <alignment horizontal="center" vertical="center"/>
    </xf>
    <xf numFmtId="0" fontId="47" fillId="0" borderId="60" xfId="0" applyFont="1" applyBorder="1" applyAlignment="1">
      <alignment horizontal="left" vertical="center" wrapText="1"/>
    </xf>
    <xf numFmtId="0" fontId="66" fillId="30" borderId="0" xfId="0" applyFont="1" applyFill="1" applyAlignment="1">
      <alignment horizontal="center" vertical="center" wrapText="1"/>
    </xf>
    <xf numFmtId="0" fontId="66" fillId="30" borderId="0" xfId="0" applyFont="1" applyFill="1" applyAlignment="1">
      <alignment horizontal="center" vertical="center"/>
    </xf>
    <xf numFmtId="0" fontId="66" fillId="30" borderId="0" xfId="0" applyFont="1" applyFill="1" applyAlignment="1">
      <alignment vertical="center" wrapText="1"/>
    </xf>
    <xf numFmtId="0" fontId="66" fillId="30" borderId="0" xfId="0" applyFont="1" applyFill="1" applyAlignment="1">
      <alignment horizontal="left" vertical="center" wrapText="1"/>
    </xf>
    <xf numFmtId="0" fontId="66" fillId="0" borderId="60" xfId="0" applyFont="1" applyBorder="1" applyAlignment="1">
      <alignment horizontal="center" vertical="center" wrapText="1"/>
    </xf>
    <xf numFmtId="0" fontId="47" fillId="0" borderId="61" xfId="0" applyFont="1" applyBorder="1" applyAlignment="1">
      <alignment horizontal="left" vertical="center" wrapText="1"/>
    </xf>
    <xf numFmtId="0" fontId="2" fillId="30" borderId="0" xfId="0" applyFont="1" applyFill="1" applyAlignment="1">
      <alignment horizontal="center" vertical="center"/>
    </xf>
    <xf numFmtId="0" fontId="48" fillId="30" borderId="0" xfId="0" applyFont="1" applyFill="1" applyAlignment="1">
      <alignment horizontal="left" vertical="center"/>
    </xf>
    <xf numFmtId="0" fontId="70" fillId="30" borderId="0" xfId="0" applyFont="1" applyFill="1" applyAlignment="1">
      <alignment horizontal="left" vertical="center"/>
    </xf>
    <xf numFmtId="181" fontId="36" fillId="30" borderId="0" xfId="0" applyNumberFormat="1" applyFont="1" applyFill="1" applyAlignment="1">
      <alignment horizontal="center" vertical="center"/>
    </xf>
    <xf numFmtId="181" fontId="72" fillId="30" borderId="0" xfId="0" applyNumberFormat="1" applyFont="1" applyFill="1" applyAlignment="1">
      <alignment horizontal="left" vertical="center"/>
    </xf>
    <xf numFmtId="181" fontId="65" fillId="30" borderId="0" xfId="0" applyNumberFormat="1" applyFont="1" applyFill="1" applyAlignment="1">
      <alignment horizontal="left" vertical="center"/>
    </xf>
    <xf numFmtId="0" fontId="66" fillId="30" borderId="0" xfId="0" applyFont="1" applyFill="1" applyAlignment="1">
      <alignment horizontal="left" vertical="center"/>
    </xf>
    <xf numFmtId="181" fontId="47" fillId="0" borderId="60" xfId="0" applyNumberFormat="1" applyFont="1" applyBorder="1" applyAlignment="1">
      <alignment horizontal="center" vertical="center"/>
    </xf>
    <xf numFmtId="182" fontId="66" fillId="30" borderId="0" xfId="0" applyNumberFormat="1" applyFont="1" applyFill="1" applyAlignment="1">
      <alignment horizontal="center" vertical="center"/>
    </xf>
    <xf numFmtId="0" fontId="66" fillId="0" borderId="60" xfId="0" applyFont="1" applyBorder="1" applyAlignment="1">
      <alignment horizontal="center" vertical="center"/>
    </xf>
    <xf numFmtId="181" fontId="47" fillId="0" borderId="61" xfId="0" applyNumberFormat="1" applyFont="1" applyBorder="1" applyAlignment="1">
      <alignment horizontal="center" vertical="center"/>
    </xf>
    <xf numFmtId="181" fontId="47" fillId="0" borderId="69" xfId="0" applyNumberFormat="1" applyFont="1" applyBorder="1" applyAlignment="1">
      <alignment horizontal="center" vertical="center"/>
    </xf>
    <xf numFmtId="0" fontId="47" fillId="0" borderId="69" xfId="0" applyFont="1" applyBorder="1" applyAlignment="1">
      <alignment horizontal="center" vertical="center"/>
    </xf>
    <xf numFmtId="0" fontId="67" fillId="30" borderId="0" xfId="0" applyFont="1" applyFill="1" applyAlignment="1">
      <alignment horizontal="center" vertical="center" wrapText="1"/>
    </xf>
    <xf numFmtId="0" fontId="47" fillId="0" borderId="60" xfId="0" applyFont="1" applyBorder="1" applyAlignment="1">
      <alignment vertical="center" wrapText="1"/>
    </xf>
    <xf numFmtId="1" fontId="47" fillId="0" borderId="69" xfId="0" applyNumberFormat="1" applyFont="1" applyBorder="1" applyAlignment="1">
      <alignment horizontal="left" vertical="center" wrapText="1"/>
    </xf>
    <xf numFmtId="1" fontId="47" fillId="0" borderId="60" xfId="0" applyNumberFormat="1" applyFont="1" applyBorder="1" applyAlignment="1">
      <alignment horizontal="left" vertical="center" wrapText="1"/>
    </xf>
    <xf numFmtId="183" fontId="48" fillId="30" borderId="0" xfId="0" applyNumberFormat="1" applyFont="1" applyFill="1" applyAlignment="1">
      <alignment horizontal="center" vertical="center" wrapText="1"/>
    </xf>
    <xf numFmtId="182" fontId="48" fillId="30" borderId="0" xfId="0" applyNumberFormat="1" applyFont="1" applyFill="1" applyAlignment="1">
      <alignment horizontal="center" vertical="center"/>
    </xf>
    <xf numFmtId="0" fontId="66" fillId="30" borderId="64" xfId="0" applyFont="1" applyFill="1" applyBorder="1" applyAlignment="1">
      <alignment vertical="center" wrapText="1"/>
    </xf>
    <xf numFmtId="0" fontId="70" fillId="30" borderId="0" xfId="0" applyFont="1" applyFill="1" applyAlignment="1">
      <alignment horizontal="center" vertical="center"/>
    </xf>
    <xf numFmtId="0" fontId="72" fillId="30" borderId="0" xfId="0" applyFont="1" applyFill="1" applyAlignment="1">
      <alignment horizontal="left" vertical="center" wrapText="1"/>
    </xf>
    <xf numFmtId="0" fontId="72" fillId="30" borderId="0" xfId="0" applyFont="1" applyFill="1" applyAlignment="1">
      <alignment horizontal="center" vertical="center"/>
    </xf>
    <xf numFmtId="0" fontId="72" fillId="30" borderId="0" xfId="0" applyFont="1" applyFill="1" applyAlignment="1">
      <alignment horizontal="center" vertical="center" wrapText="1"/>
    </xf>
    <xf numFmtId="182" fontId="72" fillId="30" borderId="0" xfId="0" applyNumberFormat="1" applyFont="1" applyFill="1" applyAlignment="1">
      <alignment horizontal="center" vertical="center"/>
    </xf>
    <xf numFmtId="181" fontId="47" fillId="0" borderId="65" xfId="0" applyNumberFormat="1" applyFont="1" applyBorder="1" applyAlignment="1">
      <alignment horizontal="center" vertical="center"/>
    </xf>
    <xf numFmtId="1" fontId="47" fillId="0" borderId="65" xfId="0" applyNumberFormat="1" applyFont="1" applyBorder="1" applyAlignment="1">
      <alignment horizontal="left" vertical="center" wrapText="1"/>
    </xf>
    <xf numFmtId="0" fontId="47" fillId="0" borderId="65" xfId="0" applyFont="1" applyBorder="1" applyAlignment="1">
      <alignment horizontal="left" vertical="center" wrapText="1"/>
    </xf>
    <xf numFmtId="0" fontId="47" fillId="0" borderId="69" xfId="0" applyFont="1" applyBorder="1" applyAlignment="1">
      <alignment horizontal="center" vertical="center" wrapText="1"/>
    </xf>
    <xf numFmtId="0" fontId="48" fillId="30" borderId="60" xfId="0" applyFont="1" applyFill="1" applyBorder="1" applyAlignment="1">
      <alignment horizontal="center" vertical="center" wrapText="1"/>
    </xf>
    <xf numFmtId="0" fontId="72" fillId="30" borderId="0" xfId="0" applyFont="1" applyFill="1" applyAlignment="1">
      <alignment horizontal="left" vertical="center"/>
    </xf>
    <xf numFmtId="0" fontId="47" fillId="0" borderId="60" xfId="0" applyFont="1" applyBorder="1" applyAlignment="1" applyProtection="1">
      <alignment horizontal="center" vertical="center" wrapText="1"/>
      <protection locked="0"/>
    </xf>
    <xf numFmtId="0" fontId="52" fillId="0" borderId="0" xfId="0" applyFont="1" applyFill="1" applyAlignment="1">
      <alignment horizontal="center" vertical="center"/>
    </xf>
    <xf numFmtId="181" fontId="47" fillId="0" borderId="77" xfId="0" applyNumberFormat="1" applyFont="1" applyBorder="1" applyAlignment="1">
      <alignment horizontal="center" vertical="center"/>
    </xf>
    <xf numFmtId="0" fontId="47" fillId="0" borderId="77" xfId="0" applyFont="1" applyBorder="1" applyAlignment="1">
      <alignment horizontal="center" vertical="center"/>
    </xf>
    <xf numFmtId="0" fontId="66" fillId="0" borderId="77" xfId="0" applyFont="1" applyBorder="1" applyAlignment="1">
      <alignment horizontal="left" vertical="center" wrapText="1"/>
    </xf>
    <xf numFmtId="0" fontId="66" fillId="0" borderId="77" xfId="0" applyFont="1" applyBorder="1" applyAlignment="1">
      <alignment horizontal="center" vertical="center" wrapText="1"/>
    </xf>
    <xf numFmtId="0" fontId="66" fillId="0" borderId="77" xfId="0" applyFont="1" applyBorder="1" applyAlignment="1">
      <alignment horizontal="center" vertical="center"/>
    </xf>
    <xf numFmtId="0" fontId="47" fillId="30" borderId="78" xfId="0" applyFont="1" applyFill="1" applyBorder="1" applyAlignment="1">
      <alignment horizontal="left" vertical="center" wrapText="1"/>
    </xf>
    <xf numFmtId="0" fontId="47" fillId="30" borderId="78" xfId="0" applyFont="1" applyFill="1" applyBorder="1" applyAlignment="1">
      <alignment horizontal="center" vertical="center" wrapText="1"/>
    </xf>
    <xf numFmtId="0" fontId="47" fillId="30" borderId="77" xfId="0" applyFont="1" applyFill="1" applyBorder="1" applyAlignment="1">
      <alignment horizontal="center" vertical="center" wrapText="1"/>
    </xf>
    <xf numFmtId="0" fontId="66" fillId="0" borderId="65" xfId="0" applyFont="1" applyBorder="1" applyAlignment="1">
      <alignment horizontal="center" vertical="center"/>
    </xf>
    <xf numFmtId="0" fontId="72" fillId="0" borderId="60" xfId="0" applyFont="1" applyBorder="1" applyAlignment="1">
      <alignment horizontal="center" vertical="center" wrapText="1"/>
    </xf>
    <xf numFmtId="0" fontId="70" fillId="30" borderId="0" xfId="0" applyFont="1" applyFill="1" applyAlignment="1">
      <alignment vertical="center" wrapText="1"/>
    </xf>
    <xf numFmtId="168" fontId="48" fillId="52" borderId="60" xfId="0" applyNumberFormat="1" applyFont="1" applyFill="1" applyBorder="1" applyAlignment="1">
      <alignment horizontal="center" vertical="center"/>
    </xf>
    <xf numFmtId="168" fontId="48" fillId="50" borderId="65" xfId="0" applyNumberFormat="1" applyFont="1" applyFill="1" applyBorder="1" applyAlignment="1">
      <alignment horizontal="center" vertical="center"/>
    </xf>
    <xf numFmtId="168" fontId="47" fillId="50" borderId="65" xfId="0" applyNumberFormat="1" applyFont="1" applyFill="1" applyBorder="1" applyAlignment="1">
      <alignment horizontal="center" vertical="center"/>
    </xf>
    <xf numFmtId="168" fontId="48" fillId="50" borderId="60" xfId="0" applyNumberFormat="1" applyFont="1" applyFill="1" applyBorder="1" applyAlignment="1">
      <alignment horizontal="center" vertical="center"/>
    </xf>
    <xf numFmtId="168" fontId="47" fillId="50" borderId="60" xfId="0" applyNumberFormat="1" applyFont="1" applyFill="1" applyBorder="1" applyAlignment="1">
      <alignment horizontal="center" vertical="center"/>
    </xf>
    <xf numFmtId="168" fontId="48" fillId="50" borderId="69" xfId="0" applyNumberFormat="1" applyFont="1" applyFill="1" applyBorder="1" applyAlignment="1">
      <alignment horizontal="center" vertical="center"/>
    </xf>
    <xf numFmtId="1" fontId="47" fillId="30" borderId="60" xfId="0" applyNumberFormat="1" applyFont="1" applyFill="1" applyBorder="1" applyAlignment="1">
      <alignment horizontal="left" vertical="center" wrapText="1"/>
    </xf>
    <xf numFmtId="1" fontId="47" fillId="30" borderId="60" xfId="0" quotePrefix="1" applyNumberFormat="1" applyFont="1" applyFill="1" applyBorder="1" applyAlignment="1">
      <alignment horizontal="left" vertical="center" wrapText="1"/>
    </xf>
    <xf numFmtId="0" fontId="47" fillId="30" borderId="60" xfId="0" applyFont="1" applyFill="1" applyBorder="1" applyAlignment="1">
      <alignment horizontal="center" vertical="center"/>
    </xf>
    <xf numFmtId="0" fontId="47" fillId="30" borderId="60" xfId="0" applyFont="1" applyFill="1" applyBorder="1" applyAlignment="1">
      <alignment horizontal="left" vertical="center" wrapText="1"/>
    </xf>
    <xf numFmtId="0" fontId="67" fillId="30" borderId="77" xfId="0" applyFont="1" applyFill="1" applyBorder="1" applyAlignment="1">
      <alignment horizontal="center" vertical="center" wrapText="1"/>
    </xf>
    <xf numFmtId="0" fontId="66" fillId="30" borderId="64" xfId="0" applyFont="1" applyFill="1" applyBorder="1" applyAlignment="1">
      <alignment vertical="center"/>
    </xf>
    <xf numFmtId="0" fontId="47" fillId="30" borderId="61" xfId="0" applyFont="1" applyFill="1" applyBorder="1" applyAlignment="1">
      <alignment horizontal="left" vertical="center" wrapText="1"/>
    </xf>
    <xf numFmtId="0" fontId="47" fillId="30" borderId="61" xfId="0" applyFont="1" applyFill="1" applyBorder="1" applyAlignment="1">
      <alignment horizontal="center" vertical="center" wrapText="1"/>
    </xf>
    <xf numFmtId="0" fontId="47" fillId="30" borderId="65" xfId="0" applyFont="1" applyFill="1" applyBorder="1" applyAlignment="1">
      <alignment horizontal="left" vertical="center" wrapText="1"/>
    </xf>
    <xf numFmtId="0" fontId="47" fillId="30" borderId="65" xfId="0" applyFont="1" applyFill="1" applyBorder="1" applyAlignment="1">
      <alignment horizontal="center" vertical="center" wrapText="1"/>
    </xf>
    <xf numFmtId="0" fontId="47" fillId="30" borderId="61" xfId="0" applyFont="1" applyFill="1" applyBorder="1" applyAlignment="1">
      <alignment horizontal="center" vertical="center"/>
    </xf>
    <xf numFmtId="0" fontId="66" fillId="60" borderId="0" xfId="0" applyFont="1" applyFill="1" applyAlignment="1">
      <alignment horizontal="center" vertical="center" wrapText="1"/>
    </xf>
    <xf numFmtId="0" fontId="66" fillId="60" borderId="0" xfId="0" applyFont="1" applyFill="1" applyAlignment="1">
      <alignment horizontal="center" vertical="center"/>
    </xf>
    <xf numFmtId="168" fontId="66" fillId="60" borderId="0" xfId="0" applyNumberFormat="1" applyFont="1" applyFill="1" applyAlignment="1">
      <alignment horizontal="center" vertical="center"/>
    </xf>
    <xf numFmtId="0" fontId="89" fillId="0" borderId="44" xfId="0" applyFont="1" applyFill="1" applyBorder="1" applyAlignment="1">
      <alignment horizontal="center" vertical="center" wrapText="1"/>
    </xf>
    <xf numFmtId="0" fontId="52" fillId="59" borderId="44" xfId="0" applyFont="1" applyFill="1" applyBorder="1" applyAlignment="1">
      <alignment horizontal="left" vertical="center"/>
    </xf>
    <xf numFmtId="15" fontId="52" fillId="53" borderId="44" xfId="0" applyNumberFormat="1" applyFont="1" applyFill="1" applyBorder="1" applyAlignment="1">
      <alignment horizontal="center" vertical="center"/>
    </xf>
    <xf numFmtId="168" fontId="66" fillId="52" borderId="65" xfId="0" applyNumberFormat="1" applyFont="1" applyFill="1" applyBorder="1" applyAlignment="1">
      <alignment horizontal="center" vertical="center"/>
    </xf>
    <xf numFmtId="168" fontId="47" fillId="52" borderId="65" xfId="0" applyNumberFormat="1" applyFont="1" applyFill="1" applyBorder="1" applyAlignment="1">
      <alignment horizontal="center" vertical="center"/>
    </xf>
    <xf numFmtId="168" fontId="47" fillId="52" borderId="61" xfId="0" applyNumberFormat="1" applyFont="1" applyFill="1" applyBorder="1" applyAlignment="1">
      <alignment horizontal="center" vertical="center"/>
    </xf>
    <xf numFmtId="168" fontId="48" fillId="50" borderId="61" xfId="0" applyNumberFormat="1" applyFont="1" applyFill="1" applyBorder="1" applyAlignment="1">
      <alignment horizontal="center" vertical="center"/>
    </xf>
    <xf numFmtId="168" fontId="48" fillId="52" borderId="61" xfId="0" applyNumberFormat="1" applyFont="1" applyFill="1" applyBorder="1" applyAlignment="1">
      <alignment horizontal="center" vertical="center"/>
    </xf>
    <xf numFmtId="168" fontId="48" fillId="52" borderId="65" xfId="0" applyNumberFormat="1" applyFont="1" applyFill="1" applyBorder="1" applyAlignment="1">
      <alignment horizontal="center" vertical="center"/>
    </xf>
    <xf numFmtId="17" fontId="48" fillId="50" borderId="68" xfId="0" applyNumberFormat="1" applyFont="1" applyFill="1" applyBorder="1" applyAlignment="1">
      <alignment horizontal="center" vertical="center" wrapText="1"/>
    </xf>
    <xf numFmtId="17" fontId="48" fillId="50" borderId="85" xfId="0" applyNumberFormat="1" applyFont="1" applyFill="1" applyBorder="1" applyAlignment="1">
      <alignment horizontal="center" vertical="center" wrapText="1"/>
    </xf>
    <xf numFmtId="0" fontId="36" fillId="30" borderId="0" xfId="0" applyFont="1" applyFill="1" applyAlignment="1">
      <alignment horizontal="left" vertical="center" wrapText="1"/>
    </xf>
    <xf numFmtId="0" fontId="36" fillId="30" borderId="0" xfId="0" applyFont="1" applyFill="1" applyAlignment="1">
      <alignment horizontal="center" vertical="center"/>
    </xf>
    <xf numFmtId="0" fontId="36" fillId="0" borderId="93" xfId="0" applyFont="1" applyBorder="1" applyAlignment="1">
      <alignment horizontal="center" vertical="center"/>
    </xf>
    <xf numFmtId="181" fontId="48" fillId="30" borderId="72" xfId="0" applyNumberFormat="1" applyFont="1" applyFill="1" applyBorder="1" applyAlignment="1">
      <alignment horizontal="center" vertical="center"/>
    </xf>
    <xf numFmtId="0" fontId="48" fillId="30" borderId="72" xfId="0" applyFont="1" applyFill="1" applyBorder="1" applyAlignment="1">
      <alignment horizontal="center" vertical="center"/>
    </xf>
    <xf numFmtId="0" fontId="48" fillId="30" borderId="72" xfId="0" applyFont="1" applyFill="1" applyBorder="1" applyAlignment="1" applyProtection="1">
      <alignment horizontal="left" vertical="center" wrapText="1"/>
      <protection locked="0"/>
    </xf>
    <xf numFmtId="0" fontId="48" fillId="0" borderId="72" xfId="0" applyFont="1" applyBorder="1" applyAlignment="1" applyProtection="1">
      <alignment horizontal="center" vertical="center"/>
      <protection locked="0"/>
    </xf>
    <xf numFmtId="0" fontId="65" fillId="0" borderId="72" xfId="0" applyFont="1" applyBorder="1" applyAlignment="1">
      <alignment horizontal="center" vertical="center"/>
    </xf>
    <xf numFmtId="0" fontId="47" fillId="0" borderId="65" xfId="0" applyFont="1" applyBorder="1" applyAlignment="1" applyProtection="1">
      <alignment horizontal="center" vertical="center"/>
      <protection locked="0"/>
    </xf>
    <xf numFmtId="0" fontId="52" fillId="0" borderId="0" xfId="0" applyFont="1" applyAlignment="1">
      <alignment horizontal="center" vertical="center"/>
    </xf>
    <xf numFmtId="0" fontId="47" fillId="0" borderId="60" xfId="0" applyFont="1" applyBorder="1" applyAlignment="1" applyProtection="1">
      <alignment horizontal="center" vertical="center"/>
      <protection locked="0"/>
    </xf>
    <xf numFmtId="183" fontId="66" fillId="50" borderId="65" xfId="0" applyNumberFormat="1" applyFont="1" applyFill="1" applyBorder="1" applyAlignment="1">
      <alignment horizontal="center" vertical="center" wrapText="1"/>
    </xf>
    <xf numFmtId="183" fontId="66" fillId="52" borderId="65" xfId="0" applyNumberFormat="1" applyFont="1" applyFill="1" applyBorder="1" applyAlignment="1">
      <alignment horizontal="center" vertical="center" wrapText="1"/>
    </xf>
    <xf numFmtId="183" fontId="66" fillId="52" borderId="60" xfId="0" applyNumberFormat="1" applyFont="1" applyFill="1" applyBorder="1" applyAlignment="1">
      <alignment horizontal="center" vertical="center" wrapText="1"/>
    </xf>
    <xf numFmtId="183" fontId="66" fillId="50" borderId="60" xfId="0" applyNumberFormat="1" applyFont="1" applyFill="1" applyBorder="1" applyAlignment="1">
      <alignment horizontal="center" vertical="center"/>
    </xf>
    <xf numFmtId="0" fontId="66" fillId="0" borderId="60" xfId="0" applyFont="1" applyBorder="1" applyAlignment="1">
      <alignment horizontal="left" vertical="center" wrapText="1"/>
    </xf>
    <xf numFmtId="0" fontId="66" fillId="0" borderId="69" xfId="0" applyFont="1" applyBorder="1" applyAlignment="1">
      <alignment horizontal="left" vertical="center" wrapText="1"/>
    </xf>
    <xf numFmtId="0" fontId="66" fillId="0" borderId="69" xfId="0" applyFont="1" applyBorder="1" applyAlignment="1">
      <alignment horizontal="center" vertical="center"/>
    </xf>
    <xf numFmtId="0" fontId="36" fillId="30" borderId="0" xfId="0" applyFont="1" applyFill="1" applyAlignment="1">
      <alignment horizontal="center" vertical="center" wrapText="1"/>
    </xf>
    <xf numFmtId="182" fontId="36" fillId="30" borderId="0" xfId="0" applyNumberFormat="1" applyFont="1" applyFill="1" applyAlignment="1">
      <alignment horizontal="center" vertical="center"/>
    </xf>
    <xf numFmtId="181" fontId="36" fillId="0" borderId="0" xfId="0" applyNumberFormat="1" applyFont="1" applyAlignment="1">
      <alignment horizontal="center" vertical="center"/>
    </xf>
    <xf numFmtId="0" fontId="2" fillId="0" borderId="0" xfId="0" applyFont="1" applyAlignment="1">
      <alignment horizontal="center" vertical="center"/>
    </xf>
    <xf numFmtId="0" fontId="36" fillId="0" borderId="0" xfId="0" applyFont="1" applyAlignment="1">
      <alignment horizontal="left" vertical="center" wrapText="1"/>
    </xf>
    <xf numFmtId="0" fontId="66" fillId="0" borderId="0" xfId="0" applyFont="1" applyAlignment="1">
      <alignment horizontal="center" vertical="center" wrapText="1"/>
    </xf>
    <xf numFmtId="0" fontId="36" fillId="0" borderId="0" xfId="0" applyFont="1" applyAlignment="1">
      <alignment horizontal="center" vertical="center" wrapText="1"/>
    </xf>
    <xf numFmtId="182" fontId="36" fillId="0" borderId="0" xfId="0" applyNumberFormat="1" applyFont="1" applyAlignment="1">
      <alignment horizontal="center" vertical="center"/>
    </xf>
    <xf numFmtId="0" fontId="52" fillId="0" borderId="0" xfId="0" applyNumberFormat="1" applyFont="1" applyFill="1" applyAlignment="1">
      <alignment horizontal="center" vertical="center"/>
    </xf>
    <xf numFmtId="0" fontId="2" fillId="59" borderId="44" xfId="287" applyNumberFormat="1" applyFont="1" applyFill="1" applyBorder="1" applyAlignment="1">
      <alignment horizontal="center" vertical="center" wrapText="1"/>
    </xf>
    <xf numFmtId="0" fontId="2" fillId="57" borderId="44" xfId="287" applyNumberFormat="1" applyFont="1" applyFill="1" applyBorder="1" applyAlignment="1">
      <alignment horizontal="center" vertical="center" wrapText="1"/>
    </xf>
    <xf numFmtId="0" fontId="51" fillId="53" borderId="44" xfId="287" applyNumberFormat="1" applyFont="1" applyFill="1" applyBorder="1" applyAlignment="1">
      <alignment horizontal="center" vertical="center" wrapText="1"/>
    </xf>
    <xf numFmtId="49" fontId="52" fillId="53" borderId="44" xfId="288" quotePrefix="1" applyNumberFormat="1" applyFont="1" applyFill="1" applyBorder="1" applyAlignment="1">
      <alignment horizontal="center" vertical="center" wrapText="1"/>
    </xf>
    <xf numFmtId="49" fontId="52" fillId="59" borderId="44" xfId="288" quotePrefix="1" applyNumberFormat="1" applyFont="1" applyFill="1" applyBorder="1" applyAlignment="1">
      <alignment horizontal="center" vertical="center" wrapText="1"/>
    </xf>
    <xf numFmtId="168" fontId="2" fillId="0" borderId="44" xfId="287" applyNumberFormat="1" applyFont="1" applyFill="1" applyBorder="1" applyAlignment="1">
      <alignment horizontal="center" vertical="center" wrapText="1"/>
    </xf>
    <xf numFmtId="0" fontId="2" fillId="53" borderId="44" xfId="287" applyNumberFormat="1" applyFont="1" applyFill="1" applyBorder="1" applyAlignment="1">
      <alignment horizontal="center" vertical="center" wrapText="1"/>
    </xf>
    <xf numFmtId="0" fontId="41" fillId="0" borderId="44" xfId="422" applyNumberFormat="1" applyFont="1" applyFill="1" applyBorder="1" applyAlignment="1">
      <alignment horizontal="center" vertical="center" wrapText="1"/>
    </xf>
    <xf numFmtId="0" fontId="2" fillId="0" borderId="44" xfId="422" applyNumberFormat="1" applyFont="1" applyFill="1" applyBorder="1" applyAlignment="1">
      <alignment horizontal="center" vertical="center" wrapText="1"/>
    </xf>
    <xf numFmtId="0" fontId="36" fillId="0" borderId="44" xfId="422" applyNumberFormat="1" applyFont="1" applyFill="1" applyBorder="1" applyAlignment="1">
      <alignment horizontal="center" vertical="center" wrapText="1"/>
    </xf>
    <xf numFmtId="0" fontId="42" fillId="55" borderId="44" xfId="422" applyNumberFormat="1" applyFont="1" applyFill="1" applyBorder="1" applyAlignment="1">
      <alignment horizontal="center" vertical="center" wrapText="1"/>
    </xf>
    <xf numFmtId="0" fontId="36" fillId="51" borderId="44" xfId="421" applyNumberFormat="1" applyFont="1" applyFill="1" applyBorder="1" applyAlignment="1">
      <alignment horizontal="center" vertical="center" wrapText="1"/>
    </xf>
    <xf numFmtId="49" fontId="36" fillId="0" borderId="44" xfId="3" applyNumberFormat="1" applyFont="1" applyFill="1" applyBorder="1" applyAlignment="1">
      <alignment horizontal="center" vertical="center" wrapText="1"/>
    </xf>
    <xf numFmtId="0" fontId="2" fillId="0" borderId="44" xfId="0" applyNumberFormat="1" applyFont="1" applyFill="1" applyBorder="1" applyAlignment="1">
      <alignment horizontal="center" vertical="center" wrapText="1"/>
    </xf>
    <xf numFmtId="0" fontId="41" fillId="0" borderId="44" xfId="287" applyNumberFormat="1" applyFont="1" applyFill="1" applyBorder="1" applyAlignment="1">
      <alignment horizontal="center" vertical="center" wrapText="1"/>
    </xf>
    <xf numFmtId="0" fontId="47" fillId="30" borderId="0" xfId="0" applyFont="1" applyFill="1" applyAlignment="1">
      <alignment horizontal="left" vertical="center"/>
    </xf>
    <xf numFmtId="181" fontId="66" fillId="30" borderId="0" xfId="0" applyNumberFormat="1" applyFont="1" applyFill="1" applyAlignment="1">
      <alignment horizontal="left" vertical="center"/>
    </xf>
    <xf numFmtId="0" fontId="47" fillId="50" borderId="63" xfId="0" applyFont="1" applyFill="1" applyBorder="1" applyAlignment="1" applyProtection="1">
      <alignment horizontal="center" vertical="center" wrapText="1"/>
      <protection locked="0"/>
    </xf>
    <xf numFmtId="168" fontId="47" fillId="52" borderId="61" xfId="0" applyNumberFormat="1" applyFont="1" applyFill="1" applyBorder="1" applyAlignment="1">
      <alignment horizontal="center" vertical="center" wrapText="1"/>
    </xf>
    <xf numFmtId="0" fontId="66" fillId="50" borderId="85" xfId="0" applyFont="1" applyFill="1" applyBorder="1" applyAlignment="1">
      <alignment horizontal="center" vertical="center" wrapText="1"/>
    </xf>
    <xf numFmtId="0" fontId="66" fillId="50" borderId="86" xfId="0" applyFont="1" applyFill="1" applyBorder="1" applyAlignment="1">
      <alignment horizontal="center" vertical="center" wrapText="1"/>
    </xf>
    <xf numFmtId="0" fontId="66" fillId="50" borderId="84" xfId="0" applyFont="1" applyFill="1" applyBorder="1" applyAlignment="1">
      <alignment horizontal="center" vertical="center" wrapText="1"/>
    </xf>
    <xf numFmtId="168" fontId="51" fillId="0" borderId="44" xfId="0" quotePrefix="1" applyNumberFormat="1" applyFont="1" applyBorder="1" applyAlignment="1" applyProtection="1">
      <alignment horizontal="center" vertical="center"/>
      <protection locked="0"/>
    </xf>
    <xf numFmtId="49" fontId="51" fillId="0" borderId="44" xfId="422" applyNumberFormat="1" applyFont="1" applyBorder="1" applyAlignment="1">
      <alignment horizontal="center" vertical="center"/>
    </xf>
    <xf numFmtId="44" fontId="3" fillId="0" borderId="44" xfId="299" applyFont="1" applyBorder="1" applyAlignment="1">
      <alignment horizontal="center" vertical="center"/>
    </xf>
    <xf numFmtId="0" fontId="48" fillId="52" borderId="61" xfId="0" applyFont="1" applyFill="1" applyBorder="1" applyAlignment="1">
      <alignment horizontal="center" vertical="center" wrapText="1"/>
    </xf>
    <xf numFmtId="0" fontId="65" fillId="30" borderId="60" xfId="0" applyFont="1" applyFill="1" applyBorder="1" applyAlignment="1">
      <alignment horizontal="center" vertical="center" wrapText="1"/>
    </xf>
    <xf numFmtId="0" fontId="66" fillId="30" borderId="65" xfId="0" applyFont="1" applyFill="1" applyBorder="1" applyAlignment="1">
      <alignment horizontal="center" vertical="center" wrapText="1"/>
    </xf>
    <xf numFmtId="0" fontId="67" fillId="30" borderId="60" xfId="0" applyFont="1" applyFill="1" applyBorder="1" applyAlignment="1">
      <alignment horizontal="center" vertical="center" wrapText="1"/>
    </xf>
    <xf numFmtId="0" fontId="67" fillId="30" borderId="65" xfId="0" applyFont="1" applyFill="1" applyBorder="1" applyAlignment="1">
      <alignment horizontal="center" vertical="center" wrapText="1"/>
    </xf>
    <xf numFmtId="0" fontId="47" fillId="30" borderId="60" xfId="0" applyFont="1" applyFill="1" applyBorder="1" applyAlignment="1">
      <alignment horizontal="center" vertical="center" wrapText="1"/>
    </xf>
    <xf numFmtId="0" fontId="65" fillId="30" borderId="65" xfId="0" applyFont="1" applyFill="1" applyBorder="1" applyAlignment="1">
      <alignment horizontal="center" vertical="center" wrapText="1"/>
    </xf>
    <xf numFmtId="0" fontId="48" fillId="52" borderId="63" xfId="0" applyFont="1" applyFill="1" applyBorder="1" applyAlignment="1" applyProtection="1">
      <alignment horizontal="center" vertical="center" wrapText="1"/>
      <protection locked="0"/>
    </xf>
    <xf numFmtId="0" fontId="47" fillId="0" borderId="65" xfId="0" applyFont="1" applyBorder="1" applyAlignment="1" applyProtection="1">
      <alignment horizontal="center" vertical="center" wrapText="1"/>
      <protection locked="0"/>
    </xf>
    <xf numFmtId="0" fontId="65" fillId="0" borderId="65" xfId="0" applyFont="1" applyBorder="1" applyAlignment="1">
      <alignment horizontal="center" vertical="center" wrapText="1"/>
    </xf>
    <xf numFmtId="0" fontId="47" fillId="0" borderId="60" xfId="0" applyFont="1" applyBorder="1" applyAlignment="1">
      <alignment horizontal="center" vertical="center" wrapText="1"/>
    </xf>
    <xf numFmtId="0" fontId="66" fillId="0" borderId="63" xfId="0" applyFont="1" applyBorder="1" applyAlignment="1">
      <alignment horizontal="center" vertical="center" wrapText="1"/>
    </xf>
    <xf numFmtId="0" fontId="47" fillId="30" borderId="63" xfId="0" applyFont="1" applyFill="1" applyBorder="1" applyAlignment="1">
      <alignment horizontal="center" vertical="center" wrapText="1"/>
    </xf>
    <xf numFmtId="0" fontId="47" fillId="0" borderId="65" xfId="0" applyFont="1" applyBorder="1" applyAlignment="1">
      <alignment horizontal="center" vertical="center"/>
    </xf>
    <xf numFmtId="0" fontId="47" fillId="0" borderId="60" xfId="0" applyFont="1" applyBorder="1" applyAlignment="1">
      <alignment horizontal="center" vertical="center"/>
    </xf>
    <xf numFmtId="0" fontId="48" fillId="0" borderId="61" xfId="0" applyFont="1" applyBorder="1" applyAlignment="1">
      <alignment horizontal="center" vertical="center" wrapText="1"/>
    </xf>
    <xf numFmtId="0" fontId="48" fillId="0" borderId="65" xfId="0" applyFont="1" applyBorder="1" applyAlignment="1">
      <alignment horizontal="center" vertical="center" wrapText="1"/>
    </xf>
    <xf numFmtId="0" fontId="47" fillId="0" borderId="63" xfId="0" applyFont="1" applyBorder="1" applyAlignment="1">
      <alignment horizontal="center" vertical="center" wrapText="1"/>
    </xf>
    <xf numFmtId="0" fontId="47" fillId="0" borderId="65" xfId="0" applyFont="1" applyBorder="1" applyAlignment="1">
      <alignment horizontal="center" vertical="center" wrapText="1"/>
    </xf>
    <xf numFmtId="0" fontId="47" fillId="0" borderId="61" xfId="0" applyFont="1" applyBorder="1" applyAlignment="1">
      <alignment horizontal="center" vertical="center" wrapText="1"/>
    </xf>
    <xf numFmtId="0" fontId="47" fillId="0" borderId="71" xfId="0" applyFont="1" applyBorder="1" applyAlignment="1">
      <alignment horizontal="center" vertical="center" wrapText="1"/>
    </xf>
    <xf numFmtId="0" fontId="47" fillId="0" borderId="61" xfId="0" applyFont="1" applyBorder="1" applyAlignment="1">
      <alignment horizontal="center" vertical="center"/>
    </xf>
    <xf numFmtId="0" fontId="47" fillId="0" borderId="63" xfId="0" applyFont="1" applyBorder="1" applyAlignment="1">
      <alignment horizontal="center" vertical="center"/>
    </xf>
    <xf numFmtId="168" fontId="36" fillId="0" borderId="0" xfId="0" applyNumberFormat="1" applyFont="1" applyAlignment="1">
      <alignment horizontal="center" vertical="center"/>
    </xf>
    <xf numFmtId="168" fontId="66" fillId="30" borderId="0" xfId="0" applyNumberFormat="1" applyFont="1" applyFill="1" applyAlignment="1">
      <alignment horizontal="center" vertical="center"/>
    </xf>
    <xf numFmtId="168" fontId="66" fillId="60" borderId="0" xfId="0" applyNumberFormat="1" applyFont="1" applyFill="1" applyAlignment="1">
      <alignment vertical="center" wrapText="1"/>
    </xf>
    <xf numFmtId="0" fontId="0" fillId="60" borderId="0" xfId="0" applyFill="1" applyAlignment="1">
      <alignment horizontal="center" vertical="center"/>
    </xf>
    <xf numFmtId="168" fontId="0" fillId="30" borderId="0" xfId="0" applyNumberFormat="1" applyFill="1" applyAlignment="1">
      <alignment horizontal="center" vertical="center"/>
    </xf>
    <xf numFmtId="0" fontId="0" fillId="30" borderId="0" xfId="0" applyFill="1" applyAlignment="1">
      <alignment horizontal="center" vertical="center"/>
    </xf>
    <xf numFmtId="0" fontId="47" fillId="0" borderId="77" xfId="0" applyFont="1" applyBorder="1" applyAlignment="1">
      <alignment horizontal="left" vertical="center"/>
    </xf>
    <xf numFmtId="0" fontId="47" fillId="0" borderId="60" xfId="0" applyFont="1" applyBorder="1" applyAlignment="1">
      <alignment horizontal="left" vertical="center"/>
    </xf>
    <xf numFmtId="0" fontId="66" fillId="0" borderId="65" xfId="0" applyFont="1" applyBorder="1" applyAlignment="1">
      <alignment horizontal="left" vertical="center" wrapText="1"/>
    </xf>
    <xf numFmtId="0" fontId="47" fillId="0" borderId="65" xfId="0" applyFont="1" applyBorder="1" applyAlignment="1">
      <alignment horizontal="left" vertical="center"/>
    </xf>
    <xf numFmtId="168" fontId="66" fillId="30" borderId="0" xfId="0" applyNumberFormat="1" applyFont="1" applyFill="1" applyAlignment="1">
      <alignment horizontal="center" vertical="center" wrapText="1"/>
    </xf>
    <xf numFmtId="0" fontId="47" fillId="0" borderId="61" xfId="0" applyFont="1" applyBorder="1" applyAlignment="1">
      <alignment horizontal="left" vertical="center"/>
    </xf>
    <xf numFmtId="0" fontId="47" fillId="30" borderId="0" xfId="0" applyFont="1" applyFill="1" applyAlignment="1">
      <alignment horizontal="left" vertical="center" wrapText="1"/>
    </xf>
    <xf numFmtId="181" fontId="47" fillId="0" borderId="63" xfId="0" applyNumberFormat="1" applyFont="1" applyBorder="1" applyAlignment="1">
      <alignment horizontal="center" vertical="center"/>
    </xf>
    <xf numFmtId="0" fontId="66" fillId="30" borderId="0" xfId="0" applyFont="1" applyFill="1" applyAlignment="1">
      <alignment vertical="center"/>
    </xf>
    <xf numFmtId="0" fontId="66" fillId="0" borderId="61" xfId="0" applyFont="1" applyBorder="1" applyAlignment="1">
      <alignment horizontal="center" vertical="center"/>
    </xf>
    <xf numFmtId="0" fontId="66" fillId="0" borderId="61" xfId="0" applyFont="1" applyBorder="1" applyAlignment="1">
      <alignment horizontal="center" vertical="center" wrapText="1"/>
    </xf>
    <xf numFmtId="0" fontId="66" fillId="0" borderId="61" xfId="0" applyFont="1" applyBorder="1" applyAlignment="1">
      <alignment horizontal="left" vertical="center" wrapText="1"/>
    </xf>
    <xf numFmtId="0" fontId="66" fillId="0" borderId="60" xfId="0" quotePrefix="1" applyFont="1" applyBorder="1" applyAlignment="1">
      <alignment horizontal="left" vertical="center" wrapText="1"/>
    </xf>
    <xf numFmtId="0" fontId="67" fillId="30" borderId="0" xfId="0" applyFont="1" applyFill="1" applyAlignment="1">
      <alignment vertical="center" wrapText="1"/>
    </xf>
    <xf numFmtId="0" fontId="48" fillId="30" borderId="0" xfId="0" applyFont="1" applyFill="1" applyAlignment="1">
      <alignment vertical="center"/>
    </xf>
    <xf numFmtId="0" fontId="47" fillId="0" borderId="77" xfId="0" applyFont="1" applyBorder="1" applyAlignment="1">
      <alignment horizontal="center" vertical="center" wrapText="1"/>
    </xf>
    <xf numFmtId="1" fontId="47" fillId="0" borderId="77" xfId="0" applyNumberFormat="1" applyFont="1" applyBorder="1" applyAlignment="1">
      <alignment horizontal="left" vertical="center" wrapText="1"/>
    </xf>
    <xf numFmtId="0" fontId="47" fillId="0" borderId="60" xfId="0" quotePrefix="1" applyFont="1" applyBorder="1" applyAlignment="1">
      <alignment horizontal="left" vertical="center" wrapText="1"/>
    </xf>
    <xf numFmtId="181" fontId="90" fillId="0" borderId="65" xfId="0" applyNumberFormat="1" applyFont="1" applyBorder="1" applyAlignment="1">
      <alignment horizontal="center" vertical="center"/>
    </xf>
    <xf numFmtId="0" fontId="47" fillId="0" borderId="59" xfId="0" applyFont="1" applyBorder="1" applyAlignment="1">
      <alignment horizontal="center" vertical="center"/>
    </xf>
    <xf numFmtId="0" fontId="47" fillId="0" borderId="59" xfId="0" applyFont="1" applyBorder="1" applyAlignment="1">
      <alignment horizontal="left" vertical="center" wrapText="1"/>
    </xf>
    <xf numFmtId="0" fontId="47" fillId="0" borderId="59" xfId="0" applyFont="1" applyBorder="1" applyAlignment="1">
      <alignment horizontal="left" vertical="center"/>
    </xf>
    <xf numFmtId="181" fontId="47" fillId="0" borderId="59" xfId="0" applyNumberFormat="1" applyFont="1" applyBorder="1" applyAlignment="1">
      <alignment horizontal="center" vertical="center"/>
    </xf>
    <xf numFmtId="168" fontId="66" fillId="30" borderId="0" xfId="0" applyNumberFormat="1" applyFont="1" applyFill="1" applyAlignment="1">
      <alignment vertical="center"/>
    </xf>
    <xf numFmtId="1" fontId="66" fillId="0" borderId="60" xfId="0" applyNumberFormat="1" applyFont="1" applyBorder="1" applyAlignment="1">
      <alignment horizontal="left" vertical="center" wrapText="1"/>
    </xf>
    <xf numFmtId="168" fontId="66" fillId="30" borderId="0" xfId="0" applyNumberFormat="1" applyFont="1" applyFill="1" applyAlignment="1">
      <alignment vertical="center" wrapText="1"/>
    </xf>
    <xf numFmtId="1" fontId="66" fillId="0" borderId="60" xfId="0" quotePrefix="1" applyNumberFormat="1" applyFont="1" applyBorder="1" applyAlignment="1">
      <alignment horizontal="left" vertical="center" wrapText="1"/>
    </xf>
    <xf numFmtId="1" fontId="66" fillId="0" borderId="65" xfId="0" quotePrefix="1" applyNumberFormat="1" applyFont="1" applyBorder="1" applyAlignment="1">
      <alignment horizontal="left" vertical="center" wrapText="1"/>
    </xf>
    <xf numFmtId="0" fontId="66" fillId="0" borderId="62" xfId="0" applyFont="1" applyBorder="1" applyAlignment="1">
      <alignment horizontal="center" vertical="center"/>
    </xf>
    <xf numFmtId="0" fontId="66" fillId="0" borderId="66" xfId="0" applyFont="1" applyBorder="1" applyAlignment="1">
      <alignment horizontal="center" vertical="center"/>
    </xf>
    <xf numFmtId="0" fontId="66" fillId="0" borderId="79" xfId="0" applyFont="1" applyBorder="1" applyAlignment="1">
      <alignment horizontal="center" vertical="center"/>
    </xf>
    <xf numFmtId="1" fontId="66" fillId="0" borderId="61" xfId="0" applyNumberFormat="1" applyFont="1" applyBorder="1" applyAlignment="1">
      <alignment horizontal="left" vertical="center" wrapText="1"/>
    </xf>
    <xf numFmtId="0" fontId="66" fillId="0" borderId="65" xfId="0" quotePrefix="1" applyFont="1" applyBorder="1" applyAlignment="1">
      <alignment horizontal="left" vertical="center" wrapText="1"/>
    </xf>
    <xf numFmtId="168" fontId="87" fillId="30" borderId="0" xfId="0" applyNumberFormat="1" applyFont="1" applyFill="1" applyAlignment="1">
      <alignment horizontal="left" vertical="center"/>
    </xf>
    <xf numFmtId="0" fontId="47" fillId="0" borderId="79" xfId="0" applyFont="1" applyBorder="1" applyAlignment="1">
      <alignment horizontal="center" vertical="center"/>
    </xf>
    <xf numFmtId="0" fontId="47" fillId="30" borderId="0" xfId="0" applyFont="1" applyFill="1" applyAlignment="1">
      <alignment horizontal="center" vertical="center"/>
    </xf>
    <xf numFmtId="16" fontId="66" fillId="30" borderId="0" xfId="0" applyNumberFormat="1" applyFont="1" applyFill="1" applyAlignment="1">
      <alignment vertical="center" wrapText="1"/>
    </xf>
    <xf numFmtId="0" fontId="47" fillId="30" borderId="0" xfId="0" applyFont="1" applyFill="1" applyAlignment="1">
      <alignment horizontal="center" vertical="center" wrapText="1"/>
    </xf>
    <xf numFmtId="0" fontId="47" fillId="0" borderId="66" xfId="0" applyFont="1" applyBorder="1" applyAlignment="1">
      <alignment horizontal="center" vertical="center"/>
    </xf>
    <xf numFmtId="2" fontId="47" fillId="0" borderId="60" xfId="0" applyNumberFormat="1" applyFont="1" applyBorder="1" applyAlignment="1">
      <alignment horizontal="center" vertical="center" wrapText="1"/>
    </xf>
    <xf numFmtId="2" fontId="47" fillId="0" borderId="60" xfId="0" applyNumberFormat="1" applyFont="1" applyBorder="1" applyAlignment="1">
      <alignment horizontal="center" vertical="center"/>
    </xf>
    <xf numFmtId="181" fontId="47" fillId="0" borderId="83" xfId="0" applyNumberFormat="1" applyFont="1" applyBorder="1" applyAlignment="1">
      <alignment horizontal="center" vertical="center"/>
    </xf>
    <xf numFmtId="181" fontId="47" fillId="0" borderId="82" xfId="0" applyNumberFormat="1" applyFont="1" applyBorder="1" applyAlignment="1">
      <alignment horizontal="center" vertical="center"/>
    </xf>
    <xf numFmtId="168" fontId="48" fillId="52" borderId="77" xfId="0" applyNumberFormat="1" applyFont="1" applyFill="1" applyBorder="1" applyAlignment="1">
      <alignment horizontal="center" vertical="center"/>
    </xf>
    <xf numFmtId="0" fontId="48" fillId="52" borderId="77" xfId="0" applyFont="1" applyFill="1" applyBorder="1" applyAlignment="1">
      <alignment horizontal="center" vertical="center" wrapText="1"/>
    </xf>
    <xf numFmtId="0" fontId="48" fillId="0" borderId="77" xfId="0" applyFont="1" applyBorder="1" applyAlignment="1">
      <alignment horizontal="center" vertical="center" wrapText="1"/>
    </xf>
    <xf numFmtId="0" fontId="47" fillId="0" borderId="77" xfId="0" applyFont="1" applyBorder="1" applyAlignment="1">
      <alignment horizontal="left" vertical="center" wrapText="1"/>
    </xf>
    <xf numFmtId="0" fontId="48" fillId="50" borderId="63" xfId="0" applyFont="1" applyFill="1" applyBorder="1" applyAlignment="1">
      <alignment vertical="center" wrapText="1"/>
    </xf>
    <xf numFmtId="0" fontId="48" fillId="0" borderId="63" xfId="0" applyFont="1" applyBorder="1" applyAlignment="1">
      <alignment vertical="center" wrapText="1"/>
    </xf>
    <xf numFmtId="0" fontId="72" fillId="0" borderId="95" xfId="0" applyFont="1" applyBorder="1" applyAlignment="1">
      <alignment horizontal="center" vertical="center" wrapText="1"/>
    </xf>
    <xf numFmtId="168" fontId="48" fillId="52" borderId="95" xfId="0" applyNumberFormat="1" applyFont="1" applyFill="1" applyBorder="1" applyAlignment="1">
      <alignment horizontal="center" vertical="center" wrapText="1"/>
    </xf>
    <xf numFmtId="168" fontId="47" fillId="52" borderId="95" xfId="0" applyNumberFormat="1" applyFont="1" applyFill="1" applyBorder="1" applyAlignment="1">
      <alignment horizontal="center" vertical="center" wrapText="1"/>
    </xf>
    <xf numFmtId="0" fontId="48" fillId="52" borderId="95" xfId="0" applyFont="1" applyFill="1" applyBorder="1" applyAlignment="1" applyProtection="1">
      <alignment horizontal="center" vertical="center" wrapText="1"/>
      <protection locked="0"/>
    </xf>
    <xf numFmtId="168" fontId="48" fillId="50" borderId="95" xfId="0" applyNumberFormat="1" applyFont="1" applyFill="1" applyBorder="1" applyAlignment="1">
      <alignment horizontal="center" vertical="center" wrapText="1"/>
    </xf>
    <xf numFmtId="168" fontId="47" fillId="50" borderId="95" xfId="0" applyNumberFormat="1" applyFont="1" applyFill="1" applyBorder="1" applyAlignment="1">
      <alignment horizontal="center" vertical="center" wrapText="1"/>
    </xf>
    <xf numFmtId="0" fontId="47" fillId="50" borderId="95" xfId="0" applyFont="1" applyFill="1" applyBorder="1" applyAlignment="1" applyProtection="1">
      <alignment horizontal="center" vertical="center" wrapText="1"/>
      <protection locked="0"/>
    </xf>
    <xf numFmtId="0" fontId="48" fillId="0" borderId="95" xfId="0" applyFont="1" applyBorder="1" applyAlignment="1" applyProtection="1">
      <alignment horizontal="center" vertical="center" wrapText="1"/>
      <protection locked="0"/>
    </xf>
    <xf numFmtId="0" fontId="67" fillId="0" borderId="95" xfId="0" applyFont="1" applyBorder="1" applyAlignment="1">
      <alignment horizontal="center" vertical="center" wrapText="1"/>
    </xf>
    <xf numFmtId="0" fontId="71" fillId="0" borderId="95" xfId="0" applyFont="1" applyBorder="1" applyAlignment="1" applyProtection="1">
      <alignment horizontal="center" vertical="center" wrapText="1"/>
      <protection locked="0"/>
    </xf>
    <xf numFmtId="0" fontId="47" fillId="0" borderId="95" xfId="0" applyFont="1" applyBorder="1" applyAlignment="1">
      <alignment horizontal="center" vertical="center"/>
    </xf>
    <xf numFmtId="0" fontId="47" fillId="30" borderId="95" xfId="0" applyFont="1" applyFill="1" applyBorder="1" applyAlignment="1">
      <alignment horizontal="left" vertical="center" wrapText="1"/>
    </xf>
    <xf numFmtId="0" fontId="47" fillId="0" borderId="95" xfId="0" applyFont="1" applyBorder="1" applyAlignment="1">
      <alignment horizontal="center" vertical="center" wrapText="1"/>
    </xf>
    <xf numFmtId="181" fontId="47" fillId="0" borderId="95" xfId="0" applyNumberFormat="1" applyFont="1" applyBorder="1" applyAlignment="1">
      <alignment horizontal="center" vertical="center"/>
    </xf>
    <xf numFmtId="0" fontId="36" fillId="0" borderId="75" xfId="0" applyFont="1" applyBorder="1" applyAlignment="1">
      <alignment horizontal="center" vertical="center"/>
    </xf>
    <xf numFmtId="0" fontId="72" fillId="0" borderId="61" xfId="0" applyFont="1" applyBorder="1" applyAlignment="1">
      <alignment horizontal="center" vertical="center" wrapText="1"/>
    </xf>
    <xf numFmtId="168" fontId="48" fillId="50" borderId="63" xfId="0" applyNumberFormat="1" applyFont="1" applyFill="1" applyBorder="1" applyAlignment="1">
      <alignment horizontal="center" vertical="center" wrapText="1"/>
    </xf>
    <xf numFmtId="168" fontId="47" fillId="50" borderId="63" xfId="0" applyNumberFormat="1" applyFont="1" applyFill="1" applyBorder="1" applyAlignment="1">
      <alignment horizontal="center" vertical="center" wrapText="1"/>
    </xf>
    <xf numFmtId="0" fontId="67" fillId="0" borderId="61" xfId="0" applyFont="1" applyBorder="1" applyAlignment="1">
      <alignment horizontal="center" vertical="center" wrapText="1"/>
    </xf>
    <xf numFmtId="0" fontId="71" fillId="0" borderId="61" xfId="0" applyFont="1" applyBorder="1" applyAlignment="1" applyProtection="1">
      <alignment horizontal="center" vertical="center" wrapText="1"/>
      <protection locked="0"/>
    </xf>
    <xf numFmtId="0" fontId="71" fillId="0" borderId="63" xfId="0" applyFont="1" applyBorder="1" applyAlignment="1" applyProtection="1">
      <alignment horizontal="center" vertical="center" wrapText="1"/>
      <protection locked="0"/>
    </xf>
    <xf numFmtId="0" fontId="71" fillId="0" borderId="60" xfId="0" applyFont="1" applyBorder="1" applyAlignment="1" applyProtection="1">
      <alignment horizontal="center" vertical="center" wrapText="1"/>
      <protection locked="0"/>
    </xf>
    <xf numFmtId="0" fontId="66" fillId="0" borderId="71" xfId="0" applyFont="1" applyBorder="1" applyAlignment="1">
      <alignment horizontal="left" vertical="center" wrapText="1"/>
    </xf>
    <xf numFmtId="0" fontId="47" fillId="0" borderId="71" xfId="0" applyFont="1" applyBorder="1" applyAlignment="1">
      <alignment horizontal="center" vertical="center"/>
    </xf>
    <xf numFmtId="181" fontId="47" fillId="0" borderId="71" xfId="0" applyNumberFormat="1" applyFont="1" applyBorder="1" applyAlignment="1">
      <alignment horizontal="center" vertical="center"/>
    </xf>
    <xf numFmtId="0" fontId="71" fillId="0" borderId="61" xfId="0" applyFont="1" applyBorder="1" applyAlignment="1">
      <alignment horizontal="center" vertical="center" wrapText="1"/>
    </xf>
    <xf numFmtId="0" fontId="66" fillId="50" borderId="74" xfId="0" applyFont="1" applyFill="1" applyBorder="1" applyAlignment="1">
      <alignment vertical="center" wrapText="1"/>
    </xf>
    <xf numFmtId="0" fontId="66" fillId="50" borderId="0" xfId="0" applyFont="1" applyFill="1" applyAlignment="1">
      <alignment vertical="center" wrapText="1"/>
    </xf>
    <xf numFmtId="0" fontId="66" fillId="50" borderId="64" xfId="0" applyFont="1" applyFill="1" applyBorder="1" applyAlignment="1">
      <alignment vertical="center" wrapText="1"/>
    </xf>
    <xf numFmtId="0" fontId="70" fillId="0" borderId="61" xfId="0" applyFont="1" applyBorder="1" applyAlignment="1">
      <alignment horizontal="center" vertical="center" wrapText="1"/>
    </xf>
    <xf numFmtId="0" fontId="66" fillId="50" borderId="73" xfId="0" applyFont="1" applyFill="1" applyBorder="1" applyAlignment="1">
      <alignment vertical="center" wrapText="1"/>
    </xf>
    <xf numFmtId="0" fontId="66" fillId="50" borderId="34" xfId="0" applyFont="1" applyFill="1" applyBorder="1" applyAlignment="1">
      <alignment vertical="center" wrapText="1"/>
    </xf>
    <xf numFmtId="0" fontId="66" fillId="50" borderId="35" xfId="0" applyFont="1" applyFill="1" applyBorder="1" applyAlignment="1">
      <alignment vertical="center" wrapText="1"/>
    </xf>
    <xf numFmtId="0" fontId="65" fillId="0" borderId="63" xfId="0" applyFont="1" applyBorder="1" applyAlignment="1">
      <alignment horizontal="center" vertical="center" wrapText="1"/>
    </xf>
    <xf numFmtId="0" fontId="72" fillId="0" borderId="65" xfId="0" applyFont="1" applyBorder="1" applyAlignment="1">
      <alignment horizontal="center" vertical="center" wrapText="1"/>
    </xf>
    <xf numFmtId="0" fontId="48" fillId="0" borderId="72" xfId="0" applyFont="1" applyBorder="1" applyAlignment="1" applyProtection="1">
      <alignment horizontal="left" vertical="center" wrapText="1"/>
      <protection locked="0"/>
    </xf>
    <xf numFmtId="0" fontId="48" fillId="0" borderId="72" xfId="0" applyFont="1" applyBorder="1" applyAlignment="1">
      <alignment horizontal="center" vertical="center"/>
    </xf>
    <xf numFmtId="181" fontId="48" fillId="0" borderId="72" xfId="0" applyNumberFormat="1" applyFont="1" applyBorder="1" applyAlignment="1">
      <alignment horizontal="center" vertical="center"/>
    </xf>
    <xf numFmtId="0" fontId="32" fillId="50" borderId="44" xfId="0" applyFont="1" applyFill="1" applyBorder="1" applyAlignment="1">
      <alignment horizontal="center" vertical="center" wrapText="1"/>
    </xf>
    <xf numFmtId="183" fontId="47" fillId="50" borderId="65" xfId="0" applyNumberFormat="1" applyFont="1" applyFill="1" applyBorder="1" applyAlignment="1">
      <alignment horizontal="center" vertical="center" wrapText="1"/>
    </xf>
    <xf numFmtId="183" fontId="47" fillId="52" borderId="60" xfId="0" applyNumberFormat="1" applyFont="1" applyFill="1" applyBorder="1" applyAlignment="1">
      <alignment horizontal="center" vertical="center" wrapText="1"/>
    </xf>
    <xf numFmtId="183" fontId="66" fillId="50" borderId="60" xfId="0" applyNumberFormat="1" applyFont="1" applyFill="1" applyBorder="1" applyAlignment="1">
      <alignment horizontal="center" vertical="center" wrapText="1"/>
    </xf>
    <xf numFmtId="183" fontId="47" fillId="50" borderId="60" xfId="0" applyNumberFormat="1" applyFont="1" applyFill="1" applyBorder="1" applyAlignment="1">
      <alignment horizontal="center" vertical="center" wrapText="1"/>
    </xf>
    <xf numFmtId="168" fontId="93" fillId="52" borderId="60" xfId="0" applyNumberFormat="1" applyFont="1" applyFill="1" applyBorder="1" applyAlignment="1">
      <alignment horizontal="center" vertical="center"/>
    </xf>
    <xf numFmtId="183" fontId="47" fillId="50" borderId="60" xfId="0" applyNumberFormat="1" applyFont="1" applyFill="1" applyBorder="1" applyAlignment="1">
      <alignment horizontal="center" vertical="center"/>
    </xf>
    <xf numFmtId="181" fontId="47" fillId="0" borderId="78" xfId="0" applyNumberFormat="1" applyFont="1" applyBorder="1" applyAlignment="1">
      <alignment horizontal="center" vertical="center"/>
    </xf>
    <xf numFmtId="0" fontId="47" fillId="0" borderId="78" xfId="0" applyFont="1" applyBorder="1" applyAlignment="1">
      <alignment horizontal="center" vertical="center"/>
    </xf>
    <xf numFmtId="0" fontId="47" fillId="0" borderId="78" xfId="0" applyFont="1" applyBorder="1" applyAlignment="1">
      <alignment horizontal="center" vertical="center" wrapText="1"/>
    </xf>
    <xf numFmtId="0" fontId="28" fillId="0" borderId="0" xfId="423" applyNumberFormat="1" applyFont="1" applyAlignment="1">
      <alignment horizontal="left"/>
    </xf>
    <xf numFmtId="165" fontId="2" fillId="0" borderId="0" xfId="423" applyFont="1" applyAlignment="1">
      <alignment horizontal="center"/>
    </xf>
    <xf numFmtId="165" fontId="2" fillId="0" borderId="0" xfId="423" applyFont="1" applyAlignment="1">
      <alignment horizontal="center" wrapText="1"/>
    </xf>
    <xf numFmtId="165" fontId="35" fillId="0" borderId="0" xfId="423" applyFont="1" applyAlignment="1">
      <alignment horizontal="center" wrapText="1"/>
    </xf>
    <xf numFmtId="166" fontId="35" fillId="0" borderId="0" xfId="423" applyNumberFormat="1" applyFont="1" applyAlignment="1">
      <alignment horizontal="center"/>
    </xf>
    <xf numFmtId="165" fontId="32" fillId="0" borderId="44" xfId="287" applyFont="1" applyBorder="1" applyAlignment="1">
      <alignment horizontal="center" vertical="center"/>
    </xf>
    <xf numFmtId="165" fontId="32" fillId="0" borderId="44" xfId="287" applyFont="1" applyBorder="1" applyAlignment="1">
      <alignment horizontal="center" vertical="center" wrapText="1"/>
    </xf>
    <xf numFmtId="166" fontId="32" fillId="0" borderId="44" xfId="287" applyNumberFormat="1" applyFont="1" applyBorder="1" applyAlignment="1">
      <alignment horizontal="center" vertical="center" wrapText="1"/>
    </xf>
    <xf numFmtId="166" fontId="34" fillId="0" borderId="44" xfId="287" applyNumberFormat="1" applyFont="1" applyBorder="1" applyAlignment="1">
      <alignment horizontal="center" vertical="center" wrapText="1"/>
    </xf>
    <xf numFmtId="166" fontId="35" fillId="0" borderId="44" xfId="287" applyNumberFormat="1" applyFont="1" applyBorder="1" applyAlignment="1">
      <alignment horizontal="center" vertical="center" wrapText="1"/>
    </xf>
    <xf numFmtId="166" fontId="95" fillId="0" borderId="44" xfId="287" applyNumberFormat="1" applyFont="1" applyBorder="1" applyAlignment="1">
      <alignment horizontal="center" vertical="center" wrapText="1"/>
    </xf>
    <xf numFmtId="165" fontId="34" fillId="0" borderId="44" xfId="287" applyFont="1" applyBorder="1" applyAlignment="1">
      <alignment horizontal="center" vertical="center"/>
    </xf>
    <xf numFmtId="165" fontId="2" fillId="0" borderId="0" xfId="287" applyFont="1" applyAlignment="1">
      <alignment horizontal="center" vertical="center"/>
    </xf>
    <xf numFmtId="165" fontId="2" fillId="0" borderId="44" xfId="423" quotePrefix="1" applyFont="1" applyBorder="1" applyAlignment="1">
      <alignment horizontal="center" vertical="center" wrapText="1"/>
    </xf>
    <xf numFmtId="49" fontId="2" fillId="0" borderId="44" xfId="423" applyNumberFormat="1" applyFont="1" applyBorder="1" applyAlignment="1">
      <alignment horizontal="center" vertical="center" wrapText="1"/>
    </xf>
    <xf numFmtId="165" fontId="2" fillId="0" borderId="44" xfId="423" applyFont="1" applyBorder="1" applyAlignment="1">
      <alignment horizontal="center" vertical="center"/>
    </xf>
    <xf numFmtId="49" fontId="35" fillId="0" borderId="44" xfId="423" applyNumberFormat="1" applyFont="1" applyBorder="1" applyAlignment="1">
      <alignment horizontal="center" vertical="center"/>
    </xf>
    <xf numFmtId="49" fontId="95" fillId="0" borderId="44" xfId="423" applyNumberFormat="1" applyFont="1" applyBorder="1" applyAlignment="1">
      <alignment horizontal="center" vertical="center"/>
    </xf>
    <xf numFmtId="0" fontId="2" fillId="0" borderId="44" xfId="287" applyNumberFormat="1" applyFont="1" applyBorder="1" applyAlignment="1">
      <alignment horizontal="left" vertical="center" wrapText="1"/>
    </xf>
    <xf numFmtId="165" fontId="36" fillId="0" borderId="0" xfId="423" applyFont="1" applyAlignment="1">
      <alignment horizontal="center" vertical="center"/>
    </xf>
    <xf numFmtId="0" fontId="36" fillId="0" borderId="44" xfId="423" applyNumberFormat="1" applyFont="1" applyBorder="1" applyAlignment="1">
      <alignment horizontal="center" vertical="center"/>
    </xf>
    <xf numFmtId="49" fontId="35" fillId="0" borderId="44" xfId="0" applyNumberFormat="1" applyFont="1" applyBorder="1" applyAlignment="1">
      <alignment horizontal="center" vertical="center"/>
    </xf>
    <xf numFmtId="0" fontId="36" fillId="0" borderId="44" xfId="423" applyNumberFormat="1" applyFont="1" applyBorder="1" applyAlignment="1">
      <alignment horizontal="left" vertical="center" wrapText="1"/>
    </xf>
    <xf numFmtId="165" fontId="2" fillId="0" borderId="0" xfId="423" applyFont="1" applyAlignment="1">
      <alignment horizontal="center" vertical="center"/>
    </xf>
    <xf numFmtId="0" fontId="36" fillId="0" borderId="44" xfId="0" applyFont="1" applyBorder="1" applyAlignment="1">
      <alignment vertical="center" wrapText="1"/>
    </xf>
    <xf numFmtId="49" fontId="36" fillId="0" borderId="44" xfId="423" applyNumberFormat="1" applyFont="1" applyBorder="1" applyAlignment="1">
      <alignment horizontal="center" vertical="center" wrapText="1"/>
    </xf>
    <xf numFmtId="49" fontId="36" fillId="0" borderId="44" xfId="423" quotePrefix="1" applyNumberFormat="1" applyFont="1" applyBorder="1" applyAlignment="1">
      <alignment horizontal="center" vertical="center" wrapText="1"/>
    </xf>
    <xf numFmtId="165" fontId="2" fillId="31" borderId="44" xfId="423" quotePrefix="1" applyFont="1" applyFill="1" applyBorder="1" applyAlignment="1">
      <alignment horizontal="center" vertical="center" wrapText="1"/>
    </xf>
    <xf numFmtId="49" fontId="2" fillId="31" borderId="44" xfId="423" applyNumberFormat="1" applyFont="1" applyFill="1" applyBorder="1" applyAlignment="1">
      <alignment horizontal="center" vertical="center" wrapText="1"/>
    </xf>
    <xf numFmtId="0" fontId="36" fillId="31" borderId="44" xfId="423" applyNumberFormat="1" applyFont="1" applyFill="1" applyBorder="1" applyAlignment="1">
      <alignment horizontal="center" vertical="center"/>
    </xf>
    <xf numFmtId="49" fontId="36" fillId="31" borderId="44" xfId="423" applyNumberFormat="1" applyFont="1" applyFill="1" applyBorder="1" applyAlignment="1">
      <alignment horizontal="center" vertical="center" wrapText="1"/>
    </xf>
    <xf numFmtId="49" fontId="35" fillId="31" borderId="44" xfId="423" applyNumberFormat="1" applyFont="1" applyFill="1" applyBorder="1" applyAlignment="1">
      <alignment horizontal="center" vertical="center"/>
    </xf>
    <xf numFmtId="49" fontId="95" fillId="31" borderId="44" xfId="423" applyNumberFormat="1" applyFont="1" applyFill="1" applyBorder="1" applyAlignment="1">
      <alignment horizontal="center" vertical="center"/>
    </xf>
    <xf numFmtId="0" fontId="36" fillId="31" borderId="44" xfId="0" applyFont="1" applyFill="1" applyBorder="1" applyAlignment="1">
      <alignment vertical="center" wrapText="1"/>
    </xf>
    <xf numFmtId="49" fontId="2" fillId="0" borderId="44" xfId="287" applyNumberFormat="1" applyFont="1" applyBorder="1" applyAlignment="1">
      <alignment horizontal="center" vertical="center" wrapText="1"/>
    </xf>
    <xf numFmtId="49" fontId="36" fillId="0" borderId="44" xfId="287" applyNumberFormat="1" applyFont="1" applyBorder="1" applyAlignment="1">
      <alignment horizontal="center" vertical="center" wrapText="1"/>
    </xf>
    <xf numFmtId="0" fontId="2" fillId="0" borderId="44" xfId="287" applyNumberFormat="1" applyFont="1" applyBorder="1" applyAlignment="1">
      <alignment horizontal="center" vertical="center" wrapText="1"/>
    </xf>
    <xf numFmtId="0" fontId="36" fillId="0" borderId="44" xfId="287" applyNumberFormat="1" applyFont="1" applyBorder="1" applyAlignment="1">
      <alignment horizontal="center" vertical="center" wrapText="1"/>
    </xf>
    <xf numFmtId="0" fontId="36" fillId="0" borderId="44" xfId="287" applyNumberFormat="1" applyFont="1" applyBorder="1" applyAlignment="1">
      <alignment horizontal="center" vertical="center"/>
    </xf>
    <xf numFmtId="49" fontId="35" fillId="0" borderId="44" xfId="287" applyNumberFormat="1" applyFont="1" applyBorder="1" applyAlignment="1">
      <alignment horizontal="center" vertical="center"/>
    </xf>
    <xf numFmtId="165" fontId="95" fillId="0" borderId="44" xfId="423" applyFont="1" applyBorder="1" applyAlignment="1">
      <alignment horizontal="center" vertical="center"/>
    </xf>
    <xf numFmtId="0" fontId="36" fillId="0" borderId="44" xfId="287" applyNumberFormat="1" applyFont="1" applyBorder="1" applyAlignment="1">
      <alignment horizontal="left" vertical="center" wrapText="1"/>
    </xf>
    <xf numFmtId="0" fontId="36" fillId="0" borderId="44" xfId="295" applyFont="1" applyBorder="1" applyAlignment="1">
      <alignment horizontal="center" vertical="center"/>
    </xf>
    <xf numFmtId="0" fontId="2" fillId="0" borderId="44" xfId="0" applyFont="1" applyBorder="1" applyAlignment="1">
      <alignment horizontal="center" vertical="center" wrapText="1"/>
    </xf>
    <xf numFmtId="0" fontId="2" fillId="0" borderId="44" xfId="0" applyFont="1" applyBorder="1" applyAlignment="1">
      <alignment horizontal="center" vertical="center"/>
    </xf>
    <xf numFmtId="0" fontId="2" fillId="0" borderId="44" xfId="287" applyNumberFormat="1" applyFont="1" applyBorder="1" applyAlignment="1">
      <alignment horizontal="center" vertical="center"/>
    </xf>
    <xf numFmtId="49" fontId="35" fillId="0" borderId="44" xfId="288" applyNumberFormat="1" applyFont="1" applyBorder="1" applyAlignment="1">
      <alignment horizontal="center" vertical="center"/>
    </xf>
    <xf numFmtId="178" fontId="95" fillId="0" borderId="44" xfId="423" applyNumberFormat="1" applyFont="1" applyBorder="1" applyAlignment="1">
      <alignment horizontal="center" vertical="center"/>
    </xf>
    <xf numFmtId="165" fontId="2" fillId="0" borderId="0" xfId="423" quotePrefix="1" applyFont="1" applyAlignment="1">
      <alignment horizontal="center" vertical="center" wrapText="1"/>
    </xf>
    <xf numFmtId="49" fontId="2" fillId="0" borderId="0" xfId="287" applyNumberFormat="1" applyFont="1" applyAlignment="1">
      <alignment horizontal="center" vertical="center" wrapText="1"/>
    </xf>
    <xf numFmtId="0" fontId="36" fillId="0" borderId="0" xfId="295" applyFont="1" applyAlignment="1">
      <alignment horizontal="center" vertical="center"/>
    </xf>
    <xf numFmtId="0" fontId="2" fillId="0" borderId="0" xfId="0" applyFont="1" applyAlignment="1">
      <alignment horizontal="center" vertical="center" wrapText="1"/>
    </xf>
    <xf numFmtId="0" fontId="2" fillId="0" borderId="0" xfId="287" applyNumberFormat="1" applyFont="1" applyAlignment="1">
      <alignment horizontal="center" vertical="center"/>
    </xf>
    <xf numFmtId="49" fontId="35" fillId="0" borderId="0" xfId="288" applyNumberFormat="1" applyFont="1" applyAlignment="1">
      <alignment horizontal="center" vertical="center"/>
    </xf>
    <xf numFmtId="178" fontId="95" fillId="0" borderId="0" xfId="423" applyNumberFormat="1" applyFont="1" applyAlignment="1">
      <alignment horizontal="center" vertical="center"/>
    </xf>
    <xf numFmtId="0" fontId="2" fillId="0" borderId="0" xfId="287" applyNumberFormat="1" applyFont="1" applyAlignment="1">
      <alignment horizontal="left" vertical="center" wrapText="1"/>
    </xf>
    <xf numFmtId="0" fontId="75" fillId="0" borderId="0" xfId="423" applyNumberFormat="1" applyFont="1" applyAlignment="1">
      <alignment horizontal="left"/>
    </xf>
    <xf numFmtId="165" fontId="76" fillId="0" borderId="0" xfId="287" applyFont="1" applyAlignment="1">
      <alignment horizontal="left"/>
    </xf>
    <xf numFmtId="0" fontId="2" fillId="0" borderId="0" xfId="295" applyAlignment="1">
      <alignment horizontal="center" vertical="center" wrapText="1"/>
    </xf>
    <xf numFmtId="17" fontId="2" fillId="0" borderId="0" xfId="295" applyNumberFormat="1" applyAlignment="1">
      <alignment horizontal="center" vertical="center" wrapText="1"/>
    </xf>
    <xf numFmtId="0" fontId="2" fillId="0" borderId="0" xfId="295" quotePrefix="1" applyAlignment="1">
      <alignment horizontal="center" vertical="center"/>
    </xf>
    <xf numFmtId="49" fontId="95" fillId="0" borderId="0" xfId="287" applyNumberFormat="1" applyFont="1" applyAlignment="1">
      <alignment horizontal="center" vertical="center"/>
    </xf>
    <xf numFmtId="165" fontId="35" fillId="0" borderId="0" xfId="423" applyFont="1" applyAlignment="1">
      <alignment horizontal="center" vertical="center"/>
    </xf>
    <xf numFmtId="166" fontId="95" fillId="0" borderId="0" xfId="423" applyNumberFormat="1" applyFont="1" applyAlignment="1">
      <alignment horizontal="center"/>
    </xf>
    <xf numFmtId="165" fontId="36" fillId="0" borderId="0" xfId="423" applyFont="1" applyAlignment="1">
      <alignment horizontal="left"/>
    </xf>
    <xf numFmtId="165" fontId="74" fillId="0" borderId="0" xfId="423" applyFont="1" applyAlignment="1">
      <alignment horizontal="left"/>
    </xf>
    <xf numFmtId="165" fontId="74" fillId="0" borderId="0" xfId="423" applyFont="1" applyAlignment="1">
      <alignment horizontal="center" wrapText="1"/>
    </xf>
    <xf numFmtId="165" fontId="74" fillId="0" borderId="0" xfId="423" applyFont="1" applyAlignment="1">
      <alignment horizontal="center"/>
    </xf>
    <xf numFmtId="165" fontId="74" fillId="0" borderId="0" xfId="423" applyFont="1" applyAlignment="1">
      <alignment horizontal="center" vertical="center"/>
    </xf>
    <xf numFmtId="166" fontId="74" fillId="0" borderId="0" xfId="423" applyNumberFormat="1" applyFont="1" applyAlignment="1">
      <alignment horizontal="center"/>
    </xf>
    <xf numFmtId="166" fontId="96" fillId="0" borderId="0" xfId="423" applyNumberFormat="1" applyFont="1" applyAlignment="1">
      <alignment horizontal="center"/>
    </xf>
    <xf numFmtId="165" fontId="94" fillId="0" borderId="0" xfId="423" applyAlignment="1">
      <alignment horizontal="center"/>
    </xf>
    <xf numFmtId="165" fontId="30" fillId="0" borderId="23" xfId="423" applyFont="1" applyBorder="1" applyAlignment="1">
      <alignment horizontal="right"/>
    </xf>
    <xf numFmtId="165" fontId="36" fillId="0" borderId="0" xfId="423" applyFont="1" applyAlignment="1">
      <alignment horizontal="center"/>
    </xf>
    <xf numFmtId="49" fontId="36" fillId="0" borderId="44" xfId="0" applyNumberFormat="1" applyFont="1" applyBorder="1" applyAlignment="1">
      <alignment vertical="center" wrapText="1"/>
    </xf>
    <xf numFmtId="49" fontId="36" fillId="0" borderId="44" xfId="288"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0" fontId="36" fillId="0" borderId="44" xfId="0" applyFont="1" applyBorder="1" applyAlignment="1">
      <alignment horizontal="center" vertical="center"/>
    </xf>
    <xf numFmtId="49" fontId="2" fillId="0" borderId="44" xfId="0" applyNumberFormat="1" applyFont="1" applyBorder="1" applyAlignment="1">
      <alignment vertical="center" wrapText="1"/>
    </xf>
    <xf numFmtId="49" fontId="36" fillId="31" borderId="44" xfId="0" applyNumberFormat="1" applyFont="1" applyFill="1" applyBorder="1" applyAlignment="1">
      <alignment horizontal="center" vertical="center" wrapText="1"/>
    </xf>
    <xf numFmtId="0" fontId="42" fillId="31" borderId="44" xfId="423" applyNumberFormat="1" applyFont="1" applyFill="1" applyBorder="1" applyAlignment="1">
      <alignment horizontal="left" vertical="center" wrapText="1"/>
    </xf>
    <xf numFmtId="0" fontId="36" fillId="31" borderId="44" xfId="423" applyNumberFormat="1" applyFont="1" applyFill="1" applyBorder="1" applyAlignment="1">
      <alignment horizontal="left" vertical="center" wrapText="1"/>
    </xf>
    <xf numFmtId="0" fontId="36" fillId="0" borderId="44" xfId="207" applyFont="1" applyBorder="1" applyAlignment="1">
      <alignment horizontal="center" vertical="center"/>
    </xf>
    <xf numFmtId="165" fontId="44" fillId="0" borderId="44" xfId="423" applyFont="1" applyBorder="1" applyAlignment="1">
      <alignment horizontal="center" vertical="center" wrapText="1"/>
    </xf>
    <xf numFmtId="165" fontId="36" fillId="0" borderId="44" xfId="423" applyFont="1" applyBorder="1" applyAlignment="1">
      <alignment horizontal="center" vertical="center" wrapText="1"/>
    </xf>
    <xf numFmtId="165" fontId="44" fillId="0" borderId="44" xfId="423" applyFont="1" applyBorder="1" applyAlignment="1">
      <alignment horizontal="center" vertical="center"/>
    </xf>
    <xf numFmtId="0" fontId="36" fillId="0" borderId="44" xfId="423" applyNumberFormat="1" applyFont="1" applyBorder="1" applyAlignment="1">
      <alignment horizontal="center" vertical="center" wrapText="1"/>
    </xf>
    <xf numFmtId="49" fontId="36" fillId="0" borderId="44" xfId="0" applyNumberFormat="1" applyFont="1" applyBorder="1" applyAlignment="1">
      <alignment horizontal="center" vertical="center" wrapText="1"/>
    </xf>
    <xf numFmtId="0" fontId="44" fillId="0" borderId="44" xfId="0" applyFont="1" applyBorder="1" applyAlignment="1">
      <alignment horizontal="center" vertical="center"/>
    </xf>
    <xf numFmtId="0" fontId="44" fillId="0" borderId="44" xfId="0" applyFont="1" applyBorder="1" applyAlignment="1">
      <alignment horizontal="center" vertical="center" wrapText="1"/>
    </xf>
    <xf numFmtId="0" fontId="2" fillId="0" borderId="0" xfId="0" applyFont="1"/>
    <xf numFmtId="0" fontId="2" fillId="0" borderId="44" xfId="423" applyNumberFormat="1" applyFont="1" applyBorder="1" applyAlignment="1">
      <alignment horizontal="center" vertical="center" wrapText="1"/>
    </xf>
    <xf numFmtId="0" fontId="2" fillId="0" borderId="44" xfId="295" applyBorder="1" applyAlignment="1">
      <alignment horizontal="center" vertical="center" wrapText="1"/>
    </xf>
    <xf numFmtId="17" fontId="2" fillId="0" borderId="44" xfId="295" applyNumberFormat="1" applyBorder="1" applyAlignment="1">
      <alignment horizontal="center" vertical="center" wrapText="1"/>
    </xf>
    <xf numFmtId="0" fontId="2" fillId="0" borderId="44" xfId="295" quotePrefix="1" applyBorder="1" applyAlignment="1">
      <alignment horizontal="center" vertical="center"/>
    </xf>
    <xf numFmtId="165" fontId="44" fillId="0" borderId="44" xfId="287" applyFont="1" applyBorder="1" applyAlignment="1">
      <alignment horizontal="center" vertical="center" wrapText="1"/>
    </xf>
    <xf numFmtId="165" fontId="2" fillId="56" borderId="44" xfId="423" quotePrefix="1" applyFont="1" applyFill="1" applyBorder="1" applyAlignment="1">
      <alignment horizontal="center" vertical="center" wrapText="1"/>
    </xf>
    <xf numFmtId="49" fontId="2" fillId="56" borderId="44" xfId="287" applyNumberFormat="1" applyFont="1" applyFill="1" applyBorder="1" applyAlignment="1">
      <alignment horizontal="center" vertical="center" wrapText="1"/>
    </xf>
    <xf numFmtId="49" fontId="36" fillId="56" borderId="44" xfId="288" applyNumberFormat="1" applyFont="1" applyFill="1" applyBorder="1" applyAlignment="1">
      <alignment horizontal="center" vertical="center" wrapText="1"/>
    </xf>
    <xf numFmtId="0" fontId="2" fillId="56" borderId="44" xfId="287" applyNumberFormat="1" applyFont="1" applyFill="1" applyBorder="1" applyAlignment="1">
      <alignment horizontal="center" vertical="center"/>
    </xf>
    <xf numFmtId="49" fontId="35" fillId="56" borderId="44" xfId="287" applyNumberFormat="1" applyFont="1" applyFill="1" applyBorder="1" applyAlignment="1">
      <alignment horizontal="center" vertical="center"/>
    </xf>
    <xf numFmtId="0" fontId="2" fillId="56" borderId="44" xfId="287" applyNumberFormat="1" applyFont="1" applyFill="1" applyBorder="1" applyAlignment="1">
      <alignment horizontal="left" vertical="center" wrapText="1"/>
    </xf>
    <xf numFmtId="182" fontId="35" fillId="0" borderId="44" xfId="0" applyNumberFormat="1" applyFont="1" applyBorder="1" applyAlignment="1">
      <alignment horizontal="center" vertical="center"/>
    </xf>
    <xf numFmtId="182" fontId="35" fillId="0" borderId="44" xfId="423" applyNumberFormat="1" applyFont="1" applyBorder="1" applyAlignment="1">
      <alignment horizontal="center" vertical="center"/>
    </xf>
    <xf numFmtId="182" fontId="35" fillId="31" borderId="44" xfId="423" applyNumberFormat="1" applyFont="1" applyFill="1" applyBorder="1" applyAlignment="1">
      <alignment horizontal="center" vertical="center"/>
    </xf>
    <xf numFmtId="182" fontId="35" fillId="0" borderId="44" xfId="287" applyNumberFormat="1" applyFont="1" applyBorder="1" applyAlignment="1">
      <alignment horizontal="center" vertical="center"/>
    </xf>
    <xf numFmtId="182" fontId="35" fillId="0" borderId="44" xfId="288" applyNumberFormat="1" applyFont="1" applyBorder="1" applyAlignment="1">
      <alignment horizontal="center" vertical="center"/>
    </xf>
    <xf numFmtId="168" fontId="51" fillId="2" borderId="44" xfId="0" quotePrefix="1" applyNumberFormat="1" applyFont="1" applyFill="1" applyBorder="1" applyAlignment="1" applyProtection="1">
      <alignment horizontal="center" vertical="center"/>
      <protection locked="0"/>
    </xf>
    <xf numFmtId="0" fontId="79" fillId="54" borderId="23" xfId="0" applyFont="1" applyFill="1" applyBorder="1" applyAlignment="1">
      <alignment horizontal="center" vertical="center"/>
    </xf>
    <xf numFmtId="0" fontId="52" fillId="2" borderId="44" xfId="0" applyFont="1" applyFill="1" applyBorder="1" applyAlignment="1">
      <alignment horizontal="center" vertical="center"/>
    </xf>
    <xf numFmtId="165" fontId="30" fillId="0" borderId="23" xfId="423" applyFont="1" applyBorder="1" applyAlignment="1">
      <alignment horizontal="center"/>
    </xf>
    <xf numFmtId="0" fontId="2" fillId="0" borderId="0" xfId="1" applyFont="1" applyFill="1" applyAlignment="1">
      <alignment horizontal="center"/>
    </xf>
    <xf numFmtId="0" fontId="47" fillId="0" borderId="51" xfId="0" applyFont="1" applyBorder="1" applyAlignment="1">
      <alignment horizontal="center" vertical="center"/>
    </xf>
    <xf numFmtId="0" fontId="47" fillId="0" borderId="63" xfId="0" applyFont="1" applyBorder="1" applyAlignment="1">
      <alignment horizontal="center" vertical="center"/>
    </xf>
    <xf numFmtId="0" fontId="47" fillId="0" borderId="53" xfId="0" applyFont="1" applyBorder="1" applyAlignment="1">
      <alignment horizontal="center" vertical="center"/>
    </xf>
    <xf numFmtId="0" fontId="47" fillId="0" borderId="61" xfId="0" applyFont="1" applyBorder="1" applyAlignment="1">
      <alignment horizontal="center" vertical="center"/>
    </xf>
    <xf numFmtId="0" fontId="47" fillId="0" borderId="65" xfId="0" applyFont="1" applyBorder="1" applyAlignment="1">
      <alignment horizontal="center" vertical="center"/>
    </xf>
    <xf numFmtId="0" fontId="48" fillId="51" borderId="17" xfId="0" applyFont="1" applyFill="1" applyBorder="1" applyAlignment="1">
      <alignment horizontal="center" vertical="center"/>
    </xf>
    <xf numFmtId="0" fontId="48" fillId="51" borderId="18" xfId="0" applyFont="1" applyFill="1" applyBorder="1" applyAlignment="1">
      <alignment horizontal="center" vertical="center"/>
    </xf>
    <xf numFmtId="0" fontId="48" fillId="51" borderId="16" xfId="0" applyFont="1" applyFill="1" applyBorder="1" applyAlignment="1">
      <alignment horizontal="center" vertical="center"/>
    </xf>
    <xf numFmtId="0" fontId="48" fillId="0" borderId="60" xfId="0" applyFont="1" applyBorder="1" applyAlignment="1">
      <alignment horizontal="center" vertical="center" wrapText="1"/>
    </xf>
    <xf numFmtId="0" fontId="48" fillId="0" borderId="69" xfId="0" applyFont="1" applyBorder="1" applyAlignment="1">
      <alignment horizontal="center" vertical="center" wrapText="1"/>
    </xf>
    <xf numFmtId="0" fontId="65" fillId="30" borderId="60" xfId="0" applyFont="1" applyFill="1" applyBorder="1" applyAlignment="1">
      <alignment horizontal="center" vertical="center" wrapText="1"/>
    </xf>
    <xf numFmtId="0" fontId="65" fillId="30" borderId="60" xfId="0" applyFont="1" applyFill="1" applyBorder="1" applyAlignment="1">
      <alignment horizontal="center" vertical="center"/>
    </xf>
    <xf numFmtId="0" fontId="65" fillId="30" borderId="61" xfId="0" applyFont="1" applyFill="1" applyBorder="1" applyAlignment="1">
      <alignment horizontal="center" vertical="center"/>
    </xf>
    <xf numFmtId="0" fontId="47" fillId="0" borderId="60" xfId="0" applyFont="1" applyBorder="1" applyAlignment="1">
      <alignment horizontal="center" vertical="center" wrapText="1"/>
    </xf>
    <xf numFmtId="0" fontId="47" fillId="0" borderId="61" xfId="0" applyFont="1" applyBorder="1" applyAlignment="1">
      <alignment horizontal="center" vertical="center" wrapText="1"/>
    </xf>
    <xf numFmtId="0" fontId="48" fillId="0" borderId="65" xfId="0" applyFont="1" applyBorder="1" applyAlignment="1">
      <alignment horizontal="center" vertical="center" wrapText="1"/>
    </xf>
    <xf numFmtId="0" fontId="66" fillId="0" borderId="60" xfId="0" applyFont="1" applyBorder="1" applyAlignment="1">
      <alignment horizontal="center" vertical="center" wrapText="1"/>
    </xf>
    <xf numFmtId="0" fontId="66" fillId="0" borderId="61" xfId="0" applyFont="1" applyBorder="1" applyAlignment="1">
      <alignment horizontal="center" vertical="center" wrapText="1"/>
    </xf>
    <xf numFmtId="0" fontId="47" fillId="0" borderId="70" xfId="0" applyFont="1" applyBorder="1" applyAlignment="1">
      <alignment horizontal="center" vertical="center"/>
    </xf>
    <xf numFmtId="0" fontId="84" fillId="0" borderId="70" xfId="0" applyFont="1" applyBorder="1" applyAlignment="1">
      <alignment horizontal="center" vertical="center" wrapText="1"/>
    </xf>
    <xf numFmtId="0" fontId="84" fillId="0" borderId="63" xfId="0" applyFont="1" applyBorder="1" applyAlignment="1">
      <alignment horizontal="center" vertical="center" wrapText="1"/>
    </xf>
    <xf numFmtId="0" fontId="84" fillId="0" borderId="65" xfId="0" applyFont="1" applyBorder="1" applyAlignment="1">
      <alignment horizontal="center" vertical="center" wrapText="1"/>
    </xf>
    <xf numFmtId="0" fontId="48" fillId="0" borderId="70" xfId="0" applyFont="1" applyBorder="1" applyAlignment="1">
      <alignment horizontal="center" vertical="center" wrapText="1"/>
    </xf>
    <xf numFmtId="0" fontId="48" fillId="0" borderId="63" xfId="0" applyFont="1" applyBorder="1" applyAlignment="1">
      <alignment horizontal="center" vertical="center" wrapText="1"/>
    </xf>
    <xf numFmtId="0" fontId="48" fillId="50" borderId="63" xfId="0" applyFont="1" applyFill="1" applyBorder="1" applyAlignment="1">
      <alignment horizontal="center" vertical="center" wrapText="1"/>
    </xf>
    <xf numFmtId="0" fontId="48" fillId="0" borderId="61" xfId="0" applyFont="1" applyBorder="1" applyAlignment="1" applyProtection="1">
      <alignment horizontal="center" vertical="center" wrapText="1"/>
      <protection locked="0"/>
    </xf>
    <xf numFmtId="0" fontId="48" fillId="0" borderId="65" xfId="0" applyFont="1" applyBorder="1" applyAlignment="1" applyProtection="1">
      <alignment horizontal="center" vertical="center" wrapText="1"/>
      <protection locked="0"/>
    </xf>
    <xf numFmtId="0" fontId="47" fillId="0" borderId="60" xfId="0" applyFont="1" applyBorder="1" applyAlignment="1">
      <alignment horizontal="center" vertical="center"/>
    </xf>
    <xf numFmtId="0" fontId="66" fillId="30" borderId="89" xfId="0" applyFont="1" applyFill="1" applyBorder="1" applyAlignment="1">
      <alignment horizontal="left" vertical="center" wrapText="1"/>
    </xf>
    <xf numFmtId="0" fontId="66" fillId="30" borderId="90" xfId="0" applyFont="1" applyFill="1" applyBorder="1" applyAlignment="1">
      <alignment horizontal="left" vertical="center" wrapText="1"/>
    </xf>
    <xf numFmtId="0" fontId="47" fillId="52" borderId="62" xfId="0" applyFont="1" applyFill="1" applyBorder="1" applyAlignment="1">
      <alignment horizontal="center" vertical="center" wrapText="1"/>
    </xf>
    <xf numFmtId="0" fontId="47" fillId="52" borderId="75" xfId="0" applyFont="1" applyFill="1" applyBorder="1" applyAlignment="1">
      <alignment horizontal="center" vertical="center" wrapText="1"/>
    </xf>
    <xf numFmtId="0" fontId="47" fillId="52" borderId="76" xfId="0" applyFont="1" applyFill="1" applyBorder="1" applyAlignment="1">
      <alignment horizontal="center" vertical="center" wrapText="1"/>
    </xf>
    <xf numFmtId="0" fontId="47" fillId="52" borderId="64" xfId="0" applyFont="1" applyFill="1" applyBorder="1" applyAlignment="1">
      <alignment horizontal="center" vertical="center" wrapText="1"/>
    </xf>
    <xf numFmtId="0" fontId="47" fillId="52" borderId="0" xfId="0" applyFont="1" applyFill="1" applyAlignment="1">
      <alignment horizontal="center" vertical="center" wrapText="1"/>
    </xf>
    <xf numFmtId="0" fontId="47" fillId="52" borderId="74" xfId="0" applyFont="1" applyFill="1" applyBorder="1" applyAlignment="1">
      <alignment horizontal="center" vertical="center" wrapText="1"/>
    </xf>
    <xf numFmtId="0" fontId="47" fillId="0" borderId="70" xfId="0" applyFont="1" applyBorder="1" applyAlignment="1">
      <alignment horizontal="center" vertical="center" wrapText="1"/>
    </xf>
    <xf numFmtId="0" fontId="47" fillId="0" borderId="63" xfId="0" applyFont="1" applyBorder="1" applyAlignment="1">
      <alignment horizontal="center" vertical="center" wrapText="1"/>
    </xf>
    <xf numFmtId="0" fontId="47" fillId="0" borderId="65" xfId="0" applyFont="1" applyBorder="1" applyAlignment="1">
      <alignment horizontal="center" vertical="center" wrapText="1"/>
    </xf>
    <xf numFmtId="0" fontId="66" fillId="52" borderId="84" xfId="0" applyFont="1" applyFill="1" applyBorder="1" applyAlignment="1">
      <alignment horizontal="center" vertical="center" wrapText="1"/>
    </xf>
    <xf numFmtId="0" fontId="66" fillId="52" borderId="86" xfId="0" applyFont="1" applyFill="1" applyBorder="1" applyAlignment="1">
      <alignment horizontal="center" vertical="center" wrapText="1"/>
    </xf>
    <xf numFmtId="0" fontId="66" fillId="52" borderId="85" xfId="0" applyFont="1" applyFill="1" applyBorder="1" applyAlignment="1">
      <alignment horizontal="center" vertical="center" wrapText="1"/>
    </xf>
    <xf numFmtId="0" fontId="72" fillId="30" borderId="90" xfId="0" applyFont="1" applyFill="1" applyBorder="1" applyAlignment="1">
      <alignment horizontal="left" vertical="top" wrapText="1"/>
    </xf>
    <xf numFmtId="0" fontId="71" fillId="0" borderId="63" xfId="0" applyFont="1" applyBorder="1" applyAlignment="1">
      <alignment horizontal="center" vertical="center" wrapText="1"/>
    </xf>
    <xf numFmtId="0" fontId="71" fillId="0" borderId="65" xfId="0" applyFont="1" applyBorder="1" applyAlignment="1">
      <alignment horizontal="center" vertical="center" wrapText="1"/>
    </xf>
    <xf numFmtId="0" fontId="32" fillId="50" borderId="91" xfId="0" applyFont="1" applyFill="1" applyBorder="1" applyAlignment="1">
      <alignment horizontal="center" vertical="center" wrapText="1"/>
    </xf>
    <xf numFmtId="0" fontId="32" fillId="50" borderId="90" xfId="0" applyFont="1" applyFill="1" applyBorder="1" applyAlignment="1">
      <alignment horizontal="center" vertical="center" wrapText="1"/>
    </xf>
    <xf numFmtId="0" fontId="32" fillId="50" borderId="92" xfId="0" applyFont="1" applyFill="1" applyBorder="1" applyAlignment="1">
      <alignment horizontal="center" vertical="center" wrapText="1"/>
    </xf>
    <xf numFmtId="0" fontId="48" fillId="50" borderId="65" xfId="0" applyFont="1" applyFill="1" applyBorder="1" applyAlignment="1">
      <alignment horizontal="center" vertical="center" wrapText="1"/>
    </xf>
    <xf numFmtId="0" fontId="86" fillId="50" borderId="60" xfId="0" applyFont="1" applyFill="1" applyBorder="1"/>
    <xf numFmtId="0" fontId="0" fillId="50" borderId="66" xfId="0" applyFill="1" applyBorder="1" applyAlignment="1">
      <alignment horizontal="center" vertical="center"/>
    </xf>
    <xf numFmtId="0" fontId="0" fillId="50" borderId="67" xfId="0" applyFill="1" applyBorder="1" applyAlignment="1">
      <alignment horizontal="center" vertical="center"/>
    </xf>
    <xf numFmtId="0" fontId="0" fillId="50" borderId="68" xfId="0" applyFill="1" applyBorder="1" applyAlignment="1">
      <alignment horizontal="center" vertical="center"/>
    </xf>
    <xf numFmtId="0" fontId="47" fillId="52" borderId="79" xfId="0" applyFont="1" applyFill="1" applyBorder="1" applyAlignment="1">
      <alignment horizontal="center" vertical="center" wrapText="1"/>
    </xf>
    <xf numFmtId="0" fontId="47" fillId="52" borderId="80" xfId="0" applyFont="1" applyFill="1" applyBorder="1" applyAlignment="1">
      <alignment horizontal="center" vertical="center" wrapText="1"/>
    </xf>
    <xf numFmtId="0" fontId="47" fillId="52" borderId="81" xfId="0" applyFont="1" applyFill="1" applyBorder="1" applyAlignment="1">
      <alignment horizontal="center" vertical="center" wrapText="1"/>
    </xf>
    <xf numFmtId="0" fontId="47" fillId="52" borderId="66" xfId="0" applyFont="1" applyFill="1" applyBorder="1" applyAlignment="1">
      <alignment horizontal="center" vertical="center" wrapText="1"/>
    </xf>
    <xf numFmtId="0" fontId="47" fillId="52" borderId="67" xfId="0" applyFont="1" applyFill="1" applyBorder="1" applyAlignment="1">
      <alignment horizontal="center" vertical="center" wrapText="1"/>
    </xf>
    <xf numFmtId="0" fontId="47" fillId="52" borderId="68" xfId="0" applyFont="1" applyFill="1" applyBorder="1" applyAlignment="1">
      <alignment horizontal="center" vertical="center" wrapText="1"/>
    </xf>
    <xf numFmtId="0" fontId="48" fillId="52" borderId="63" xfId="0" applyFont="1" applyFill="1" applyBorder="1" applyAlignment="1">
      <alignment horizontal="center" vertical="center" wrapText="1"/>
    </xf>
    <xf numFmtId="0" fontId="70" fillId="0" borderId="70" xfId="0" applyFont="1" applyBorder="1" applyAlignment="1">
      <alignment horizontal="center" vertical="center" wrapText="1"/>
    </xf>
    <xf numFmtId="0" fontId="70" fillId="0" borderId="63" xfId="0" applyFont="1" applyBorder="1" applyAlignment="1">
      <alignment horizontal="center" vertical="center" wrapText="1"/>
    </xf>
    <xf numFmtId="0" fontId="70" fillId="0" borderId="65" xfId="0" applyFont="1" applyBorder="1" applyAlignment="1">
      <alignment horizontal="center" vertical="center" wrapText="1"/>
    </xf>
    <xf numFmtId="0" fontId="68" fillId="0" borderId="63" xfId="0" applyFont="1" applyBorder="1" applyAlignment="1">
      <alignment horizontal="center" vertical="center" wrapText="1"/>
    </xf>
    <xf numFmtId="0" fontId="68" fillId="0" borderId="65" xfId="0" applyFont="1" applyBorder="1" applyAlignment="1">
      <alignment horizontal="center" vertical="center" wrapText="1"/>
    </xf>
    <xf numFmtId="0" fontId="66" fillId="30" borderId="61" xfId="0" applyFont="1" applyFill="1" applyBorder="1" applyAlignment="1">
      <alignment horizontal="center" vertical="center" wrapText="1"/>
    </xf>
    <xf numFmtId="0" fontId="66" fillId="30" borderId="63" xfId="0" applyFont="1" applyFill="1" applyBorder="1" applyAlignment="1">
      <alignment horizontal="center" vertical="center" wrapText="1"/>
    </xf>
    <xf numFmtId="0" fontId="66" fillId="30" borderId="65" xfId="0" applyFont="1" applyFill="1" applyBorder="1" applyAlignment="1">
      <alignment horizontal="center" vertical="center" wrapText="1"/>
    </xf>
    <xf numFmtId="0" fontId="67" fillId="30" borderId="61" xfId="0" applyFont="1" applyFill="1" applyBorder="1" applyAlignment="1">
      <alignment horizontal="center" vertical="center" wrapText="1"/>
    </xf>
    <xf numFmtId="0" fontId="67" fillId="30" borderId="63" xfId="0" applyFont="1" applyFill="1" applyBorder="1" applyAlignment="1">
      <alignment horizontal="center" vertical="center" wrapText="1"/>
    </xf>
    <xf numFmtId="0" fontId="67" fillId="30" borderId="65" xfId="0" applyFont="1" applyFill="1" applyBorder="1" applyAlignment="1">
      <alignment horizontal="center" vertical="center" wrapText="1"/>
    </xf>
    <xf numFmtId="0" fontId="66" fillId="0" borderId="60" xfId="0" applyFont="1" applyBorder="1" applyAlignment="1">
      <alignment horizontal="center" vertical="center"/>
    </xf>
    <xf numFmtId="0" fontId="66" fillId="0" borderId="61" xfId="0" applyFont="1" applyBorder="1" applyAlignment="1">
      <alignment horizontal="center" vertical="center"/>
    </xf>
    <xf numFmtId="0" fontId="66" fillId="0" borderId="63" xfId="0" applyFont="1" applyBorder="1" applyAlignment="1">
      <alignment horizontal="center" vertical="center" wrapText="1"/>
    </xf>
    <xf numFmtId="0" fontId="47" fillId="50" borderId="64" xfId="0" applyFont="1" applyFill="1" applyBorder="1" applyAlignment="1">
      <alignment horizontal="center" vertical="center" wrapText="1"/>
    </xf>
    <xf numFmtId="0" fontId="47" fillId="50" borderId="0" xfId="0" applyFont="1" applyFill="1" applyAlignment="1">
      <alignment horizontal="center" vertical="center" wrapText="1"/>
    </xf>
    <xf numFmtId="0" fontId="47" fillId="50" borderId="74" xfId="0" applyFont="1" applyFill="1" applyBorder="1" applyAlignment="1">
      <alignment horizontal="center" vertical="center" wrapText="1"/>
    </xf>
    <xf numFmtId="0" fontId="66" fillId="30" borderId="60" xfId="0" applyFont="1" applyFill="1" applyBorder="1" applyAlignment="1">
      <alignment horizontal="center" vertical="center" wrapText="1"/>
    </xf>
    <xf numFmtId="0" fontId="66" fillId="30" borderId="69" xfId="0" applyFont="1" applyFill="1" applyBorder="1" applyAlignment="1">
      <alignment horizontal="center" vertical="center" wrapText="1"/>
    </xf>
    <xf numFmtId="0" fontId="68" fillId="0" borderId="61" xfId="0" applyFont="1" applyBorder="1" applyAlignment="1">
      <alignment horizontal="center" vertical="center" wrapText="1"/>
    </xf>
    <xf numFmtId="0" fontId="66" fillId="0" borderId="65" xfId="0" applyFont="1" applyBorder="1" applyAlignment="1">
      <alignment horizontal="center" vertical="center"/>
    </xf>
    <xf numFmtId="0" fontId="47" fillId="52" borderId="84" xfId="0" applyFont="1" applyFill="1" applyBorder="1" applyAlignment="1">
      <alignment horizontal="center" vertical="center" wrapText="1"/>
    </xf>
    <xf numFmtId="0" fontId="47" fillId="52" borderId="86" xfId="0" applyFont="1" applyFill="1" applyBorder="1" applyAlignment="1">
      <alignment horizontal="center" vertical="center" wrapText="1"/>
    </xf>
    <xf numFmtId="0" fontId="47" fillId="52" borderId="85" xfId="0" applyFont="1" applyFill="1" applyBorder="1" applyAlignment="1">
      <alignment horizontal="center" vertical="center" wrapText="1"/>
    </xf>
    <xf numFmtId="0" fontId="66" fillId="30" borderId="0" xfId="0" applyFont="1" applyFill="1" applyAlignment="1">
      <alignment horizontal="center" vertical="center" wrapText="1"/>
    </xf>
    <xf numFmtId="0" fontId="65" fillId="30" borderId="63" xfId="0" applyFont="1" applyFill="1" applyBorder="1" applyAlignment="1">
      <alignment horizontal="center" vertical="center" wrapText="1"/>
    </xf>
    <xf numFmtId="0" fontId="3" fillId="0" borderId="60" xfId="0" applyFont="1" applyBorder="1" applyAlignment="1">
      <alignment horizontal="center" vertical="center" wrapText="1"/>
    </xf>
    <xf numFmtId="0" fontId="48" fillId="50" borderId="66" xfId="0" applyFont="1" applyFill="1" applyBorder="1" applyAlignment="1">
      <alignment horizontal="center" vertical="center" wrapText="1"/>
    </xf>
    <xf numFmtId="0" fontId="48" fillId="50" borderId="84" xfId="0" applyFont="1" applyFill="1" applyBorder="1" applyAlignment="1">
      <alignment horizontal="center" vertical="center" wrapText="1"/>
    </xf>
    <xf numFmtId="0" fontId="71" fillId="0" borderId="60" xfId="0" applyFont="1" applyBorder="1" applyAlignment="1">
      <alignment horizontal="center" vertical="center" wrapText="1"/>
    </xf>
    <xf numFmtId="0" fontId="47" fillId="50" borderId="87" xfId="0" applyFont="1" applyFill="1" applyBorder="1" applyAlignment="1">
      <alignment horizontal="center" vertical="center" wrapText="1"/>
    </xf>
    <xf numFmtId="0" fontId="47" fillId="50" borderId="94" xfId="0" applyFont="1" applyFill="1" applyBorder="1" applyAlignment="1">
      <alignment horizontal="center" vertical="center" wrapText="1"/>
    </xf>
    <xf numFmtId="0" fontId="47" fillId="50" borderId="88" xfId="0" applyFont="1" applyFill="1" applyBorder="1" applyAlignment="1">
      <alignment horizontal="center" vertical="center" wrapText="1"/>
    </xf>
    <xf numFmtId="0" fontId="66" fillId="0" borderId="65" xfId="0" applyFont="1" applyBorder="1" applyAlignment="1">
      <alignment horizontal="center" vertical="center" wrapText="1"/>
    </xf>
    <xf numFmtId="0" fontId="67" fillId="30" borderId="60" xfId="0" applyFont="1" applyFill="1" applyBorder="1" applyAlignment="1">
      <alignment horizontal="center" vertical="center" wrapText="1"/>
    </xf>
    <xf numFmtId="0" fontId="48" fillId="51" borderId="44" xfId="0" applyFont="1" applyFill="1" applyBorder="1" applyAlignment="1">
      <alignment horizontal="center" vertical="center"/>
    </xf>
    <xf numFmtId="0" fontId="48" fillId="0" borderId="61" xfId="0" applyFont="1" applyBorder="1" applyAlignment="1">
      <alignment horizontal="center" vertical="center" wrapText="1"/>
    </xf>
    <xf numFmtId="0" fontId="0" fillId="60" borderId="0" xfId="0" applyFill="1" applyAlignment="1">
      <alignment horizontal="center" vertical="center"/>
    </xf>
    <xf numFmtId="0" fontId="0" fillId="30" borderId="0" xfId="0" applyFill="1" applyAlignment="1">
      <alignment horizontal="center" vertical="center"/>
    </xf>
    <xf numFmtId="0" fontId="47" fillId="0" borderId="77" xfId="0" applyFont="1" applyBorder="1" applyAlignment="1">
      <alignment horizontal="center" vertical="center" wrapText="1"/>
    </xf>
    <xf numFmtId="0" fontId="65" fillId="0" borderId="60" xfId="0" applyFont="1" applyBorder="1" applyAlignment="1">
      <alignment horizontal="center" vertical="center" wrapText="1"/>
    </xf>
    <xf numFmtId="0" fontId="47" fillId="30" borderId="59" xfId="0" applyFont="1" applyFill="1" applyBorder="1" applyAlignment="1">
      <alignment horizontal="center" vertical="center" wrapText="1"/>
    </xf>
    <xf numFmtId="0" fontId="47" fillId="30" borderId="60" xfId="0" applyFont="1" applyFill="1" applyBorder="1" applyAlignment="1">
      <alignment horizontal="center" vertical="center" wrapText="1"/>
    </xf>
    <xf numFmtId="0" fontId="48" fillId="0" borderId="63" xfId="0" applyFont="1" applyBorder="1" applyAlignment="1" applyProtection="1">
      <alignment horizontal="center" vertical="center" wrapText="1"/>
      <protection locked="0"/>
    </xf>
    <xf numFmtId="0" fontId="47" fillId="0" borderId="59" xfId="0" applyFont="1" applyBorder="1" applyAlignment="1">
      <alignment horizontal="center" vertical="center" wrapText="1"/>
    </xf>
    <xf numFmtId="0" fontId="65" fillId="0" borderId="61" xfId="0" applyFont="1" applyBorder="1" applyAlignment="1">
      <alignment horizontal="center" vertical="center" wrapText="1"/>
    </xf>
    <xf numFmtId="0" fontId="65" fillId="0" borderId="63" xfId="0" applyFont="1" applyBorder="1" applyAlignment="1">
      <alignment horizontal="center" vertical="center" wrapText="1"/>
    </xf>
    <xf numFmtId="0" fontId="65" fillId="0" borderId="53" xfId="0" applyFont="1" applyBorder="1" applyAlignment="1">
      <alignment horizontal="center" vertical="center" wrapText="1"/>
    </xf>
    <xf numFmtId="0" fontId="48" fillId="50" borderId="70" xfId="0" applyFont="1" applyFill="1" applyBorder="1" applyAlignment="1">
      <alignment horizontal="center" vertical="center" wrapText="1"/>
    </xf>
    <xf numFmtId="0" fontId="48" fillId="52" borderId="70" xfId="0" applyFont="1" applyFill="1" applyBorder="1" applyAlignment="1">
      <alignment horizontal="center" vertical="center" wrapText="1"/>
    </xf>
    <xf numFmtId="0" fontId="48" fillId="52" borderId="65" xfId="0" applyFont="1" applyFill="1" applyBorder="1" applyAlignment="1">
      <alignment horizontal="center" vertical="center" wrapText="1"/>
    </xf>
    <xf numFmtId="0" fontId="48" fillId="52" borderId="61" xfId="0" applyFont="1" applyFill="1" applyBorder="1" applyAlignment="1" applyProtection="1">
      <alignment horizontal="center" vertical="center" wrapText="1"/>
      <protection locked="0"/>
    </xf>
    <xf numFmtId="0" fontId="48" fillId="52" borderId="65" xfId="0" applyFont="1" applyFill="1" applyBorder="1" applyAlignment="1" applyProtection="1">
      <alignment horizontal="center" vertical="center" wrapText="1"/>
      <protection locked="0"/>
    </xf>
    <xf numFmtId="0" fontId="47" fillId="50" borderId="61" xfId="0" applyFont="1" applyFill="1" applyBorder="1" applyAlignment="1" applyProtection="1">
      <alignment horizontal="center" vertical="center" wrapText="1"/>
      <protection locked="0"/>
    </xf>
    <xf numFmtId="0" fontId="47" fillId="50" borderId="65" xfId="0" applyFont="1" applyFill="1" applyBorder="1" applyAlignment="1" applyProtection="1">
      <alignment horizontal="center" vertical="center" wrapText="1"/>
      <protection locked="0"/>
    </xf>
    <xf numFmtId="0" fontId="66" fillId="0" borderId="63" xfId="0" applyFont="1" applyBorder="1" applyAlignment="1">
      <alignment horizontal="center" vertical="center"/>
    </xf>
    <xf numFmtId="0" fontId="47" fillId="0" borderId="66" xfId="0" applyFont="1" applyBorder="1" applyAlignment="1">
      <alignment horizontal="center" vertical="center" wrapText="1"/>
    </xf>
    <xf numFmtId="0" fontId="47" fillId="0" borderId="68" xfId="0" applyFont="1" applyBorder="1" applyAlignment="1">
      <alignment horizontal="center" vertical="center" wrapText="1"/>
    </xf>
    <xf numFmtId="0" fontId="47" fillId="0" borderId="87" xfId="0" applyFont="1" applyBorder="1" applyAlignment="1">
      <alignment horizontal="center" vertical="center" wrapText="1"/>
    </xf>
    <xf numFmtId="0" fontId="47" fillId="0" borderId="88" xfId="0" applyFont="1" applyBorder="1" applyAlignment="1">
      <alignment horizontal="center" vertical="center" wrapText="1"/>
    </xf>
    <xf numFmtId="0" fontId="66" fillId="0" borderId="77" xfId="0" applyFont="1" applyBorder="1" applyAlignment="1">
      <alignment horizontal="center" vertical="center" wrapText="1"/>
    </xf>
    <xf numFmtId="0" fontId="47" fillId="0" borderId="96" xfId="0" applyFont="1" applyBorder="1" applyAlignment="1">
      <alignment horizontal="center" vertical="center" wrapText="1"/>
    </xf>
    <xf numFmtId="0" fontId="47" fillId="0" borderId="96" xfId="0" applyFont="1" applyBorder="1" applyAlignment="1">
      <alignment horizontal="center" vertical="center"/>
    </xf>
    <xf numFmtId="0" fontId="47" fillId="0" borderId="61" xfId="0" applyFont="1" applyBorder="1" applyAlignment="1" applyProtection="1">
      <alignment horizontal="center" vertical="center" wrapText="1"/>
      <protection locked="0"/>
    </xf>
    <xf numFmtId="0" fontId="47" fillId="0" borderId="63" xfId="0" applyFont="1" applyBorder="1" applyAlignment="1" applyProtection="1">
      <alignment horizontal="center" vertical="center" wrapText="1"/>
      <protection locked="0"/>
    </xf>
    <xf numFmtId="0" fontId="47" fillId="0" borderId="96" xfId="0" applyFont="1" applyBorder="1" applyAlignment="1" applyProtection="1">
      <alignment horizontal="center" vertical="center" wrapText="1"/>
      <protection locked="0"/>
    </xf>
    <xf numFmtId="0" fontId="65" fillId="30" borderId="65" xfId="0" applyFont="1" applyFill="1" applyBorder="1" applyAlignment="1">
      <alignment horizontal="center" vertical="center" wrapText="1"/>
    </xf>
    <xf numFmtId="0" fontId="66" fillId="0" borderId="69" xfId="0" applyFont="1" applyBorder="1" applyAlignment="1">
      <alignment horizontal="center" vertical="center" wrapText="1"/>
    </xf>
    <xf numFmtId="0" fontId="67" fillId="0" borderId="61" xfId="0" applyFont="1" applyBorder="1" applyAlignment="1">
      <alignment horizontal="center" vertical="center" wrapText="1"/>
    </xf>
    <xf numFmtId="0" fontId="67" fillId="0" borderId="63" xfId="0" applyFont="1" applyBorder="1" applyAlignment="1">
      <alignment horizontal="center" vertical="center" wrapText="1"/>
    </xf>
    <xf numFmtId="0" fontId="66" fillId="30" borderId="0" xfId="0" applyFont="1" applyFill="1" applyAlignment="1">
      <alignment horizontal="center" vertical="center"/>
    </xf>
    <xf numFmtId="0" fontId="47" fillId="30" borderId="0" xfId="0" applyFont="1" applyFill="1" applyAlignment="1">
      <alignment horizontal="center" vertical="center"/>
    </xf>
    <xf numFmtId="0" fontId="72" fillId="0" borderId="51" xfId="0" applyFont="1" applyBorder="1" applyAlignment="1">
      <alignment horizontal="center" vertical="center" wrapText="1"/>
    </xf>
    <xf numFmtId="0" fontId="72" fillId="0" borderId="63" xfId="0" applyFont="1" applyBorder="1" applyAlignment="1">
      <alignment horizontal="center" vertical="center" wrapText="1"/>
    </xf>
    <xf numFmtId="0" fontId="72" fillId="0" borderId="53" xfId="0" applyFont="1" applyBorder="1" applyAlignment="1">
      <alignment horizontal="center" vertical="center" wrapText="1"/>
    </xf>
    <xf numFmtId="0" fontId="48" fillId="51" borderId="53" xfId="0" applyFont="1" applyFill="1" applyBorder="1" applyAlignment="1">
      <alignment horizontal="center" vertical="center"/>
    </xf>
    <xf numFmtId="0" fontId="66" fillId="0" borderId="51" xfId="0" applyFont="1" applyBorder="1" applyAlignment="1">
      <alignment horizontal="center" vertical="center" wrapText="1"/>
    </xf>
    <xf numFmtId="0" fontId="66" fillId="0" borderId="71" xfId="0" applyFont="1" applyBorder="1" applyAlignment="1">
      <alignment horizontal="center" vertical="center" wrapText="1"/>
    </xf>
    <xf numFmtId="0" fontId="47" fillId="30" borderId="51" xfId="0" applyFont="1" applyFill="1" applyBorder="1" applyAlignment="1">
      <alignment horizontal="center" vertical="center" wrapText="1"/>
    </xf>
    <xf numFmtId="0" fontId="47" fillId="30" borderId="63" xfId="0" applyFont="1" applyFill="1" applyBorder="1" applyAlignment="1">
      <alignment horizontal="center" vertical="center" wrapText="1"/>
    </xf>
    <xf numFmtId="0" fontId="47" fillId="30" borderId="71" xfId="0" applyFont="1" applyFill="1" applyBorder="1" applyAlignment="1">
      <alignment horizontal="center" vertical="center" wrapText="1"/>
    </xf>
    <xf numFmtId="0" fontId="47" fillId="0" borderId="71" xfId="0" applyFont="1" applyBorder="1" applyAlignment="1">
      <alignment horizontal="center" vertical="center" wrapText="1"/>
    </xf>
    <xf numFmtId="0" fontId="66" fillId="0" borderId="53" xfId="0" applyFont="1" applyBorder="1" applyAlignment="1">
      <alignment horizontal="center" vertical="center" wrapText="1"/>
    </xf>
    <xf numFmtId="0" fontId="47" fillId="30" borderId="53" xfId="0" applyFont="1" applyFill="1" applyBorder="1" applyAlignment="1">
      <alignment horizontal="center" vertical="center" wrapText="1"/>
    </xf>
    <xf numFmtId="0" fontId="3" fillId="0" borderId="60" xfId="0" applyFont="1" applyBorder="1"/>
    <xf numFmtId="0" fontId="47" fillId="50" borderId="69" xfId="0" applyFont="1" applyFill="1" applyBorder="1" applyAlignment="1">
      <alignment horizontal="center" vertical="center" wrapText="1"/>
    </xf>
    <xf numFmtId="0" fontId="0" fillId="52" borderId="69" xfId="0" applyFill="1" applyBorder="1" applyAlignment="1">
      <alignment horizontal="center" vertical="center"/>
    </xf>
    <xf numFmtId="0" fontId="48" fillId="52" borderId="63" xfId="0" applyFont="1" applyFill="1" applyBorder="1" applyAlignment="1" applyProtection="1">
      <alignment horizontal="center" vertical="center" wrapText="1"/>
      <protection locked="0"/>
    </xf>
    <xf numFmtId="0" fontId="0" fillId="52" borderId="60" xfId="0" applyFill="1" applyBorder="1" applyAlignment="1">
      <alignment horizontal="center" vertical="center"/>
    </xf>
    <xf numFmtId="0" fontId="67" fillId="0" borderId="65" xfId="0" applyFont="1" applyBorder="1" applyAlignment="1">
      <alignment horizontal="center" vertical="center" wrapText="1"/>
    </xf>
    <xf numFmtId="0" fontId="67" fillId="0" borderId="60" xfId="0" applyFont="1" applyBorder="1" applyAlignment="1">
      <alignment horizontal="center" vertical="center" wrapText="1"/>
    </xf>
    <xf numFmtId="0" fontId="47" fillId="0" borderId="65" xfId="0" applyFont="1" applyBorder="1" applyAlignment="1" applyProtection="1">
      <alignment horizontal="center" vertical="center" wrapText="1"/>
      <protection locked="0"/>
    </xf>
    <xf numFmtId="0" fontId="48" fillId="50" borderId="61" xfId="0" applyFont="1" applyFill="1" applyBorder="1" applyAlignment="1" applyProtection="1">
      <alignment horizontal="center" vertical="center" wrapText="1"/>
      <protection locked="0"/>
    </xf>
    <xf numFmtId="0" fontId="48" fillId="50" borderId="63" xfId="0" applyFont="1" applyFill="1" applyBorder="1" applyAlignment="1" applyProtection="1">
      <alignment horizontal="center" vertical="center" wrapText="1"/>
      <protection locked="0"/>
    </xf>
    <xf numFmtId="0" fontId="48" fillId="50" borderId="65" xfId="0" applyFont="1" applyFill="1" applyBorder="1" applyAlignment="1" applyProtection="1">
      <alignment horizontal="center" vertical="center" wrapText="1"/>
      <protection locked="0"/>
    </xf>
    <xf numFmtId="168" fontId="32" fillId="50" borderId="91" xfId="0" applyNumberFormat="1" applyFont="1" applyFill="1" applyBorder="1" applyAlignment="1">
      <alignment horizontal="center" vertical="center" wrapText="1"/>
    </xf>
    <xf numFmtId="0" fontId="47" fillId="0" borderId="51" xfId="0" applyFont="1" applyBorder="1" applyAlignment="1" applyProtection="1">
      <alignment horizontal="center" vertical="center" wrapText="1"/>
      <protection locked="0"/>
    </xf>
    <xf numFmtId="0" fontId="65" fillId="0" borderId="65" xfId="0" applyFont="1" applyBorder="1" applyAlignment="1">
      <alignment horizontal="center" vertical="center" wrapText="1"/>
    </xf>
    <xf numFmtId="0" fontId="48" fillId="0" borderId="51" xfId="0" applyFont="1" applyBorder="1" applyAlignment="1" applyProtection="1">
      <alignment horizontal="center" vertical="center" wrapText="1"/>
      <protection locked="0"/>
    </xf>
    <xf numFmtId="0" fontId="48" fillId="50" borderId="51" xfId="0" applyFont="1" applyFill="1" applyBorder="1" applyAlignment="1" applyProtection="1">
      <alignment horizontal="center" vertical="center" wrapText="1"/>
      <protection locked="0"/>
    </xf>
    <xf numFmtId="0" fontId="48" fillId="52" borderId="51" xfId="0" applyFont="1" applyFill="1" applyBorder="1" applyAlignment="1" applyProtection="1">
      <alignment horizontal="center" vertical="center" wrapText="1"/>
      <protection locked="0"/>
    </xf>
  </cellXfs>
  <cellStyles count="424">
    <cellStyle name="20% - Accent1 2" xfId="5" xr:uid="{00000000-0005-0000-0000-000000000000}"/>
    <cellStyle name="20% - Accent1 2 2" xfId="6" xr:uid="{00000000-0005-0000-0000-000001000000}"/>
    <cellStyle name="20% - Accent1 3" xfId="7" xr:uid="{00000000-0005-0000-0000-000002000000}"/>
    <cellStyle name="20% - Accent2 2" xfId="8" xr:uid="{00000000-0005-0000-0000-000003000000}"/>
    <cellStyle name="20% - Accent2 2 2" xfId="9" xr:uid="{00000000-0005-0000-0000-000004000000}"/>
    <cellStyle name="20% - Accent2 3" xfId="10" xr:uid="{00000000-0005-0000-0000-000005000000}"/>
    <cellStyle name="20% - Accent3 2" xfId="11" xr:uid="{00000000-0005-0000-0000-000006000000}"/>
    <cellStyle name="20% - Accent3 2 2" xfId="12" xr:uid="{00000000-0005-0000-0000-000007000000}"/>
    <cellStyle name="20% - Accent3 3" xfId="13" xr:uid="{00000000-0005-0000-0000-000008000000}"/>
    <cellStyle name="20% - Accent4 2" xfId="14" xr:uid="{00000000-0005-0000-0000-000009000000}"/>
    <cellStyle name="20% - Accent4 2 2" xfId="15" xr:uid="{00000000-0005-0000-0000-00000A000000}"/>
    <cellStyle name="20% - Accent4 3" xfId="16" xr:uid="{00000000-0005-0000-0000-00000B000000}"/>
    <cellStyle name="20% - Accent5 2" xfId="17" xr:uid="{00000000-0005-0000-0000-00000C000000}"/>
    <cellStyle name="20% - Accent5 2 2" xfId="18" xr:uid="{00000000-0005-0000-0000-00000D000000}"/>
    <cellStyle name="20% - Accent5 3" xfId="19" xr:uid="{00000000-0005-0000-0000-00000E000000}"/>
    <cellStyle name="20% - Accent6 2" xfId="20" xr:uid="{00000000-0005-0000-0000-00000F000000}"/>
    <cellStyle name="20% - Accent6 2 2" xfId="21" xr:uid="{00000000-0005-0000-0000-000010000000}"/>
    <cellStyle name="20% - Accent6 3" xfId="22" xr:uid="{00000000-0005-0000-0000-000011000000}"/>
    <cellStyle name="40% - Accent1 2" xfId="23" xr:uid="{00000000-0005-0000-0000-000012000000}"/>
    <cellStyle name="40% - Accent1 2 2" xfId="24" xr:uid="{00000000-0005-0000-0000-000013000000}"/>
    <cellStyle name="40% - Accent1 3" xfId="25" xr:uid="{00000000-0005-0000-0000-000014000000}"/>
    <cellStyle name="40% - Accent2 2" xfId="26" xr:uid="{00000000-0005-0000-0000-000015000000}"/>
    <cellStyle name="40% - Accent2 2 2" xfId="27" xr:uid="{00000000-0005-0000-0000-000016000000}"/>
    <cellStyle name="40% - Accent2 3" xfId="28" xr:uid="{00000000-0005-0000-0000-000017000000}"/>
    <cellStyle name="40% - Accent3 2" xfId="29" xr:uid="{00000000-0005-0000-0000-000018000000}"/>
    <cellStyle name="40% - Accent3 2 2" xfId="30" xr:uid="{00000000-0005-0000-0000-000019000000}"/>
    <cellStyle name="40% - Accent3 3" xfId="31" xr:uid="{00000000-0005-0000-0000-00001A000000}"/>
    <cellStyle name="40% - Accent4 2" xfId="32" xr:uid="{00000000-0005-0000-0000-00001B000000}"/>
    <cellStyle name="40% - Accent4 2 2" xfId="33" xr:uid="{00000000-0005-0000-0000-00001C000000}"/>
    <cellStyle name="40% - Accent4 3" xfId="34" xr:uid="{00000000-0005-0000-0000-00001D000000}"/>
    <cellStyle name="40% - Accent5 2" xfId="35" xr:uid="{00000000-0005-0000-0000-00001E000000}"/>
    <cellStyle name="40% - Accent5 2 2" xfId="36" xr:uid="{00000000-0005-0000-0000-00001F000000}"/>
    <cellStyle name="40% - Accent5 3" xfId="37" xr:uid="{00000000-0005-0000-0000-000020000000}"/>
    <cellStyle name="40% - Accent6 2" xfId="38" xr:uid="{00000000-0005-0000-0000-000021000000}"/>
    <cellStyle name="40% - Accent6 2 2" xfId="39" xr:uid="{00000000-0005-0000-0000-000022000000}"/>
    <cellStyle name="40% - Accent6 3" xfId="40" xr:uid="{00000000-0005-0000-0000-000023000000}"/>
    <cellStyle name="60% - Accent1 2" xfId="41" xr:uid="{00000000-0005-0000-0000-000024000000}"/>
    <cellStyle name="60% - Accent1 2 2" xfId="42" xr:uid="{00000000-0005-0000-0000-000025000000}"/>
    <cellStyle name="60% - Accent1 3" xfId="43" xr:uid="{00000000-0005-0000-0000-000026000000}"/>
    <cellStyle name="60% - Accent2 2" xfId="44" xr:uid="{00000000-0005-0000-0000-000027000000}"/>
    <cellStyle name="60% - Accent2 2 2" xfId="45" xr:uid="{00000000-0005-0000-0000-000028000000}"/>
    <cellStyle name="60% - Accent2 3" xfId="46" xr:uid="{00000000-0005-0000-0000-000029000000}"/>
    <cellStyle name="60% - Accent3 2" xfId="47" xr:uid="{00000000-0005-0000-0000-00002A000000}"/>
    <cellStyle name="60% - Accent3 2 2" xfId="48" xr:uid="{00000000-0005-0000-0000-00002B000000}"/>
    <cellStyle name="60% - Accent3 3" xfId="49" xr:uid="{00000000-0005-0000-0000-00002C000000}"/>
    <cellStyle name="60% - Accent4 2" xfId="50" xr:uid="{00000000-0005-0000-0000-00002D000000}"/>
    <cellStyle name="60% - Accent4 2 2" xfId="51" xr:uid="{00000000-0005-0000-0000-00002E000000}"/>
    <cellStyle name="60% - Accent4 3" xfId="52" xr:uid="{00000000-0005-0000-0000-00002F000000}"/>
    <cellStyle name="60% - Accent5 2" xfId="53" xr:uid="{00000000-0005-0000-0000-000030000000}"/>
    <cellStyle name="60% - Accent5 2 2" xfId="54" xr:uid="{00000000-0005-0000-0000-000031000000}"/>
    <cellStyle name="60% - Accent5 3" xfId="55" xr:uid="{00000000-0005-0000-0000-000032000000}"/>
    <cellStyle name="60% - Accent6 2" xfId="56" xr:uid="{00000000-0005-0000-0000-000033000000}"/>
    <cellStyle name="60% - Accent6 2 2" xfId="57" xr:uid="{00000000-0005-0000-0000-000034000000}"/>
    <cellStyle name="60% - Accent6 3" xfId="58" xr:uid="{00000000-0005-0000-0000-000035000000}"/>
    <cellStyle name="Accent1 2" xfId="59" xr:uid="{00000000-0005-0000-0000-000036000000}"/>
    <cellStyle name="Accent1 2 2" xfId="60" xr:uid="{00000000-0005-0000-0000-000037000000}"/>
    <cellStyle name="Accent1 3" xfId="61" xr:uid="{00000000-0005-0000-0000-000038000000}"/>
    <cellStyle name="Accent2 2" xfId="62" xr:uid="{00000000-0005-0000-0000-000039000000}"/>
    <cellStyle name="Accent2 2 2" xfId="63" xr:uid="{00000000-0005-0000-0000-00003A000000}"/>
    <cellStyle name="Accent2 3" xfId="64" xr:uid="{00000000-0005-0000-0000-00003B000000}"/>
    <cellStyle name="Accent3 2" xfId="65" xr:uid="{00000000-0005-0000-0000-00003C000000}"/>
    <cellStyle name="Accent3 2 2" xfId="66" xr:uid="{00000000-0005-0000-0000-00003D000000}"/>
    <cellStyle name="Accent3 3" xfId="67" xr:uid="{00000000-0005-0000-0000-00003E000000}"/>
    <cellStyle name="Accent4 2" xfId="68" xr:uid="{00000000-0005-0000-0000-00003F000000}"/>
    <cellStyle name="Accent4 2 2" xfId="69" xr:uid="{00000000-0005-0000-0000-000040000000}"/>
    <cellStyle name="Accent4 3" xfId="70" xr:uid="{00000000-0005-0000-0000-000041000000}"/>
    <cellStyle name="Accent5 2" xfId="71" xr:uid="{00000000-0005-0000-0000-000042000000}"/>
    <cellStyle name="Accent5 2 2" xfId="72" xr:uid="{00000000-0005-0000-0000-000043000000}"/>
    <cellStyle name="Accent5 3" xfId="73" xr:uid="{00000000-0005-0000-0000-000044000000}"/>
    <cellStyle name="Accent6 2" xfId="74" xr:uid="{00000000-0005-0000-0000-000045000000}"/>
    <cellStyle name="Accent6 2 2" xfId="75" xr:uid="{00000000-0005-0000-0000-000046000000}"/>
    <cellStyle name="Accent6 3" xfId="76" xr:uid="{00000000-0005-0000-0000-000047000000}"/>
    <cellStyle name="Bad 2" xfId="77" xr:uid="{00000000-0005-0000-0000-000048000000}"/>
    <cellStyle name="Bad 2 2" xfId="78" xr:uid="{00000000-0005-0000-0000-000049000000}"/>
    <cellStyle name="Bad 3" xfId="79" xr:uid="{00000000-0005-0000-0000-00004A000000}"/>
    <cellStyle name="Calc Currency (0)" xfId="302" xr:uid="{00000000-0005-0000-0000-00004B000000}"/>
    <cellStyle name="Calc Currency (0) 2" xfId="303" xr:uid="{00000000-0005-0000-0000-00004C000000}"/>
    <cellStyle name="Calc Currency (2)" xfId="304" xr:uid="{00000000-0005-0000-0000-00004D000000}"/>
    <cellStyle name="Calc Currency (2) 2" xfId="305" xr:uid="{00000000-0005-0000-0000-00004E000000}"/>
    <cellStyle name="Calc Percent (0)" xfId="306" xr:uid="{00000000-0005-0000-0000-00004F000000}"/>
    <cellStyle name="Calc Percent (0) 2" xfId="307" xr:uid="{00000000-0005-0000-0000-000050000000}"/>
    <cellStyle name="Calc Percent (1)" xfId="308" xr:uid="{00000000-0005-0000-0000-000051000000}"/>
    <cellStyle name="Calc Percent (1) 2" xfId="309" xr:uid="{00000000-0005-0000-0000-000052000000}"/>
    <cellStyle name="Calc Percent (2)" xfId="310" xr:uid="{00000000-0005-0000-0000-000053000000}"/>
    <cellStyle name="Calc Percent (2) 2" xfId="311" xr:uid="{00000000-0005-0000-0000-000054000000}"/>
    <cellStyle name="Calc Units (0)" xfId="312" xr:uid="{00000000-0005-0000-0000-000055000000}"/>
    <cellStyle name="Calc Units (0) 2" xfId="313" xr:uid="{00000000-0005-0000-0000-000056000000}"/>
    <cellStyle name="Calc Units (1)" xfId="314" xr:uid="{00000000-0005-0000-0000-000057000000}"/>
    <cellStyle name="Calc Units (1) 2" xfId="315" xr:uid="{00000000-0005-0000-0000-000058000000}"/>
    <cellStyle name="Calc Units (2)" xfId="316" xr:uid="{00000000-0005-0000-0000-000059000000}"/>
    <cellStyle name="Calc Units (2) 2" xfId="317" xr:uid="{00000000-0005-0000-0000-00005A000000}"/>
    <cellStyle name="Calculation 2" xfId="80" xr:uid="{00000000-0005-0000-0000-00005B000000}"/>
    <cellStyle name="Calculation 2 2" xfId="81" xr:uid="{00000000-0005-0000-0000-00005C000000}"/>
    <cellStyle name="Calculation 3" xfId="82" xr:uid="{00000000-0005-0000-0000-00005D000000}"/>
    <cellStyle name="Check Cell 2" xfId="83" xr:uid="{00000000-0005-0000-0000-00005E000000}"/>
    <cellStyle name="Check Cell 2 2" xfId="84" xr:uid="{00000000-0005-0000-0000-00005F000000}"/>
    <cellStyle name="Check Cell 3" xfId="85" xr:uid="{00000000-0005-0000-0000-000060000000}"/>
    <cellStyle name="Comma [00]" xfId="318" xr:uid="{00000000-0005-0000-0000-000061000000}"/>
    <cellStyle name="Comma [00] 2" xfId="319" xr:uid="{00000000-0005-0000-0000-000062000000}"/>
    <cellStyle name="Comma 10" xfId="367" xr:uid="{00000000-0005-0000-0000-000063000000}"/>
    <cellStyle name="Comma 11" xfId="368" xr:uid="{00000000-0005-0000-0000-000064000000}"/>
    <cellStyle name="Comma 12" xfId="369" xr:uid="{00000000-0005-0000-0000-000065000000}"/>
    <cellStyle name="Comma 2" xfId="370" xr:uid="{00000000-0005-0000-0000-000066000000}"/>
    <cellStyle name="Comma 2 12" xfId="371" xr:uid="{00000000-0005-0000-0000-000067000000}"/>
    <cellStyle name="Comma 2 12 2" xfId="372" xr:uid="{00000000-0005-0000-0000-000068000000}"/>
    <cellStyle name="Comma 2 12 3" xfId="373" xr:uid="{00000000-0005-0000-0000-000069000000}"/>
    <cellStyle name="Comma 2 2" xfId="374" xr:uid="{00000000-0005-0000-0000-00006A000000}"/>
    <cellStyle name="Comma 3" xfId="375" xr:uid="{00000000-0005-0000-0000-00006B000000}"/>
    <cellStyle name="Comma 3 2" xfId="376" xr:uid="{00000000-0005-0000-0000-00006C000000}"/>
    <cellStyle name="Comma 3 3" xfId="377" xr:uid="{00000000-0005-0000-0000-00006D000000}"/>
    <cellStyle name="Comma 4" xfId="378" xr:uid="{00000000-0005-0000-0000-00006E000000}"/>
    <cellStyle name="Comma 5" xfId="379" xr:uid="{00000000-0005-0000-0000-00006F000000}"/>
    <cellStyle name="Comma 6" xfId="380" xr:uid="{00000000-0005-0000-0000-000070000000}"/>
    <cellStyle name="Comma 7" xfId="381" xr:uid="{00000000-0005-0000-0000-000071000000}"/>
    <cellStyle name="Comma 8" xfId="382" xr:uid="{00000000-0005-0000-0000-000072000000}"/>
    <cellStyle name="Comma 9" xfId="383" xr:uid="{00000000-0005-0000-0000-000073000000}"/>
    <cellStyle name="Currency" xfId="299" builtinId="4"/>
    <cellStyle name="Currency [00]" xfId="320" xr:uid="{00000000-0005-0000-0000-000075000000}"/>
    <cellStyle name="Currency [00] 2" xfId="321" xr:uid="{00000000-0005-0000-0000-000076000000}"/>
    <cellStyle name="Currency 2" xfId="300" xr:uid="{00000000-0005-0000-0000-000077000000}"/>
    <cellStyle name="Currency 2 2" xfId="301" xr:uid="{00000000-0005-0000-0000-000078000000}"/>
    <cellStyle name="Currency 2 3" xfId="384" xr:uid="{00000000-0005-0000-0000-000079000000}"/>
    <cellStyle name="Currency 3" xfId="322" xr:uid="{00000000-0005-0000-0000-00007A000000}"/>
    <cellStyle name="Currency 4" xfId="323" xr:uid="{00000000-0005-0000-0000-00007B000000}"/>
    <cellStyle name="Currency 5" xfId="324" xr:uid="{00000000-0005-0000-0000-00007C000000}"/>
    <cellStyle name="Currency 6" xfId="325" xr:uid="{00000000-0005-0000-0000-00007D000000}"/>
    <cellStyle name="Custom - Style8" xfId="86" xr:uid="{00000000-0005-0000-0000-00007E000000}"/>
    <cellStyle name="Data   - Style2" xfId="87" xr:uid="{00000000-0005-0000-0000-00007F000000}"/>
    <cellStyle name="Date Short" xfId="326" xr:uid="{00000000-0005-0000-0000-000080000000}"/>
    <cellStyle name="Enter Currency (0)" xfId="327" xr:uid="{00000000-0005-0000-0000-000081000000}"/>
    <cellStyle name="Enter Currency (0) 2" xfId="328" xr:uid="{00000000-0005-0000-0000-000082000000}"/>
    <cellStyle name="Enter Currency (2)" xfId="329" xr:uid="{00000000-0005-0000-0000-000083000000}"/>
    <cellStyle name="Enter Currency (2) 2" xfId="330" xr:uid="{00000000-0005-0000-0000-000084000000}"/>
    <cellStyle name="Enter Units (0)" xfId="331" xr:uid="{00000000-0005-0000-0000-000085000000}"/>
    <cellStyle name="Enter Units (0) 2" xfId="332" xr:uid="{00000000-0005-0000-0000-000086000000}"/>
    <cellStyle name="Enter Units (1)" xfId="333" xr:uid="{00000000-0005-0000-0000-000087000000}"/>
    <cellStyle name="Enter Units (1) 2" xfId="334" xr:uid="{00000000-0005-0000-0000-000088000000}"/>
    <cellStyle name="Enter Units (2)" xfId="335" xr:uid="{00000000-0005-0000-0000-000089000000}"/>
    <cellStyle name="Enter Units (2) 2" xfId="336" xr:uid="{00000000-0005-0000-0000-00008A000000}"/>
    <cellStyle name="Explanatory Text 2" xfId="88" xr:uid="{00000000-0005-0000-0000-00008B000000}"/>
    <cellStyle name="Explanatory Text 2 2" xfId="89" xr:uid="{00000000-0005-0000-0000-00008C000000}"/>
    <cellStyle name="Explanatory Text 3" xfId="90" xr:uid="{00000000-0005-0000-0000-00008D000000}"/>
    <cellStyle name="Good 2" xfId="91" xr:uid="{00000000-0005-0000-0000-00008E000000}"/>
    <cellStyle name="Good 2 2" xfId="92" xr:uid="{00000000-0005-0000-0000-00008F000000}"/>
    <cellStyle name="Good 3" xfId="93" xr:uid="{00000000-0005-0000-0000-000090000000}"/>
    <cellStyle name="Grey" xfId="94" xr:uid="{00000000-0005-0000-0000-000091000000}"/>
    <cellStyle name="Grey 2" xfId="95" xr:uid="{00000000-0005-0000-0000-000092000000}"/>
    <cellStyle name="Grey 3" xfId="96" xr:uid="{00000000-0005-0000-0000-000093000000}"/>
    <cellStyle name="Grey 3 2" xfId="97" xr:uid="{00000000-0005-0000-0000-000094000000}"/>
    <cellStyle name="Header1" xfId="289" xr:uid="{00000000-0005-0000-0000-000095000000}"/>
    <cellStyle name="Header2" xfId="290" xr:uid="{00000000-0005-0000-0000-000096000000}"/>
    <cellStyle name="Heading 1 2" xfId="98" xr:uid="{00000000-0005-0000-0000-000097000000}"/>
    <cellStyle name="Heading 1 2 2" xfId="99" xr:uid="{00000000-0005-0000-0000-000098000000}"/>
    <cellStyle name="Heading 1 3" xfId="100" xr:uid="{00000000-0005-0000-0000-000099000000}"/>
    <cellStyle name="Heading 2 2" xfId="101" xr:uid="{00000000-0005-0000-0000-00009A000000}"/>
    <cellStyle name="Heading 2 2 2" xfId="102" xr:uid="{00000000-0005-0000-0000-00009B000000}"/>
    <cellStyle name="Heading 2 3" xfId="103" xr:uid="{00000000-0005-0000-0000-00009C000000}"/>
    <cellStyle name="Heading 3 2" xfId="104" xr:uid="{00000000-0005-0000-0000-00009D000000}"/>
    <cellStyle name="Heading 3 2 2" xfId="105" xr:uid="{00000000-0005-0000-0000-00009E000000}"/>
    <cellStyle name="Heading 3 3" xfId="106" xr:uid="{00000000-0005-0000-0000-00009F000000}"/>
    <cellStyle name="Heading 4 2" xfId="107" xr:uid="{00000000-0005-0000-0000-0000A0000000}"/>
    <cellStyle name="Heading 4 2 2" xfId="108" xr:uid="{00000000-0005-0000-0000-0000A1000000}"/>
    <cellStyle name="Heading 4 3" xfId="109" xr:uid="{00000000-0005-0000-0000-0000A2000000}"/>
    <cellStyle name="Hyperlink 2" xfId="110" xr:uid="{00000000-0005-0000-0000-0000A3000000}"/>
    <cellStyle name="Input [yellow]" xfId="111" xr:uid="{00000000-0005-0000-0000-0000A4000000}"/>
    <cellStyle name="Input [yellow] 2" xfId="112" xr:uid="{00000000-0005-0000-0000-0000A5000000}"/>
    <cellStyle name="Input [yellow] 3" xfId="113" xr:uid="{00000000-0005-0000-0000-0000A6000000}"/>
    <cellStyle name="Input [yellow] 4" xfId="114" xr:uid="{00000000-0005-0000-0000-0000A7000000}"/>
    <cellStyle name="Input [yellow] 4 2" xfId="115" xr:uid="{00000000-0005-0000-0000-0000A8000000}"/>
    <cellStyle name="Input 10" xfId="116" xr:uid="{00000000-0005-0000-0000-0000A9000000}"/>
    <cellStyle name="Input 11" xfId="117" xr:uid="{00000000-0005-0000-0000-0000AA000000}"/>
    <cellStyle name="Input 12" xfId="118" xr:uid="{00000000-0005-0000-0000-0000AB000000}"/>
    <cellStyle name="Input 13" xfId="119" xr:uid="{00000000-0005-0000-0000-0000AC000000}"/>
    <cellStyle name="Input 14" xfId="120" xr:uid="{00000000-0005-0000-0000-0000AD000000}"/>
    <cellStyle name="Input 15" xfId="121" xr:uid="{00000000-0005-0000-0000-0000AE000000}"/>
    <cellStyle name="Input 16" xfId="122" xr:uid="{00000000-0005-0000-0000-0000AF000000}"/>
    <cellStyle name="Input 17" xfId="123" xr:uid="{00000000-0005-0000-0000-0000B0000000}"/>
    <cellStyle name="Input 18" xfId="124" xr:uid="{00000000-0005-0000-0000-0000B1000000}"/>
    <cellStyle name="Input 19" xfId="125" xr:uid="{00000000-0005-0000-0000-0000B2000000}"/>
    <cellStyle name="Input 2" xfId="126" xr:uid="{00000000-0005-0000-0000-0000B3000000}"/>
    <cellStyle name="Input 2 2" xfId="127" xr:uid="{00000000-0005-0000-0000-0000B4000000}"/>
    <cellStyle name="Input 20" xfId="128" xr:uid="{00000000-0005-0000-0000-0000B5000000}"/>
    <cellStyle name="Input 21" xfId="129" xr:uid="{00000000-0005-0000-0000-0000B6000000}"/>
    <cellStyle name="Input 22" xfId="130" xr:uid="{00000000-0005-0000-0000-0000B7000000}"/>
    <cellStyle name="Input 23" xfId="131" xr:uid="{00000000-0005-0000-0000-0000B8000000}"/>
    <cellStyle name="Input 24" xfId="132" xr:uid="{00000000-0005-0000-0000-0000B9000000}"/>
    <cellStyle name="Input 25" xfId="133" xr:uid="{00000000-0005-0000-0000-0000BA000000}"/>
    <cellStyle name="Input 26" xfId="134" xr:uid="{00000000-0005-0000-0000-0000BB000000}"/>
    <cellStyle name="Input 27" xfId="135" xr:uid="{00000000-0005-0000-0000-0000BC000000}"/>
    <cellStyle name="Input 28" xfId="136" xr:uid="{00000000-0005-0000-0000-0000BD000000}"/>
    <cellStyle name="Input 29" xfId="137" xr:uid="{00000000-0005-0000-0000-0000BE000000}"/>
    <cellStyle name="Input 3" xfId="138" xr:uid="{00000000-0005-0000-0000-0000BF000000}"/>
    <cellStyle name="Input 3 2" xfId="139" xr:uid="{00000000-0005-0000-0000-0000C0000000}"/>
    <cellStyle name="Input 30" xfId="140" xr:uid="{00000000-0005-0000-0000-0000C1000000}"/>
    <cellStyle name="Input 31" xfId="141" xr:uid="{00000000-0005-0000-0000-0000C2000000}"/>
    <cellStyle name="Input 32" xfId="142" xr:uid="{00000000-0005-0000-0000-0000C3000000}"/>
    <cellStyle name="Input 33" xfId="143" xr:uid="{00000000-0005-0000-0000-0000C4000000}"/>
    <cellStyle name="Input 34" xfId="144" xr:uid="{00000000-0005-0000-0000-0000C5000000}"/>
    <cellStyle name="Input 35" xfId="145" xr:uid="{00000000-0005-0000-0000-0000C6000000}"/>
    <cellStyle name="Input 36" xfId="146" xr:uid="{00000000-0005-0000-0000-0000C7000000}"/>
    <cellStyle name="Input 37" xfId="147" xr:uid="{00000000-0005-0000-0000-0000C8000000}"/>
    <cellStyle name="Input 38" xfId="148" xr:uid="{00000000-0005-0000-0000-0000C9000000}"/>
    <cellStyle name="Input 39" xfId="149" xr:uid="{00000000-0005-0000-0000-0000CA000000}"/>
    <cellStyle name="Input 4" xfId="150" xr:uid="{00000000-0005-0000-0000-0000CB000000}"/>
    <cellStyle name="Input 4 2" xfId="151" xr:uid="{00000000-0005-0000-0000-0000CC000000}"/>
    <cellStyle name="Input 40" xfId="152" xr:uid="{00000000-0005-0000-0000-0000CD000000}"/>
    <cellStyle name="Input 41" xfId="153" xr:uid="{00000000-0005-0000-0000-0000CE000000}"/>
    <cellStyle name="Input 42" xfId="154" xr:uid="{00000000-0005-0000-0000-0000CF000000}"/>
    <cellStyle name="Input 43" xfId="155" xr:uid="{00000000-0005-0000-0000-0000D0000000}"/>
    <cellStyle name="Input 44" xfId="156" xr:uid="{00000000-0005-0000-0000-0000D1000000}"/>
    <cellStyle name="Input 45" xfId="157" xr:uid="{00000000-0005-0000-0000-0000D2000000}"/>
    <cellStyle name="Input 46" xfId="158" xr:uid="{00000000-0005-0000-0000-0000D3000000}"/>
    <cellStyle name="Input 5" xfId="159" xr:uid="{00000000-0005-0000-0000-0000D4000000}"/>
    <cellStyle name="Input 5 2" xfId="160" xr:uid="{00000000-0005-0000-0000-0000D5000000}"/>
    <cellStyle name="Input 6" xfId="161" xr:uid="{00000000-0005-0000-0000-0000D6000000}"/>
    <cellStyle name="Input 7" xfId="162" xr:uid="{00000000-0005-0000-0000-0000D7000000}"/>
    <cellStyle name="Input 8" xfId="163" xr:uid="{00000000-0005-0000-0000-0000D8000000}"/>
    <cellStyle name="Input 9" xfId="164" xr:uid="{00000000-0005-0000-0000-0000D9000000}"/>
    <cellStyle name="Labels - Style3" xfId="165" xr:uid="{00000000-0005-0000-0000-0000DA000000}"/>
    <cellStyle name="Link Currency (0)" xfId="337" xr:uid="{00000000-0005-0000-0000-0000DB000000}"/>
    <cellStyle name="Link Currency (0) 2" xfId="338" xr:uid="{00000000-0005-0000-0000-0000DC000000}"/>
    <cellStyle name="Link Currency (2)" xfId="339" xr:uid="{00000000-0005-0000-0000-0000DD000000}"/>
    <cellStyle name="Link Currency (2) 2" xfId="340" xr:uid="{00000000-0005-0000-0000-0000DE000000}"/>
    <cellStyle name="Link Units (0)" xfId="341" xr:uid="{00000000-0005-0000-0000-0000DF000000}"/>
    <cellStyle name="Link Units (0) 2" xfId="342" xr:uid="{00000000-0005-0000-0000-0000E0000000}"/>
    <cellStyle name="Link Units (1)" xfId="343" xr:uid="{00000000-0005-0000-0000-0000E1000000}"/>
    <cellStyle name="Link Units (1) 2" xfId="344" xr:uid="{00000000-0005-0000-0000-0000E2000000}"/>
    <cellStyle name="Link Units (2)" xfId="345" xr:uid="{00000000-0005-0000-0000-0000E3000000}"/>
    <cellStyle name="Link Units (2) 2" xfId="346" xr:uid="{00000000-0005-0000-0000-0000E4000000}"/>
    <cellStyle name="Linked Cell 2" xfId="166" xr:uid="{00000000-0005-0000-0000-0000E5000000}"/>
    <cellStyle name="Linked Cell 2 2" xfId="167" xr:uid="{00000000-0005-0000-0000-0000E6000000}"/>
    <cellStyle name="Linked Cell 3" xfId="168" xr:uid="{00000000-0005-0000-0000-0000E7000000}"/>
    <cellStyle name="Neutral 2" xfId="169" xr:uid="{00000000-0005-0000-0000-0000E8000000}"/>
    <cellStyle name="Neutral 2 2" xfId="170" xr:uid="{00000000-0005-0000-0000-0000E9000000}"/>
    <cellStyle name="Neutral 3" xfId="171" xr:uid="{00000000-0005-0000-0000-0000EA000000}"/>
    <cellStyle name="Normal" xfId="0" builtinId="0"/>
    <cellStyle name="Normal - Style1" xfId="172" xr:uid="{00000000-0005-0000-0000-0000EC000000}"/>
    <cellStyle name="Normal - Style1 2" xfId="347" xr:uid="{00000000-0005-0000-0000-0000ED000000}"/>
    <cellStyle name="Normal 10" xfId="1" xr:uid="{00000000-0005-0000-0000-0000EE000000}"/>
    <cellStyle name="Normal 11" xfId="173" xr:uid="{00000000-0005-0000-0000-0000EF000000}"/>
    <cellStyle name="Normal 12" xfId="174" xr:uid="{00000000-0005-0000-0000-0000F0000000}"/>
    <cellStyle name="Normal 13" xfId="175" xr:uid="{00000000-0005-0000-0000-0000F1000000}"/>
    <cellStyle name="Normal 14" xfId="176" xr:uid="{00000000-0005-0000-0000-0000F2000000}"/>
    <cellStyle name="Normal 15" xfId="177" xr:uid="{00000000-0005-0000-0000-0000F3000000}"/>
    <cellStyle name="Normal 16" xfId="178" xr:uid="{00000000-0005-0000-0000-0000F4000000}"/>
    <cellStyle name="Normal 17" xfId="179" xr:uid="{00000000-0005-0000-0000-0000F5000000}"/>
    <cellStyle name="Normal 18" xfId="180" xr:uid="{00000000-0005-0000-0000-0000F6000000}"/>
    <cellStyle name="Normal 19" xfId="181" xr:uid="{00000000-0005-0000-0000-0000F7000000}"/>
    <cellStyle name="Normal 2" xfId="182" xr:uid="{00000000-0005-0000-0000-0000F8000000}"/>
    <cellStyle name="Normal 2 2" xfId="183" xr:uid="{00000000-0005-0000-0000-0000F9000000}"/>
    <cellStyle name="Normal 2 2 2" xfId="184" xr:uid="{00000000-0005-0000-0000-0000FA000000}"/>
    <cellStyle name="Normal 2 2 2 2" xfId="287" xr:uid="{00000000-0005-0000-0000-0000FB000000}"/>
    <cellStyle name="Normal 2 2 3" xfId="286" xr:uid="{00000000-0005-0000-0000-0000FC000000}"/>
    <cellStyle name="Normal 2 2 3 2" xfId="288" xr:uid="{00000000-0005-0000-0000-0000FD000000}"/>
    <cellStyle name="Normal 2 2 4" xfId="296" xr:uid="{00000000-0005-0000-0000-0000FE000000}"/>
    <cellStyle name="Normal 2 3" xfId="185" xr:uid="{00000000-0005-0000-0000-0000FF000000}"/>
    <cellStyle name="Normal 2 3 2" xfId="295" xr:uid="{00000000-0005-0000-0000-000000010000}"/>
    <cellStyle name="Normal 2 4" xfId="294" xr:uid="{00000000-0005-0000-0000-000001010000}"/>
    <cellStyle name="Normal 2 4 2" xfId="422" xr:uid="{00000000-0005-0000-0000-000002010000}"/>
    <cellStyle name="Normal 2 4 3" xfId="423" xr:uid="{99EF2895-BD65-4BC3-851D-B0FFFE0F4A16}"/>
    <cellStyle name="Normal 2 5" xfId="385" xr:uid="{00000000-0005-0000-0000-000003010000}"/>
    <cellStyle name="Normal 20" xfId="186" xr:uid="{00000000-0005-0000-0000-000004010000}"/>
    <cellStyle name="Normal 21" xfId="187" xr:uid="{00000000-0005-0000-0000-000005010000}"/>
    <cellStyle name="Normal 22" xfId="188" xr:uid="{00000000-0005-0000-0000-000006010000}"/>
    <cellStyle name="Normal 23" xfId="189" xr:uid="{00000000-0005-0000-0000-000007010000}"/>
    <cellStyle name="Normal 24" xfId="190" xr:uid="{00000000-0005-0000-0000-000008010000}"/>
    <cellStyle name="Normal 25" xfId="191" xr:uid="{00000000-0005-0000-0000-000009010000}"/>
    <cellStyle name="Normal 26" xfId="192" xr:uid="{00000000-0005-0000-0000-00000A010000}"/>
    <cellStyle name="Normal 27" xfId="193" xr:uid="{00000000-0005-0000-0000-00000B010000}"/>
    <cellStyle name="Normal 28" xfId="194" xr:uid="{00000000-0005-0000-0000-00000C010000}"/>
    <cellStyle name="Normal 29" xfId="195" xr:uid="{00000000-0005-0000-0000-00000D010000}"/>
    <cellStyle name="Normal 3" xfId="196" xr:uid="{00000000-0005-0000-0000-00000E010000}"/>
    <cellStyle name="Normal 3 2" xfId="3" xr:uid="{00000000-0005-0000-0000-00000F010000}"/>
    <cellStyle name="Normal 3 3" xfId="291" xr:uid="{00000000-0005-0000-0000-000010010000}"/>
    <cellStyle name="Normal 3 3 2" xfId="292" xr:uid="{00000000-0005-0000-0000-000011010000}"/>
    <cellStyle name="Normal 3 3 3" xfId="297" xr:uid="{00000000-0005-0000-0000-000012010000}"/>
    <cellStyle name="Normal 30" xfId="197" xr:uid="{00000000-0005-0000-0000-000013010000}"/>
    <cellStyle name="Normal 31" xfId="198" xr:uid="{00000000-0005-0000-0000-000014010000}"/>
    <cellStyle name="Normal 32" xfId="199" xr:uid="{00000000-0005-0000-0000-000015010000}"/>
    <cellStyle name="Normal 33" xfId="200" xr:uid="{00000000-0005-0000-0000-000016010000}"/>
    <cellStyle name="Normal 34" xfId="201" xr:uid="{00000000-0005-0000-0000-000017010000}"/>
    <cellStyle name="Normal 35" xfId="202" xr:uid="{00000000-0005-0000-0000-000018010000}"/>
    <cellStyle name="Normal 36" xfId="203" xr:uid="{00000000-0005-0000-0000-000019010000}"/>
    <cellStyle name="Normal 37" xfId="204" xr:uid="{00000000-0005-0000-0000-00001A010000}"/>
    <cellStyle name="Normal 38" xfId="205" xr:uid="{00000000-0005-0000-0000-00001B010000}"/>
    <cellStyle name="Normal 39" xfId="206" xr:uid="{00000000-0005-0000-0000-00001C010000}"/>
    <cellStyle name="Normal 4" xfId="207" xr:uid="{00000000-0005-0000-0000-00001D010000}"/>
    <cellStyle name="Normal 4 2" xfId="386" xr:uid="{00000000-0005-0000-0000-00001E010000}"/>
    <cellStyle name="Normal 40" xfId="208" xr:uid="{00000000-0005-0000-0000-00001F010000}"/>
    <cellStyle name="Normal 41" xfId="209" xr:uid="{00000000-0005-0000-0000-000020010000}"/>
    <cellStyle name="Normal 42" xfId="421" xr:uid="{00000000-0005-0000-0000-000021010000}"/>
    <cellStyle name="Normal 5" xfId="210" xr:uid="{00000000-0005-0000-0000-000022010000}"/>
    <cellStyle name="Normal 5 2" xfId="298" xr:uid="{00000000-0005-0000-0000-000023010000}"/>
    <cellStyle name="Normal 6" xfId="211" xr:uid="{00000000-0005-0000-0000-000024010000}"/>
    <cellStyle name="Normal 7" xfId="212" xr:uid="{00000000-0005-0000-0000-000025010000}"/>
    <cellStyle name="Normal 8" xfId="213" xr:uid="{00000000-0005-0000-0000-000026010000}"/>
    <cellStyle name="Normal 9" xfId="214" xr:uid="{00000000-0005-0000-0000-000027010000}"/>
    <cellStyle name="Normal_Racal List --15 july'05" xfId="2" xr:uid="{00000000-0005-0000-0000-000028010000}"/>
    <cellStyle name="Normal_Waters GTS Eq List" xfId="4" xr:uid="{00000000-0005-0000-0000-000029010000}"/>
    <cellStyle name="Note 2" xfId="215" xr:uid="{00000000-0005-0000-0000-00002A010000}"/>
    <cellStyle name="Note 2 2" xfId="216" xr:uid="{00000000-0005-0000-0000-00002B010000}"/>
    <cellStyle name="Note 3" xfId="217" xr:uid="{00000000-0005-0000-0000-00002C010000}"/>
    <cellStyle name="Output 2" xfId="218" xr:uid="{00000000-0005-0000-0000-00002D010000}"/>
    <cellStyle name="Output 2 2" xfId="219" xr:uid="{00000000-0005-0000-0000-00002E010000}"/>
    <cellStyle name="Output 3" xfId="220" xr:uid="{00000000-0005-0000-0000-00002F010000}"/>
    <cellStyle name="Percent [0]" xfId="348" xr:uid="{00000000-0005-0000-0000-000030010000}"/>
    <cellStyle name="Percent [0] 2" xfId="349" xr:uid="{00000000-0005-0000-0000-000031010000}"/>
    <cellStyle name="Percent [00]" xfId="350" xr:uid="{00000000-0005-0000-0000-000032010000}"/>
    <cellStyle name="Percent [00] 2" xfId="351" xr:uid="{00000000-0005-0000-0000-000033010000}"/>
    <cellStyle name="Percent [2]" xfId="221" xr:uid="{00000000-0005-0000-0000-000034010000}"/>
    <cellStyle name="Percent [2] 2" xfId="222" xr:uid="{00000000-0005-0000-0000-000035010000}"/>
    <cellStyle name="Percent [2] 3" xfId="223" xr:uid="{00000000-0005-0000-0000-000036010000}"/>
    <cellStyle name="Percent [2] 3 2" xfId="224" xr:uid="{00000000-0005-0000-0000-000037010000}"/>
    <cellStyle name="PrePop Currency (0)" xfId="352" xr:uid="{00000000-0005-0000-0000-000038010000}"/>
    <cellStyle name="PrePop Currency (0) 2" xfId="353" xr:uid="{00000000-0005-0000-0000-000039010000}"/>
    <cellStyle name="PrePop Currency (2)" xfId="354" xr:uid="{00000000-0005-0000-0000-00003A010000}"/>
    <cellStyle name="PrePop Currency (2) 2" xfId="355" xr:uid="{00000000-0005-0000-0000-00003B010000}"/>
    <cellStyle name="PrePop Units (0)" xfId="356" xr:uid="{00000000-0005-0000-0000-00003C010000}"/>
    <cellStyle name="PrePop Units (0) 2" xfId="357" xr:uid="{00000000-0005-0000-0000-00003D010000}"/>
    <cellStyle name="PrePop Units (1)" xfId="358" xr:uid="{00000000-0005-0000-0000-00003E010000}"/>
    <cellStyle name="PrePop Units (1) 2" xfId="359" xr:uid="{00000000-0005-0000-0000-00003F010000}"/>
    <cellStyle name="PrePop Units (2)" xfId="360" xr:uid="{00000000-0005-0000-0000-000040010000}"/>
    <cellStyle name="PrePop Units (2) 2" xfId="361" xr:uid="{00000000-0005-0000-0000-000041010000}"/>
    <cellStyle name="Reset  - Style7" xfId="225" xr:uid="{00000000-0005-0000-0000-000042010000}"/>
    <cellStyle name="SAPBEXstdItem" xfId="226" xr:uid="{00000000-0005-0000-0000-000043010000}"/>
    <cellStyle name="SAPBorder" xfId="387" xr:uid="{00000000-0005-0000-0000-000044010000}"/>
    <cellStyle name="SAPDataCell" xfId="388" xr:uid="{00000000-0005-0000-0000-000045010000}"/>
    <cellStyle name="SAPDataTotalCell" xfId="389" xr:uid="{00000000-0005-0000-0000-000046010000}"/>
    <cellStyle name="SAPDimensionCell" xfId="390" xr:uid="{00000000-0005-0000-0000-000047010000}"/>
    <cellStyle name="SAPEditableDataCell" xfId="391" xr:uid="{00000000-0005-0000-0000-000048010000}"/>
    <cellStyle name="SAPEditableDataTotalCell" xfId="392" xr:uid="{00000000-0005-0000-0000-000049010000}"/>
    <cellStyle name="SAPEmphasized" xfId="393" xr:uid="{00000000-0005-0000-0000-00004A010000}"/>
    <cellStyle name="SAPEmphasizedEditableDataCell" xfId="394" xr:uid="{00000000-0005-0000-0000-00004B010000}"/>
    <cellStyle name="SAPEmphasizedEditableDataTotalCell" xfId="395" xr:uid="{00000000-0005-0000-0000-00004C010000}"/>
    <cellStyle name="SAPEmphasizedLockedDataCell" xfId="396" xr:uid="{00000000-0005-0000-0000-00004D010000}"/>
    <cellStyle name="SAPEmphasizedLockedDataTotalCell" xfId="397" xr:uid="{00000000-0005-0000-0000-00004E010000}"/>
    <cellStyle name="SAPEmphasizedReadonlyDataCell" xfId="398" xr:uid="{00000000-0005-0000-0000-00004F010000}"/>
    <cellStyle name="SAPEmphasizedReadonlyDataTotalCell" xfId="399" xr:uid="{00000000-0005-0000-0000-000050010000}"/>
    <cellStyle name="SAPEmphasizedTotal" xfId="400" xr:uid="{00000000-0005-0000-0000-000051010000}"/>
    <cellStyle name="SAPExceptionLevel1" xfId="401" xr:uid="{00000000-0005-0000-0000-000052010000}"/>
    <cellStyle name="SAPExceptionLevel2" xfId="402" xr:uid="{00000000-0005-0000-0000-000053010000}"/>
    <cellStyle name="SAPExceptionLevel3" xfId="403" xr:uid="{00000000-0005-0000-0000-000054010000}"/>
    <cellStyle name="SAPExceptionLevel4" xfId="404" xr:uid="{00000000-0005-0000-0000-000055010000}"/>
    <cellStyle name="SAPExceptionLevel5" xfId="405" xr:uid="{00000000-0005-0000-0000-000056010000}"/>
    <cellStyle name="SAPExceptionLevel6" xfId="406" xr:uid="{00000000-0005-0000-0000-000057010000}"/>
    <cellStyle name="SAPExceptionLevel7" xfId="407" xr:uid="{00000000-0005-0000-0000-000058010000}"/>
    <cellStyle name="SAPExceptionLevel8" xfId="408" xr:uid="{00000000-0005-0000-0000-000059010000}"/>
    <cellStyle name="SAPExceptionLevel9" xfId="409" xr:uid="{00000000-0005-0000-0000-00005A010000}"/>
    <cellStyle name="SAPHierarchyCell0" xfId="410" xr:uid="{00000000-0005-0000-0000-00005B010000}"/>
    <cellStyle name="SAPHierarchyCell1" xfId="411" xr:uid="{00000000-0005-0000-0000-00005C010000}"/>
    <cellStyle name="SAPHierarchyCell2" xfId="412" xr:uid="{00000000-0005-0000-0000-00005D010000}"/>
    <cellStyle name="SAPHierarchyCell3" xfId="413" xr:uid="{00000000-0005-0000-0000-00005E010000}"/>
    <cellStyle name="SAPHierarchyCell4" xfId="414" xr:uid="{00000000-0005-0000-0000-00005F010000}"/>
    <cellStyle name="SAPLockedDataCell" xfId="415" xr:uid="{00000000-0005-0000-0000-000060010000}"/>
    <cellStyle name="SAPLockedDataTotalCell" xfId="416" xr:uid="{00000000-0005-0000-0000-000061010000}"/>
    <cellStyle name="SAPMemberCell" xfId="417" xr:uid="{00000000-0005-0000-0000-000062010000}"/>
    <cellStyle name="SAPMemberTotalCell" xfId="418" xr:uid="{00000000-0005-0000-0000-000063010000}"/>
    <cellStyle name="SAPReadonlyDataCell" xfId="419" xr:uid="{00000000-0005-0000-0000-000064010000}"/>
    <cellStyle name="SAPReadonlyDataTotalCell" xfId="420" xr:uid="{00000000-0005-0000-0000-000065010000}"/>
    <cellStyle name="Table  - Style6" xfId="227" xr:uid="{00000000-0005-0000-0000-000066010000}"/>
    <cellStyle name="TEXT" xfId="293" xr:uid="{00000000-0005-0000-0000-000067010000}"/>
    <cellStyle name="Text Indent A" xfId="362" xr:uid="{00000000-0005-0000-0000-000068010000}"/>
    <cellStyle name="Text Indent B" xfId="363" xr:uid="{00000000-0005-0000-0000-000069010000}"/>
    <cellStyle name="Text Indent B 2" xfId="364" xr:uid="{00000000-0005-0000-0000-00006A010000}"/>
    <cellStyle name="Text Indent C" xfId="365" xr:uid="{00000000-0005-0000-0000-00006B010000}"/>
    <cellStyle name="Text Indent C 2" xfId="366" xr:uid="{00000000-0005-0000-0000-00006C010000}"/>
    <cellStyle name="Title  - Style1" xfId="228" xr:uid="{00000000-0005-0000-0000-00006D010000}"/>
    <cellStyle name="Title 10" xfId="229" xr:uid="{00000000-0005-0000-0000-00006E010000}"/>
    <cellStyle name="Title 11" xfId="230" xr:uid="{00000000-0005-0000-0000-00006F010000}"/>
    <cellStyle name="Title 12" xfId="231" xr:uid="{00000000-0005-0000-0000-000070010000}"/>
    <cellStyle name="Title 13" xfId="232" xr:uid="{00000000-0005-0000-0000-000071010000}"/>
    <cellStyle name="Title 14" xfId="233" xr:uid="{00000000-0005-0000-0000-000072010000}"/>
    <cellStyle name="Title 15" xfId="234" xr:uid="{00000000-0005-0000-0000-000073010000}"/>
    <cellStyle name="Title 16" xfId="235" xr:uid="{00000000-0005-0000-0000-000074010000}"/>
    <cellStyle name="Title 17" xfId="236" xr:uid="{00000000-0005-0000-0000-000075010000}"/>
    <cellStyle name="Title 18" xfId="237" xr:uid="{00000000-0005-0000-0000-000076010000}"/>
    <cellStyle name="Title 19" xfId="238" xr:uid="{00000000-0005-0000-0000-000077010000}"/>
    <cellStyle name="Title 2" xfId="239" xr:uid="{00000000-0005-0000-0000-000078010000}"/>
    <cellStyle name="Title 2 2" xfId="240" xr:uid="{00000000-0005-0000-0000-000079010000}"/>
    <cellStyle name="Title 20" xfId="241" xr:uid="{00000000-0005-0000-0000-00007A010000}"/>
    <cellStyle name="Title 21" xfId="242" xr:uid="{00000000-0005-0000-0000-00007B010000}"/>
    <cellStyle name="Title 22" xfId="243" xr:uid="{00000000-0005-0000-0000-00007C010000}"/>
    <cellStyle name="Title 23" xfId="244" xr:uid="{00000000-0005-0000-0000-00007D010000}"/>
    <cellStyle name="Title 24" xfId="245" xr:uid="{00000000-0005-0000-0000-00007E010000}"/>
    <cellStyle name="Title 25" xfId="246" xr:uid="{00000000-0005-0000-0000-00007F010000}"/>
    <cellStyle name="Title 26" xfId="247" xr:uid="{00000000-0005-0000-0000-000080010000}"/>
    <cellStyle name="Title 27" xfId="248" xr:uid="{00000000-0005-0000-0000-000081010000}"/>
    <cellStyle name="Title 28" xfId="249" xr:uid="{00000000-0005-0000-0000-000082010000}"/>
    <cellStyle name="Title 29" xfId="250" xr:uid="{00000000-0005-0000-0000-000083010000}"/>
    <cellStyle name="Title 3" xfId="251" xr:uid="{00000000-0005-0000-0000-000084010000}"/>
    <cellStyle name="Title 3 2" xfId="252" xr:uid="{00000000-0005-0000-0000-000085010000}"/>
    <cellStyle name="Title 30" xfId="253" xr:uid="{00000000-0005-0000-0000-000086010000}"/>
    <cellStyle name="Title 31" xfId="254" xr:uid="{00000000-0005-0000-0000-000087010000}"/>
    <cellStyle name="Title 32" xfId="255" xr:uid="{00000000-0005-0000-0000-000088010000}"/>
    <cellStyle name="Title 33" xfId="256" xr:uid="{00000000-0005-0000-0000-000089010000}"/>
    <cellStyle name="Title 34" xfId="257" xr:uid="{00000000-0005-0000-0000-00008A010000}"/>
    <cellStyle name="Title 35" xfId="258" xr:uid="{00000000-0005-0000-0000-00008B010000}"/>
    <cellStyle name="Title 36" xfId="259" xr:uid="{00000000-0005-0000-0000-00008C010000}"/>
    <cellStyle name="Title 37" xfId="260" xr:uid="{00000000-0005-0000-0000-00008D010000}"/>
    <cellStyle name="Title 38" xfId="261" xr:uid="{00000000-0005-0000-0000-00008E010000}"/>
    <cellStyle name="Title 39" xfId="262" xr:uid="{00000000-0005-0000-0000-00008F010000}"/>
    <cellStyle name="Title 4" xfId="263" xr:uid="{00000000-0005-0000-0000-000090010000}"/>
    <cellStyle name="Title 4 2" xfId="264" xr:uid="{00000000-0005-0000-0000-000091010000}"/>
    <cellStyle name="Title 40" xfId="265" xr:uid="{00000000-0005-0000-0000-000092010000}"/>
    <cellStyle name="Title 41" xfId="266" xr:uid="{00000000-0005-0000-0000-000093010000}"/>
    <cellStyle name="Title 42" xfId="267" xr:uid="{00000000-0005-0000-0000-000094010000}"/>
    <cellStyle name="Title 43" xfId="268" xr:uid="{00000000-0005-0000-0000-000095010000}"/>
    <cellStyle name="Title 44" xfId="269" xr:uid="{00000000-0005-0000-0000-000096010000}"/>
    <cellStyle name="Title 45" xfId="270" xr:uid="{00000000-0005-0000-0000-000097010000}"/>
    <cellStyle name="Title 46" xfId="271" xr:uid="{00000000-0005-0000-0000-000098010000}"/>
    <cellStyle name="Title 5" xfId="272" xr:uid="{00000000-0005-0000-0000-000099010000}"/>
    <cellStyle name="Title 5 2" xfId="273" xr:uid="{00000000-0005-0000-0000-00009A010000}"/>
    <cellStyle name="Title 6" xfId="274" xr:uid="{00000000-0005-0000-0000-00009B010000}"/>
    <cellStyle name="Title 7" xfId="275" xr:uid="{00000000-0005-0000-0000-00009C010000}"/>
    <cellStyle name="Title 8" xfId="276" xr:uid="{00000000-0005-0000-0000-00009D010000}"/>
    <cellStyle name="Title 9" xfId="277" xr:uid="{00000000-0005-0000-0000-00009E010000}"/>
    <cellStyle name="Total 2" xfId="278" xr:uid="{00000000-0005-0000-0000-00009F010000}"/>
    <cellStyle name="Total 2 2" xfId="279" xr:uid="{00000000-0005-0000-0000-0000A0010000}"/>
    <cellStyle name="Total 3" xfId="280" xr:uid="{00000000-0005-0000-0000-0000A1010000}"/>
    <cellStyle name="TotCol - Style5" xfId="281" xr:uid="{00000000-0005-0000-0000-0000A2010000}"/>
    <cellStyle name="TotRow - Style4" xfId="282" xr:uid="{00000000-0005-0000-0000-0000A3010000}"/>
    <cellStyle name="Warning Text 2" xfId="283" xr:uid="{00000000-0005-0000-0000-0000A4010000}"/>
    <cellStyle name="Warning Text 2 2" xfId="284" xr:uid="{00000000-0005-0000-0000-0000A5010000}"/>
    <cellStyle name="Warning Text 3" xfId="285" xr:uid="{00000000-0005-0000-0000-0000A6010000}"/>
  </cellStyles>
  <dxfs count="185">
    <dxf>
      <font>
        <b/>
        <i val="0"/>
        <color theme="5"/>
      </font>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numFmt numFmtId="34" formatCode="_(&quot;$&quot;* #,##0.00_);_(&quot;$&quot;* \(#,##0.00\);_(&quot;$&quot;* &quot;-&quot;??_);_(@_)"/>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color rgb="FF9C0006"/>
      </font>
      <fill>
        <patternFill>
          <bgColor rgb="FFFFC7CE"/>
        </patternFill>
      </fill>
    </dxf>
    <dxf>
      <font>
        <color rgb="FF9C0006"/>
      </font>
      <fill>
        <patternFill>
          <bgColor rgb="FFFFC7CE"/>
        </patternFill>
      </fill>
    </dxf>
    <dxf>
      <font>
        <b val="0"/>
        <i val="0"/>
        <condense val="0"/>
        <extend val="0"/>
        <color indexed="12"/>
      </font>
      <fill>
        <patternFill>
          <bgColor indexed="1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5D9F1"/>
      <color rgb="FFF2DCDB"/>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682626</xdr:colOff>
      <xdr:row>71</xdr:row>
      <xdr:rowOff>79375</xdr:rowOff>
    </xdr:from>
    <xdr:to>
      <xdr:col>1</xdr:col>
      <xdr:colOff>1762126</xdr:colOff>
      <xdr:row>76</xdr:row>
      <xdr:rowOff>113603</xdr:rowOff>
    </xdr:to>
    <xdr:sp macro="" textlink="">
      <xdr:nvSpPr>
        <xdr:cNvPr id="2" name="Freeform 1">
          <a:extLst>
            <a:ext uri="{FF2B5EF4-FFF2-40B4-BE49-F238E27FC236}">
              <a16:creationId xmlns:a16="http://schemas.microsoft.com/office/drawing/2014/main" id="{00000000-0008-0000-0000-000002000000}"/>
            </a:ext>
          </a:extLst>
        </xdr:cNvPr>
        <xdr:cNvSpPr/>
      </xdr:nvSpPr>
      <xdr:spPr>
        <a:xfrm>
          <a:off x="968376" y="22567900"/>
          <a:ext cx="1079500" cy="1605853"/>
        </a:xfrm>
        <a:custGeom>
          <a:avLst/>
          <a:gdLst>
            <a:gd name="connsiteX0" fmla="*/ 0 w 1127125"/>
            <a:gd name="connsiteY0" fmla="*/ 365125 h 700978"/>
            <a:gd name="connsiteX1" fmla="*/ 63500 w 1127125"/>
            <a:gd name="connsiteY1" fmla="*/ 285750 h 700978"/>
            <a:gd name="connsiteX2" fmla="*/ 111125 w 1127125"/>
            <a:gd name="connsiteY2" fmla="*/ 174625 h 700978"/>
            <a:gd name="connsiteX3" fmla="*/ 142875 w 1127125"/>
            <a:gd name="connsiteY3" fmla="*/ 127000 h 700978"/>
            <a:gd name="connsiteX4" fmla="*/ 174625 w 1127125"/>
            <a:gd name="connsiteY4" fmla="*/ 0 h 700978"/>
            <a:gd name="connsiteX5" fmla="*/ 190500 w 1127125"/>
            <a:gd name="connsiteY5" fmla="*/ 95250 h 700978"/>
            <a:gd name="connsiteX6" fmla="*/ 206375 w 1127125"/>
            <a:gd name="connsiteY6" fmla="*/ 174625 h 700978"/>
            <a:gd name="connsiteX7" fmla="*/ 222250 w 1127125"/>
            <a:gd name="connsiteY7" fmla="*/ 285750 h 700978"/>
            <a:gd name="connsiteX8" fmla="*/ 269875 w 1127125"/>
            <a:gd name="connsiteY8" fmla="*/ 222250 h 700978"/>
            <a:gd name="connsiteX9" fmla="*/ 301625 w 1127125"/>
            <a:gd name="connsiteY9" fmla="*/ 127000 h 700978"/>
            <a:gd name="connsiteX10" fmla="*/ 333375 w 1127125"/>
            <a:gd name="connsiteY10" fmla="*/ 15875 h 700978"/>
            <a:gd name="connsiteX11" fmla="*/ 349250 w 1127125"/>
            <a:gd name="connsiteY11" fmla="*/ 63500 h 700978"/>
            <a:gd name="connsiteX12" fmla="*/ 365125 w 1127125"/>
            <a:gd name="connsiteY12" fmla="*/ 428625 h 700978"/>
            <a:gd name="connsiteX13" fmla="*/ 428625 w 1127125"/>
            <a:gd name="connsiteY13" fmla="*/ 412750 h 700978"/>
            <a:gd name="connsiteX14" fmla="*/ 492125 w 1127125"/>
            <a:gd name="connsiteY14" fmla="*/ 365125 h 700978"/>
            <a:gd name="connsiteX15" fmla="*/ 539750 w 1127125"/>
            <a:gd name="connsiteY15" fmla="*/ 269875 h 700978"/>
            <a:gd name="connsiteX16" fmla="*/ 523875 w 1127125"/>
            <a:gd name="connsiteY16" fmla="*/ 127000 h 700978"/>
            <a:gd name="connsiteX17" fmla="*/ 492125 w 1127125"/>
            <a:gd name="connsiteY17" fmla="*/ 222250 h 700978"/>
            <a:gd name="connsiteX18" fmla="*/ 555625 w 1127125"/>
            <a:gd name="connsiteY18" fmla="*/ 333375 h 700978"/>
            <a:gd name="connsiteX19" fmla="*/ 603250 w 1127125"/>
            <a:gd name="connsiteY19" fmla="*/ 317500 h 700978"/>
            <a:gd name="connsiteX20" fmla="*/ 587375 w 1127125"/>
            <a:gd name="connsiteY20" fmla="*/ 190500 h 700978"/>
            <a:gd name="connsiteX21" fmla="*/ 603250 w 1127125"/>
            <a:gd name="connsiteY21" fmla="*/ 301625 h 700978"/>
            <a:gd name="connsiteX22" fmla="*/ 619125 w 1127125"/>
            <a:gd name="connsiteY22" fmla="*/ 349250 h 700978"/>
            <a:gd name="connsiteX23" fmla="*/ 635000 w 1127125"/>
            <a:gd name="connsiteY23" fmla="*/ 142875 h 700978"/>
            <a:gd name="connsiteX24" fmla="*/ 682625 w 1127125"/>
            <a:gd name="connsiteY24" fmla="*/ 158750 h 700978"/>
            <a:gd name="connsiteX25" fmla="*/ 730250 w 1127125"/>
            <a:gd name="connsiteY25" fmla="*/ 301625 h 700978"/>
            <a:gd name="connsiteX26" fmla="*/ 746125 w 1127125"/>
            <a:gd name="connsiteY26" fmla="*/ 349250 h 700978"/>
            <a:gd name="connsiteX27" fmla="*/ 809625 w 1127125"/>
            <a:gd name="connsiteY27" fmla="*/ 333375 h 700978"/>
            <a:gd name="connsiteX28" fmla="*/ 841375 w 1127125"/>
            <a:gd name="connsiteY28" fmla="*/ 238125 h 700978"/>
            <a:gd name="connsiteX29" fmla="*/ 857250 w 1127125"/>
            <a:gd name="connsiteY29" fmla="*/ 190500 h 700978"/>
            <a:gd name="connsiteX30" fmla="*/ 825500 w 1127125"/>
            <a:gd name="connsiteY30" fmla="*/ 254000 h 700978"/>
            <a:gd name="connsiteX31" fmla="*/ 809625 w 1127125"/>
            <a:gd name="connsiteY31" fmla="*/ 333375 h 700978"/>
            <a:gd name="connsiteX32" fmla="*/ 793750 w 1127125"/>
            <a:gd name="connsiteY32" fmla="*/ 444500 h 700978"/>
            <a:gd name="connsiteX33" fmla="*/ 777875 w 1127125"/>
            <a:gd name="connsiteY33" fmla="*/ 492125 h 700978"/>
            <a:gd name="connsiteX34" fmla="*/ 762000 w 1127125"/>
            <a:gd name="connsiteY34" fmla="*/ 603250 h 700978"/>
            <a:gd name="connsiteX35" fmla="*/ 746125 w 1127125"/>
            <a:gd name="connsiteY35" fmla="*/ 698500 h 700978"/>
            <a:gd name="connsiteX36" fmla="*/ 714375 w 1127125"/>
            <a:gd name="connsiteY36" fmla="*/ 650875 h 700978"/>
            <a:gd name="connsiteX37" fmla="*/ 746125 w 1127125"/>
            <a:gd name="connsiteY37" fmla="*/ 539750 h 700978"/>
            <a:gd name="connsiteX38" fmla="*/ 825500 w 1127125"/>
            <a:gd name="connsiteY38" fmla="*/ 444500 h 700978"/>
            <a:gd name="connsiteX39" fmla="*/ 889000 w 1127125"/>
            <a:gd name="connsiteY39" fmla="*/ 349250 h 700978"/>
            <a:gd name="connsiteX40" fmla="*/ 920750 w 1127125"/>
            <a:gd name="connsiteY40" fmla="*/ 301625 h 700978"/>
            <a:gd name="connsiteX41" fmla="*/ 952500 w 1127125"/>
            <a:gd name="connsiteY41" fmla="*/ 254000 h 700978"/>
            <a:gd name="connsiteX42" fmla="*/ 968375 w 1127125"/>
            <a:gd name="connsiteY42" fmla="*/ 206375 h 700978"/>
            <a:gd name="connsiteX43" fmla="*/ 952500 w 1127125"/>
            <a:gd name="connsiteY43" fmla="*/ 142875 h 700978"/>
            <a:gd name="connsiteX44" fmla="*/ 968375 w 1127125"/>
            <a:gd name="connsiteY44" fmla="*/ 317500 h 700978"/>
            <a:gd name="connsiteX45" fmla="*/ 1016000 w 1127125"/>
            <a:gd name="connsiteY45" fmla="*/ 333375 h 700978"/>
            <a:gd name="connsiteX46" fmla="*/ 1127125 w 1127125"/>
            <a:gd name="connsiteY46" fmla="*/ 317500 h 7009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Lst>
          <a:rect l="l" t="t" r="r" b="b"/>
          <a:pathLst>
            <a:path w="1127125" h="700978">
              <a:moveTo>
                <a:pt x="0" y="365125"/>
              </a:moveTo>
              <a:cubicBezTo>
                <a:pt x="21167" y="338667"/>
                <a:pt x="44705" y="313943"/>
                <a:pt x="63500" y="285750"/>
              </a:cubicBezTo>
              <a:cubicBezTo>
                <a:pt x="129568" y="186648"/>
                <a:pt x="68792" y="259292"/>
                <a:pt x="111125" y="174625"/>
              </a:cubicBezTo>
              <a:cubicBezTo>
                <a:pt x="119658" y="157560"/>
                <a:pt x="134342" y="144065"/>
                <a:pt x="142875" y="127000"/>
              </a:cubicBezTo>
              <a:cubicBezTo>
                <a:pt x="159147" y="94457"/>
                <a:pt x="168587" y="30190"/>
                <a:pt x="174625" y="0"/>
              </a:cubicBezTo>
              <a:cubicBezTo>
                <a:pt x="179917" y="31750"/>
                <a:pt x="184742" y="63581"/>
                <a:pt x="190500" y="95250"/>
              </a:cubicBezTo>
              <a:cubicBezTo>
                <a:pt x="195327" y="121797"/>
                <a:pt x="201939" y="148010"/>
                <a:pt x="206375" y="174625"/>
              </a:cubicBezTo>
              <a:cubicBezTo>
                <a:pt x="212526" y="211534"/>
                <a:pt x="216958" y="248708"/>
                <a:pt x="222250" y="285750"/>
              </a:cubicBezTo>
              <a:cubicBezTo>
                <a:pt x="238125" y="264583"/>
                <a:pt x="258042" y="245915"/>
                <a:pt x="269875" y="222250"/>
              </a:cubicBezTo>
              <a:cubicBezTo>
                <a:pt x="284842" y="192316"/>
                <a:pt x="291042" y="158750"/>
                <a:pt x="301625" y="127000"/>
              </a:cubicBezTo>
              <a:cubicBezTo>
                <a:pt x="324399" y="58677"/>
                <a:pt x="313441" y="95609"/>
                <a:pt x="333375" y="15875"/>
              </a:cubicBezTo>
              <a:cubicBezTo>
                <a:pt x="338667" y="31750"/>
                <a:pt x="347967" y="46816"/>
                <a:pt x="349250" y="63500"/>
              </a:cubicBezTo>
              <a:cubicBezTo>
                <a:pt x="358593" y="184964"/>
                <a:pt x="338126" y="309831"/>
                <a:pt x="365125" y="428625"/>
              </a:cubicBezTo>
              <a:cubicBezTo>
                <a:pt x="369960" y="449901"/>
                <a:pt x="407458" y="418042"/>
                <a:pt x="428625" y="412750"/>
              </a:cubicBezTo>
              <a:cubicBezTo>
                <a:pt x="449792" y="396875"/>
                <a:pt x="473416" y="383834"/>
                <a:pt x="492125" y="365125"/>
              </a:cubicBezTo>
              <a:cubicBezTo>
                <a:pt x="522899" y="334351"/>
                <a:pt x="526838" y="308610"/>
                <a:pt x="539750" y="269875"/>
              </a:cubicBezTo>
              <a:cubicBezTo>
                <a:pt x="534458" y="222250"/>
                <a:pt x="557758" y="160883"/>
                <a:pt x="523875" y="127000"/>
              </a:cubicBezTo>
              <a:cubicBezTo>
                <a:pt x="500210" y="103335"/>
                <a:pt x="492125" y="222250"/>
                <a:pt x="492125" y="222250"/>
              </a:cubicBezTo>
              <a:cubicBezTo>
                <a:pt x="502398" y="283891"/>
                <a:pt x="481806" y="333375"/>
                <a:pt x="555625" y="333375"/>
              </a:cubicBezTo>
              <a:cubicBezTo>
                <a:pt x="572359" y="333375"/>
                <a:pt x="587375" y="322792"/>
                <a:pt x="603250" y="317500"/>
              </a:cubicBezTo>
              <a:cubicBezTo>
                <a:pt x="597958" y="275167"/>
                <a:pt x="587375" y="233163"/>
                <a:pt x="587375" y="190500"/>
              </a:cubicBezTo>
              <a:cubicBezTo>
                <a:pt x="587375" y="153082"/>
                <a:pt x="595912" y="264934"/>
                <a:pt x="603250" y="301625"/>
              </a:cubicBezTo>
              <a:cubicBezTo>
                <a:pt x="606532" y="318034"/>
                <a:pt x="613833" y="333375"/>
                <a:pt x="619125" y="349250"/>
              </a:cubicBezTo>
              <a:cubicBezTo>
                <a:pt x="624417" y="280458"/>
                <a:pt x="613182" y="208329"/>
                <a:pt x="635000" y="142875"/>
              </a:cubicBezTo>
              <a:cubicBezTo>
                <a:pt x="640292" y="127000"/>
                <a:pt x="672899" y="145133"/>
                <a:pt x="682625" y="158750"/>
              </a:cubicBezTo>
              <a:lnTo>
                <a:pt x="730250" y="301625"/>
              </a:lnTo>
              <a:lnTo>
                <a:pt x="746125" y="349250"/>
              </a:lnTo>
              <a:cubicBezTo>
                <a:pt x="767292" y="343958"/>
                <a:pt x="795426" y="349941"/>
                <a:pt x="809625" y="333375"/>
              </a:cubicBezTo>
              <a:cubicBezTo>
                <a:pt x="831405" y="307965"/>
                <a:pt x="830792" y="269875"/>
                <a:pt x="841375" y="238125"/>
              </a:cubicBezTo>
              <a:lnTo>
                <a:pt x="857250" y="190500"/>
              </a:lnTo>
              <a:cubicBezTo>
                <a:pt x="864734" y="168049"/>
                <a:pt x="836083" y="232833"/>
                <a:pt x="825500" y="254000"/>
              </a:cubicBezTo>
              <a:cubicBezTo>
                <a:pt x="820208" y="280458"/>
                <a:pt x="814061" y="306760"/>
                <a:pt x="809625" y="333375"/>
              </a:cubicBezTo>
              <a:cubicBezTo>
                <a:pt x="803474" y="370284"/>
                <a:pt x="801088" y="407809"/>
                <a:pt x="793750" y="444500"/>
              </a:cubicBezTo>
              <a:cubicBezTo>
                <a:pt x="790468" y="460909"/>
                <a:pt x="783167" y="476250"/>
                <a:pt x="777875" y="492125"/>
              </a:cubicBezTo>
              <a:cubicBezTo>
                <a:pt x="772583" y="529167"/>
                <a:pt x="767690" y="566267"/>
                <a:pt x="762000" y="603250"/>
              </a:cubicBezTo>
              <a:cubicBezTo>
                <a:pt x="757106" y="635064"/>
                <a:pt x="768885" y="675740"/>
                <a:pt x="746125" y="698500"/>
              </a:cubicBezTo>
              <a:cubicBezTo>
                <a:pt x="732634" y="711991"/>
                <a:pt x="724958" y="666750"/>
                <a:pt x="714375" y="650875"/>
              </a:cubicBezTo>
              <a:cubicBezTo>
                <a:pt x="719461" y="630530"/>
                <a:pt x="734738" y="562524"/>
                <a:pt x="746125" y="539750"/>
              </a:cubicBezTo>
              <a:cubicBezTo>
                <a:pt x="780162" y="471677"/>
                <a:pt x="776347" y="507697"/>
                <a:pt x="825500" y="444500"/>
              </a:cubicBezTo>
              <a:cubicBezTo>
                <a:pt x="848927" y="414379"/>
                <a:pt x="867833" y="381000"/>
                <a:pt x="889000" y="349250"/>
              </a:cubicBezTo>
              <a:lnTo>
                <a:pt x="920750" y="301625"/>
              </a:lnTo>
              <a:cubicBezTo>
                <a:pt x="931333" y="285750"/>
                <a:pt x="946467" y="272100"/>
                <a:pt x="952500" y="254000"/>
              </a:cubicBezTo>
              <a:lnTo>
                <a:pt x="968375" y="206375"/>
              </a:lnTo>
              <a:cubicBezTo>
                <a:pt x="963083" y="185208"/>
                <a:pt x="952500" y="121057"/>
                <a:pt x="952500" y="142875"/>
              </a:cubicBezTo>
              <a:cubicBezTo>
                <a:pt x="952500" y="201323"/>
                <a:pt x="949892" y="262051"/>
                <a:pt x="968375" y="317500"/>
              </a:cubicBezTo>
              <a:cubicBezTo>
                <a:pt x="973667" y="333375"/>
                <a:pt x="1000125" y="328083"/>
                <a:pt x="1016000" y="333375"/>
              </a:cubicBezTo>
              <a:cubicBezTo>
                <a:pt x="1116470" y="316630"/>
                <a:pt x="1079062" y="317500"/>
                <a:pt x="1127125" y="31750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gyyso" refreshedDate="43614.806619560186" createdVersion="3" refreshedVersion="6" minRefreshableVersion="3" recordCount="407" xr:uid="{00000000-000A-0000-FFFF-FFFF0D000000}">
  <cacheSource type="worksheet">
    <worksheetSource ref="J3:AD3" sheet="Combine"/>
  </cacheSource>
  <cacheFields count="15">
    <cacheField name="Month" numFmtId="0">
      <sharedItems count="12">
        <s v="Mar"/>
        <s v="Apr"/>
        <s v="Feb"/>
        <s v="Dec"/>
        <s v="Jan"/>
        <s v="May"/>
        <s v="Jun"/>
        <s v="Aug"/>
        <s v="Sep"/>
        <s v="Jul"/>
        <s v="Oct"/>
        <s v="Nov"/>
      </sharedItems>
    </cacheField>
    <cacheField name="Vendor" numFmtId="0">
      <sharedItems/>
    </cacheField>
    <cacheField name="Original Currency" numFmtId="49">
      <sharedItems containsBlank="1"/>
    </cacheField>
    <cacheField name="Pricing in Original Currency" numFmtId="44">
      <sharedItems containsString="0" containsBlank="1" containsNumber="1" minValue="0" maxValue="4500"/>
    </cacheField>
    <cacheField name="Price Converted to USD" numFmtId="0">
      <sharedItems containsString="0" containsBlank="1" containsNumber="1" minValue="0" maxValue="3470"/>
    </cacheField>
    <cacheField name="Location" numFmtId="49">
      <sharedItems/>
    </cacheField>
    <cacheField name="Remarks" numFmtId="0">
      <sharedItems containsBlank="1"/>
    </cacheField>
    <cacheField name="2019 Billing Party" numFmtId="0">
      <sharedItems containsBlank="1" count="6">
        <s v="CEI"/>
        <m/>
        <s v="Micro Precision"/>
        <s v="Flex"/>
        <s v="Venture"/>
        <s v="WPPL Direct" u="1"/>
      </sharedItems>
    </cacheField>
    <cacheField name="2019 Billing Period" numFmtId="0">
      <sharedItems containsNonDate="0" containsDate="1" containsString="0" containsBlank="1" minDate="2019-03-04T00:00:00" maxDate="2019-05-09T00:00:00"/>
    </cacheField>
    <cacheField name="2019 PO#" numFmtId="0">
      <sharedItems containsBlank="1"/>
    </cacheField>
    <cacheField name="2018 Billing Period" numFmtId="0">
      <sharedItems containsMixedTypes="1" containsNumber="1" containsInteger="1" minValue="2018" maxValue="2018"/>
    </cacheField>
    <cacheField name="2018 PO#" numFmtId="0">
      <sharedItems/>
    </cacheField>
    <cacheField name="Original Currency2" numFmtId="49">
      <sharedItems/>
    </cacheField>
    <cacheField name="Pricing in Original Currency2" numFmtId="44">
      <sharedItems containsString="0" containsBlank="1" containsNumber="1" minValue="0" maxValue="4500"/>
    </cacheField>
    <cacheField name="Price Converted to USD2" numFmtId="0">
      <sharedItems containsString="0" containsBlank="1" containsNumber="1" minValue="0" maxValue="347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7">
  <r>
    <x v="0"/>
    <s v="SGS"/>
    <s v="SGD"/>
    <n v="646"/>
    <n v="480"/>
    <s v="CEI"/>
    <m/>
    <x v="0"/>
    <m/>
    <m/>
    <n v="2018"/>
    <s v="2018-196"/>
    <s v="SGD"/>
    <n v="646"/>
    <n v="480"/>
  </r>
  <r>
    <x v="1"/>
    <s v="BestLabs"/>
    <s v="SGD"/>
    <n v="100"/>
    <n v="75"/>
    <s v="CEI"/>
    <m/>
    <x v="0"/>
    <m/>
    <m/>
    <n v="2018"/>
    <s v="2018-196"/>
    <s v="SGD"/>
    <n v="100"/>
    <n v="75"/>
  </r>
  <r>
    <x v="1"/>
    <s v="CEI Internal"/>
    <s v="USD"/>
    <n v="0"/>
    <n v="0"/>
    <s v="CEI"/>
    <m/>
    <x v="0"/>
    <m/>
    <m/>
    <n v="2018"/>
    <s v="2018-196"/>
    <s v="USD"/>
    <n v="0"/>
    <n v="0"/>
  </r>
  <r>
    <x v="2"/>
    <s v="Tektronix"/>
    <s v="SGD"/>
    <n v="1227"/>
    <n v="1017.11"/>
    <s v="CEI PCBA"/>
    <s v="Racal system"/>
    <x v="0"/>
    <m/>
    <m/>
    <n v="2018"/>
    <s v="2018-533"/>
    <s v="SGD"/>
    <n v="1227"/>
    <n v="1017.11"/>
  </r>
  <r>
    <x v="3"/>
    <s v="Tech Systems"/>
    <m/>
    <m/>
    <m/>
    <s v="CEI PCBA (UK)"/>
    <s v=" TE82934-2 RF box"/>
    <x v="1"/>
    <m/>
    <m/>
    <s v="NA"/>
    <s v="NA"/>
    <s v="SGD"/>
    <n v="0"/>
    <n v="0"/>
  </r>
  <r>
    <x v="4"/>
    <s v="Tech Systems"/>
    <m/>
    <m/>
    <m/>
    <s v="CEI PCBA (UK)"/>
    <s v="WAT3 Micromass ID#3456"/>
    <x v="1"/>
    <m/>
    <m/>
    <s v="NA"/>
    <s v="NA"/>
    <s v="SGD"/>
    <n v="0"/>
    <n v="0"/>
  </r>
  <r>
    <x v="4"/>
    <s v="Tech Systems"/>
    <m/>
    <m/>
    <m/>
    <s v="CEI PCBA (UK)"/>
    <s v="WAT3 Micromass ID#3454"/>
    <x v="1"/>
    <m/>
    <m/>
    <s v="NA"/>
    <s v="NA"/>
    <s v="SGD"/>
    <n v="0"/>
    <n v="0"/>
  </r>
  <r>
    <x v="0"/>
    <s v="Tech Systems"/>
    <m/>
    <m/>
    <m/>
    <s v="CEI PCBA (UK)"/>
    <s v="WAT8 5053 (TE82988-5) Quad Test (WA-4748/4809/4763/4764/4765_x000a_replacement unit from Raymond no cal report given"/>
    <x v="1"/>
    <m/>
    <m/>
    <s v="NA"/>
    <s v="NA"/>
    <s v="SGD"/>
    <n v="0"/>
    <n v="0"/>
  </r>
  <r>
    <x v="1"/>
    <s v="SGS"/>
    <m/>
    <m/>
    <m/>
    <s v="CEI PCBA (UK)"/>
    <s v="WAT8 Micromass 3192"/>
    <x v="1"/>
    <m/>
    <m/>
    <s v="NA"/>
    <s v="NA"/>
    <s v="SGD"/>
    <n v="0"/>
    <n v="0"/>
  </r>
  <r>
    <x v="1"/>
    <s v="Tech Systems"/>
    <m/>
    <m/>
    <m/>
    <s v="CEI PCBA (UK)"/>
    <s v="GTS2 82988-9 ID#"/>
    <x v="1"/>
    <m/>
    <m/>
    <s v="NA"/>
    <s v="NA"/>
    <s v="SGD"/>
    <n v="0"/>
    <n v="0"/>
  </r>
  <r>
    <x v="1"/>
    <s v="Tech Systems"/>
    <m/>
    <m/>
    <m/>
    <s v="CEI PCBA (UK)"/>
    <s v="GTS2 82988-9 ID# 93168"/>
    <x v="1"/>
    <m/>
    <m/>
    <s v="NA"/>
    <s v="NA"/>
    <s v="SGD"/>
    <n v="0"/>
    <n v="0"/>
  </r>
  <r>
    <x v="1"/>
    <s v="Tech Systems"/>
    <m/>
    <m/>
    <m/>
    <s v="CEI PCBA (UK)"/>
    <s v="GTS2_ 82988-9 ID# 93178"/>
    <x v="1"/>
    <m/>
    <m/>
    <s v="NA"/>
    <s v="NA"/>
    <s v="SGD"/>
    <n v="0"/>
    <n v="0"/>
  </r>
  <r>
    <x v="1"/>
    <s v="Tech Systems"/>
    <m/>
    <m/>
    <m/>
    <s v="CEI PCBA (UK)"/>
    <s v="GTS2 82988-9 ID# 93179"/>
    <x v="1"/>
    <m/>
    <m/>
    <s v="NA"/>
    <s v="NA"/>
    <s v="SGD"/>
    <n v="0"/>
    <n v="0"/>
  </r>
  <r>
    <x v="1"/>
    <s v="Tech Systems"/>
    <m/>
    <m/>
    <m/>
    <s v="CEI PCBA (UK)"/>
    <s v="GTS2 82988-9 ID# 93180"/>
    <x v="1"/>
    <m/>
    <m/>
    <s v="NA"/>
    <s v="NA"/>
    <s v="SGD"/>
    <n v="0"/>
    <n v="0"/>
  </r>
  <r>
    <x v="1"/>
    <s v="Tech Systems"/>
    <m/>
    <m/>
    <m/>
    <s v="CEI PCBA (UK)"/>
    <s v="GTS2 ID# 93245 12M WP72"/>
    <x v="1"/>
    <m/>
    <m/>
    <s v="NA"/>
    <s v="NA"/>
    <s v="SGD"/>
    <n v="0"/>
    <n v="0"/>
  </r>
  <r>
    <x v="1"/>
    <s v="Tech Systems"/>
    <m/>
    <m/>
    <m/>
    <s v="CEI PCBA (UK)"/>
    <s v="GTS2 82988-9 ID# 93185"/>
    <x v="1"/>
    <m/>
    <m/>
    <s v="NA"/>
    <s v="NA"/>
    <s v="SGD"/>
    <n v="0"/>
    <n v="0"/>
  </r>
  <r>
    <x v="1"/>
    <s v="Tech Systems"/>
    <m/>
    <m/>
    <m/>
    <s v="CEI PCBA (UK)"/>
    <s v="GTS2 82988-9 ID# 93189"/>
    <x v="1"/>
    <m/>
    <m/>
    <s v="NA"/>
    <s v="NA"/>
    <s v="SGD"/>
    <n v="0"/>
    <n v="0"/>
  </r>
  <r>
    <x v="1"/>
    <s v="Tech Systems"/>
    <m/>
    <m/>
    <m/>
    <s v="CEI PCBA (UK)"/>
    <s v="GTS2 82988-9 ID# 93186"/>
    <x v="1"/>
    <m/>
    <m/>
    <s v="NA"/>
    <s v="NA"/>
    <s v="SGD"/>
    <n v="0"/>
    <n v="0"/>
  </r>
  <r>
    <x v="1"/>
    <s v="Tech Systems"/>
    <m/>
    <m/>
    <m/>
    <s v="CEI PCBA (UK)"/>
    <s v="GTS2 82988-9 ID# 93187"/>
    <x v="1"/>
    <m/>
    <m/>
    <s v="NA"/>
    <s v="NA"/>
    <s v="SGD"/>
    <n v="0"/>
    <n v="0"/>
  </r>
  <r>
    <x v="1"/>
    <s v="Tech Systems"/>
    <m/>
    <m/>
    <m/>
    <s v="CEI PCBA (UK)"/>
    <s v="GTS2 82988-9 ID# 93182"/>
    <x v="1"/>
    <m/>
    <m/>
    <s v="NA"/>
    <s v="NA"/>
    <s v="SGD"/>
    <n v="0"/>
    <n v="0"/>
  </r>
  <r>
    <x v="1"/>
    <s v="Tech Systems"/>
    <m/>
    <m/>
    <m/>
    <s v="CEI PCBA (UK)"/>
    <s v="GTS2 82988-9 ID# 93183"/>
    <x v="1"/>
    <m/>
    <m/>
    <s v="NA"/>
    <s v="NA"/>
    <s v="SGD"/>
    <n v="0"/>
    <n v="0"/>
  </r>
  <r>
    <x v="1"/>
    <s v="Tech Systems"/>
    <m/>
    <m/>
    <m/>
    <s v="CEI PCBA (UK)"/>
    <s v="GTS2 82988-9 ID# 93184"/>
    <x v="1"/>
    <m/>
    <m/>
    <s v="NA"/>
    <s v="NA"/>
    <s v="SGD"/>
    <n v="0"/>
    <n v="0"/>
  </r>
  <r>
    <x v="1"/>
    <s v="Tech Systems"/>
    <m/>
    <m/>
    <m/>
    <s v="CEI PCBA (UK)"/>
    <s v="GTS2 82988-9 ID# 93246  12M WP72"/>
    <x v="1"/>
    <m/>
    <m/>
    <s v="NA"/>
    <s v="NA"/>
    <s v="SGD"/>
    <n v="0"/>
    <n v="0"/>
  </r>
  <r>
    <x v="1"/>
    <s v="Micro Precision"/>
    <s v="USD"/>
    <n v="156"/>
    <n v="156"/>
    <s v="CEI PCBA"/>
    <s v="GTS1 95168"/>
    <x v="2"/>
    <d v="2019-05-07T00:00:00"/>
    <s v="2019-218"/>
    <n v="2018"/>
    <s v="2018-533"/>
    <s v="SGD"/>
    <n v="176"/>
    <n v="145.88999999999999"/>
  </r>
  <r>
    <x v="1"/>
    <s v="Micro Precision"/>
    <s v="USD"/>
    <n v="156"/>
    <n v="156"/>
    <s v="CEI PCBA"/>
    <s v="GTS1 95169"/>
    <x v="2"/>
    <d v="2019-05-07T00:00:00"/>
    <s v="2019-218"/>
    <n v="2018"/>
    <s v="2018-533"/>
    <s v="SGD"/>
    <n v="176"/>
    <n v="145.88999999999999"/>
  </r>
  <r>
    <x v="1"/>
    <s v="Micro Precision"/>
    <s v="USD"/>
    <n v="140"/>
    <n v="140"/>
    <s v="CEI PCBA"/>
    <s v="GTS1 95153"/>
    <x v="2"/>
    <d v="2019-05-07T00:00:00"/>
    <s v="2019-218"/>
    <n v="2018"/>
    <s v="2018-533"/>
    <s v="SGD"/>
    <n v="160"/>
    <n v="132.63"/>
  </r>
  <r>
    <x v="1"/>
    <s v="Micro Precision"/>
    <s v="USD"/>
    <n v="196"/>
    <n v="196"/>
    <s v="CEI PCBA"/>
    <s v="GTS1 95158"/>
    <x v="2"/>
    <d v="2019-05-07T00:00:00"/>
    <s v="2019-218"/>
    <n v="2018"/>
    <s v="2018-533"/>
    <s v="SGD"/>
    <n v="360"/>
    <n v="298.42"/>
  </r>
  <r>
    <x v="1"/>
    <s v="Micro Precision"/>
    <s v="USD"/>
    <n v="264"/>
    <n v="264"/>
    <s v="CEI PCBA"/>
    <s v="GTS1 91745"/>
    <x v="2"/>
    <d v="2019-05-07T00:00:00"/>
    <s v="2019-218"/>
    <n v="2018"/>
    <s v="2018-533"/>
    <s v="SGD"/>
    <n v="480"/>
    <n v="397.89"/>
  </r>
  <r>
    <x v="1"/>
    <s v="Micro Precision"/>
    <s v="USD"/>
    <n v="264"/>
    <n v="264"/>
    <s v="CEI PCBA"/>
    <s v="GTS1 91744"/>
    <x v="2"/>
    <d v="2019-05-07T00:00:00"/>
    <s v="2019-218"/>
    <n v="2018"/>
    <s v="2018-533"/>
    <s v="SGD"/>
    <n v="480"/>
    <n v="397.89"/>
  </r>
  <r>
    <x v="1"/>
    <s v="Micro Precision"/>
    <s v="USD"/>
    <n v="156"/>
    <n v="156"/>
    <s v="CEI PCBA"/>
    <s v="GTS1 95176"/>
    <x v="2"/>
    <d v="2019-05-07T00:00:00"/>
    <s v="2019-218"/>
    <n v="2018"/>
    <s v="2018-533"/>
    <s v="SGD"/>
    <n v="144"/>
    <n v="119.37"/>
  </r>
  <r>
    <x v="1"/>
    <s v="Micro Precision"/>
    <s v="USD"/>
    <n v="156"/>
    <n v="156"/>
    <s v="CEI PCBA"/>
    <s v="GTS1 95177"/>
    <x v="2"/>
    <d v="2019-05-07T00:00:00"/>
    <s v="2019-218"/>
    <n v="2018"/>
    <s v="2018-533"/>
    <s v="SGD"/>
    <n v="144"/>
    <n v="119.37"/>
  </r>
  <r>
    <x v="1"/>
    <s v="Micro Precision"/>
    <s v="USD"/>
    <n v="156"/>
    <n v="156"/>
    <s v="CEI PCBA"/>
    <s v="GTS1 95173"/>
    <x v="2"/>
    <d v="2019-05-07T00:00:00"/>
    <s v="2019-218"/>
    <n v="2018"/>
    <s v="2018-533"/>
    <s v="SGD"/>
    <n v="144"/>
    <n v="119.37"/>
  </r>
  <r>
    <x v="1"/>
    <s v="Micro Precision"/>
    <s v="USD"/>
    <n v="156"/>
    <n v="156"/>
    <s v="CEI PCBA"/>
    <s v="GTS1 95172"/>
    <x v="2"/>
    <d v="2019-05-07T00:00:00"/>
    <s v="2019-218"/>
    <n v="2018"/>
    <s v="2018-533"/>
    <s v="SGD"/>
    <n v="144"/>
    <n v="119.37"/>
  </r>
  <r>
    <x v="1"/>
    <s v="Micro Precision"/>
    <s v="USD"/>
    <n v="246"/>
    <n v="246"/>
    <s v="CEI PCBA"/>
    <s v="GTS1 91773"/>
    <x v="2"/>
    <d v="2019-05-07T00:00:00"/>
    <s v="2019-218"/>
    <n v="2018"/>
    <s v="2018-533"/>
    <s v="SGD"/>
    <n v="280"/>
    <n v="232.1"/>
  </r>
  <r>
    <x v="1"/>
    <s v="Tech Systems"/>
    <m/>
    <m/>
    <m/>
    <s v="CEI PCBA (UK)"/>
    <s v="GTS1 95175"/>
    <x v="1"/>
    <m/>
    <m/>
    <s v="NA"/>
    <s v="NA"/>
    <s v="SGD"/>
    <n v="0"/>
    <n v="0"/>
  </r>
  <r>
    <x v="1"/>
    <s v="Micro Precision"/>
    <s v="USD"/>
    <n v="236"/>
    <n v="236"/>
    <s v="CEI PCBA"/>
    <s v="GTS1 95195"/>
    <x v="2"/>
    <d v="2019-05-07T00:00:00"/>
    <s v="2019-218"/>
    <n v="2018"/>
    <s v="2018-533"/>
    <s v="SGD"/>
    <n v="240"/>
    <n v="198.94"/>
  </r>
  <r>
    <x v="1"/>
    <s v="Micro Precision"/>
    <s v="USD"/>
    <n v="236"/>
    <n v="236"/>
    <s v="CEI PCBA"/>
    <s v="GTS1 95193"/>
    <x v="2"/>
    <d v="2019-05-07T00:00:00"/>
    <s v="2019-218"/>
    <n v="2018"/>
    <s v="2018-533"/>
    <s v="SGD"/>
    <n v="240"/>
    <n v="198.94"/>
  </r>
  <r>
    <x v="1"/>
    <s v="Micro Precision"/>
    <s v="USD"/>
    <n v="236"/>
    <n v="236"/>
    <s v="CEI PCBA"/>
    <s v="GTS1 95194"/>
    <x v="2"/>
    <d v="2019-05-07T00:00:00"/>
    <s v="2019-218"/>
    <n v="2018"/>
    <s v="2018-533"/>
    <s v="SGD"/>
    <n v="240"/>
    <n v="198.94"/>
  </r>
  <r>
    <x v="1"/>
    <s v="Micro Precision"/>
    <s v="USD"/>
    <n v="236"/>
    <n v="236"/>
    <s v="CEI PCBA"/>
    <s v="GTS1 95192"/>
    <x v="2"/>
    <d v="2019-05-07T00:00:00"/>
    <s v="2019-218"/>
    <n v="2018"/>
    <s v="2018-533"/>
    <s v="SGD"/>
    <n v="240"/>
    <n v="198.94"/>
  </r>
  <r>
    <x v="1"/>
    <s v="Tech Systems"/>
    <m/>
    <m/>
    <m/>
    <s v="CEI PCBA (UK)"/>
    <s v="GTS2 82988-9 ID# 93188"/>
    <x v="1"/>
    <m/>
    <m/>
    <s v="NA"/>
    <s v="NA"/>
    <s v="SGD"/>
    <n v="0"/>
    <n v="0"/>
  </r>
  <r>
    <x v="1"/>
    <s v="Tech Systems"/>
    <m/>
    <m/>
    <m/>
    <s v="CEI PCBA (UK)"/>
    <s v="GTS2 ID# 93244 12M WP72"/>
    <x v="1"/>
    <m/>
    <m/>
    <s v="NA"/>
    <s v="NA"/>
    <s v="SGD"/>
    <n v="0"/>
    <n v="0"/>
  </r>
  <r>
    <x v="5"/>
    <s v="Tech Systems"/>
    <m/>
    <m/>
    <m/>
    <s v="CEI PCBA (UK)"/>
    <s v="GTS2 82988-9 ID# 93190"/>
    <x v="1"/>
    <m/>
    <m/>
    <s v="NA"/>
    <s v="NA"/>
    <s v="SGD"/>
    <n v="0"/>
    <n v="0"/>
  </r>
  <r>
    <x v="1"/>
    <s v="Micro Precision"/>
    <s v="USD"/>
    <n v="266"/>
    <n v="266"/>
    <s v="CEI PCBA"/>
    <s v="GTS1 91746"/>
    <x v="2"/>
    <d v="2019-05-07T00:00:00"/>
    <s v="2019-218"/>
    <n v="2018"/>
    <s v="2018-533"/>
    <s v="SGD"/>
    <n v="480"/>
    <n v="397.89"/>
  </r>
  <r>
    <x v="5"/>
    <s v="Tech Systems"/>
    <m/>
    <m/>
    <m/>
    <s v="CEI PCBA (UK)"/>
    <s v="PERSONALITY"/>
    <x v="1"/>
    <m/>
    <m/>
    <s v="NA"/>
    <s v="NA"/>
    <s v="SGD"/>
    <n v="0"/>
    <n v="0"/>
  </r>
  <r>
    <x v="5"/>
    <s v="ESSCO"/>
    <m/>
    <m/>
    <m/>
    <s v="CEI PCBA (UK)"/>
    <s v="Racal system control No. 91360"/>
    <x v="1"/>
    <m/>
    <m/>
    <s v="NA"/>
    <s v="NA"/>
    <s v="SGD"/>
    <n v="0"/>
    <n v="0"/>
  </r>
  <r>
    <x v="6"/>
    <s v="Tra-Cal, LLC"/>
    <m/>
    <m/>
    <m/>
    <s v="CEI PCBA (UK)"/>
    <s v="Racal system control No.91359"/>
    <x v="1"/>
    <m/>
    <m/>
    <s v="NA"/>
    <s v="NA"/>
    <s v="SGD"/>
    <n v="0"/>
    <n v="0"/>
  </r>
  <r>
    <x v="6"/>
    <s v="Tra-Cal, LLC"/>
    <m/>
    <m/>
    <m/>
    <s v="CEI PCBA (UK)"/>
    <s v="Racal system 2461-CD control No. 91361"/>
    <x v="1"/>
    <m/>
    <m/>
    <s v="NA"/>
    <s v="NA"/>
    <s v="SGD"/>
    <n v="0"/>
    <n v="0"/>
  </r>
  <r>
    <x v="6"/>
    <s v="Tech Systems"/>
    <m/>
    <m/>
    <m/>
    <s v="CEI PCBA (UK)"/>
    <s v="TE82934-2 (RF DC BOX Functional Tester)"/>
    <x v="1"/>
    <m/>
    <m/>
    <s v="NA"/>
    <s v="NA"/>
    <s v="SGD"/>
    <n v="0"/>
    <n v="0"/>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ID# 92222 12MO WP72"/>
    <x v="0"/>
    <m/>
    <m/>
    <n v="2018"/>
    <s v="2018-533"/>
    <s v="SGD"/>
    <n v="200"/>
    <n v="165.79"/>
  </r>
  <r>
    <x v="7"/>
    <s v="Tech Systems"/>
    <s v="SGD"/>
    <n v="200"/>
    <n v="165.79"/>
    <s v="CEI PCBA"/>
    <s v="Racal system ID# 92224 12MO WP72"/>
    <x v="0"/>
    <m/>
    <m/>
    <n v="2018"/>
    <s v="2018-533"/>
    <s v="SGD"/>
    <n v="200"/>
    <n v="165.79"/>
  </r>
  <r>
    <x v="7"/>
    <s v="Tech Systems"/>
    <s v="SGD"/>
    <n v="200"/>
    <n v="165.79"/>
    <s v="CEI PCBA"/>
    <s v="Racal system ID#92225 12MO WP72"/>
    <x v="0"/>
    <m/>
    <m/>
    <n v="2018"/>
    <s v="2018-533"/>
    <s v="SGD"/>
    <n v="200"/>
    <n v="165.79"/>
  </r>
  <r>
    <x v="7"/>
    <s v="Tech Systems"/>
    <s v="SGD"/>
    <n v="328"/>
    <n v="271.89"/>
    <s v="CEI PCBA"/>
    <s v="Racal system"/>
    <x v="0"/>
    <m/>
    <m/>
    <n v="2018"/>
    <s v="2018-533"/>
    <s v="SGD"/>
    <n v="328"/>
    <n v="271.89"/>
  </r>
  <r>
    <x v="7"/>
    <s v="Tech Systems"/>
    <s v="SGD"/>
    <n v="200"/>
    <n v="165.79"/>
    <s v="CEI PCBA"/>
    <s v="Racal system ID# 90246WP72"/>
    <x v="0"/>
    <m/>
    <m/>
    <n v="2018"/>
    <s v="2018-533"/>
    <s v="SGD"/>
    <n v="200"/>
    <n v="165.79"/>
  </r>
  <r>
    <x v="7"/>
    <s v="Tech Systems"/>
    <s v="SGD"/>
    <n v="200"/>
    <n v="165.79"/>
    <s v="CEI PCBA"/>
    <s v="Racal system ID#90245WP72"/>
    <x v="0"/>
    <m/>
    <m/>
    <n v="2018"/>
    <s v="2018-533"/>
    <s v="SGD"/>
    <n v="200"/>
    <n v="165.79"/>
  </r>
  <r>
    <x v="7"/>
    <s v="Tech Systems"/>
    <s v="SGD"/>
    <n v="200"/>
    <n v="165.79"/>
    <s v="CEI PCBA"/>
    <s v="Racal system ID#90242WP72"/>
    <x v="0"/>
    <m/>
    <m/>
    <n v="2018"/>
    <s v="2018-533"/>
    <s v="SGD"/>
    <n v="200"/>
    <n v="165.79"/>
  </r>
  <r>
    <x v="7"/>
    <s v="Tektronix"/>
    <s v="SGD"/>
    <n v="1370"/>
    <n v="1135.6400000000001"/>
    <s v="CEI PCBA"/>
    <s v="Racal system"/>
    <x v="0"/>
    <m/>
    <m/>
    <n v="2018"/>
    <s v="2018-533"/>
    <s v="SGD"/>
    <n v="1370"/>
    <n v="1135.6400000000001"/>
  </r>
  <r>
    <x v="8"/>
    <s v="Tech Systems"/>
    <m/>
    <m/>
    <m/>
    <s v="CEI PCBA (UK)"/>
    <s v="TE82900 Waters RF Gen"/>
    <x v="1"/>
    <m/>
    <m/>
    <s v="NA"/>
    <s v="NA"/>
    <s v="SGD"/>
    <n v="0"/>
    <n v="0"/>
  </r>
  <r>
    <x v="8"/>
    <s v="Tech Systems"/>
    <m/>
    <m/>
    <m/>
    <s v="CEI PCBA (UK)"/>
    <s v="WAT3 Micromass ID#3460"/>
    <x v="1"/>
    <m/>
    <m/>
    <s v="NA"/>
    <s v="NA"/>
    <s v="SGD"/>
    <n v="0"/>
    <n v="0"/>
  </r>
  <r>
    <x v="8"/>
    <s v="Tech Systems"/>
    <m/>
    <m/>
    <m/>
    <s v="CEI PCBA (UK)"/>
    <s v="WAT8 Quad Test (WA-4748/4809/4763/4764/4765"/>
    <x v="1"/>
    <m/>
    <m/>
    <s v="NA"/>
    <s v="NA"/>
    <s v="SGD"/>
    <n v="0"/>
    <n v="0"/>
  </r>
  <r>
    <x v="6"/>
    <s v="ESSCO"/>
    <m/>
    <m/>
    <m/>
    <s v="CEI PCBA (UK)"/>
    <s v="GTS2 82988-9 ID# 93181"/>
    <x v="1"/>
    <m/>
    <m/>
    <s v="NA"/>
    <s v="NA"/>
    <s v="SGD"/>
    <n v="0"/>
    <n v="0"/>
  </r>
  <r>
    <x v="9"/>
    <s v="ESSCO"/>
    <m/>
    <m/>
    <m/>
    <s v="CEI PCBA (UK)"/>
    <s v="GTS1 91743"/>
    <x v="1"/>
    <m/>
    <m/>
    <s v="NA"/>
    <s v="NA"/>
    <s v="SGD"/>
    <n v="0"/>
    <n v="0"/>
  </r>
  <r>
    <x v="10"/>
    <s v="Tech Systems"/>
    <m/>
    <m/>
    <m/>
    <s v="CEI PCBA (UK)"/>
    <s v="TE82934-2 (RF DC BOX Functional Tester)"/>
    <x v="1"/>
    <m/>
    <m/>
    <s v="NA"/>
    <s v="NA"/>
    <s v="SGD"/>
    <n v="0"/>
    <n v="0"/>
  </r>
  <r>
    <x v="10"/>
    <s v="Tech Systems"/>
    <m/>
    <m/>
    <m/>
    <s v="CEI PCBA (UK)"/>
    <s v="TE82934-2 (RF DC BOX Functional Tester)"/>
    <x v="1"/>
    <m/>
    <m/>
    <s v="NA"/>
    <s v="NA"/>
    <s v="SGD"/>
    <n v="0"/>
    <n v="0"/>
  </r>
  <r>
    <x v="9"/>
    <s v="TSIA"/>
    <s v="SGD"/>
    <n v="81"/>
    <n v="59.34"/>
    <s v="Flex"/>
    <m/>
    <x v="3"/>
    <m/>
    <m/>
    <s v="Q3 2018"/>
    <s v="2019-017"/>
    <s v="SGD"/>
    <n v="81"/>
    <n v="59.34"/>
  </r>
  <r>
    <x v="2"/>
    <s v="Ming Deng"/>
    <s v="SGD"/>
    <n v="80"/>
    <n v="59.29"/>
    <s v="Flex"/>
    <m/>
    <x v="3"/>
    <d v="2019-03-27T00:00:00"/>
    <s v="2019-178"/>
    <s v="1H 2018"/>
    <s v="2018-309"/>
    <s v="SGD"/>
    <n v="72"/>
    <n v="53.7"/>
  </r>
  <r>
    <x v="7"/>
    <s v="Ming Deng"/>
    <s v="SGD"/>
    <n v="72"/>
    <n v="52.75"/>
    <s v="Flex"/>
    <m/>
    <x v="3"/>
    <m/>
    <m/>
    <s v="Q3 2018"/>
    <s v="2019-017"/>
    <s v="SGD"/>
    <n v="72"/>
    <n v="52.75"/>
  </r>
  <r>
    <x v="1"/>
    <s v="Flex Internal"/>
    <s v="USD"/>
    <n v="33.340000000000003"/>
    <n v="33.340000000000003"/>
    <s v="Flex"/>
    <m/>
    <x v="3"/>
    <m/>
    <m/>
    <s v="1H 2018"/>
    <s v="2018-309"/>
    <s v="USD"/>
    <n v="33.340000000000003"/>
    <n v="33.340000000000003"/>
  </r>
  <r>
    <x v="1"/>
    <s v="Flex Internal"/>
    <s v="USD"/>
    <n v="33.340000000000003"/>
    <n v="33.340000000000003"/>
    <s v="Flex"/>
    <m/>
    <x v="3"/>
    <m/>
    <m/>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Ming Deng"/>
    <s v="SGD"/>
    <n v="80"/>
    <n v="59.29"/>
    <s v="Flex"/>
    <m/>
    <x v="3"/>
    <d v="2019-03-27T00:00:00"/>
    <s v="2019-178"/>
    <s v="1H 2018"/>
    <s v="2018-309"/>
    <s v="SGD"/>
    <n v="72"/>
    <n v="53.7"/>
  </r>
  <r>
    <x v="7"/>
    <s v="Ming Deng"/>
    <s v="SGD"/>
    <n v="72"/>
    <n v="52.75"/>
    <s v="Flex"/>
    <m/>
    <x v="3"/>
    <m/>
    <m/>
    <s v="Q3 2018"/>
    <s v="2019-017"/>
    <s v="SGD"/>
    <n v="72"/>
    <n v="52.75"/>
  </r>
  <r>
    <x v="2"/>
    <s v="Ming Deng"/>
    <s v="SGD"/>
    <n v="80"/>
    <n v="59.29"/>
    <s v="Flex"/>
    <m/>
    <x v="3"/>
    <d v="2019-03-27T00:00:00"/>
    <s v="2019-178"/>
    <s v="1H 2018"/>
    <s v="2018-309"/>
    <s v="SGD"/>
    <n v="72"/>
    <n v="53.7"/>
  </r>
  <r>
    <x v="7"/>
    <s v="Ming Deng"/>
    <s v="SGD"/>
    <n v="72"/>
    <n v="52.75"/>
    <s v="Flex"/>
    <m/>
    <x v="3"/>
    <m/>
    <m/>
    <s v="Q3 2018"/>
    <s v="2019-017"/>
    <s v="SGD"/>
    <n v="72"/>
    <n v="52.75"/>
  </r>
  <r>
    <x v="4"/>
    <s v="Flex Internal"/>
    <s v="USD"/>
    <n v="33.4"/>
    <n v="33.4"/>
    <s v="Flex"/>
    <m/>
    <x v="3"/>
    <d v="2019-03-26T00:00:00"/>
    <s v="2019-148"/>
    <s v="1H 2018"/>
    <s v="2018-309"/>
    <s v="USD"/>
    <n v="33.4"/>
    <n v="33.4"/>
  </r>
  <r>
    <x v="4"/>
    <s v="Flex Internal"/>
    <s v="USD"/>
    <n v="33.4"/>
    <n v="33.4"/>
    <s v="Flex"/>
    <m/>
    <x v="3"/>
    <d v="2019-03-26T00:00:00"/>
    <s v="2019-148"/>
    <s v="1H 2018"/>
    <s v="2018-309"/>
    <s v="USD"/>
    <n v="33.4"/>
    <n v="33.4"/>
  </r>
  <r>
    <x v="5"/>
    <s v="Flex Internal"/>
    <s v="USD"/>
    <n v="141.94"/>
    <n v="141.94"/>
    <s v="Flex"/>
    <m/>
    <x v="3"/>
    <m/>
    <m/>
    <s v="1H 2018"/>
    <s v="2018-309"/>
    <s v="USD"/>
    <n v="141.94"/>
    <n v="141.94"/>
  </r>
  <r>
    <x v="11"/>
    <s v="Flex Internal"/>
    <s v="USD"/>
    <n v="141.94"/>
    <n v="141.94"/>
    <s v="Flex"/>
    <m/>
    <x v="3"/>
    <m/>
    <m/>
    <s v="Nov 2018"/>
    <s v="2019-018"/>
    <s v="USD"/>
    <n v="141.94"/>
    <n v="141.94"/>
  </r>
  <r>
    <x v="5"/>
    <s v="Flex Internal"/>
    <s v="USD"/>
    <n v="141.94"/>
    <n v="141.94"/>
    <s v="Flex"/>
    <m/>
    <x v="3"/>
    <m/>
    <m/>
    <s v="1H 2018"/>
    <s v="2018-309"/>
    <s v="USD"/>
    <n v="141.94"/>
    <n v="141.94"/>
  </r>
  <r>
    <x v="11"/>
    <s v="Flex Internal"/>
    <s v="USD"/>
    <n v="141.94"/>
    <n v="141.94"/>
    <s v="Flex"/>
    <m/>
    <x v="3"/>
    <m/>
    <m/>
    <s v="Nov 2018"/>
    <s v="2019-018"/>
    <s v="USD"/>
    <n v="141.94"/>
    <n v="141.94"/>
  </r>
  <r>
    <x v="4"/>
    <s v="Flex Internal"/>
    <s v="USD"/>
    <n v="141.94"/>
    <n v="141.94"/>
    <s v="Flex"/>
    <m/>
    <x v="3"/>
    <d v="2019-03-26T00:00:00"/>
    <s v="2019-148"/>
    <s v="1H 2018"/>
    <s v="2018-309"/>
    <s v="USD"/>
    <n v="141.94"/>
    <n v="141.94"/>
  </r>
  <r>
    <x v="9"/>
    <s v="Flex Internal"/>
    <s v="USD"/>
    <n v="141.94"/>
    <n v="141.94"/>
    <s v="Flex"/>
    <m/>
    <x v="3"/>
    <m/>
    <m/>
    <s v="Q3 2018"/>
    <s v="2019-017"/>
    <s v="USD"/>
    <n v="141.94"/>
    <n v="141.94"/>
  </r>
  <r>
    <x v="6"/>
    <s v="Flex Internal"/>
    <s v="USD"/>
    <n v="141.94"/>
    <n v="141.94"/>
    <s v="Flex"/>
    <m/>
    <x v="3"/>
    <m/>
    <m/>
    <s v="1H 2018"/>
    <s v="2018-309"/>
    <s v="USD"/>
    <n v="141.94"/>
    <n v="141.94"/>
  </r>
  <r>
    <x v="3"/>
    <s v="Flex Internal"/>
    <s v="USD"/>
    <n v="141.94"/>
    <n v="141.94"/>
    <s v="Flex"/>
    <m/>
    <x v="3"/>
    <m/>
    <m/>
    <s v="Dec 2018"/>
    <s v="2019-127"/>
    <s v="USD"/>
    <n v="141.94"/>
    <n v="141.94"/>
  </r>
  <r>
    <x v="4"/>
    <s v="Flex Internal"/>
    <s v="USD"/>
    <n v="141.94"/>
    <n v="141.94"/>
    <s v="Flex"/>
    <m/>
    <x v="3"/>
    <d v="2019-03-26T00:00:00"/>
    <s v="2019-148"/>
    <s v="1H 2018"/>
    <s v="2018-309"/>
    <s v="USD"/>
    <n v="141.94"/>
    <n v="141.94"/>
  </r>
  <r>
    <x v="9"/>
    <s v="Flex Internal"/>
    <s v="USD"/>
    <n v="141.94"/>
    <n v="141.94"/>
    <s v="Flex"/>
    <m/>
    <x v="3"/>
    <m/>
    <m/>
    <s v="Q3 2018"/>
    <s v="2019-017"/>
    <s v="USD"/>
    <n v="141.94"/>
    <n v="141.94"/>
  </r>
  <r>
    <x v="2"/>
    <s v="Ming Deng"/>
    <s v="SGD"/>
    <n v="80"/>
    <n v="59.29"/>
    <s v="Flex"/>
    <m/>
    <x v="3"/>
    <d v="2019-03-27T00:00:00"/>
    <s v="2019-178"/>
    <s v="1H 2018"/>
    <s v="2018-309"/>
    <s v="SGD"/>
    <n v="72"/>
    <n v="53.7"/>
  </r>
  <r>
    <x v="7"/>
    <s v="Ming Deng"/>
    <s v="SGD"/>
    <n v="72"/>
    <n v="52.75"/>
    <s v="Flex"/>
    <m/>
    <x v="3"/>
    <m/>
    <m/>
    <s v="Q3 2018"/>
    <s v="2019-017"/>
    <s v="SGD"/>
    <n v="72"/>
    <n v="52.75"/>
  </r>
  <r>
    <x v="4"/>
    <s v="Flex Internal"/>
    <s v="USD"/>
    <n v="33.4"/>
    <n v="33.4"/>
    <s v="Flex"/>
    <m/>
    <x v="3"/>
    <d v="2019-03-26T00:00:00"/>
    <s v="2019-148"/>
    <s v="1H 2018"/>
    <s v="2018-309"/>
    <s v="USD"/>
    <n v="33.4"/>
    <n v="33.4"/>
  </r>
  <r>
    <x v="4"/>
    <s v="Flex Internal"/>
    <s v="USD"/>
    <n v="33.4"/>
    <n v="33.4"/>
    <s v="Flex"/>
    <m/>
    <x v="3"/>
    <d v="2019-03-26T00:00:00"/>
    <s v="2019-148"/>
    <s v="1H 2018"/>
    <s v="2018-309"/>
    <s v="USD"/>
    <n v="33.4"/>
    <n v="33.4"/>
  </r>
  <r>
    <x v="1"/>
    <s v="Flex Internal"/>
    <s v="USD"/>
    <n v="33.4"/>
    <n v="33.4"/>
    <s v="Flex"/>
    <m/>
    <x v="3"/>
    <m/>
    <m/>
    <s v="1H 2018"/>
    <s v="2018-309"/>
    <s v="USD"/>
    <n v="33.4"/>
    <n v="33.4"/>
  </r>
  <r>
    <x v="1"/>
    <s v="Flex Internal"/>
    <s v="USD"/>
    <n v="33.4"/>
    <n v="33.4"/>
    <s v="Flex"/>
    <m/>
    <x v="3"/>
    <m/>
    <m/>
    <s v="1H 2018"/>
    <s v="2018-309"/>
    <s v="USD"/>
    <n v="33.4"/>
    <n v="33.4"/>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1"/>
    <s v="Flex Internal"/>
    <s v="USD"/>
    <n v="33.340000000000003"/>
    <n v="33.340000000000003"/>
    <s v="Flex"/>
    <m/>
    <x v="3"/>
    <m/>
    <m/>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4"/>
    <s v="TSIA"/>
    <s v="SGD"/>
    <n v="72"/>
    <n v="52.95"/>
    <s v="Flex"/>
    <m/>
    <x v="3"/>
    <d v="2019-03-26T00:00:00"/>
    <s v="2019-148"/>
    <s v="1H 2018"/>
    <s v="2018-309"/>
    <s v="SGD"/>
    <n v="72"/>
    <n v="53.7"/>
  </r>
  <r>
    <x v="4"/>
    <s v="TSIA"/>
    <s v="SGD"/>
    <n v="72"/>
    <n v="52.95"/>
    <s v="Flex"/>
    <m/>
    <x v="3"/>
    <d v="2019-03-26T00:00:00"/>
    <s v="2019-148"/>
    <s v="1H 2018"/>
    <s v="2018-309"/>
    <s v="SGD"/>
    <n v="72"/>
    <n v="53.7"/>
  </r>
  <r>
    <x v="4"/>
    <s v="Micro Precision"/>
    <s v="SGD"/>
    <n v="300"/>
    <n v="220.64"/>
    <s v="Flex"/>
    <m/>
    <x v="3"/>
    <d v="2019-03-26T00:00:00"/>
    <s v="2019-148"/>
    <s v="1H 2018"/>
    <s v="2018-309"/>
    <s v="SGD"/>
    <n v="300"/>
    <n v="223.76"/>
  </r>
  <r>
    <x v="8"/>
    <s v="SGS"/>
    <s v="SGD"/>
    <n v="316"/>
    <n v="231.5"/>
    <s v="Flex"/>
    <m/>
    <x v="3"/>
    <m/>
    <m/>
    <s v="Q3 2018"/>
    <s v="2019-017"/>
    <s v="SGD"/>
    <n v="316"/>
    <n v="231.5"/>
  </r>
  <r>
    <x v="0"/>
    <s v="Flex Internal"/>
    <s v="USD"/>
    <n v="141.94"/>
    <n v="141.94"/>
    <s v="Flex"/>
    <m/>
    <x v="3"/>
    <d v="2019-05-08T00:00:00"/>
    <s v="2019-219"/>
    <s v="1H 2018"/>
    <s v="2018-309"/>
    <s v="USD"/>
    <n v="141.94"/>
    <n v="141.94"/>
  </r>
  <r>
    <x v="8"/>
    <s v="Flex Internal"/>
    <s v="USD"/>
    <n v="141.94"/>
    <n v="141.94"/>
    <s v="Flex"/>
    <m/>
    <x v="3"/>
    <m/>
    <m/>
    <s v="Q3 2018"/>
    <s v="2019-017"/>
    <s v="USD"/>
    <n v="141.94"/>
    <n v="141.94"/>
  </r>
  <r>
    <x v="2"/>
    <s v="Ming Deng"/>
    <s v="SGD"/>
    <n v="80"/>
    <n v="59.29"/>
    <s v="Flex"/>
    <m/>
    <x v="3"/>
    <d v="2019-03-27T00:00:00"/>
    <s v="2019-178"/>
    <s v="1H 2018"/>
    <s v="2018-309"/>
    <s v="SGD"/>
    <n v="72"/>
    <n v="53.7"/>
  </r>
  <r>
    <x v="7"/>
    <s v="Ming Deng"/>
    <s v="SGD"/>
    <n v="72"/>
    <n v="52.75"/>
    <s v="Flex"/>
    <m/>
    <x v="3"/>
    <m/>
    <m/>
    <s v="Q3 2018"/>
    <s v="2019-017"/>
    <s v="SGD"/>
    <n v="72"/>
    <n v="52.75"/>
  </r>
  <r>
    <x v="8"/>
    <s v="SGS"/>
    <s v="SGD"/>
    <n v="218"/>
    <n v="159.71"/>
    <s v="Flex"/>
    <m/>
    <x v="3"/>
    <m/>
    <m/>
    <s v="Q3 2018"/>
    <s v="2019-017"/>
    <s v="SGD"/>
    <n v="218"/>
    <n v="159.71"/>
  </r>
  <r>
    <x v="9"/>
    <s v="TSIA"/>
    <s v="SGD"/>
    <n v="108"/>
    <n v="79.12"/>
    <s v="Flex"/>
    <m/>
    <x v="3"/>
    <m/>
    <m/>
    <s v="Q3 2018"/>
    <s v="2019-017"/>
    <s v="SGD"/>
    <n v="108"/>
    <n v="79.12"/>
  </r>
  <r>
    <x v="4"/>
    <s v="Flex Internal"/>
    <s v="USD"/>
    <n v="33.4"/>
    <n v="33.4"/>
    <s v="Flex"/>
    <m/>
    <x v="3"/>
    <d v="2019-03-26T00:00:00"/>
    <s v="2019-148"/>
    <s v="1H 2018"/>
    <s v="2018-309"/>
    <s v="USD"/>
    <n v="33.4"/>
    <n v="33.4"/>
  </r>
  <r>
    <x v="3"/>
    <s v="Micro Precision"/>
    <s v="SGD"/>
    <n v="300"/>
    <n v="217.74"/>
    <s v="Flex"/>
    <m/>
    <x v="3"/>
    <m/>
    <m/>
    <s v="Nov 2018"/>
    <s v="2019-018"/>
    <s v="SGD"/>
    <n v="300"/>
    <n v="217.74"/>
  </r>
  <r>
    <x v="0"/>
    <s v="Keysight"/>
    <s v="SGD"/>
    <n v="283"/>
    <n v="209.74"/>
    <s v="Flex"/>
    <m/>
    <x v="3"/>
    <d v="2019-05-08T00:00:00"/>
    <s v="2019-219"/>
    <s v="1H 2018"/>
    <s v="2018-309"/>
    <s v="SGD"/>
    <n v="270"/>
    <n v="201.39"/>
  </r>
  <r>
    <x v="10"/>
    <s v="Micro Precision"/>
    <s v="SGD"/>
    <n v="300"/>
    <n v="219.78"/>
    <s v="Flex"/>
    <m/>
    <x v="3"/>
    <m/>
    <m/>
    <s v="Q3 2018"/>
    <s v="2019-017"/>
    <s v="SGD"/>
    <n v="300"/>
    <n v="219.78"/>
  </r>
  <r>
    <x v="1"/>
    <s v="Flex Internal"/>
    <s v="USD"/>
    <n v="141.94"/>
    <n v="141.94"/>
    <s v="Flex"/>
    <m/>
    <x v="3"/>
    <m/>
    <m/>
    <s v="1H 2018"/>
    <s v="2018-309"/>
    <s v="USD"/>
    <n v="141.94"/>
    <n v="141.94"/>
  </r>
  <r>
    <x v="7"/>
    <s v="Particle Measuring Systems"/>
    <s v="SGD"/>
    <n v="1848"/>
    <n v="1353.85"/>
    <s v="Flex"/>
    <m/>
    <x v="3"/>
    <m/>
    <m/>
    <s v="Q3 2018"/>
    <s v="2019-017"/>
    <s v="SGD"/>
    <n v="1848"/>
    <n v="1353.85"/>
  </r>
  <r>
    <x v="1"/>
    <s v="Ming Deng"/>
    <s v="SGD"/>
    <n v="72"/>
    <n v="52.95"/>
    <s v="Flex"/>
    <s v="Calibration report is not yet received from calibration house , we will include the claim in Apr_x000a_Moved to Feb’19 Cal Claim due to : Faulty Part of Eqid 0497."/>
    <x v="3"/>
    <m/>
    <m/>
    <s v="1H 2018"/>
    <s v="2018-309"/>
    <s v="SGD"/>
    <n v="72"/>
    <n v="53.7"/>
  </r>
  <r>
    <x v="9"/>
    <s v="Ming Deng"/>
    <s v="SGD"/>
    <n v="72"/>
    <n v="52.75"/>
    <s v="Flex"/>
    <m/>
    <x v="3"/>
    <m/>
    <m/>
    <s v="Q3 2018"/>
    <s v="2019-017"/>
    <s v="SGD"/>
    <n v="72"/>
    <n v="52.75"/>
  </r>
  <r>
    <x v="2"/>
    <s v="Ming Deng"/>
    <s v="SGD"/>
    <n v="72"/>
    <n v="53.36"/>
    <s v="Flex"/>
    <m/>
    <x v="3"/>
    <d v="2019-03-27T00:00:00"/>
    <s v="2019-178"/>
    <s v="1H 2018"/>
    <s v="2018-309"/>
    <s v="SGD"/>
    <n v="72"/>
    <n v="53.7"/>
  </r>
  <r>
    <x v="7"/>
    <s v="Ming Deng"/>
    <s v="SGD"/>
    <n v="72"/>
    <n v="52.75"/>
    <s v="Flex"/>
    <m/>
    <x v="3"/>
    <m/>
    <m/>
    <s v="Q3 2018"/>
    <s v="2019-017"/>
    <s v="SGD"/>
    <n v="72"/>
    <n v="52.75"/>
  </r>
  <r>
    <x v="4"/>
    <s v="Ming Deng"/>
    <s v="SGD"/>
    <n v="72"/>
    <n v="52.95"/>
    <s v="Flex"/>
    <m/>
    <x v="3"/>
    <d v="2019-03-26T00:00:00"/>
    <s v="2019-148"/>
    <s v="1H 2018"/>
    <s v="2018-309"/>
    <s v="SGD"/>
    <n v="72"/>
    <n v="53.7"/>
  </r>
  <r>
    <x v="9"/>
    <s v="Ming Deng"/>
    <s v="SGD"/>
    <n v="72"/>
    <n v="52.75"/>
    <s v="Flex"/>
    <m/>
    <x v="3"/>
    <m/>
    <m/>
    <s v="Q3 2018"/>
    <s v="2019-017"/>
    <s v="SGD"/>
    <n v="72"/>
    <n v="52.75"/>
  </r>
  <r>
    <x v="6"/>
    <s v="Ming Deng"/>
    <s v="SGD"/>
    <n v="72"/>
    <n v="53.7"/>
    <s v="Flex"/>
    <s v="Next calibration due June 19"/>
    <x v="3"/>
    <m/>
    <m/>
    <s v="1H 2018"/>
    <s v="2018-309"/>
    <s v="SGD"/>
    <n v="72"/>
    <n v="53.7"/>
  </r>
  <r>
    <x v="3"/>
    <s v="Ming Deng"/>
    <s v="SGD"/>
    <n v="72"/>
    <n v="52.26"/>
    <s v="Flex"/>
    <m/>
    <x v="3"/>
    <m/>
    <m/>
    <s v="Dec 2018"/>
    <s v="2019-127"/>
    <s v="SGD"/>
    <n v="72"/>
    <n v="52.26"/>
  </r>
  <r>
    <x v="4"/>
    <s v="Ming Deng"/>
    <s v="SGD"/>
    <n v="72"/>
    <n v="52.95"/>
    <s v="Flex"/>
    <m/>
    <x v="3"/>
    <d v="2019-03-26T00:00:00"/>
    <s v="2019-148"/>
    <s v="1H 2018"/>
    <s v="2018-309"/>
    <s v="SGD"/>
    <n v="72"/>
    <n v="53.7"/>
  </r>
  <r>
    <x v="9"/>
    <s v="Ming Deng"/>
    <s v="SGD"/>
    <n v="72"/>
    <n v="52.75"/>
    <s v="Flex"/>
    <m/>
    <x v="3"/>
    <m/>
    <m/>
    <s v="Q3 2018"/>
    <s v="2019-017"/>
    <s v="SGD"/>
    <n v="72"/>
    <n v="52.75"/>
  </r>
  <r>
    <x v="4"/>
    <s v="Ming Deng"/>
    <s v="SGD"/>
    <n v="72"/>
    <n v="52.95"/>
    <s v="Flex"/>
    <m/>
    <x v="3"/>
    <d v="2019-03-26T00:00:00"/>
    <s v="2019-148"/>
    <s v="1H 2018"/>
    <s v="2018-309"/>
    <s v="SGD"/>
    <n v="72"/>
    <n v="53.7"/>
  </r>
  <r>
    <x v="9"/>
    <s v="Ming Deng"/>
    <s v="SGD"/>
    <n v="72"/>
    <n v="52.75"/>
    <s v="Flex"/>
    <m/>
    <x v="3"/>
    <m/>
    <m/>
    <s v="Q3 2018"/>
    <s v="2019-017"/>
    <s v="SGD"/>
    <n v="72"/>
    <n v="52.75"/>
  </r>
  <r>
    <x v="4"/>
    <s v="Ming Deng"/>
    <s v="SGD"/>
    <n v="72"/>
    <n v="52.95"/>
    <s v="Flex"/>
    <m/>
    <x v="3"/>
    <d v="2019-03-26T00:00:00"/>
    <s v="2019-148"/>
    <s v="1H 2018"/>
    <s v="2018-309"/>
    <s v="SGD"/>
    <n v="72"/>
    <n v="53.7"/>
  </r>
  <r>
    <x v="9"/>
    <s v="Ming Deng"/>
    <s v="SGD"/>
    <n v="72"/>
    <n v="52.75"/>
    <s v="Flex"/>
    <m/>
    <x v="3"/>
    <m/>
    <m/>
    <s v="Q3 2018"/>
    <s v="2019-017"/>
    <s v="SGD"/>
    <n v="72"/>
    <n v="52.75"/>
  </r>
  <r>
    <x v="2"/>
    <s v="Ming Deng"/>
    <s v="SGD"/>
    <n v="72"/>
    <n v="53.36"/>
    <s v="Flex"/>
    <m/>
    <x v="3"/>
    <d v="2019-03-27T00:00:00"/>
    <s v="2019-178"/>
    <s v="1H 2018"/>
    <s v="2018-309"/>
    <s v="SGD"/>
    <n v="72"/>
    <n v="53.7"/>
  </r>
  <r>
    <x v="7"/>
    <s v="Ming Deng"/>
    <s v="SGD"/>
    <n v="72"/>
    <n v="52.75"/>
    <s v="Flex"/>
    <m/>
    <x v="3"/>
    <m/>
    <m/>
    <s v="Q3 2018"/>
    <s v="2019-017"/>
    <s v="SGD"/>
    <n v="72"/>
    <n v="52.75"/>
  </r>
  <r>
    <x v="2"/>
    <s v="Ming Deng"/>
    <s v="SGD"/>
    <n v="80"/>
    <n v="59.29"/>
    <s v="Flex"/>
    <m/>
    <x v="3"/>
    <d v="2019-03-27T00:00:00"/>
    <s v="2019-178"/>
    <s v="1H 2018"/>
    <s v="2018-309"/>
    <s v="SGD"/>
    <n v="64"/>
    <n v="47.74"/>
  </r>
  <r>
    <x v="7"/>
    <s v="Ming Deng"/>
    <s v="SGD"/>
    <n v="64"/>
    <n v="46.89"/>
    <s v="Flex"/>
    <m/>
    <x v="3"/>
    <m/>
    <m/>
    <s v="Q3 2018"/>
    <s v="2019-017"/>
    <s v="SGD"/>
    <n v="64"/>
    <n v="46.89"/>
  </r>
  <r>
    <x v="2"/>
    <s v="Ming Deng"/>
    <s v="SGD"/>
    <n v="32"/>
    <n v="23.72"/>
    <s v="Flex"/>
    <m/>
    <x v="3"/>
    <d v="2019-03-27T00:00:00"/>
    <s v="2019-178"/>
    <s v="1H 2018"/>
    <s v="2018-309"/>
    <s v="SGD"/>
    <n v="32"/>
    <n v="23.87"/>
  </r>
  <r>
    <x v="7"/>
    <s v="Ming Deng"/>
    <s v="SGD"/>
    <n v="32"/>
    <n v="23.44"/>
    <s v="Flex"/>
    <m/>
    <x v="3"/>
    <m/>
    <m/>
    <s v="Q3 2018"/>
    <s v="2019-017"/>
    <s v="SGD"/>
    <n v="32"/>
    <n v="23.44"/>
  </r>
  <r>
    <x v="2"/>
    <s v="Ming Deng"/>
    <s v="SGD"/>
    <n v="27"/>
    <n v="20.010000000000002"/>
    <s v="Flex"/>
    <m/>
    <x v="3"/>
    <d v="2019-03-27T00:00:00"/>
    <s v="2019-178"/>
    <s v="1H 2018"/>
    <s v="2018-309"/>
    <s v="SGD"/>
    <n v="24"/>
    <n v="17.899999999999999"/>
  </r>
  <r>
    <x v="7"/>
    <s v="Ming Deng"/>
    <s v="SGD"/>
    <n v="32"/>
    <n v="23.44"/>
    <s v="Flex"/>
    <m/>
    <x v="3"/>
    <m/>
    <m/>
    <s v="Q3 2018"/>
    <s v="2019-017"/>
    <s v="SGD"/>
    <n v="32"/>
    <n v="23.44"/>
  </r>
  <r>
    <x v="9"/>
    <s v="Caltek"/>
    <s v="SGD"/>
    <n v="390"/>
    <n v="285.70999999999998"/>
    <s v="Flex"/>
    <m/>
    <x v="3"/>
    <m/>
    <m/>
    <s v="Q3 2018"/>
    <s v="2019-017"/>
    <s v="SGD"/>
    <n v="390"/>
    <n v="285.70999999999998"/>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0"/>
    <s v="Flex Internal"/>
    <s v="USD"/>
    <n v="105.29"/>
    <n v="105.29"/>
    <s v="Flex"/>
    <m/>
    <x v="3"/>
    <d v="2019-05-08T00:00:00"/>
    <s v="2019-219"/>
    <s v="1H 2018"/>
    <s v="2018-309"/>
    <s v="USD"/>
    <n v="105.29"/>
    <n v="105.29"/>
  </r>
  <r>
    <x v="5"/>
    <s v="Flex Internal"/>
    <s v="USD"/>
    <n v="105.29"/>
    <n v="105.29"/>
    <s v="Flex"/>
    <m/>
    <x v="3"/>
    <m/>
    <m/>
    <s v="1H 2018"/>
    <s v="2018-309"/>
    <s v="USD"/>
    <n v="105.29"/>
    <n v="105.29"/>
  </r>
  <r>
    <x v="5"/>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5"/>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2"/>
    <s v="Ming Deng"/>
    <s v="SGD"/>
    <n v="80"/>
    <n v="59.29"/>
    <s v="Flex"/>
    <m/>
    <x v="3"/>
    <d v="2019-03-27T00:00:00"/>
    <s v="2019-178"/>
    <s v="1H 2018"/>
    <s v="2018-309"/>
    <s v="SGD"/>
    <n v="64"/>
    <n v="47.74"/>
  </r>
  <r>
    <x v="7"/>
    <s v="Ming Deng"/>
    <s v="SGD"/>
    <n v="64"/>
    <n v="46.89"/>
    <s v="Flex"/>
    <m/>
    <x v="3"/>
    <m/>
    <m/>
    <s v="Q3 2018"/>
    <s v="2019-017"/>
    <s v="SGD"/>
    <n v="64"/>
    <n v="46.89"/>
  </r>
  <r>
    <x v="2"/>
    <s v="Flex Internal"/>
    <s v="USD"/>
    <n v="105.29"/>
    <n v="105.29"/>
    <s v="Flex"/>
    <m/>
    <x v="3"/>
    <d v="2019-03-27T00:00:00"/>
    <s v="2019-178"/>
    <s v="1H 2018"/>
    <s v="2018-309"/>
    <s v="USD"/>
    <n v="105.29"/>
    <n v="105.29"/>
  </r>
  <r>
    <x v="6"/>
    <s v="Flex Internal"/>
    <s v="USD"/>
    <n v="105.29"/>
    <n v="105.29"/>
    <s v="Flex"/>
    <m/>
    <x v="3"/>
    <m/>
    <m/>
    <s v="1H 2018"/>
    <s v="2018-309"/>
    <s v="USD"/>
    <n v="105.29"/>
    <n v="105.29"/>
  </r>
  <r>
    <x v="9"/>
    <s v="Flex Internal"/>
    <s v="USD"/>
    <n v="105.29"/>
    <n v="105.29"/>
    <s v="Flex"/>
    <m/>
    <x v="3"/>
    <m/>
    <m/>
    <s v="Q3 2018"/>
    <s v="2019-017"/>
    <s v="USD"/>
    <n v="105.29"/>
    <n v="105.29"/>
  </r>
  <r>
    <x v="6"/>
    <s v="Flex Internal"/>
    <s v="USD"/>
    <n v="105.29"/>
    <n v="105.29"/>
    <s v="Flex"/>
    <m/>
    <x v="3"/>
    <m/>
    <m/>
    <s v="1H 2018"/>
    <s v="2018-309"/>
    <s v="USD"/>
    <n v="105.29"/>
    <n v="105.29"/>
  </r>
  <r>
    <x v="9"/>
    <s v="Flex Internal"/>
    <s v="USD"/>
    <n v="105.29"/>
    <n v="105.29"/>
    <s v="Flex"/>
    <m/>
    <x v="3"/>
    <m/>
    <m/>
    <s v="Q3 2018"/>
    <s v="2019-017"/>
    <s v="USD"/>
    <n v="105.29"/>
    <n v="105.29"/>
  </r>
  <r>
    <x v="9"/>
    <s v="Flex Internal"/>
    <s v="USD"/>
    <n v="105.29"/>
    <n v="105.29"/>
    <s v="Flex"/>
    <m/>
    <x v="3"/>
    <m/>
    <m/>
    <s v="Q3 2018"/>
    <s v="2019-017"/>
    <s v="USD"/>
    <n v="105.29"/>
    <n v="105.29"/>
  </r>
  <r>
    <x v="6"/>
    <s v="Flex Internal"/>
    <s v="USD"/>
    <n v="105.29"/>
    <n v="105.29"/>
    <s v="Flex"/>
    <m/>
    <x v="3"/>
    <m/>
    <m/>
    <s v="1H 2018"/>
    <s v="2018-309"/>
    <s v="USD"/>
    <n v="105.29"/>
    <n v="105.29"/>
  </r>
  <r>
    <x v="6"/>
    <s v="Flex Internal"/>
    <s v="USD"/>
    <n v="105.29"/>
    <n v="105.29"/>
    <s v="Flex"/>
    <m/>
    <x v="3"/>
    <m/>
    <m/>
    <s v="1H 2018"/>
    <s v="2018-309"/>
    <s v="USD"/>
    <n v="105.29"/>
    <n v="105.29"/>
  </r>
  <r>
    <x v="6"/>
    <s v="Flex Internal"/>
    <s v="USD"/>
    <n v="105.29"/>
    <n v="105.29"/>
    <s v="Flex"/>
    <m/>
    <x v="3"/>
    <m/>
    <m/>
    <s v="1H 2018"/>
    <s v="2018-309"/>
    <s v="USD"/>
    <n v="105.29"/>
    <n v="105.29"/>
  </r>
  <r>
    <x v="9"/>
    <s v="Flex Internal"/>
    <s v="USD"/>
    <n v="105.29"/>
    <n v="105.29"/>
    <s v="Flex"/>
    <m/>
    <x v="3"/>
    <m/>
    <m/>
    <s v="Q3 2018"/>
    <s v="2019-017"/>
    <s v="USD"/>
    <n v="105.29"/>
    <n v="105.29"/>
  </r>
  <r>
    <x v="9"/>
    <s v="Flex Internal"/>
    <s v="USD"/>
    <n v="105.29"/>
    <n v="105.29"/>
    <s v="Flex"/>
    <m/>
    <x v="3"/>
    <m/>
    <m/>
    <s v="Q3 2018"/>
    <s v="2019-017"/>
    <s v="USD"/>
    <n v="105.29"/>
    <n v="105.29"/>
  </r>
  <r>
    <x v="6"/>
    <s v="Flex Internal"/>
    <s v="USD"/>
    <n v="105.29"/>
    <n v="105.29"/>
    <s v="Flex"/>
    <m/>
    <x v="3"/>
    <m/>
    <m/>
    <s v="1H 2018"/>
    <s v="2018-309"/>
    <s v="USD"/>
    <n v="105.29"/>
    <n v="105.29"/>
  </r>
  <r>
    <x v="9"/>
    <s v="Flex Internal"/>
    <s v="USD"/>
    <n v="105.29"/>
    <n v="105.29"/>
    <s v="Flex"/>
    <m/>
    <x v="3"/>
    <m/>
    <m/>
    <s v="Q3 2018"/>
    <s v="2019-017"/>
    <s v="USD"/>
    <n v="105.29"/>
    <n v="105.29"/>
  </r>
  <r>
    <x v="9"/>
    <s v="Flex Internal"/>
    <s v="USD"/>
    <n v="105.29"/>
    <n v="105.29"/>
    <s v="Flex"/>
    <m/>
    <x v="3"/>
    <m/>
    <m/>
    <s v="Q3 2018"/>
    <s v="2019-017"/>
    <s v="USD"/>
    <n v="105.29"/>
    <n v="105.29"/>
  </r>
  <r>
    <x v="1"/>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11"/>
    <s v="Micro Precision"/>
    <s v="SGD"/>
    <n v="300"/>
    <n v="217.74"/>
    <s v="Flex"/>
    <m/>
    <x v="3"/>
    <m/>
    <m/>
    <s v="Nov 2018"/>
    <s v="2019-018"/>
    <s v="SGD"/>
    <n v="300"/>
    <n v="217.74"/>
  </r>
  <r>
    <x v="2"/>
    <s v="Flex Internal"/>
    <s v="USD"/>
    <n v="33.340000000000003"/>
    <n v="33.340000000000003"/>
    <s v="Flex"/>
    <m/>
    <x v="3"/>
    <d v="2019-03-27T00:00:00"/>
    <s v="2019-178"/>
    <s v="1H 2018"/>
    <s v="2018-309"/>
    <s v="USD"/>
    <n v="105.29"/>
    <n v="105.29"/>
  </r>
  <r>
    <x v="2"/>
    <s v="Flex Internal"/>
    <s v="USD"/>
    <n v="33.340000000000003"/>
    <n v="33.340000000000003"/>
    <s v="Flex"/>
    <m/>
    <x v="3"/>
    <d v="2019-03-27T00:00:00"/>
    <s v="2019-178"/>
    <s v="1H 2018"/>
    <s v="2018-309"/>
    <s v="USD"/>
    <n v="105.29"/>
    <n v="105.29"/>
  </r>
  <r>
    <x v="2"/>
    <s v="Flex Internal"/>
    <s v="USD"/>
    <n v="33.340000000000003"/>
    <n v="33.340000000000003"/>
    <s v="Flex"/>
    <m/>
    <x v="3"/>
    <d v="2019-03-27T00:00:00"/>
    <s v="2019-178"/>
    <s v="1H 2018"/>
    <s v="2018-309"/>
    <s v="USD"/>
    <n v="105.29"/>
    <n v="105.29"/>
  </r>
  <r>
    <x v="2"/>
    <s v="Flex Internal"/>
    <s v="USD"/>
    <n v="33.340000000000003"/>
    <n v="33.340000000000003"/>
    <s v="Flex"/>
    <m/>
    <x v="3"/>
    <d v="2019-03-27T00:00:00"/>
    <s v="2019-178"/>
    <s v="1H 2018"/>
    <s v="2018-309"/>
    <s v="USD"/>
    <n v="105.29"/>
    <n v="105.29"/>
  </r>
  <r>
    <x v="8"/>
    <s v="X-Rite"/>
    <s v="SGD"/>
    <n v="1100"/>
    <n v="805.86"/>
    <s v="Flex"/>
    <m/>
    <x v="3"/>
    <m/>
    <m/>
    <s v="Q3 2018"/>
    <s v="2019-017"/>
    <s v="SGD"/>
    <n v="1100"/>
    <n v="805.86"/>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5"/>
    <s v="Ming Deng"/>
    <s v="SGD"/>
    <n v="72"/>
    <n v="53.7"/>
    <s v="Flex"/>
    <m/>
    <x v="3"/>
    <m/>
    <m/>
    <s v="1H 2018"/>
    <s v="2018-309"/>
    <s v="SGD"/>
    <n v="72"/>
    <n v="53.7"/>
  </r>
  <r>
    <x v="11"/>
    <s v="Ming Deng"/>
    <s v="SGD"/>
    <n v="72"/>
    <n v="53.7"/>
    <s v="Flex"/>
    <m/>
    <x v="3"/>
    <m/>
    <m/>
    <s v="?"/>
    <s v="?"/>
    <s v="SGD"/>
    <n v="72"/>
    <n v="52.75"/>
  </r>
  <r>
    <x v="1"/>
    <s v="BestLabs"/>
    <s v="SGD"/>
    <n v="120"/>
    <n v="89.51"/>
    <s v="Flex"/>
    <m/>
    <x v="3"/>
    <m/>
    <m/>
    <s v="1H 2018"/>
    <s v="2018-309"/>
    <s v="SGD"/>
    <n v="120"/>
    <n v="89.51"/>
  </r>
  <r>
    <x v="1"/>
    <s v="BestLabs"/>
    <s v="SGD"/>
    <n v="120"/>
    <n v="89.51"/>
    <s v="Flex"/>
    <m/>
    <x v="3"/>
    <m/>
    <m/>
    <s v="1H 2018"/>
    <s v="2018-309"/>
    <s v="SGD"/>
    <n v="120"/>
    <n v="89.51"/>
  </r>
  <r>
    <x v="1"/>
    <s v="BestLabs"/>
    <s v="SGD"/>
    <n v="120"/>
    <n v="89.51"/>
    <s v="Flex"/>
    <m/>
    <x v="3"/>
    <m/>
    <m/>
    <s v="1H 2018"/>
    <s v="2018-309"/>
    <s v="SGD"/>
    <n v="120"/>
    <n v="89.51"/>
  </r>
  <r>
    <x v="1"/>
    <s v="BestLabs"/>
    <s v="SGD"/>
    <n v="120"/>
    <n v="89.51"/>
    <s v="Flex"/>
    <m/>
    <x v="3"/>
    <m/>
    <m/>
    <s v="1H 2018"/>
    <s v="2018-309"/>
    <s v="SGD"/>
    <n v="120"/>
    <n v="89.51"/>
  </r>
  <r>
    <x v="1"/>
    <s v="Optical Gaging"/>
    <s v="SGD"/>
    <n v="1712"/>
    <n v="1303.48"/>
    <s v="Flex"/>
    <s v="WPPL PO sent to Optical Gaging directly"/>
    <x v="1"/>
    <m/>
    <m/>
    <s v="NA"/>
    <s v="2018-146"/>
    <s v="SGD"/>
    <n v="1712"/>
    <n v="1303.48"/>
  </r>
  <r>
    <x v="2"/>
    <s v="Flex Internal"/>
    <s v="USD"/>
    <n v="33.4"/>
    <n v="33.4"/>
    <s v="Flex"/>
    <m/>
    <x v="3"/>
    <d v="2019-03-27T00:00:00"/>
    <s v="2019-178"/>
    <s v="NA"/>
    <s v="NA"/>
    <s v="USD"/>
    <n v="33.4"/>
    <n v="33.4"/>
  </r>
  <r>
    <x v="2"/>
    <s v="Flex Internal"/>
    <s v="USD"/>
    <n v="33.4"/>
    <n v="33.4"/>
    <s v="Flex"/>
    <m/>
    <x v="3"/>
    <d v="2019-03-27T00:00:00"/>
    <s v="2019-178"/>
    <s v="NA"/>
    <s v="NA"/>
    <s v="USD"/>
    <n v="33.4"/>
    <n v="33.4"/>
  </r>
  <r>
    <x v="0"/>
    <s v="Flex Internal"/>
    <s v="USD"/>
    <n v="105.29"/>
    <n v="105.29"/>
    <s v="Flex"/>
    <m/>
    <x v="3"/>
    <d v="2019-05-08T00:00:00"/>
    <s v="2019-219"/>
    <s v="NA"/>
    <s v="NA"/>
    <s v="USD"/>
    <n v="105.29"/>
    <n v="105.29"/>
  </r>
  <r>
    <x v="0"/>
    <s v="Flex Internal"/>
    <s v="USD"/>
    <n v="105.29"/>
    <n v="105.29"/>
    <s v="Flex"/>
    <m/>
    <x v="3"/>
    <d v="2019-05-08T00:00:00"/>
    <s v="2019-219"/>
    <s v="NA"/>
    <s v="NA"/>
    <s v="USD"/>
    <n v="105.29"/>
    <n v="105.29"/>
  </r>
  <r>
    <x v="0"/>
    <s v="Flex Internal"/>
    <s v="USD"/>
    <n v="105.29"/>
    <n v="105.29"/>
    <s v="Flex"/>
    <m/>
    <x v="3"/>
    <d v="2019-05-08T00:00:00"/>
    <s v="2019-219"/>
    <s v="NA"/>
    <s v="NA"/>
    <s v="USD"/>
    <n v="105.29"/>
    <n v="105.29"/>
  </r>
  <r>
    <x v="1"/>
    <s v="Flex Internal"/>
    <s v="USD"/>
    <n v="105.29"/>
    <n v="105.29"/>
    <s v="Flex"/>
    <m/>
    <x v="3"/>
    <m/>
    <m/>
    <s v="NA"/>
    <s v="NA"/>
    <s v="USD"/>
    <n v="105.29"/>
    <n v="105.29"/>
  </r>
  <r>
    <x v="6"/>
    <s v="Flex Internal"/>
    <s v="USD"/>
    <n v="33.340000000000003"/>
    <n v="33.340000000000003"/>
    <s v="Flex"/>
    <m/>
    <x v="3"/>
    <m/>
    <m/>
    <s v="NA"/>
    <s v="NA"/>
    <s v="USD"/>
    <n v="33.340000000000003"/>
    <n v="33.340000000000003"/>
  </r>
  <r>
    <x v="6"/>
    <s v="Flex Internal"/>
    <s v="USD"/>
    <n v="33.340000000000003"/>
    <n v="33.340000000000003"/>
    <s v="Flex"/>
    <m/>
    <x v="3"/>
    <m/>
    <m/>
    <s v="NA"/>
    <s v="NA"/>
    <s v="USD"/>
    <n v="33.340000000000003"/>
    <n v="33.340000000000003"/>
  </r>
  <r>
    <x v="6"/>
    <s v="Flex Internal"/>
    <s v="USD"/>
    <n v="33.340000000000003"/>
    <n v="33.340000000000003"/>
    <s v="Flex"/>
    <m/>
    <x v="3"/>
    <m/>
    <m/>
    <s v="NA"/>
    <s v="NA"/>
    <s v="USD"/>
    <n v="33.340000000000003"/>
    <n v="33.340000000000003"/>
  </r>
  <r>
    <x v="6"/>
    <s v="Flex Internal"/>
    <s v="USD"/>
    <n v="33.340000000000003"/>
    <n v="33.340000000000003"/>
    <s v="Flex"/>
    <m/>
    <x v="3"/>
    <m/>
    <m/>
    <s v="NA"/>
    <s v="NA"/>
    <s v="USD"/>
    <n v="33.340000000000003"/>
    <n v="33.340000000000003"/>
  </r>
  <r>
    <x v="9"/>
    <s v="Keysight"/>
    <s v="MYR"/>
    <n v="1279.33"/>
    <n v="306.83"/>
    <s v="Flex Senai"/>
    <m/>
    <x v="3"/>
    <m/>
    <m/>
    <s v="Q3 2018"/>
    <s v="2019-017"/>
    <s v="MYR"/>
    <n v="1279.33"/>
    <n v="306.83"/>
  </r>
  <r>
    <x v="5"/>
    <s v="Tektronix"/>
    <s v="SGD"/>
    <n v="4500"/>
    <n v="3470"/>
    <s v="Flex Senai"/>
    <s v="Repair cost"/>
    <x v="3"/>
    <m/>
    <m/>
    <s v="NA"/>
    <s v="2018-154"/>
    <s v="SGD"/>
    <n v="4500"/>
    <n v="3470"/>
  </r>
  <r>
    <x v="0"/>
    <s v="ST Electronics"/>
    <s v="SGD"/>
    <n v="650"/>
    <n v="481.48"/>
    <s v="Flex Senai"/>
    <m/>
    <x v="3"/>
    <d v="2019-05-08T00:00:00"/>
    <s v="2019-219"/>
    <s v="1H 2018"/>
    <s v="2018-309"/>
    <s v="SGD"/>
    <n v="650"/>
    <n v="485.07"/>
  </r>
  <r>
    <x v="0"/>
    <s v="Flex Internal"/>
    <s v="USD"/>
    <n v="0"/>
    <n v="0"/>
    <s v="Flex Senai"/>
    <m/>
    <x v="3"/>
    <m/>
    <m/>
    <s v="NA"/>
    <s v="NA"/>
    <s v="USD"/>
    <n v="0"/>
    <n v="0"/>
  </r>
  <r>
    <x v="3"/>
    <s v="ST Electronics"/>
    <s v="SGD"/>
    <n v="840"/>
    <n v="609.66999999999996"/>
    <s v="Flex Senai"/>
    <m/>
    <x v="3"/>
    <m/>
    <m/>
    <s v="Dec 2018"/>
    <s v="2019-127"/>
    <s v="SGD"/>
    <n v="840"/>
    <n v="609.66999999999996"/>
  </r>
  <r>
    <x v="3"/>
    <s v="ST Electronics"/>
    <s v="SGD"/>
    <n v="650"/>
    <n v="471.77"/>
    <s v="Flex Senai"/>
    <m/>
    <x v="3"/>
    <m/>
    <m/>
    <s v="Dec 2018"/>
    <s v="2019-127"/>
    <s v="SGD"/>
    <n v="650"/>
    <n v="471.77"/>
  </r>
  <r>
    <x v="3"/>
    <s v="ST Electronics"/>
    <s v="SGD"/>
    <n v="650"/>
    <n v="471.77"/>
    <s v="Flex Senai"/>
    <m/>
    <x v="3"/>
    <m/>
    <m/>
    <s v="Dec 2018"/>
    <s v="2019-127"/>
    <s v="SGD"/>
    <n v="650"/>
    <n v="471.77"/>
  </r>
  <r>
    <x v="11"/>
    <s v="SST"/>
    <s v="MYR"/>
    <n v="500"/>
    <n v="119.92"/>
    <s v="Flex Senai"/>
    <m/>
    <x v="3"/>
    <m/>
    <m/>
    <s v="Nov 2018"/>
    <s v="2019-018"/>
    <s v="MYR"/>
    <n v="500"/>
    <n v="119.92"/>
  </r>
  <r>
    <x v="11"/>
    <s v="SST"/>
    <s v="MYR"/>
    <n v="600"/>
    <n v="143.9"/>
    <s v="Flex Senai"/>
    <m/>
    <x v="3"/>
    <m/>
    <m/>
    <s v="Nov 2018"/>
    <s v="2019-018"/>
    <s v="MYR"/>
    <n v="600"/>
    <n v="143.9"/>
  </r>
  <r>
    <x v="11"/>
    <s v="NSF Engineering"/>
    <s v="MYR"/>
    <n v="450"/>
    <n v="107.93"/>
    <s v="Flex Senai"/>
    <m/>
    <x v="3"/>
    <m/>
    <m/>
    <s v="Nov 2018"/>
    <s v="2019-018"/>
    <s v="MYR"/>
    <n v="450"/>
    <n v="107.93"/>
  </r>
  <r>
    <x v="11"/>
    <s v="NSF Engineering"/>
    <s v="MYR"/>
    <n v="700"/>
    <n v="167.89"/>
    <s v="Flex Senai"/>
    <m/>
    <x v="3"/>
    <m/>
    <m/>
    <s v="Nov 2018"/>
    <s v="2019-018"/>
    <s v="MYR"/>
    <n v="700"/>
    <n v="167.89"/>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5"/>
    <s v="Tektronix"/>
    <s v="SGD"/>
    <n v="4500"/>
    <n v="3470"/>
    <s v="Flex Senai"/>
    <s v="Repair cost"/>
    <x v="3"/>
    <m/>
    <m/>
    <s v="NA"/>
    <s v="2018-154"/>
    <s v="SGD"/>
    <n v="4500"/>
    <n v="3470"/>
  </r>
  <r>
    <x v="8"/>
    <s v="RVC International"/>
    <s v="SGD"/>
    <n v="900"/>
    <n v="720"/>
    <s v="Venture (LC)"/>
    <m/>
    <x v="4"/>
    <m/>
    <m/>
    <s v="Q3 2018"/>
    <s v="2018-527"/>
    <s v="SGD"/>
    <n v="900"/>
    <n v="720"/>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9"/>
    <s v="Micro Precision"/>
    <s v="USD"/>
    <n v="200"/>
    <n v="200"/>
    <s v="Venture PCBA (LC)"/>
    <m/>
    <x v="4"/>
    <m/>
    <m/>
    <s v="Q3 2018"/>
    <s v="2018-527"/>
    <s v="USD"/>
    <n v="200"/>
    <n v="200"/>
  </r>
  <r>
    <x v="9"/>
    <s v="Micro Precision"/>
    <s v="USD"/>
    <n v="240"/>
    <n v="240"/>
    <s v="Venture PCBA (LC)"/>
    <m/>
    <x v="4"/>
    <m/>
    <m/>
    <s v="Q3 2018"/>
    <s v="2018-527"/>
    <s v="USD"/>
    <n v="240"/>
    <n v="240"/>
  </r>
  <r>
    <x v="9"/>
    <s v="Micro Precision"/>
    <s v="USD"/>
    <n v="250"/>
    <n v="250"/>
    <s v="Venture PCBA (LC)"/>
    <m/>
    <x v="4"/>
    <d v="2019-05-08T00:00:00"/>
    <s v="2019-220"/>
    <s v="Q3 2018"/>
    <s v="2018-527"/>
    <s v="USD"/>
    <n v="250"/>
    <n v="250"/>
  </r>
  <r>
    <x v="0"/>
    <s v="Keysight"/>
    <s v="SGD"/>
    <n v="323"/>
    <n v="240"/>
    <s v="Venture PCBA (LC)"/>
    <m/>
    <x v="4"/>
    <d v="2019-05-08T00:00:00"/>
    <s v="2019-220"/>
    <s v="Q2 2018"/>
    <s v="2018-310"/>
    <s v="SGD"/>
    <n v="309"/>
    <n v="247.2"/>
  </r>
  <r>
    <x v="0"/>
    <s v="Keysight"/>
    <s v="SGD"/>
    <n v="450"/>
    <n v="360"/>
    <s v="Venture PCBA (LC)"/>
    <s v="For the calibration cost not fixed, Keysight will follow the marketing quote"/>
    <x v="4"/>
    <m/>
    <m/>
    <s v="Q1 2018"/>
    <s v="2018-197"/>
    <s v="SGD"/>
    <n v="450"/>
    <n v="360"/>
  </r>
  <r>
    <x v="0"/>
    <s v="Keysight"/>
    <s v="SGD"/>
    <n v="323"/>
    <n v="240"/>
    <s v="Venture PCBA (LC)"/>
    <s v="For the calibration cost not fixed, Keysight will follow the marketing quote"/>
    <x v="4"/>
    <d v="2019-05-08T00:00:00"/>
    <s v="2019-220"/>
    <s v="Q1 2018"/>
    <s v="2018-197"/>
    <s v="SGD"/>
    <n v="450"/>
    <n v="360"/>
  </r>
  <r>
    <x v="5"/>
    <s v="Keysight"/>
    <s v="SGD"/>
    <n v="309"/>
    <n v="247.2"/>
    <s v="Venture PCBA (LC)"/>
    <s v="For the calibration cost not fixed, Keysight will follow the marketing quote"/>
    <x v="4"/>
    <m/>
    <m/>
    <s v="Q2 2018"/>
    <s v="2018-310"/>
    <s v="SGD"/>
    <n v="309"/>
    <n v="247.2"/>
  </r>
  <r>
    <x v="6"/>
    <s v="ESSCO"/>
    <s v="SGD"/>
    <n v="450"/>
    <n v="360"/>
    <s v="Venture PCBA (LC)"/>
    <s v="For the calibration cost not fixed, Keysight will follow the marketing quote"/>
    <x v="4"/>
    <m/>
    <m/>
    <s v="?"/>
    <s v="?"/>
    <s v="SGD"/>
    <n v="450"/>
    <n v="360"/>
  </r>
  <r>
    <x v="5"/>
    <s v="Keysight"/>
    <s v="SGD"/>
    <n v="309"/>
    <n v="247.2"/>
    <s v="Venture PCBA (LC)"/>
    <s v="For the calibration cost not fixed, Keysight will follow the marketing quote"/>
    <x v="4"/>
    <m/>
    <m/>
    <s v="Q2 2018"/>
    <s v="2018-310"/>
    <s v="SGD"/>
    <n v="309"/>
    <n v="247.2"/>
  </r>
  <r>
    <x v="9"/>
    <s v="Micro Precision"/>
    <s v="USD"/>
    <n v="270"/>
    <n v="270"/>
    <s v="Venture PCBA (LC)"/>
    <m/>
    <x v="4"/>
    <m/>
    <m/>
    <s v="Q3 2018"/>
    <s v="2018-527"/>
    <s v="USD"/>
    <n v="270"/>
    <n v="270"/>
  </r>
  <r>
    <x v="9"/>
    <s v="Micro Precision"/>
    <s v="USD"/>
    <n v="270"/>
    <n v="270"/>
    <s v="Venture PCBA (LC)"/>
    <m/>
    <x v="4"/>
    <m/>
    <m/>
    <s v="Q3 2018"/>
    <s v="2018-527"/>
    <s v="USD"/>
    <n v="270"/>
    <n v="270"/>
  </r>
  <r>
    <x v="8"/>
    <s v="Micro Precision"/>
    <s v="USD"/>
    <n v="144"/>
    <n v="144"/>
    <s v="Venture PCBA (LC)"/>
    <m/>
    <x v="4"/>
    <m/>
    <m/>
    <s v="Q3 2018"/>
    <s v="2018-527"/>
    <s v="USD"/>
    <n v="144"/>
    <n v="144"/>
  </r>
  <r>
    <x v="9"/>
    <s v="Micro Precision"/>
    <s v="USD"/>
    <n v="350"/>
    <n v="350"/>
    <s v="Venture PCBA (LC)"/>
    <m/>
    <x v="4"/>
    <m/>
    <m/>
    <s v="Q3 2018"/>
    <s v="2018-527"/>
    <s v="USD"/>
    <n v="350"/>
    <n v="350"/>
  </r>
  <r>
    <x v="11"/>
    <s v="Micro Precision"/>
    <s v="USD"/>
    <n v="250"/>
    <n v="250"/>
    <s v="Venture PCBA (LC)"/>
    <m/>
    <x v="4"/>
    <m/>
    <m/>
    <s v="Q4 2018"/>
    <s v="2018-579"/>
    <s v="USD"/>
    <n v="250"/>
    <n v="250"/>
  </r>
  <r>
    <x v="9"/>
    <s v="Micro Precision"/>
    <s v="USD"/>
    <n v="270"/>
    <n v="270"/>
    <s v="Venture PCBA (LC)"/>
    <m/>
    <x v="4"/>
    <m/>
    <m/>
    <s v="Q3 2018"/>
    <s v="2018-527"/>
    <s v="USD"/>
    <n v="270"/>
    <n v="270"/>
  </r>
  <r>
    <x v="10"/>
    <s v="Micro Precision"/>
    <s v="USD"/>
    <n v="360"/>
    <n v="360"/>
    <s v="Venture PCBA (LC)"/>
    <m/>
    <x v="4"/>
    <m/>
    <m/>
    <s v="Q4 2018"/>
    <s v="2018-579"/>
    <s v="USD"/>
    <n v="360"/>
    <n v="360"/>
  </r>
  <r>
    <x v="11"/>
    <s v="Micro Precision"/>
    <s v="USD"/>
    <n v="360"/>
    <n v="360"/>
    <s v="Venture PCBA (LC)"/>
    <s v="Spare unit, Keep in Lab, will be arrange calibration maybe Q1 2019 (Jan 2019 to Mar 2019)"/>
    <x v="4"/>
    <m/>
    <m/>
    <s v="NA"/>
    <s v="NA"/>
    <s v="USD"/>
    <n v="360"/>
    <n v="360"/>
  </r>
  <r>
    <x v="4"/>
    <s v="Micro Precision"/>
    <s v="TBA"/>
    <m/>
    <m/>
    <s v="Venture PCBA (LC)"/>
    <s v="Unit can’t calibrate due to failed “communication” problems during calibration on 12-Oct-18. Now pending Jason inform customer._x000a_Keep in Lab and pasted &quot;Do not use label&quot; on 12-Oct-2018."/>
    <x v="4"/>
    <m/>
    <m/>
    <s v="NA"/>
    <s v="NA"/>
    <s v="TBA"/>
    <m/>
    <m/>
  </r>
  <r>
    <x v="10"/>
    <s v="Micro Precision"/>
    <s v="USD"/>
    <n v="300"/>
    <n v="300"/>
    <s v="Venture PCBA (LC)"/>
    <m/>
    <x v="4"/>
    <m/>
    <m/>
    <s v="Q4 2018"/>
    <s v="2018-579"/>
    <s v="USD"/>
    <n v="300"/>
    <n v="300"/>
  </r>
  <r>
    <x v="9"/>
    <s v="Micro Precision"/>
    <s v="USD"/>
    <n v="480"/>
    <n v="480"/>
    <s v="Venture PCBA (LC)"/>
    <s v="Removed from production line on 12-Oct-18. Spare unit, keep in Lab on 12-Oct-2018"/>
    <x v="4"/>
    <m/>
    <m/>
    <s v="Q3 2018"/>
    <s v="2018-527"/>
    <s v="USD"/>
    <n v="480"/>
    <n v="480"/>
  </r>
  <r>
    <x v="10"/>
    <s v="Micro Precision"/>
    <s v="USD"/>
    <n v="480"/>
    <n v="480"/>
    <s v="Venture PCBA (LC)"/>
    <m/>
    <x v="4"/>
    <m/>
    <m/>
    <s v="Q4 2018"/>
    <s v="2018-579"/>
    <s v="USD"/>
    <n v="480"/>
    <n v="480"/>
  </r>
  <r>
    <x v="10"/>
    <s v="Micro Precision"/>
    <s v="USD"/>
    <n v="144"/>
    <n v="144"/>
    <s v="Venture PCBA (MS)"/>
    <m/>
    <x v="4"/>
    <m/>
    <m/>
    <s v="Q4 2018"/>
    <s v="2018-579"/>
    <s v="USD"/>
    <n v="144"/>
    <n v="144"/>
  </r>
  <r>
    <x v="9"/>
    <s v="Micro Precision"/>
    <s v="USD"/>
    <n v="250"/>
    <n v="250"/>
    <s v="Venture PCBA (MS)"/>
    <m/>
    <x v="4"/>
    <m/>
    <m/>
    <s v="Q3 2018"/>
    <s v="2018-527"/>
    <s v="USD"/>
    <n v="250"/>
    <n v="250"/>
  </r>
  <r>
    <x v="10"/>
    <s v="Micro Precision"/>
    <s v="USD"/>
    <n v="200"/>
    <n v="200"/>
    <s v="Venture (MS)"/>
    <m/>
    <x v="4"/>
    <m/>
    <m/>
    <s v="Q4 2018"/>
    <s v="2018-579"/>
    <s v="USD"/>
    <n v="200"/>
    <n v="200"/>
  </r>
  <r>
    <x v="5"/>
    <s v="Ming Deng"/>
    <s v="SGD"/>
    <n v="80"/>
    <n v="64"/>
    <s v="Venture (LC)"/>
    <m/>
    <x v="4"/>
    <m/>
    <m/>
    <s v="Q2 2018"/>
    <s v="2018-310"/>
    <s v="SGD"/>
    <n v="80"/>
    <n v="64"/>
  </r>
  <r>
    <x v="11"/>
    <s v="Ming Deng"/>
    <s v="SGD"/>
    <n v="90"/>
    <n v="72"/>
    <s v="Venture (LC)"/>
    <m/>
    <x v="4"/>
    <m/>
    <m/>
    <s v="Q4 2018"/>
    <s v="2018-579"/>
    <s v="SGD"/>
    <n v="90"/>
    <n v="72"/>
  </r>
  <r>
    <x v="5"/>
    <s v="Ming Deng"/>
    <s v="SGD"/>
    <n v="80"/>
    <n v="64"/>
    <s v="Venture (LC)"/>
    <m/>
    <x v="4"/>
    <m/>
    <m/>
    <s v="Q2 2018"/>
    <s v="2018-310"/>
    <s v="SGD"/>
    <n v="80"/>
    <n v="64"/>
  </r>
  <r>
    <x v="11"/>
    <s v="Ming Deng"/>
    <s v="SGD"/>
    <n v="90"/>
    <n v="72"/>
    <s v="Venture (LC)"/>
    <m/>
    <x v="4"/>
    <m/>
    <m/>
    <s v="Q4 2018"/>
    <s v="2018-579"/>
    <s v="SGD"/>
    <n v="90"/>
    <n v="72"/>
  </r>
  <r>
    <x v="5"/>
    <s v="Ming Deng"/>
    <s v="SGD"/>
    <n v="80"/>
    <n v="64"/>
    <s v="Venture (LC)"/>
    <m/>
    <x v="4"/>
    <m/>
    <m/>
    <s v="Q2 2018"/>
    <s v="2018-310"/>
    <s v="SGD"/>
    <n v="80"/>
    <n v="64"/>
  </r>
  <r>
    <x v="11"/>
    <s v="Ming Deng"/>
    <s v="SGD"/>
    <n v="90"/>
    <n v="72"/>
    <s v="Venture (LC)"/>
    <m/>
    <x v="4"/>
    <m/>
    <m/>
    <s v="Q4 2018"/>
    <s v="2018-579"/>
    <s v="SGD"/>
    <n v="90"/>
    <n v="72"/>
  </r>
  <r>
    <x v="5"/>
    <s v="Ming Deng"/>
    <s v="SGD"/>
    <n v="80"/>
    <n v="64"/>
    <s v="Venture (LC)"/>
    <m/>
    <x v="4"/>
    <m/>
    <m/>
    <s v="Q2 2018"/>
    <s v="2018-310"/>
    <s v="SGD"/>
    <n v="80"/>
    <n v="64"/>
  </r>
  <r>
    <x v="11"/>
    <s v="Ming Deng"/>
    <s v="SGD"/>
    <n v="90"/>
    <n v="72"/>
    <s v="Venture (LC)"/>
    <m/>
    <x v="4"/>
    <m/>
    <m/>
    <s v="Q4 2018"/>
    <s v="2018-579"/>
    <s v="SGD"/>
    <n v="90"/>
    <n v="72"/>
  </r>
  <r>
    <x v="4"/>
    <s v="Ming Deng"/>
    <s v="SGD"/>
    <n v="90"/>
    <n v="72"/>
    <s v="Venture (LC)"/>
    <m/>
    <x v="4"/>
    <d v="2019-03-04T00:00:00"/>
    <s v="2019-110"/>
    <s v="Q1 2018"/>
    <s v="2018-197"/>
    <s v="SGD"/>
    <n v="80"/>
    <n v="64"/>
  </r>
  <r>
    <x v="9"/>
    <s v="Ming Deng"/>
    <s v="SGD"/>
    <n v="80"/>
    <n v="64"/>
    <s v="Venture (LC)"/>
    <m/>
    <x v="4"/>
    <m/>
    <m/>
    <s v="Q3 2018"/>
    <s v="2018-527"/>
    <s v="SGD"/>
    <n v="80"/>
    <n v="64"/>
  </r>
  <r>
    <x v="4"/>
    <s v="Ming Deng"/>
    <s v="SGD"/>
    <n v="90"/>
    <n v="72"/>
    <s v="Venture (LC)"/>
    <m/>
    <x v="4"/>
    <d v="2019-03-04T00:00:00"/>
    <s v="2019-110"/>
    <s v="Q1 2018"/>
    <s v="2018-197"/>
    <s v="SGD"/>
    <n v="80"/>
    <n v="64"/>
  </r>
  <r>
    <x v="9"/>
    <s v="Ming Deng"/>
    <s v="SGD"/>
    <n v="80"/>
    <n v="64"/>
    <s v="Venture (LC)"/>
    <m/>
    <x v="4"/>
    <m/>
    <m/>
    <s v="Q3 2018"/>
    <s v="2018-527"/>
    <s v="SGD"/>
    <n v="80"/>
    <n v="64"/>
  </r>
  <r>
    <x v="0"/>
    <s v="Micro Precision"/>
    <s v="USD"/>
    <n v="150"/>
    <n v="150"/>
    <s v="Venture (LC)"/>
    <m/>
    <x v="4"/>
    <d v="2019-05-08T00:00:00"/>
    <s v="2019-220"/>
    <s v="Q1 2018"/>
    <s v="2018-197"/>
    <s v="SGD"/>
    <n v="220"/>
    <n v="176"/>
  </r>
  <r>
    <x v="4"/>
    <s v="SGS"/>
    <s v="SGD"/>
    <n v="438"/>
    <n v="350.4"/>
    <s v="Venture (LC)"/>
    <m/>
    <x v="4"/>
    <d v="2019-03-04T00:00:00"/>
    <s v="2019-110"/>
    <s v="Q1 2018"/>
    <s v="2018-197"/>
    <s v="SGD"/>
    <n v="438"/>
    <n v="350.4"/>
  </r>
  <r>
    <x v="6"/>
    <s v="Caltek"/>
    <s v="SGD"/>
    <n v="180"/>
    <n v="144"/>
    <s v="Venture (LC)"/>
    <m/>
    <x v="4"/>
    <m/>
    <m/>
    <s v="Q2 2018"/>
    <s v="2018-310"/>
    <s v="SGD"/>
    <n v="180"/>
    <n v="144"/>
  </r>
  <r>
    <x v="9"/>
    <s v="Micro Precision"/>
    <s v="USD"/>
    <n v="240"/>
    <n v="240"/>
    <s v="Venture (LC)"/>
    <m/>
    <x v="4"/>
    <m/>
    <m/>
    <s v="Q3 2018"/>
    <s v="2018-527"/>
    <s v="USD"/>
    <n v="240"/>
    <n v="240"/>
  </r>
  <r>
    <x v="11"/>
    <s v="Micro Precision"/>
    <s v="USD"/>
    <n v="240"/>
    <n v="240"/>
    <s v="Venture (LC)"/>
    <m/>
    <x v="4"/>
    <m/>
    <m/>
    <s v="Q4 2018"/>
    <s v="2018-579"/>
    <s v="USD"/>
    <n v="240"/>
    <n v="240"/>
  </r>
  <r>
    <x v="4"/>
    <s v="Micro Precision"/>
    <s v="USD"/>
    <n v="240"/>
    <n v="240"/>
    <s v="Venture (LC)"/>
    <m/>
    <x v="4"/>
    <d v="2019-03-04T00:00:00"/>
    <s v="2019-110"/>
    <s v="Q1 2018"/>
    <s v="2018-197"/>
    <s v="USD"/>
    <n v="240"/>
    <n v="240"/>
  </r>
  <r>
    <x v="0"/>
    <s v="Micro Precision"/>
    <s v="USD"/>
    <n v="240"/>
    <n v="240"/>
    <s v="Venture (LC)"/>
    <m/>
    <x v="4"/>
    <m/>
    <m/>
    <s v="Q2 2018"/>
    <s v="2018-310"/>
    <s v="USD"/>
    <n v="240"/>
    <n v="240"/>
  </r>
  <r>
    <x v="0"/>
    <s v="BestLabs"/>
    <s v="SGD"/>
    <n v="100"/>
    <n v="80"/>
    <s v="Venture (LC)"/>
    <m/>
    <x v="4"/>
    <m/>
    <m/>
    <s v="Q2 2018"/>
    <s v="2018-310"/>
    <s v="SGD"/>
    <n v="100"/>
    <n v="80"/>
  </r>
  <r>
    <x v="0"/>
    <s v="BestLabs"/>
    <s v="SGD"/>
    <n v="100"/>
    <n v="80"/>
    <s v="Venture (LC)"/>
    <m/>
    <x v="4"/>
    <d v="2019-05-08T00:00:00"/>
    <s v="2019-220"/>
    <s v="Q2 2018"/>
    <s v="2018-310"/>
    <s v="SGD"/>
    <n v="100"/>
    <n v="80"/>
  </r>
  <r>
    <x v="0"/>
    <s v="BestLabs"/>
    <s v="SGD"/>
    <n v="100"/>
    <n v="80"/>
    <s v="Venture (LC)"/>
    <m/>
    <x v="4"/>
    <d v="2019-05-08T00:00:00"/>
    <s v="2019-220"/>
    <s v="Q2 2018"/>
    <s v="2018-310"/>
    <s v="SGD"/>
    <n v="100"/>
    <n v="80"/>
  </r>
  <r>
    <x v="0"/>
    <s v="BestLabs"/>
    <s v="SGD"/>
    <n v="100"/>
    <n v="80"/>
    <s v="Venture (LC)"/>
    <m/>
    <x v="4"/>
    <d v="2019-05-08T00:00:00"/>
    <s v="2019-220"/>
    <s v="Q2 2018"/>
    <s v="2018-310"/>
    <s v="SGD"/>
    <n v="100"/>
    <n v="80"/>
  </r>
  <r>
    <x v="0"/>
    <s v="BestLabs"/>
    <s v="SGD"/>
    <n v="100"/>
    <n v="80"/>
    <s v="Venture (LC)"/>
    <m/>
    <x v="4"/>
    <d v="2019-05-08T00:00:00"/>
    <s v="2019-220"/>
    <s v="Q2 2018"/>
    <s v="2018-310"/>
    <s v="SGD"/>
    <n v="100"/>
    <n v="80"/>
  </r>
  <r>
    <x v="7"/>
    <s v="Micro Precision"/>
    <s v="USD"/>
    <n v="432"/>
    <n v="432"/>
    <s v="Venture (LC)"/>
    <m/>
    <x v="4"/>
    <m/>
    <m/>
    <s v="Q3 2018"/>
    <s v="2018-527"/>
    <s v="USD"/>
    <n v="432"/>
    <n v="432"/>
  </r>
  <r>
    <x v="11"/>
    <s v="Micro Precision"/>
    <s v="USD"/>
    <n v="180"/>
    <n v="180"/>
    <s v="Venture (MS)"/>
    <m/>
    <x v="4"/>
    <m/>
    <m/>
    <s v="Q4 2018"/>
    <s v="2018-579"/>
    <s v="USD"/>
    <n v="180"/>
    <n v="180"/>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144"/>
    <n v="144"/>
    <s v="Venture PCBA (MS)"/>
    <s v="New Equipment &amp; without previous cal report, will be update the calibration house &amp; calibration price once calibrate done on Feb-2019"/>
    <x v="4"/>
    <d v="2019-03-22T00:00:00"/>
    <s v="2019-174"/>
    <s v="NA"/>
    <s v="NA"/>
    <s v="TBA"/>
    <m/>
    <m/>
  </r>
  <r>
    <x v="2"/>
    <s v="Micro Precision"/>
    <s v="USD"/>
    <n v="250"/>
    <n v="250"/>
    <s v="Venture PCBA (MS)"/>
    <s v="New Equipment &amp; without previous cal report, will be update the calibration house &amp; calibration price once calibrate done on Feb-2019"/>
    <x v="4"/>
    <d v="2019-03-22T00:00:00"/>
    <s v="2019-174"/>
    <s v="NA"/>
    <s v="NA"/>
    <s v="TBA"/>
    <m/>
    <m/>
  </r>
  <r>
    <x v="2"/>
    <s v="Micro Precision"/>
    <s v="USD"/>
    <n v="200"/>
    <n v="200"/>
    <s v="Venture PCBA (MS)"/>
    <s v="New Equipment &amp; without previous cal report, will be update the calibration house &amp; calibration price once calibrate done on Feb-2019"/>
    <x v="4"/>
    <d v="2019-03-22T00:00:00"/>
    <s v="2019-174"/>
    <s v="NA"/>
    <s v="NA"/>
    <s v="TBA"/>
    <m/>
    <m/>
  </r>
  <r>
    <x v="2"/>
    <s v="Micro Precision"/>
    <s v="USD"/>
    <n v="185"/>
    <n v="185"/>
    <s v="Venture PCBA (MS)"/>
    <s v="New Equipment &amp; without previous cal report, will be update the calibration house &amp; calibration price once calibrate done on Feb-2019"/>
    <x v="4"/>
    <d v="2019-05-08T00:00:00"/>
    <s v="2019-220"/>
    <s v="NA"/>
    <s v="NA"/>
    <s v="TBA"/>
    <m/>
    <m/>
  </r>
  <r>
    <x v="2"/>
    <s v="Micro Precision"/>
    <s v="USD"/>
    <n v="270"/>
    <n v="270"/>
    <s v="Venture PCBA (MS)"/>
    <s v="New Equipment &amp; without previous cal report, will be update the calibration house &amp; calibration price once calibrate done on Feb-2019"/>
    <x v="4"/>
    <d v="2019-03-22T00:00:00"/>
    <s v="2019-174"/>
    <s v="NA"/>
    <s v="NA"/>
    <s v="TBA"/>
    <m/>
    <m/>
  </r>
  <r>
    <x v="2"/>
    <s v="Micro Precision"/>
    <s v="USD"/>
    <n v="270"/>
    <n v="270"/>
    <s v="Venture PCBA (MS)"/>
    <s v="New Equipment &amp; without previous cal report, will be update the calibration house &amp; calibration price once calibrate done on Feb-2019"/>
    <x v="4"/>
    <d v="2019-03-22T00:00:00"/>
    <s v="2019-174"/>
    <s v="NA"/>
    <s v="NA"/>
    <s v="TBA"/>
    <m/>
    <m/>
  </r>
  <r>
    <x v="2"/>
    <s v="Micro Precision"/>
    <s v="USD"/>
    <n v="270"/>
    <n v="270"/>
    <s v="Venture PCBA (MS)"/>
    <s v="New Equipment &amp; without previous cal report, will be update the calibration house &amp; calibration price once calibrate done on Feb-2019"/>
    <x v="4"/>
    <d v="2019-03-22T00:00:00"/>
    <s v="2019-174"/>
    <s v="NA"/>
    <s v="NA"/>
    <s v="TBA"/>
    <m/>
    <m/>
  </r>
  <r>
    <x v="5"/>
    <s v="Micro Precision"/>
    <s v="USD"/>
    <n v="0"/>
    <n v="0"/>
    <s v="Venture PCBA (LC)"/>
    <s v="mainframe for verify only."/>
    <x v="4"/>
    <m/>
    <m/>
    <s v="NA"/>
    <s v="NA"/>
    <s v="USD"/>
    <n v="0"/>
    <n v="0"/>
  </r>
  <r>
    <x v="5"/>
    <s v="Micro Precision"/>
    <s v="USD"/>
    <n v="0"/>
    <n v="0"/>
    <s v="Venture PCBA (LC)"/>
    <s v="mainframe for verify only."/>
    <x v="4"/>
    <m/>
    <m/>
    <s v="NA"/>
    <s v="NA"/>
    <s v="USD"/>
    <n v="0"/>
    <n v="0"/>
  </r>
  <r>
    <x v="5"/>
    <s v="ESSCO"/>
    <s v="USD"/>
    <n v="0"/>
    <n v="0"/>
    <s v="Venture PCBA (LC)"/>
    <s v="Waters will consigned another card for replacement and will collect back the current due item and send for cailbration "/>
    <x v="4"/>
    <m/>
    <m/>
    <s v="NA"/>
    <s v="NA"/>
    <s v="USD"/>
    <n v="0"/>
    <n v="0"/>
  </r>
  <r>
    <x v="8"/>
    <s v="Leybold"/>
    <s v="SGD"/>
    <n v="3513.02"/>
    <n v="2634.77"/>
    <s v="Venture (MS)"/>
    <s v="Venture will informed Waters to arrange Supplier come for onsite calibration and Waters will pay directly to Supplier"/>
    <x v="4"/>
    <m/>
    <m/>
    <s v="NA"/>
    <s v="2018-567"/>
    <s v="SGD"/>
    <n v="3513.02"/>
    <n v="2634.77"/>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7"/>
    <s v="Venture Internal"/>
    <s v="USD"/>
    <n v="0"/>
    <n v="0"/>
    <s v="Venture (LC)"/>
    <m/>
    <x v="4"/>
    <m/>
    <m/>
    <s v="NA"/>
    <s v="NA"/>
    <s v="USD"/>
    <n v="0"/>
    <n v="0"/>
  </r>
  <r>
    <x v="11"/>
    <s v="Venture Internal"/>
    <s v="USD"/>
    <n v="0"/>
    <n v="0"/>
    <s v="Venture (LC)"/>
    <m/>
    <x v="4"/>
    <m/>
    <m/>
    <s v="NA"/>
    <s v="NA"/>
    <s v="USD"/>
    <n v="0"/>
    <n v="0"/>
  </r>
  <r>
    <x v="0"/>
    <s v="Venture Internal"/>
    <s v="USD"/>
    <n v="0"/>
    <n v="0"/>
    <s v="Venture (LC)"/>
    <m/>
    <x v="4"/>
    <m/>
    <m/>
    <s v="NA"/>
    <s v="NA"/>
    <s v="USD"/>
    <n v="0"/>
    <n v="0"/>
  </r>
  <r>
    <x v="0"/>
    <s v="Venture Internal"/>
    <s v="USD"/>
    <n v="0"/>
    <n v="0"/>
    <s v="Venture (LC)"/>
    <m/>
    <x v="4"/>
    <m/>
    <m/>
    <s v="NA"/>
    <s v="NA"/>
    <s v="USD"/>
    <n v="0"/>
    <n v="0"/>
  </r>
  <r>
    <x v="0"/>
    <s v="Venture Internal"/>
    <s v="USD"/>
    <n v="0"/>
    <n v="0"/>
    <s v="Venture (LC)"/>
    <m/>
    <x v="4"/>
    <m/>
    <m/>
    <s v="NA"/>
    <s v="NA"/>
    <s v="USD"/>
    <n v="0"/>
    <n v="0"/>
  </r>
  <r>
    <x v="5"/>
    <s v="Flex"/>
    <s v="SGD"/>
    <n v="655.35"/>
    <n v="481.2"/>
    <s v="Venture (LC)"/>
    <m/>
    <x v="3"/>
    <m/>
    <m/>
    <s v="1H 2018"/>
    <s v="2018-309"/>
    <s v="SGD"/>
    <n v="655.35"/>
    <n v="481.2"/>
  </r>
  <r>
    <x v="5"/>
    <s v="Flex"/>
    <s v="SGD"/>
    <n v="655.35"/>
    <n v="481.2"/>
    <s v="Venture (LC)"/>
    <m/>
    <x v="3"/>
    <m/>
    <m/>
    <s v="1H 2018"/>
    <s v="2018-309"/>
    <s v="SGD"/>
    <n v="655.35"/>
    <n v="481.2"/>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Flex"/>
    <s v="SGD"/>
    <n v="315.23"/>
    <n v="230.94"/>
    <s v="Venture (LC)"/>
    <m/>
    <x v="3"/>
    <m/>
    <m/>
    <s v="Q3 2018"/>
    <s v="2019-017"/>
    <s v="SGD"/>
    <n v="315.23"/>
    <n v="230.94"/>
  </r>
  <r>
    <x v="10"/>
    <s v="Venture Internal"/>
    <s v="USD"/>
    <n v="0"/>
    <n v="0"/>
    <s v="Venture (LC)"/>
    <m/>
    <x v="4"/>
    <m/>
    <m/>
    <s v="NA"/>
    <s v="NA"/>
    <s v="USD"/>
    <n v="0"/>
    <n v="0"/>
  </r>
  <r>
    <x v="10"/>
    <s v="Venture Internal"/>
    <s v="USD"/>
    <n v="0"/>
    <n v="0"/>
    <s v="Venture (LC)"/>
    <m/>
    <x v="4"/>
    <m/>
    <m/>
    <s v="NA"/>
    <s v="NA"/>
    <s v="USD"/>
    <n v="0"/>
    <n v="0"/>
  </r>
  <r>
    <x v="10"/>
    <s v="Flex"/>
    <s v="SGD"/>
    <n v="315.23"/>
    <n v="230.94"/>
    <s v="Venture (LC)"/>
    <m/>
    <x v="3"/>
    <m/>
    <m/>
    <s v="Q3 2018"/>
    <s v="2019-017"/>
    <s v="SGD"/>
    <n v="315.23"/>
    <n v="230.94"/>
  </r>
  <r>
    <x v="10"/>
    <s v="Venture Internal"/>
    <s v="USD"/>
    <n v="0"/>
    <n v="0"/>
    <s v="Venture (LC)"/>
    <m/>
    <x v="4"/>
    <m/>
    <m/>
    <s v="NA"/>
    <s v="NA"/>
    <s v="USD"/>
    <n v="0"/>
    <n v="0"/>
  </r>
  <r>
    <x v="10"/>
    <s v="Venture Internal"/>
    <s v="USD"/>
    <n v="0"/>
    <n v="0"/>
    <s v="Venture (LC)"/>
    <m/>
    <x v="4"/>
    <m/>
    <m/>
    <s v="NA"/>
    <s v="NA"/>
    <s v="USD"/>
    <n v="0"/>
    <n v="0"/>
  </r>
  <r>
    <x v="10"/>
    <s v="Flex"/>
    <s v="SGD"/>
    <n v="367.24"/>
    <n v="269.04000000000002"/>
    <s v="Venture (LC)"/>
    <m/>
    <x v="3"/>
    <m/>
    <m/>
    <s v="Q3 2018"/>
    <s v="2019-017"/>
    <s v="SGD"/>
    <n v="367.24"/>
    <n v="269.04000000000002"/>
  </r>
  <r>
    <x v="10"/>
    <s v="Venture Internal"/>
    <s v="USD"/>
    <n v="0"/>
    <n v="0"/>
    <s v="Venture (LC)"/>
    <m/>
    <x v="4"/>
    <m/>
    <m/>
    <s v="NA"/>
    <s v="NA"/>
    <s v="USD"/>
    <n v="0"/>
    <n v="0"/>
  </r>
  <r>
    <x v="10"/>
    <s v="Venture Internal"/>
    <s v="USD"/>
    <n v="0"/>
    <n v="0"/>
    <s v="Venture (LC)"/>
    <m/>
    <x v="4"/>
    <m/>
    <m/>
    <s v="NA"/>
    <s v="NA"/>
    <s v="USD"/>
    <n v="0"/>
    <n v="0"/>
  </r>
  <r>
    <x v="10"/>
    <s v="Flex"/>
    <s v="SGD"/>
    <n v="315.23"/>
    <n v="230.94"/>
    <s v="Venture (LC)"/>
    <m/>
    <x v="3"/>
    <m/>
    <m/>
    <s v="Q3 2018"/>
    <s v="2019-017"/>
    <s v="SGD"/>
    <n v="315.23"/>
    <n v="230.94"/>
  </r>
  <r>
    <x v="4"/>
    <s v="Venture Internal"/>
    <s v="USD"/>
    <n v="0"/>
    <n v="0"/>
    <s v="Venture (LC)"/>
    <m/>
    <x v="4"/>
    <m/>
    <m/>
    <s v="NA"/>
    <s v="NA"/>
    <s v="USD"/>
    <n v="0"/>
    <n v="0"/>
  </r>
  <r>
    <x v="3"/>
    <s v="Venture Internal"/>
    <s v="USD"/>
    <n v="0"/>
    <n v="0"/>
    <s v="Venture (LC)"/>
    <m/>
    <x v="4"/>
    <m/>
    <m/>
    <s v="NA"/>
    <s v="NA"/>
    <s v="USD"/>
    <n v="0"/>
    <n v="0"/>
  </r>
  <r>
    <x v="4"/>
    <s v="Flex"/>
    <s v="SGD"/>
    <n v="486.77"/>
    <n v="358"/>
    <s v="Venture (LC)"/>
    <m/>
    <x v="3"/>
    <d v="2019-03-26T00:00:00"/>
    <s v="2019-148"/>
    <s v="1H 2018"/>
    <s v="2018-309"/>
    <s v="SGD"/>
    <n v="331.54"/>
    <n v="243.44"/>
  </r>
  <r>
    <x v="3"/>
    <s v="Venture Internal"/>
    <s v="USD"/>
    <n v="0"/>
    <n v="0"/>
    <s v="Venture (LC)"/>
    <m/>
    <x v="4"/>
    <m/>
    <m/>
    <s v="NA"/>
    <s v="NA"/>
    <s v="USD"/>
    <n v="0"/>
    <n v="0"/>
  </r>
  <r>
    <x v="3"/>
    <s v="Venture Internal"/>
    <s v="USD"/>
    <n v="0"/>
    <n v="0"/>
    <s v="Venture (LC)"/>
    <m/>
    <x v="4"/>
    <m/>
    <m/>
    <s v="NA"/>
    <s v="NA"/>
    <s v="USD"/>
    <n v="0"/>
    <n v="0"/>
  </r>
  <r>
    <x v="4"/>
    <s v="Flex"/>
    <s v="SGD"/>
    <n v="621.11"/>
    <n v="456.8"/>
    <s v="Venture (LC)"/>
    <m/>
    <x v="3"/>
    <d v="2019-03-26T00:00:00"/>
    <s v="2019-148"/>
    <s v="1H 2018"/>
    <s v="2018-309"/>
    <s v="SGD"/>
    <n v="331.54"/>
    <n v="243.44"/>
  </r>
  <r>
    <x v="3"/>
    <s v="Venture Internal"/>
    <s v="USD"/>
    <n v="0"/>
    <n v="0"/>
    <s v="Venture (LC)"/>
    <m/>
    <x v="4"/>
    <m/>
    <m/>
    <s v="NA"/>
    <s v="NA"/>
    <s v="USD"/>
    <n v="0"/>
    <n v="0"/>
  </r>
  <r>
    <x v="3"/>
    <s v="Venture Internal"/>
    <s v="USD"/>
    <n v="0"/>
    <n v="0"/>
    <s v="Venture (LC)"/>
    <m/>
    <x v="4"/>
    <m/>
    <m/>
    <s v="NA"/>
    <s v="NA"/>
    <s v="USD"/>
    <n v="0"/>
    <n v="0"/>
  </r>
  <r>
    <x v="4"/>
    <s v="Flex"/>
    <s v="SGD"/>
    <n v="357.83"/>
    <n v="263.17"/>
    <s v="Venture (LC)"/>
    <m/>
    <x v="3"/>
    <d v="2019-03-26T00:00:00"/>
    <s v="2019-148"/>
    <s v="1H 2018"/>
    <s v="2018-309"/>
    <s v="SGD"/>
    <n v="898.93"/>
    <n v="660.06"/>
  </r>
  <r>
    <x v="4"/>
    <s v="Venture Internal"/>
    <s v="USD"/>
    <n v="0"/>
    <n v="0"/>
    <s v="Venture (LC)"/>
    <m/>
    <x v="4"/>
    <m/>
    <m/>
    <s v="NA"/>
    <s v="NA"/>
    <s v="USD"/>
    <n v="0"/>
    <n v="0"/>
  </r>
  <r>
    <x v="3"/>
    <s v="Venture Internal"/>
    <s v="USD"/>
    <n v="0"/>
    <n v="0"/>
    <s v="Venture (LC)"/>
    <m/>
    <x v="4"/>
    <m/>
    <m/>
    <s v="NA"/>
    <s v="NA"/>
    <s v="USD"/>
    <n v="0"/>
    <n v="0"/>
  </r>
  <r>
    <x v="4"/>
    <s v="Flex"/>
    <s v="SGD"/>
    <n v="340.02"/>
    <n v="250.07"/>
    <s v="Venture (LC)"/>
    <m/>
    <x v="3"/>
    <d v="2019-03-26T00:00:00"/>
    <s v="2019-148"/>
    <s v="1H 2018"/>
    <s v="2018-309"/>
    <s v="SGD"/>
    <n v="765.35"/>
    <n v="561.97"/>
  </r>
  <r>
    <x v="1"/>
    <s v="Waters"/>
    <s v="USD"/>
    <n v="0"/>
    <n v="0"/>
    <s v="Venture (LC)"/>
    <m/>
    <x v="4"/>
    <m/>
    <m/>
    <s v="?"/>
    <s v="?"/>
    <s v="USD"/>
    <m/>
    <m/>
  </r>
  <r>
    <x v="1"/>
    <s v="Waters"/>
    <s v="USD"/>
    <n v="0"/>
    <n v="0"/>
    <s v="Venture (LC)"/>
    <m/>
    <x v="4"/>
    <m/>
    <m/>
    <s v="?"/>
    <s v="?"/>
    <s v="USD"/>
    <m/>
    <m/>
  </r>
  <r>
    <x v="1"/>
    <s v="Waters"/>
    <s v="USD"/>
    <n v="0"/>
    <n v="0"/>
    <s v="Venture (LC)"/>
    <m/>
    <x v="4"/>
    <m/>
    <m/>
    <s v="?"/>
    <s v="?"/>
    <s v="USD"/>
    <m/>
    <m/>
  </r>
  <r>
    <x v="8"/>
    <s v="Venture Internal"/>
    <s v="USD"/>
    <n v="0"/>
    <n v="0"/>
    <s v="Venture (LC)"/>
    <m/>
    <x v="4"/>
    <m/>
    <m/>
    <s v="NA"/>
    <s v="NA"/>
    <s v="USD"/>
    <n v="0"/>
    <n v="0"/>
  </r>
  <r>
    <x v="8"/>
    <s v="Venture Internal"/>
    <s v="USD"/>
    <n v="0"/>
    <n v="0"/>
    <s v="Venture (LC)"/>
    <m/>
    <x v="4"/>
    <m/>
    <m/>
    <s v="NA"/>
    <s v="NA"/>
    <s v="USD"/>
    <n v="0"/>
    <n v="0"/>
  </r>
  <r>
    <x v="8"/>
    <s v="Venture Internal"/>
    <s v="USD"/>
    <n v="0"/>
    <n v="0"/>
    <s v="Venture (LC)"/>
    <m/>
    <x v="4"/>
    <m/>
    <m/>
    <s v="NA"/>
    <s v="NA"/>
    <s v="USD"/>
    <n v="0"/>
    <n v="0"/>
  </r>
  <r>
    <x v="8"/>
    <s v="Venture Internal"/>
    <s v="USD"/>
    <n v="0"/>
    <n v="0"/>
    <s v="Venture (LC)"/>
    <m/>
    <x v="4"/>
    <m/>
    <m/>
    <s v="NA"/>
    <s v="NA"/>
    <s v="USD"/>
    <n v="0"/>
    <n v="0"/>
  </r>
  <r>
    <x v="10"/>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7"/>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2"/>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6"/>
    <s v="Venture Internal"/>
    <s v="USD"/>
    <n v="0"/>
    <n v="0"/>
    <s v="Venture (LC)"/>
    <m/>
    <x v="4"/>
    <m/>
    <m/>
    <s v="NA"/>
    <s v="NA"/>
    <s v="USD"/>
    <n v="0"/>
    <n v="0"/>
  </r>
  <r>
    <x v="6"/>
    <s v="Venture Internal"/>
    <s v="USD"/>
    <n v="0"/>
    <n v="0"/>
    <s v="Venture (LC)"/>
    <m/>
    <x v="4"/>
    <m/>
    <m/>
    <s v="NA"/>
    <s v="NA"/>
    <s v="USD"/>
    <n v="0"/>
    <n v="0"/>
  </r>
  <r>
    <x v="6"/>
    <s v="Venture Internal"/>
    <s v="USD"/>
    <n v="0"/>
    <n v="0"/>
    <s v="Venture (LC)"/>
    <m/>
    <x v="4"/>
    <m/>
    <m/>
    <s v="NA"/>
    <s v="NA"/>
    <s v="USD"/>
    <n v="0"/>
    <n v="0"/>
  </r>
  <r>
    <x v="6"/>
    <s v="Venture Internal"/>
    <s v="USD"/>
    <n v="0"/>
    <n v="0"/>
    <s v="Venture (LC)"/>
    <m/>
    <x v="4"/>
    <m/>
    <m/>
    <s v="NA"/>
    <s v="NA"/>
    <s v="USD"/>
    <n v="0"/>
    <n v="0"/>
  </r>
  <r>
    <x v="8"/>
    <s v="Venture Internal"/>
    <s v="USD"/>
    <n v="0"/>
    <n v="0"/>
    <s v="Venture (LC)"/>
    <m/>
    <x v="4"/>
    <m/>
    <m/>
    <s v="NA"/>
    <s v="NA"/>
    <s v="USD"/>
    <n v="0"/>
    <n v="0"/>
  </r>
  <r>
    <x v="8"/>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3"/>
    <s v="Venture Internal"/>
    <s v="USD"/>
    <n v="0"/>
    <n v="0"/>
    <s v="Venture (LC)"/>
    <m/>
    <x v="4"/>
    <m/>
    <m/>
    <s v="NA"/>
    <s v="NA"/>
    <s v="USD"/>
    <n v="0"/>
    <n v="0"/>
  </r>
  <r>
    <x v="3"/>
    <s v="Venture Internal"/>
    <s v="USD"/>
    <n v="0"/>
    <n v="0"/>
    <s v="Venture (LC)"/>
    <m/>
    <x v="4"/>
    <m/>
    <m/>
    <s v="NA"/>
    <s v="NA"/>
    <s v="USD"/>
    <n v="0"/>
    <n v="0"/>
  </r>
  <r>
    <x v="1"/>
    <s v="Venture Internal"/>
    <s v="USD"/>
    <n v="0"/>
    <n v="0"/>
    <s v="Venture (LC)"/>
    <m/>
    <x v="4"/>
    <m/>
    <m/>
    <s v="NA"/>
    <s v="NA"/>
    <s v="USD"/>
    <n v="0"/>
    <n v="0"/>
  </r>
  <r>
    <x v="1"/>
    <s v="Venture Internal"/>
    <s v="USD"/>
    <n v="0"/>
    <n v="0"/>
    <s v="Venture (LC)"/>
    <m/>
    <x v="4"/>
    <m/>
    <m/>
    <s v="NA"/>
    <s v="NA"/>
    <s v="USD"/>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 cacheId="3" applyNumberFormats="0" applyBorderFormats="0" applyFontFormats="0" applyPatternFormats="0" applyAlignmentFormats="0" applyWidthHeightFormats="1" dataCaption="Values" updatedVersion="6" minRefreshableVersion="3" showCalcMbrs="0" useAutoFormatting="1" itemPrintTitles="1" createdVersion="3" indent="0" outline="1" outlineData="1" multipleFieldFilters="0">
  <location ref="A3:N10" firstHeaderRow="1" firstDataRow="2" firstDataCol="1"/>
  <pivotFields count="15">
    <pivotField axis="axisCol" showAll="0">
      <items count="13">
        <item x="4"/>
        <item x="2"/>
        <item x="0"/>
        <item x="1"/>
        <item x="5"/>
        <item x="6"/>
        <item x="9"/>
        <item x="7"/>
        <item x="8"/>
        <item x="10"/>
        <item x="11"/>
        <item x="3"/>
        <item t="default"/>
      </items>
    </pivotField>
    <pivotField showAll="0"/>
    <pivotField showAll="0"/>
    <pivotField showAll="0"/>
    <pivotField dataField="1" showAll="0"/>
    <pivotField showAll="0" defaultSubtotal="0"/>
    <pivotField showAll="0" defaultSubtotal="0"/>
    <pivotField axis="axisRow" showAll="0">
      <items count="7">
        <item x="0"/>
        <item x="3"/>
        <item x="4"/>
        <item x="1"/>
        <item m="1" x="5"/>
        <item x="2"/>
        <item t="default"/>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s>
  <rowFields count="1">
    <field x="7"/>
  </rowFields>
  <rowItems count="6">
    <i>
      <x/>
    </i>
    <i>
      <x v="1"/>
    </i>
    <i>
      <x v="2"/>
    </i>
    <i>
      <x v="3"/>
    </i>
    <i>
      <x v="5"/>
    </i>
    <i t="grand">
      <x/>
    </i>
  </rowItems>
  <colFields count="1">
    <field x="0"/>
  </colFields>
  <colItems count="13">
    <i>
      <x/>
    </i>
    <i>
      <x v="1"/>
    </i>
    <i>
      <x v="2"/>
    </i>
    <i>
      <x v="3"/>
    </i>
    <i>
      <x v="4"/>
    </i>
    <i>
      <x v="5"/>
    </i>
    <i>
      <x v="6"/>
    </i>
    <i>
      <x v="7"/>
    </i>
    <i>
      <x v="8"/>
    </i>
    <i>
      <x v="9"/>
    </i>
    <i>
      <x v="10"/>
    </i>
    <i>
      <x v="11"/>
    </i>
    <i t="grand">
      <x/>
    </i>
  </colItems>
  <dataFields count="1">
    <dataField name="Sum of Price Converted to USD" fld="4" baseField="0" baseItem="0"/>
  </dataFields>
  <formats count="1">
    <format dxfId="75">
      <pivotArea outline="0" collapsedLevelsAreSubtotals="1" fieldPosition="0"/>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1.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D418"/>
  <sheetViews>
    <sheetView tabSelected="1" zoomScaleNormal="100" workbookViewId="0">
      <pane xSplit="7" ySplit="4" topLeftCell="H5" activePane="bottomRight" state="frozen"/>
      <selection pane="topRight" activeCell="H1" sqref="H1"/>
      <selection pane="bottomLeft" activeCell="A2" sqref="A2"/>
      <selection pane="bottomRight" activeCell="C4" sqref="C4:I241"/>
    </sheetView>
  </sheetViews>
  <sheetFormatPr defaultColWidth="9.140625" defaultRowHeight="15" x14ac:dyDescent="0.25"/>
  <cols>
    <col min="1" max="1" width="11.140625" style="291" customWidth="1"/>
    <col min="2" max="2" width="27.85546875" style="291" customWidth="1"/>
    <col min="3" max="3" width="32" style="291" customWidth="1"/>
    <col min="4" max="4" width="14.5703125" style="291" customWidth="1"/>
    <col min="5" max="5" width="16.42578125" style="291" bestFit="1" customWidth="1"/>
    <col min="6" max="6" width="24.140625" style="291" bestFit="1" customWidth="1"/>
    <col min="7" max="7" width="10.5703125" style="291" bestFit="1" customWidth="1"/>
    <col min="8" max="8" width="15" style="291" bestFit="1" customWidth="1"/>
    <col min="9" max="9" width="12.85546875" style="291" bestFit="1" customWidth="1"/>
    <col min="10" max="10" width="10.7109375" style="291" customWidth="1"/>
    <col min="11" max="11" width="25" style="291" customWidth="1"/>
    <col min="12" max="12" width="14.140625" style="220" customWidth="1"/>
    <col min="13" max="13" width="15.7109375" style="220" customWidth="1"/>
    <col min="14" max="14" width="15.85546875" style="220" customWidth="1"/>
    <col min="15" max="15" width="18.85546875" style="291" customWidth="1"/>
    <col min="16" max="16" width="35.85546875" style="291" customWidth="1"/>
    <col min="17" max="17" width="19.85546875" style="488" bestFit="1" customWidth="1"/>
    <col min="18" max="18" width="20.85546875" style="291" bestFit="1" customWidth="1"/>
    <col min="19" max="19" width="13.140625" style="419" bestFit="1" customWidth="1"/>
    <col min="20" max="20" width="17.140625" style="220" customWidth="1"/>
    <col min="21" max="21" width="13" style="220" customWidth="1"/>
    <col min="22" max="22" width="19.7109375" style="220" customWidth="1"/>
    <col min="23" max="23" width="14.140625" style="419" customWidth="1"/>
    <col min="24" max="24" width="15.7109375" style="419" customWidth="1"/>
    <col min="25" max="25" width="15.85546875" style="419" customWidth="1"/>
    <col min="26" max="30" width="12.85546875" style="220" customWidth="1"/>
    <col min="31" max="16384" width="9.140625" style="293"/>
  </cols>
  <sheetData>
    <row r="1" spans="1:30" x14ac:dyDescent="0.25">
      <c r="A1" s="291" t="s">
        <v>1429</v>
      </c>
      <c r="B1" s="292">
        <v>43838</v>
      </c>
      <c r="Q1" s="419"/>
    </row>
    <row r="2" spans="1:30" x14ac:dyDescent="0.25">
      <c r="F2" s="291">
        <v>1</v>
      </c>
      <c r="G2" s="291">
        <v>2</v>
      </c>
      <c r="H2" s="291">
        <v>3</v>
      </c>
      <c r="I2" s="291">
        <v>4</v>
      </c>
      <c r="J2" s="291">
        <v>5</v>
      </c>
      <c r="K2" s="291">
        <v>6</v>
      </c>
      <c r="L2" s="291">
        <v>7</v>
      </c>
      <c r="M2" s="291">
        <v>8</v>
      </c>
      <c r="N2" s="291">
        <v>9</v>
      </c>
      <c r="O2" s="291">
        <v>10</v>
      </c>
      <c r="P2" s="291">
        <v>11</v>
      </c>
      <c r="Q2" s="419"/>
      <c r="T2" s="291">
        <v>12</v>
      </c>
      <c r="U2" s="291">
        <v>13</v>
      </c>
      <c r="V2" s="291">
        <v>14</v>
      </c>
      <c r="W2" s="291">
        <v>7</v>
      </c>
      <c r="X2" s="291">
        <v>8</v>
      </c>
      <c r="Y2" s="291">
        <v>9</v>
      </c>
      <c r="Z2" s="291">
        <v>15</v>
      </c>
      <c r="AA2" s="291">
        <v>16</v>
      </c>
      <c r="AB2" s="291">
        <v>17</v>
      </c>
      <c r="AC2" s="291">
        <v>18</v>
      </c>
    </row>
    <row r="3" spans="1:30" ht="18.75" customHeight="1" x14ac:dyDescent="0.25">
      <c r="L3" s="220" t="s">
        <v>2325</v>
      </c>
      <c r="M3" s="220" t="s">
        <v>2325</v>
      </c>
      <c r="N3" s="220" t="s">
        <v>2325</v>
      </c>
      <c r="Q3" s="749" t="s">
        <v>2325</v>
      </c>
      <c r="R3" s="749"/>
      <c r="S3" s="749"/>
      <c r="T3" s="311" t="s">
        <v>1433</v>
      </c>
      <c r="U3" s="311" t="s">
        <v>1433</v>
      </c>
      <c r="V3" s="311" t="s">
        <v>1433</v>
      </c>
      <c r="W3" s="311" t="s">
        <v>1433</v>
      </c>
      <c r="X3" s="311" t="s">
        <v>1433</v>
      </c>
      <c r="Y3" s="311" t="s">
        <v>1433</v>
      </c>
      <c r="Z3" s="748" t="s">
        <v>1432</v>
      </c>
      <c r="AA3" s="748"/>
      <c r="AB3" s="748"/>
      <c r="AC3" s="748"/>
      <c r="AD3" s="748"/>
    </row>
    <row r="4" spans="1:30" ht="38.25" x14ac:dyDescent="0.25">
      <c r="A4" s="243" t="s">
        <v>2443</v>
      </c>
      <c r="B4" s="243" t="s">
        <v>830</v>
      </c>
      <c r="C4" s="243" t="s">
        <v>831</v>
      </c>
      <c r="D4" s="243" t="s">
        <v>832</v>
      </c>
      <c r="E4" s="243" t="s">
        <v>10</v>
      </c>
      <c r="F4" s="243" t="s">
        <v>897</v>
      </c>
      <c r="G4" s="243" t="s">
        <v>16</v>
      </c>
      <c r="H4" s="344" t="s">
        <v>898</v>
      </c>
      <c r="I4" s="344" t="s">
        <v>833</v>
      </c>
      <c r="J4" s="243" t="s">
        <v>1131</v>
      </c>
      <c r="K4" s="243" t="s">
        <v>1132</v>
      </c>
      <c r="L4" s="243" t="s">
        <v>1133</v>
      </c>
      <c r="M4" s="243" t="s">
        <v>1134</v>
      </c>
      <c r="N4" s="243" t="s">
        <v>1135</v>
      </c>
      <c r="O4" s="243" t="s">
        <v>7</v>
      </c>
      <c r="P4" s="294" t="s">
        <v>1156</v>
      </c>
      <c r="Q4" s="243" t="s">
        <v>2326</v>
      </c>
      <c r="R4" s="243" t="s">
        <v>2327</v>
      </c>
      <c r="S4" s="243" t="s">
        <v>2328</v>
      </c>
      <c r="T4" s="243" t="s">
        <v>1777</v>
      </c>
      <c r="U4" s="243" t="s">
        <v>1430</v>
      </c>
      <c r="V4" s="243" t="s">
        <v>1431</v>
      </c>
      <c r="W4" s="243" t="s">
        <v>1133</v>
      </c>
      <c r="X4" s="243" t="s">
        <v>1134</v>
      </c>
      <c r="Y4" s="243" t="s">
        <v>1135</v>
      </c>
      <c r="Z4" s="243" t="s">
        <v>1136</v>
      </c>
      <c r="AA4" s="243" t="s">
        <v>1137</v>
      </c>
      <c r="AB4" s="243" t="s">
        <v>1133</v>
      </c>
      <c r="AC4" s="243" t="s">
        <v>1134</v>
      </c>
      <c r="AD4" s="243" t="s">
        <v>1135</v>
      </c>
    </row>
    <row r="5" spans="1:30" hidden="1" x14ac:dyDescent="0.25">
      <c r="A5" s="204" t="s">
        <v>1174</v>
      </c>
      <c r="B5" s="38" t="s">
        <v>1869</v>
      </c>
      <c r="C5" s="238" t="s">
        <v>363</v>
      </c>
      <c r="D5" s="238" t="s">
        <v>364</v>
      </c>
      <c r="E5" s="239">
        <v>19032</v>
      </c>
      <c r="F5" s="239" t="s">
        <v>1171</v>
      </c>
      <c r="G5" s="69">
        <v>12</v>
      </c>
      <c r="H5" s="198">
        <v>43535</v>
      </c>
      <c r="I5" s="198">
        <v>43901</v>
      </c>
      <c r="J5" s="242" t="s">
        <v>1142</v>
      </c>
      <c r="K5" s="27" t="s">
        <v>303</v>
      </c>
      <c r="L5" s="244" t="s">
        <v>1149</v>
      </c>
      <c r="M5" s="245">
        <v>320</v>
      </c>
      <c r="N5" s="245">
        <v>235.64</v>
      </c>
      <c r="O5" s="222" t="s">
        <v>1172</v>
      </c>
      <c r="P5" s="62"/>
      <c r="Q5" s="30" t="str">
        <f>T5</f>
        <v>CEI</v>
      </c>
      <c r="R5" s="62"/>
      <c r="S5" s="30"/>
      <c r="T5" s="198" t="s">
        <v>1172</v>
      </c>
      <c r="U5" s="198">
        <v>43634</v>
      </c>
      <c r="V5" s="204" t="s">
        <v>1789</v>
      </c>
      <c r="W5" s="244" t="s">
        <v>1149</v>
      </c>
      <c r="X5" s="245">
        <v>320</v>
      </c>
      <c r="Y5" s="245">
        <v>235.64</v>
      </c>
      <c r="Z5" s="204">
        <v>2018</v>
      </c>
      <c r="AA5" s="204" t="s">
        <v>1173</v>
      </c>
      <c r="AB5" s="244" t="s">
        <v>1149</v>
      </c>
      <c r="AC5" s="245">
        <v>646</v>
      </c>
      <c r="AD5" s="245">
        <v>480</v>
      </c>
    </row>
    <row r="6" spans="1:30" hidden="1" x14ac:dyDescent="0.25">
      <c r="A6" s="204" t="s">
        <v>1175</v>
      </c>
      <c r="B6" s="38"/>
      <c r="C6" s="238" t="s">
        <v>780</v>
      </c>
      <c r="D6" s="238" t="s">
        <v>364</v>
      </c>
      <c r="E6" s="239" t="s">
        <v>781</v>
      </c>
      <c r="F6" s="239">
        <v>14354696</v>
      </c>
      <c r="G6" s="69">
        <v>12</v>
      </c>
      <c r="H6" s="198">
        <v>43535</v>
      </c>
      <c r="I6" s="198">
        <v>43901</v>
      </c>
      <c r="J6" s="242" t="s">
        <v>1142</v>
      </c>
      <c r="K6" s="27" t="s">
        <v>303</v>
      </c>
      <c r="L6" s="244" t="s">
        <v>1149</v>
      </c>
      <c r="M6" s="245">
        <v>230</v>
      </c>
      <c r="N6" s="245">
        <v>169.37</v>
      </c>
      <c r="O6" s="222" t="s">
        <v>1172</v>
      </c>
      <c r="P6" s="62"/>
      <c r="Q6" s="30" t="str">
        <f t="shared" ref="Q6:Q67" si="0">T6</f>
        <v>CEI</v>
      </c>
      <c r="R6" s="62"/>
      <c r="S6" s="30"/>
      <c r="T6" s="198" t="s">
        <v>1172</v>
      </c>
      <c r="U6" s="198">
        <v>43634</v>
      </c>
      <c r="V6" s="204" t="s">
        <v>1789</v>
      </c>
      <c r="W6" s="244" t="s">
        <v>1149</v>
      </c>
      <c r="X6" s="245">
        <v>230</v>
      </c>
      <c r="Y6" s="245">
        <v>169.37</v>
      </c>
      <c r="Z6" s="204">
        <v>2018</v>
      </c>
      <c r="AA6" s="204" t="s">
        <v>1173</v>
      </c>
      <c r="AB6" s="244" t="s">
        <v>1149</v>
      </c>
      <c r="AC6" s="245">
        <v>100</v>
      </c>
      <c r="AD6" s="245">
        <v>75</v>
      </c>
    </row>
    <row r="7" spans="1:30" hidden="1" x14ac:dyDescent="0.25">
      <c r="A7" s="204" t="s">
        <v>1181</v>
      </c>
      <c r="B7" s="38"/>
      <c r="C7" s="238" t="s">
        <v>1176</v>
      </c>
      <c r="D7" s="238" t="s">
        <v>835</v>
      </c>
      <c r="E7" s="239" t="s">
        <v>1177</v>
      </c>
      <c r="F7" s="239" t="s">
        <v>1178</v>
      </c>
      <c r="G7" s="69">
        <v>12</v>
      </c>
      <c r="H7" s="198">
        <v>43557</v>
      </c>
      <c r="I7" s="198">
        <v>43923</v>
      </c>
      <c r="J7" s="242" t="s">
        <v>1142</v>
      </c>
      <c r="K7" s="27" t="s">
        <v>1179</v>
      </c>
      <c r="L7" s="244" t="s">
        <v>1150</v>
      </c>
      <c r="M7" s="245">
        <v>0</v>
      </c>
      <c r="N7" s="245">
        <v>0</v>
      </c>
      <c r="O7" s="222" t="s">
        <v>1172</v>
      </c>
      <c r="P7" s="62"/>
      <c r="Q7" s="30" t="str">
        <f t="shared" si="0"/>
        <v>CEI</v>
      </c>
      <c r="R7" s="62"/>
      <c r="S7" s="30"/>
      <c r="T7" s="198" t="s">
        <v>1172</v>
      </c>
      <c r="U7" s="198">
        <v>43634</v>
      </c>
      <c r="V7" s="204" t="s">
        <v>1789</v>
      </c>
      <c r="W7" s="244" t="s">
        <v>1150</v>
      </c>
      <c r="X7" s="245">
        <v>0</v>
      </c>
      <c r="Y7" s="245">
        <v>0</v>
      </c>
      <c r="Z7" s="204">
        <v>2018</v>
      </c>
      <c r="AA7" s="204" t="s">
        <v>1173</v>
      </c>
      <c r="AB7" s="244" t="s">
        <v>1150</v>
      </c>
      <c r="AC7" s="245">
        <v>0</v>
      </c>
      <c r="AD7" s="245">
        <v>0</v>
      </c>
    </row>
    <row r="8" spans="1:30" ht="25.5" hidden="1" x14ac:dyDescent="0.25">
      <c r="A8" s="204" t="s">
        <v>1182</v>
      </c>
      <c r="B8" s="62" t="s">
        <v>19</v>
      </c>
      <c r="C8" s="238" t="s">
        <v>20</v>
      </c>
      <c r="D8" s="238" t="s">
        <v>21</v>
      </c>
      <c r="E8" s="239">
        <v>236</v>
      </c>
      <c r="F8" s="239">
        <v>782275</v>
      </c>
      <c r="G8" s="69">
        <v>12</v>
      </c>
      <c r="H8" s="198">
        <v>43138</v>
      </c>
      <c r="I8" s="198">
        <v>43503</v>
      </c>
      <c r="J8" s="242" t="s">
        <v>1148</v>
      </c>
      <c r="K8" s="27" t="s">
        <v>670</v>
      </c>
      <c r="L8" s="244" t="s">
        <v>1149</v>
      </c>
      <c r="M8" s="245">
        <v>1227</v>
      </c>
      <c r="N8" s="245">
        <v>1017.11</v>
      </c>
      <c r="O8" s="222" t="s">
        <v>1250</v>
      </c>
      <c r="P8" s="62"/>
      <c r="Q8" s="30" t="str">
        <f t="shared" si="0"/>
        <v>CEI</v>
      </c>
      <c r="R8" s="62"/>
      <c r="S8" s="30"/>
      <c r="T8" s="198" t="s">
        <v>1172</v>
      </c>
      <c r="U8" s="198"/>
      <c r="V8" s="204"/>
      <c r="W8" s="244" t="s">
        <v>1149</v>
      </c>
      <c r="X8" s="245">
        <v>1227</v>
      </c>
      <c r="Y8" s="245">
        <v>1017.11</v>
      </c>
      <c r="Z8" s="204">
        <v>2018</v>
      </c>
      <c r="AA8" s="204" t="s">
        <v>1251</v>
      </c>
      <c r="AB8" s="244" t="s">
        <v>1149</v>
      </c>
      <c r="AC8" s="245">
        <v>1227</v>
      </c>
      <c r="AD8" s="245">
        <v>1017.11</v>
      </c>
    </row>
    <row r="9" spans="1:30" ht="38.25" hidden="1" x14ac:dyDescent="0.25">
      <c r="A9" s="204" t="s">
        <v>1183</v>
      </c>
      <c r="B9" s="62" t="s">
        <v>26</v>
      </c>
      <c r="C9" s="238" t="s">
        <v>27</v>
      </c>
      <c r="D9" s="238" t="s">
        <v>28</v>
      </c>
      <c r="E9" s="239" t="s">
        <v>29</v>
      </c>
      <c r="F9" s="239" t="s">
        <v>30</v>
      </c>
      <c r="G9" s="69">
        <v>12</v>
      </c>
      <c r="H9" s="198">
        <v>43083</v>
      </c>
      <c r="I9" s="198">
        <v>43448</v>
      </c>
      <c r="J9" s="242" t="s">
        <v>1343</v>
      </c>
      <c r="K9" s="27" t="s">
        <v>1674</v>
      </c>
      <c r="L9" s="244"/>
      <c r="M9" s="245"/>
      <c r="N9" s="245"/>
      <c r="O9" s="222" t="s">
        <v>1434</v>
      </c>
      <c r="P9" s="62"/>
      <c r="Q9" s="30"/>
      <c r="R9" s="62"/>
      <c r="S9" s="30"/>
      <c r="T9" s="198"/>
      <c r="U9" s="198"/>
      <c r="V9" s="204"/>
      <c r="W9" s="244"/>
      <c r="X9" s="245"/>
      <c r="Y9" s="245"/>
      <c r="Z9" s="204" t="s">
        <v>333</v>
      </c>
      <c r="AA9" s="204" t="s">
        <v>333</v>
      </c>
      <c r="AB9" s="244" t="s">
        <v>1149</v>
      </c>
      <c r="AC9" s="245">
        <v>0</v>
      </c>
      <c r="AD9" s="245">
        <v>0</v>
      </c>
    </row>
    <row r="10" spans="1:30" ht="38.25" hidden="1" x14ac:dyDescent="0.25">
      <c r="A10" s="204" t="s">
        <v>1184</v>
      </c>
      <c r="B10" s="62" t="s">
        <v>35</v>
      </c>
      <c r="C10" s="238" t="s">
        <v>36</v>
      </c>
      <c r="D10" s="238" t="s">
        <v>28</v>
      </c>
      <c r="E10" s="239" t="s">
        <v>37</v>
      </c>
      <c r="F10" s="239" t="s">
        <v>38</v>
      </c>
      <c r="G10" s="69">
        <v>12</v>
      </c>
      <c r="H10" s="198">
        <v>43129</v>
      </c>
      <c r="I10" s="198">
        <v>43494</v>
      </c>
      <c r="J10" s="242" t="s">
        <v>1146</v>
      </c>
      <c r="K10" s="27" t="s">
        <v>1674</v>
      </c>
      <c r="L10" s="244"/>
      <c r="M10" s="245"/>
      <c r="N10" s="245"/>
      <c r="O10" s="222" t="s">
        <v>1434</v>
      </c>
      <c r="P10" s="62"/>
      <c r="Q10" s="30"/>
      <c r="R10" s="62"/>
      <c r="S10" s="30"/>
      <c r="T10" s="198"/>
      <c r="U10" s="198"/>
      <c r="V10" s="204"/>
      <c r="W10" s="244"/>
      <c r="X10" s="245"/>
      <c r="Y10" s="245"/>
      <c r="Z10" s="204" t="s">
        <v>333</v>
      </c>
      <c r="AA10" s="204" t="s">
        <v>333</v>
      </c>
      <c r="AB10" s="244" t="s">
        <v>1149</v>
      </c>
      <c r="AC10" s="245">
        <v>0</v>
      </c>
      <c r="AD10" s="245">
        <v>0</v>
      </c>
    </row>
    <row r="11" spans="1:30" ht="38.25" hidden="1" x14ac:dyDescent="0.25">
      <c r="A11" s="204" t="s">
        <v>1185</v>
      </c>
      <c r="B11" s="62" t="s">
        <v>40</v>
      </c>
      <c r="C11" s="238" t="s">
        <v>27</v>
      </c>
      <c r="D11" s="238" t="s">
        <v>28</v>
      </c>
      <c r="E11" s="239" t="s">
        <v>29</v>
      </c>
      <c r="F11" s="239" t="s">
        <v>41</v>
      </c>
      <c r="G11" s="69">
        <v>12</v>
      </c>
      <c r="H11" s="198">
        <v>43126</v>
      </c>
      <c r="I11" s="198">
        <v>43491</v>
      </c>
      <c r="J11" s="242" t="s">
        <v>1146</v>
      </c>
      <c r="K11" s="27" t="s">
        <v>1674</v>
      </c>
      <c r="L11" s="244"/>
      <c r="M11" s="245"/>
      <c r="N11" s="245"/>
      <c r="O11" s="222" t="s">
        <v>1434</v>
      </c>
      <c r="P11" s="62"/>
      <c r="Q11" s="30"/>
      <c r="R11" s="62"/>
      <c r="S11" s="30"/>
      <c r="T11" s="198"/>
      <c r="U11" s="198"/>
      <c r="V11" s="204"/>
      <c r="W11" s="244"/>
      <c r="X11" s="245"/>
      <c r="Y11" s="245"/>
      <c r="Z11" s="204" t="s">
        <v>333</v>
      </c>
      <c r="AA11" s="204" t="s">
        <v>333</v>
      </c>
      <c r="AB11" s="244" t="s">
        <v>1149</v>
      </c>
      <c r="AC11" s="245">
        <v>0</v>
      </c>
      <c r="AD11" s="245">
        <v>0</v>
      </c>
    </row>
    <row r="12" spans="1:30" ht="63.75" hidden="1" x14ac:dyDescent="0.25">
      <c r="A12" s="204" t="s">
        <v>1186</v>
      </c>
      <c r="B12" s="62" t="s">
        <v>1249</v>
      </c>
      <c r="C12" s="238" t="s">
        <v>44</v>
      </c>
      <c r="D12" s="238" t="s">
        <v>28</v>
      </c>
      <c r="E12" s="239" t="s">
        <v>46</v>
      </c>
      <c r="F12" s="239" t="s">
        <v>47</v>
      </c>
      <c r="G12" s="69">
        <v>12</v>
      </c>
      <c r="H12" s="198">
        <v>43182</v>
      </c>
      <c r="I12" s="198">
        <v>43547</v>
      </c>
      <c r="J12" s="242" t="s">
        <v>1142</v>
      </c>
      <c r="K12" s="27" t="s">
        <v>1674</v>
      </c>
      <c r="L12" s="244"/>
      <c r="M12" s="245"/>
      <c r="N12" s="245"/>
      <c r="O12" s="222" t="s">
        <v>1434</v>
      </c>
      <c r="P12" s="62"/>
      <c r="Q12" s="30"/>
      <c r="R12" s="62"/>
      <c r="S12" s="30"/>
      <c r="T12" s="198"/>
      <c r="U12" s="198"/>
      <c r="V12" s="204"/>
      <c r="W12" s="244"/>
      <c r="X12" s="245"/>
      <c r="Y12" s="245"/>
      <c r="Z12" s="204" t="s">
        <v>333</v>
      </c>
      <c r="AA12" s="204" t="s">
        <v>333</v>
      </c>
      <c r="AB12" s="244" t="s">
        <v>1149</v>
      </c>
      <c r="AC12" s="245">
        <v>0</v>
      </c>
      <c r="AD12" s="245">
        <v>0</v>
      </c>
    </row>
    <row r="13" spans="1:30" ht="25.5" hidden="1" x14ac:dyDescent="0.25">
      <c r="A13" s="204" t="s">
        <v>1187</v>
      </c>
      <c r="B13" s="62" t="s">
        <v>50</v>
      </c>
      <c r="C13" s="238" t="s">
        <v>51</v>
      </c>
      <c r="D13" s="238" t="s">
        <v>52</v>
      </c>
      <c r="E13" s="239" t="s">
        <v>53</v>
      </c>
      <c r="F13" s="239" t="s">
        <v>54</v>
      </c>
      <c r="G13" s="69">
        <v>12</v>
      </c>
      <c r="H13" s="198">
        <v>43207</v>
      </c>
      <c r="I13" s="198">
        <v>43572</v>
      </c>
      <c r="J13" s="242" t="s">
        <v>1141</v>
      </c>
      <c r="K13" s="27" t="s">
        <v>769</v>
      </c>
      <c r="L13" s="244"/>
      <c r="M13" s="245"/>
      <c r="N13" s="245"/>
      <c r="O13" s="222" t="s">
        <v>1434</v>
      </c>
      <c r="P13" s="62"/>
      <c r="Q13" s="30"/>
      <c r="R13" s="62"/>
      <c r="S13" s="30"/>
      <c r="T13" s="198"/>
      <c r="U13" s="198"/>
      <c r="V13" s="204"/>
      <c r="W13" s="244"/>
      <c r="X13" s="245"/>
      <c r="Y13" s="245"/>
      <c r="Z13" s="204" t="s">
        <v>333</v>
      </c>
      <c r="AA13" s="204" t="s">
        <v>333</v>
      </c>
      <c r="AB13" s="244" t="s">
        <v>1149</v>
      </c>
      <c r="AC13" s="245">
        <v>0</v>
      </c>
      <c r="AD13" s="245">
        <v>0</v>
      </c>
    </row>
    <row r="14" spans="1:30" ht="25.5" hidden="1" x14ac:dyDescent="0.25">
      <c r="A14" s="204" t="s">
        <v>1188</v>
      </c>
      <c r="B14" s="62" t="s">
        <v>57</v>
      </c>
      <c r="C14" s="238" t="s">
        <v>58</v>
      </c>
      <c r="D14" s="238" t="s">
        <v>364</v>
      </c>
      <c r="E14" s="239" t="s">
        <v>60</v>
      </c>
      <c r="F14" s="239"/>
      <c r="G14" s="69"/>
      <c r="H14" s="198">
        <v>43216</v>
      </c>
      <c r="I14" s="198">
        <v>43581</v>
      </c>
      <c r="J14" s="242" t="s">
        <v>1141</v>
      </c>
      <c r="K14" s="27" t="s">
        <v>1674</v>
      </c>
      <c r="L14" s="244"/>
      <c r="M14" s="245"/>
      <c r="N14" s="245"/>
      <c r="O14" s="222" t="s">
        <v>1434</v>
      </c>
      <c r="P14" s="62"/>
      <c r="Q14" s="30"/>
      <c r="R14" s="62"/>
      <c r="S14" s="30"/>
      <c r="T14" s="198"/>
      <c r="U14" s="198"/>
      <c r="V14" s="204"/>
      <c r="W14" s="244"/>
      <c r="X14" s="245"/>
      <c r="Y14" s="245"/>
      <c r="Z14" s="204" t="s">
        <v>333</v>
      </c>
      <c r="AA14" s="204" t="s">
        <v>333</v>
      </c>
      <c r="AB14" s="244" t="s">
        <v>1149</v>
      </c>
      <c r="AC14" s="245">
        <v>0</v>
      </c>
      <c r="AD14" s="245">
        <v>0</v>
      </c>
    </row>
    <row r="15" spans="1:30" ht="25.5" hidden="1" x14ac:dyDescent="0.25">
      <c r="A15" s="204" t="s">
        <v>1189</v>
      </c>
      <c r="B15" s="62" t="s">
        <v>61</v>
      </c>
      <c r="C15" s="238" t="s">
        <v>62</v>
      </c>
      <c r="D15" s="238" t="s">
        <v>364</v>
      </c>
      <c r="E15" s="239" t="s">
        <v>63</v>
      </c>
      <c r="F15" s="239" t="s">
        <v>64</v>
      </c>
      <c r="G15" s="69">
        <v>12</v>
      </c>
      <c r="H15" s="198">
        <v>43216</v>
      </c>
      <c r="I15" s="198">
        <v>43581</v>
      </c>
      <c r="J15" s="242" t="s">
        <v>1141</v>
      </c>
      <c r="K15" s="27" t="s">
        <v>1674</v>
      </c>
      <c r="L15" s="244"/>
      <c r="M15" s="245"/>
      <c r="N15" s="245"/>
      <c r="O15" s="222" t="s">
        <v>1434</v>
      </c>
      <c r="P15" s="62"/>
      <c r="Q15" s="30"/>
      <c r="R15" s="62"/>
      <c r="S15" s="30"/>
      <c r="T15" s="198"/>
      <c r="U15" s="198"/>
      <c r="V15" s="204"/>
      <c r="W15" s="244"/>
      <c r="X15" s="245"/>
      <c r="Y15" s="245"/>
      <c r="Z15" s="204" t="s">
        <v>333</v>
      </c>
      <c r="AA15" s="204" t="s">
        <v>333</v>
      </c>
      <c r="AB15" s="244" t="s">
        <v>1149</v>
      </c>
      <c r="AC15" s="245">
        <v>0</v>
      </c>
      <c r="AD15" s="245">
        <v>0</v>
      </c>
    </row>
    <row r="16" spans="1:30" ht="25.5" hidden="1" x14ac:dyDescent="0.25">
      <c r="A16" s="204" t="s">
        <v>1190</v>
      </c>
      <c r="B16" s="62" t="s">
        <v>66</v>
      </c>
      <c r="C16" s="238" t="s">
        <v>62</v>
      </c>
      <c r="D16" s="238" t="s">
        <v>364</v>
      </c>
      <c r="E16" s="239" t="s">
        <v>63</v>
      </c>
      <c r="F16" s="239" t="s">
        <v>67</v>
      </c>
      <c r="G16" s="69">
        <v>12</v>
      </c>
      <c r="H16" s="198">
        <v>43216</v>
      </c>
      <c r="I16" s="198">
        <v>43581</v>
      </c>
      <c r="J16" s="242" t="s">
        <v>1141</v>
      </c>
      <c r="K16" s="27" t="s">
        <v>1674</v>
      </c>
      <c r="L16" s="244"/>
      <c r="M16" s="245"/>
      <c r="N16" s="245"/>
      <c r="O16" s="222" t="s">
        <v>1434</v>
      </c>
      <c r="P16" s="62"/>
      <c r="Q16" s="30"/>
      <c r="R16" s="62"/>
      <c r="S16" s="30"/>
      <c r="T16" s="198"/>
      <c r="U16" s="198"/>
      <c r="V16" s="204"/>
      <c r="W16" s="244"/>
      <c r="X16" s="245"/>
      <c r="Y16" s="245"/>
      <c r="Z16" s="204" t="s">
        <v>333</v>
      </c>
      <c r="AA16" s="204" t="s">
        <v>333</v>
      </c>
      <c r="AB16" s="244" t="s">
        <v>1149</v>
      </c>
      <c r="AC16" s="245">
        <v>0</v>
      </c>
      <c r="AD16" s="245">
        <v>0</v>
      </c>
    </row>
    <row r="17" spans="1:30" ht="25.5" hidden="1" x14ac:dyDescent="0.25">
      <c r="A17" s="204" t="s">
        <v>1191</v>
      </c>
      <c r="B17" s="62" t="s">
        <v>69</v>
      </c>
      <c r="C17" s="238" t="s">
        <v>62</v>
      </c>
      <c r="D17" s="238" t="s">
        <v>364</v>
      </c>
      <c r="E17" s="239" t="s">
        <v>63</v>
      </c>
      <c r="F17" s="239" t="s">
        <v>70</v>
      </c>
      <c r="G17" s="69">
        <v>12</v>
      </c>
      <c r="H17" s="198">
        <v>43216</v>
      </c>
      <c r="I17" s="198">
        <v>43581</v>
      </c>
      <c r="J17" s="242" t="s">
        <v>1141</v>
      </c>
      <c r="K17" s="27" t="s">
        <v>1674</v>
      </c>
      <c r="L17" s="244"/>
      <c r="M17" s="245"/>
      <c r="N17" s="245"/>
      <c r="O17" s="222" t="s">
        <v>1434</v>
      </c>
      <c r="P17" s="62"/>
      <c r="Q17" s="30"/>
      <c r="R17" s="62"/>
      <c r="S17" s="30"/>
      <c r="T17" s="198"/>
      <c r="U17" s="198"/>
      <c r="V17" s="204"/>
      <c r="W17" s="244"/>
      <c r="X17" s="245"/>
      <c r="Y17" s="245"/>
      <c r="Z17" s="204" t="s">
        <v>333</v>
      </c>
      <c r="AA17" s="204" t="s">
        <v>333</v>
      </c>
      <c r="AB17" s="244" t="s">
        <v>1149</v>
      </c>
      <c r="AC17" s="245">
        <v>0</v>
      </c>
      <c r="AD17" s="245">
        <v>0</v>
      </c>
    </row>
    <row r="18" spans="1:30" ht="25.5" hidden="1" x14ac:dyDescent="0.25">
      <c r="A18" s="204" t="s">
        <v>1192</v>
      </c>
      <c r="B18" s="62" t="s">
        <v>72</v>
      </c>
      <c r="C18" s="238" t="s">
        <v>62</v>
      </c>
      <c r="D18" s="238" t="s">
        <v>364</v>
      </c>
      <c r="E18" s="239" t="s">
        <v>63</v>
      </c>
      <c r="F18" s="239" t="s">
        <v>73</v>
      </c>
      <c r="G18" s="69">
        <v>12</v>
      </c>
      <c r="H18" s="198">
        <v>43216</v>
      </c>
      <c r="I18" s="198">
        <v>43581</v>
      </c>
      <c r="J18" s="242" t="s">
        <v>1141</v>
      </c>
      <c r="K18" s="27" t="s">
        <v>1674</v>
      </c>
      <c r="L18" s="244"/>
      <c r="M18" s="245"/>
      <c r="N18" s="245"/>
      <c r="O18" s="222" t="s">
        <v>1434</v>
      </c>
      <c r="P18" s="62"/>
      <c r="Q18" s="30"/>
      <c r="R18" s="62"/>
      <c r="S18" s="30"/>
      <c r="T18" s="198"/>
      <c r="U18" s="198"/>
      <c r="V18" s="204"/>
      <c r="W18" s="244"/>
      <c r="X18" s="245"/>
      <c r="Y18" s="245"/>
      <c r="Z18" s="204" t="s">
        <v>333</v>
      </c>
      <c r="AA18" s="204" t="s">
        <v>333</v>
      </c>
      <c r="AB18" s="244" t="s">
        <v>1149</v>
      </c>
      <c r="AC18" s="245">
        <v>0</v>
      </c>
      <c r="AD18" s="245">
        <v>0</v>
      </c>
    </row>
    <row r="19" spans="1:30" ht="38.25" hidden="1" x14ac:dyDescent="0.25">
      <c r="A19" s="204" t="s">
        <v>1193</v>
      </c>
      <c r="B19" s="62" t="s">
        <v>75</v>
      </c>
      <c r="C19" s="238" t="s">
        <v>36</v>
      </c>
      <c r="D19" s="238" t="s">
        <v>28</v>
      </c>
      <c r="E19" s="239" t="s">
        <v>37</v>
      </c>
      <c r="F19" s="239" t="s">
        <v>77</v>
      </c>
      <c r="G19" s="69">
        <v>12</v>
      </c>
      <c r="H19" s="198">
        <v>43217</v>
      </c>
      <c r="I19" s="198">
        <v>43582</v>
      </c>
      <c r="J19" s="242" t="s">
        <v>1141</v>
      </c>
      <c r="K19" s="27" t="s">
        <v>1674</v>
      </c>
      <c r="L19" s="244"/>
      <c r="M19" s="245"/>
      <c r="N19" s="245"/>
      <c r="O19" s="222" t="s">
        <v>1434</v>
      </c>
      <c r="P19" s="62"/>
      <c r="Q19" s="30"/>
      <c r="R19" s="62"/>
      <c r="S19" s="30"/>
      <c r="T19" s="198"/>
      <c r="U19" s="198"/>
      <c r="V19" s="204"/>
      <c r="W19" s="244"/>
      <c r="X19" s="245"/>
      <c r="Y19" s="245"/>
      <c r="Z19" s="204" t="s">
        <v>333</v>
      </c>
      <c r="AA19" s="204" t="s">
        <v>333</v>
      </c>
      <c r="AB19" s="244" t="s">
        <v>1149</v>
      </c>
      <c r="AC19" s="245">
        <v>0</v>
      </c>
      <c r="AD19" s="245">
        <v>0</v>
      </c>
    </row>
    <row r="20" spans="1:30" ht="25.5" hidden="1" x14ac:dyDescent="0.25">
      <c r="A20" s="204" t="s">
        <v>1194</v>
      </c>
      <c r="B20" s="62" t="s">
        <v>79</v>
      </c>
      <c r="C20" s="238" t="s">
        <v>80</v>
      </c>
      <c r="D20" s="238" t="s">
        <v>81</v>
      </c>
      <c r="E20" s="239" t="s">
        <v>82</v>
      </c>
      <c r="F20" s="239" t="s">
        <v>83</v>
      </c>
      <c r="G20" s="69">
        <v>12</v>
      </c>
      <c r="H20" s="198">
        <v>43217</v>
      </c>
      <c r="I20" s="198">
        <v>43582</v>
      </c>
      <c r="J20" s="242" t="s">
        <v>1141</v>
      </c>
      <c r="K20" s="27" t="s">
        <v>1674</v>
      </c>
      <c r="L20" s="244"/>
      <c r="M20" s="245"/>
      <c r="N20" s="245"/>
      <c r="O20" s="222" t="s">
        <v>1434</v>
      </c>
      <c r="P20" s="62"/>
      <c r="Q20" s="30"/>
      <c r="R20" s="62"/>
      <c r="S20" s="30"/>
      <c r="T20" s="198"/>
      <c r="U20" s="198"/>
      <c r="V20" s="204"/>
      <c r="W20" s="244"/>
      <c r="X20" s="245"/>
      <c r="Y20" s="245"/>
      <c r="Z20" s="204" t="s">
        <v>333</v>
      </c>
      <c r="AA20" s="204" t="s">
        <v>333</v>
      </c>
      <c r="AB20" s="244" t="s">
        <v>1149</v>
      </c>
      <c r="AC20" s="245">
        <v>0</v>
      </c>
      <c r="AD20" s="245">
        <v>0</v>
      </c>
    </row>
    <row r="21" spans="1:30" ht="38.25" hidden="1" x14ac:dyDescent="0.25">
      <c r="A21" s="204" t="s">
        <v>1195</v>
      </c>
      <c r="B21" s="62" t="s">
        <v>85</v>
      </c>
      <c r="C21" s="238" t="s">
        <v>86</v>
      </c>
      <c r="D21" s="238" t="s">
        <v>87</v>
      </c>
      <c r="E21" s="239" t="s">
        <v>88</v>
      </c>
      <c r="F21" s="239" t="s">
        <v>89</v>
      </c>
      <c r="G21" s="69">
        <v>12</v>
      </c>
      <c r="H21" s="198">
        <v>43217</v>
      </c>
      <c r="I21" s="198">
        <v>43582</v>
      </c>
      <c r="J21" s="242" t="s">
        <v>1141</v>
      </c>
      <c r="K21" s="27" t="s">
        <v>1674</v>
      </c>
      <c r="L21" s="244"/>
      <c r="M21" s="245"/>
      <c r="N21" s="245"/>
      <c r="O21" s="222" t="s">
        <v>1434</v>
      </c>
      <c r="P21" s="62"/>
      <c r="Q21" s="30"/>
      <c r="R21" s="62"/>
      <c r="S21" s="30"/>
      <c r="T21" s="198"/>
      <c r="U21" s="198"/>
      <c r="V21" s="204"/>
      <c r="W21" s="244"/>
      <c r="X21" s="245"/>
      <c r="Y21" s="245"/>
      <c r="Z21" s="204" t="s">
        <v>333</v>
      </c>
      <c r="AA21" s="204" t="s">
        <v>333</v>
      </c>
      <c r="AB21" s="244" t="s">
        <v>1149</v>
      </c>
      <c r="AC21" s="245">
        <v>0</v>
      </c>
      <c r="AD21" s="245">
        <v>0</v>
      </c>
    </row>
    <row r="22" spans="1:30" ht="25.5" hidden="1" x14ac:dyDescent="0.25">
      <c r="A22" s="204" t="s">
        <v>1196</v>
      </c>
      <c r="B22" s="62" t="s">
        <v>91</v>
      </c>
      <c r="C22" s="238" t="s">
        <v>80</v>
      </c>
      <c r="D22" s="238" t="s">
        <v>81</v>
      </c>
      <c r="E22" s="239" t="s">
        <v>92</v>
      </c>
      <c r="F22" s="239" t="s">
        <v>93</v>
      </c>
      <c r="G22" s="69">
        <v>12</v>
      </c>
      <c r="H22" s="198">
        <v>43217</v>
      </c>
      <c r="I22" s="198">
        <v>43582</v>
      </c>
      <c r="J22" s="242" t="s">
        <v>1141</v>
      </c>
      <c r="K22" s="27" t="s">
        <v>1674</v>
      </c>
      <c r="L22" s="244"/>
      <c r="M22" s="245"/>
      <c r="N22" s="245"/>
      <c r="O22" s="222" t="s">
        <v>1434</v>
      </c>
      <c r="P22" s="62"/>
      <c r="Q22" s="30"/>
      <c r="R22" s="62"/>
      <c r="S22" s="30"/>
      <c r="T22" s="198"/>
      <c r="U22" s="198"/>
      <c r="V22" s="204"/>
      <c r="W22" s="244"/>
      <c r="X22" s="245"/>
      <c r="Y22" s="245"/>
      <c r="Z22" s="204" t="s">
        <v>333</v>
      </c>
      <c r="AA22" s="204" t="s">
        <v>333</v>
      </c>
      <c r="AB22" s="244" t="s">
        <v>1149</v>
      </c>
      <c r="AC22" s="245">
        <v>0</v>
      </c>
      <c r="AD22" s="245">
        <v>0</v>
      </c>
    </row>
    <row r="23" spans="1:30" ht="25.5" hidden="1" x14ac:dyDescent="0.25">
      <c r="A23" s="204" t="s">
        <v>1197</v>
      </c>
      <c r="B23" s="62" t="s">
        <v>95</v>
      </c>
      <c r="C23" s="238" t="s">
        <v>80</v>
      </c>
      <c r="D23" s="238" t="s">
        <v>81</v>
      </c>
      <c r="E23" s="239" t="s">
        <v>92</v>
      </c>
      <c r="F23" s="239" t="s">
        <v>96</v>
      </c>
      <c r="G23" s="69">
        <v>12</v>
      </c>
      <c r="H23" s="198">
        <v>43217</v>
      </c>
      <c r="I23" s="198">
        <v>43582</v>
      </c>
      <c r="J23" s="242" t="s">
        <v>1141</v>
      </c>
      <c r="K23" s="27" t="s">
        <v>1674</v>
      </c>
      <c r="L23" s="244"/>
      <c r="M23" s="245"/>
      <c r="N23" s="245"/>
      <c r="O23" s="222" t="s">
        <v>1434</v>
      </c>
      <c r="P23" s="62"/>
      <c r="Q23" s="30"/>
      <c r="R23" s="62"/>
      <c r="S23" s="30"/>
      <c r="T23" s="198"/>
      <c r="U23" s="198"/>
      <c r="V23" s="204"/>
      <c r="W23" s="244"/>
      <c r="X23" s="245"/>
      <c r="Y23" s="245"/>
      <c r="Z23" s="204" t="s">
        <v>333</v>
      </c>
      <c r="AA23" s="204" t="s">
        <v>333</v>
      </c>
      <c r="AB23" s="244" t="s">
        <v>1149</v>
      </c>
      <c r="AC23" s="245">
        <v>0</v>
      </c>
      <c r="AD23" s="245">
        <v>0</v>
      </c>
    </row>
    <row r="24" spans="1:30" ht="25.5" hidden="1" x14ac:dyDescent="0.25">
      <c r="A24" s="204" t="s">
        <v>1198</v>
      </c>
      <c r="B24" s="62" t="s">
        <v>98</v>
      </c>
      <c r="C24" s="238" t="s">
        <v>80</v>
      </c>
      <c r="D24" s="238" t="s">
        <v>81</v>
      </c>
      <c r="E24" s="239" t="s">
        <v>99</v>
      </c>
      <c r="F24" s="239" t="s">
        <v>100</v>
      </c>
      <c r="G24" s="69">
        <v>12</v>
      </c>
      <c r="H24" s="198">
        <v>43217</v>
      </c>
      <c r="I24" s="198">
        <v>43582</v>
      </c>
      <c r="J24" s="242" t="s">
        <v>1141</v>
      </c>
      <c r="K24" s="27" t="s">
        <v>1674</v>
      </c>
      <c r="L24" s="244"/>
      <c r="M24" s="245"/>
      <c r="N24" s="245"/>
      <c r="O24" s="222" t="s">
        <v>1434</v>
      </c>
      <c r="P24" s="62"/>
      <c r="Q24" s="30"/>
      <c r="R24" s="62"/>
      <c r="S24" s="30"/>
      <c r="T24" s="198"/>
      <c r="U24" s="198"/>
      <c r="V24" s="204"/>
      <c r="W24" s="244"/>
      <c r="X24" s="245"/>
      <c r="Y24" s="245"/>
      <c r="Z24" s="204" t="s">
        <v>333</v>
      </c>
      <c r="AA24" s="204" t="s">
        <v>333</v>
      </c>
      <c r="AB24" s="244" t="s">
        <v>1149</v>
      </c>
      <c r="AC24" s="245">
        <v>0</v>
      </c>
      <c r="AD24" s="245">
        <v>0</v>
      </c>
    </row>
    <row r="25" spans="1:30" ht="25.5" hidden="1" x14ac:dyDescent="0.25">
      <c r="A25" s="204" t="s">
        <v>1199</v>
      </c>
      <c r="B25" s="62" t="s">
        <v>102</v>
      </c>
      <c r="C25" s="238" t="s">
        <v>80</v>
      </c>
      <c r="D25" s="238" t="s">
        <v>81</v>
      </c>
      <c r="E25" s="239" t="s">
        <v>99</v>
      </c>
      <c r="F25" s="239" t="s">
        <v>103</v>
      </c>
      <c r="G25" s="69">
        <v>12</v>
      </c>
      <c r="H25" s="198">
        <v>43217</v>
      </c>
      <c r="I25" s="198">
        <v>43582</v>
      </c>
      <c r="J25" s="242" t="s">
        <v>1141</v>
      </c>
      <c r="K25" s="27" t="s">
        <v>1674</v>
      </c>
      <c r="L25" s="244"/>
      <c r="M25" s="245"/>
      <c r="N25" s="245"/>
      <c r="O25" s="222" t="s">
        <v>1434</v>
      </c>
      <c r="P25" s="62"/>
      <c r="Q25" s="30"/>
      <c r="R25" s="62"/>
      <c r="S25" s="30"/>
      <c r="T25" s="198"/>
      <c r="U25" s="198"/>
      <c r="V25" s="204"/>
      <c r="W25" s="244"/>
      <c r="X25" s="245"/>
      <c r="Y25" s="245"/>
      <c r="Z25" s="204" t="s">
        <v>333</v>
      </c>
      <c r="AA25" s="204" t="s">
        <v>333</v>
      </c>
      <c r="AB25" s="244" t="s">
        <v>1149</v>
      </c>
      <c r="AC25" s="245">
        <v>0</v>
      </c>
      <c r="AD25" s="245">
        <v>0</v>
      </c>
    </row>
    <row r="26" spans="1:30" hidden="1" x14ac:dyDescent="0.25">
      <c r="A26" s="204" t="s">
        <v>1200</v>
      </c>
      <c r="B26" s="62" t="s">
        <v>105</v>
      </c>
      <c r="C26" s="238" t="s">
        <v>80</v>
      </c>
      <c r="D26" s="238" t="s">
        <v>81</v>
      </c>
      <c r="E26" s="239" t="s">
        <v>99</v>
      </c>
      <c r="F26" s="239" t="s">
        <v>106</v>
      </c>
      <c r="G26" s="69">
        <v>12</v>
      </c>
      <c r="H26" s="198">
        <v>43217</v>
      </c>
      <c r="I26" s="198">
        <v>43582</v>
      </c>
      <c r="J26" s="242" t="s">
        <v>1141</v>
      </c>
      <c r="K26" s="27" t="s">
        <v>1674</v>
      </c>
      <c r="L26" s="244"/>
      <c r="M26" s="245"/>
      <c r="N26" s="245"/>
      <c r="O26" s="222" t="s">
        <v>1434</v>
      </c>
      <c r="P26" s="62"/>
      <c r="Q26" s="30"/>
      <c r="R26" s="62"/>
      <c r="S26" s="30"/>
      <c r="T26" s="198"/>
      <c r="U26" s="198"/>
      <c r="V26" s="204"/>
      <c r="W26" s="244"/>
      <c r="X26" s="245"/>
      <c r="Y26" s="245"/>
      <c r="Z26" s="204" t="s">
        <v>333</v>
      </c>
      <c r="AA26" s="204" t="s">
        <v>333</v>
      </c>
      <c r="AB26" s="244" t="s">
        <v>1149</v>
      </c>
      <c r="AC26" s="245">
        <v>0</v>
      </c>
      <c r="AD26" s="245">
        <v>0</v>
      </c>
    </row>
    <row r="27" spans="1:30" ht="25.5" hidden="1" x14ac:dyDescent="0.25">
      <c r="A27" s="204" t="s">
        <v>1201</v>
      </c>
      <c r="B27" s="62" t="s">
        <v>108</v>
      </c>
      <c r="C27" s="238" t="s">
        <v>51</v>
      </c>
      <c r="D27" s="238" t="s">
        <v>52</v>
      </c>
      <c r="E27" s="239" t="s">
        <v>110</v>
      </c>
      <c r="F27" s="239" t="s">
        <v>111</v>
      </c>
      <c r="G27" s="69">
        <v>12</v>
      </c>
      <c r="H27" s="198">
        <v>43217</v>
      </c>
      <c r="I27" s="198">
        <v>43582</v>
      </c>
      <c r="J27" s="242" t="s">
        <v>1141</v>
      </c>
      <c r="K27" s="27" t="s">
        <v>1674</v>
      </c>
      <c r="L27" s="244"/>
      <c r="M27" s="245"/>
      <c r="N27" s="245"/>
      <c r="O27" s="222" t="s">
        <v>1434</v>
      </c>
      <c r="P27" s="62"/>
      <c r="Q27" s="30"/>
      <c r="R27" s="62"/>
      <c r="S27" s="30"/>
      <c r="T27" s="198"/>
      <c r="U27" s="198"/>
      <c r="V27" s="204"/>
      <c r="W27" s="244"/>
      <c r="X27" s="245"/>
      <c r="Y27" s="245"/>
      <c r="Z27" s="204" t="s">
        <v>333</v>
      </c>
      <c r="AA27" s="204" t="s">
        <v>333</v>
      </c>
      <c r="AB27" s="244" t="s">
        <v>1149</v>
      </c>
      <c r="AC27" s="245">
        <v>0</v>
      </c>
      <c r="AD27" s="245">
        <v>0</v>
      </c>
    </row>
    <row r="28" spans="1:30" hidden="1" x14ac:dyDescent="0.25">
      <c r="A28" s="204" t="s">
        <v>1202</v>
      </c>
      <c r="B28" s="62" t="s">
        <v>113</v>
      </c>
      <c r="C28" s="238" t="s">
        <v>80</v>
      </c>
      <c r="D28" s="238" t="s">
        <v>81</v>
      </c>
      <c r="E28" s="239" t="s">
        <v>92</v>
      </c>
      <c r="F28" s="239" t="s">
        <v>114</v>
      </c>
      <c r="G28" s="69">
        <v>12</v>
      </c>
      <c r="H28" s="198">
        <v>43580</v>
      </c>
      <c r="I28" s="198">
        <v>43946</v>
      </c>
      <c r="J28" s="242" t="s">
        <v>1141</v>
      </c>
      <c r="K28" s="27" t="s">
        <v>303</v>
      </c>
      <c r="L28" s="244" t="s">
        <v>1150</v>
      </c>
      <c r="M28" s="245">
        <v>156</v>
      </c>
      <c r="N28" s="245">
        <v>156</v>
      </c>
      <c r="O28" s="222" t="s">
        <v>1250</v>
      </c>
      <c r="P28" s="62"/>
      <c r="Q28" s="30" t="str">
        <f t="shared" si="0"/>
        <v>Micro Precision</v>
      </c>
      <c r="R28" s="62"/>
      <c r="S28" s="30"/>
      <c r="T28" s="198" t="s">
        <v>303</v>
      </c>
      <c r="U28" s="198">
        <v>43592</v>
      </c>
      <c r="V28" s="204" t="s">
        <v>1776</v>
      </c>
      <c r="W28" s="244" t="s">
        <v>1150</v>
      </c>
      <c r="X28" s="245">
        <v>156</v>
      </c>
      <c r="Y28" s="245">
        <v>156</v>
      </c>
      <c r="Z28" s="204">
        <v>2018</v>
      </c>
      <c r="AA28" s="204" t="s">
        <v>1251</v>
      </c>
      <c r="AB28" s="244" t="s">
        <v>1149</v>
      </c>
      <c r="AC28" s="245">
        <v>176</v>
      </c>
      <c r="AD28" s="245">
        <v>145.88999999999999</v>
      </c>
    </row>
    <row r="29" spans="1:30" hidden="1" x14ac:dyDescent="0.25">
      <c r="A29" s="204" t="s">
        <v>1203</v>
      </c>
      <c r="B29" s="62" t="s">
        <v>116</v>
      </c>
      <c r="C29" s="238" t="s">
        <v>80</v>
      </c>
      <c r="D29" s="238" t="s">
        <v>81</v>
      </c>
      <c r="E29" s="239" t="s">
        <v>92</v>
      </c>
      <c r="F29" s="239" t="s">
        <v>117</v>
      </c>
      <c r="G29" s="69">
        <v>12</v>
      </c>
      <c r="H29" s="198">
        <v>43580</v>
      </c>
      <c r="I29" s="198">
        <v>43946</v>
      </c>
      <c r="J29" s="242" t="s">
        <v>1141</v>
      </c>
      <c r="K29" s="27" t="s">
        <v>303</v>
      </c>
      <c r="L29" s="244" t="s">
        <v>1150</v>
      </c>
      <c r="M29" s="245">
        <v>156</v>
      </c>
      <c r="N29" s="245">
        <v>156</v>
      </c>
      <c r="O29" s="222" t="s">
        <v>1250</v>
      </c>
      <c r="P29" s="62"/>
      <c r="Q29" s="30" t="str">
        <f t="shared" si="0"/>
        <v>Micro Precision</v>
      </c>
      <c r="R29" s="62"/>
      <c r="S29" s="30"/>
      <c r="T29" s="198" t="s">
        <v>303</v>
      </c>
      <c r="U29" s="198">
        <v>43592</v>
      </c>
      <c r="V29" s="204" t="s">
        <v>1776</v>
      </c>
      <c r="W29" s="244" t="s">
        <v>1150</v>
      </c>
      <c r="X29" s="245">
        <v>156</v>
      </c>
      <c r="Y29" s="245">
        <v>156</v>
      </c>
      <c r="Z29" s="204">
        <v>2018</v>
      </c>
      <c r="AA29" s="204" t="s">
        <v>1251</v>
      </c>
      <c r="AB29" s="244" t="s">
        <v>1149</v>
      </c>
      <c r="AC29" s="245">
        <v>176</v>
      </c>
      <c r="AD29" s="245">
        <v>145.88999999999999</v>
      </c>
    </row>
    <row r="30" spans="1:30" ht="25.5" hidden="1" x14ac:dyDescent="0.25">
      <c r="A30" s="204" t="s">
        <v>1204</v>
      </c>
      <c r="B30" s="62" t="s">
        <v>119</v>
      </c>
      <c r="C30" s="238" t="s">
        <v>44</v>
      </c>
      <c r="D30" s="238" t="s">
        <v>28</v>
      </c>
      <c r="E30" s="239" t="s">
        <v>46</v>
      </c>
      <c r="F30" s="239" t="s">
        <v>120</v>
      </c>
      <c r="G30" s="69">
        <v>12</v>
      </c>
      <c r="H30" s="198">
        <v>43580</v>
      </c>
      <c r="I30" s="198">
        <v>43946</v>
      </c>
      <c r="J30" s="242" t="s">
        <v>1141</v>
      </c>
      <c r="K30" s="27" t="s">
        <v>303</v>
      </c>
      <c r="L30" s="244" t="s">
        <v>1150</v>
      </c>
      <c r="M30" s="245">
        <v>140</v>
      </c>
      <c r="N30" s="245">
        <v>140</v>
      </c>
      <c r="O30" s="222" t="s">
        <v>1250</v>
      </c>
      <c r="P30" s="62"/>
      <c r="Q30" s="30" t="str">
        <f t="shared" si="0"/>
        <v>Micro Precision</v>
      </c>
      <c r="R30" s="62"/>
      <c r="S30" s="30"/>
      <c r="T30" s="198" t="s">
        <v>303</v>
      </c>
      <c r="U30" s="198">
        <v>43592</v>
      </c>
      <c r="V30" s="204" t="s">
        <v>1776</v>
      </c>
      <c r="W30" s="244" t="s">
        <v>1150</v>
      </c>
      <c r="X30" s="245">
        <v>140</v>
      </c>
      <c r="Y30" s="245">
        <v>140</v>
      </c>
      <c r="Z30" s="204">
        <v>2018</v>
      </c>
      <c r="AA30" s="204" t="s">
        <v>1251</v>
      </c>
      <c r="AB30" s="244" t="s">
        <v>1149</v>
      </c>
      <c r="AC30" s="245">
        <v>160</v>
      </c>
      <c r="AD30" s="245">
        <v>132.63</v>
      </c>
    </row>
    <row r="31" spans="1:30" hidden="1" x14ac:dyDescent="0.25">
      <c r="A31" s="204" t="s">
        <v>1205</v>
      </c>
      <c r="B31" s="62" t="s">
        <v>122</v>
      </c>
      <c r="C31" s="238" t="s">
        <v>51</v>
      </c>
      <c r="D31" s="238" t="s">
        <v>52</v>
      </c>
      <c r="E31" s="239" t="s">
        <v>110</v>
      </c>
      <c r="F31" s="239" t="s">
        <v>123</v>
      </c>
      <c r="G31" s="69">
        <v>12</v>
      </c>
      <c r="H31" s="198">
        <v>43580</v>
      </c>
      <c r="I31" s="198">
        <v>43946</v>
      </c>
      <c r="J31" s="242" t="s">
        <v>1141</v>
      </c>
      <c r="K31" s="27" t="s">
        <v>303</v>
      </c>
      <c r="L31" s="244" t="s">
        <v>1150</v>
      </c>
      <c r="M31" s="245">
        <v>196</v>
      </c>
      <c r="N31" s="245">
        <v>196</v>
      </c>
      <c r="O31" s="222" t="s">
        <v>1250</v>
      </c>
      <c r="P31" s="62"/>
      <c r="Q31" s="30" t="str">
        <f t="shared" si="0"/>
        <v>Micro Precision</v>
      </c>
      <c r="R31" s="62"/>
      <c r="S31" s="30"/>
      <c r="T31" s="198" t="s">
        <v>303</v>
      </c>
      <c r="U31" s="198">
        <v>43592</v>
      </c>
      <c r="V31" s="204" t="s">
        <v>1776</v>
      </c>
      <c r="W31" s="244" t="s">
        <v>1150</v>
      </c>
      <c r="X31" s="245">
        <v>196</v>
      </c>
      <c r="Y31" s="245">
        <v>196</v>
      </c>
      <c r="Z31" s="204">
        <v>2018</v>
      </c>
      <c r="AA31" s="204" t="s">
        <v>1251</v>
      </c>
      <c r="AB31" s="244" t="s">
        <v>1149</v>
      </c>
      <c r="AC31" s="245">
        <v>360</v>
      </c>
      <c r="AD31" s="245">
        <v>298.42</v>
      </c>
    </row>
    <row r="32" spans="1:30" hidden="1" x14ac:dyDescent="0.25">
      <c r="A32" s="204" t="s">
        <v>1206</v>
      </c>
      <c r="B32" s="62" t="s">
        <v>125</v>
      </c>
      <c r="C32" s="238" t="s">
        <v>86</v>
      </c>
      <c r="D32" s="238" t="s">
        <v>87</v>
      </c>
      <c r="E32" s="239" t="s">
        <v>88</v>
      </c>
      <c r="F32" s="239" t="s">
        <v>126</v>
      </c>
      <c r="G32" s="69">
        <v>12</v>
      </c>
      <c r="H32" s="198">
        <v>43580</v>
      </c>
      <c r="I32" s="198">
        <v>43946</v>
      </c>
      <c r="J32" s="242" t="s">
        <v>1141</v>
      </c>
      <c r="K32" s="27" t="s">
        <v>303</v>
      </c>
      <c r="L32" s="244" t="s">
        <v>1150</v>
      </c>
      <c r="M32" s="245">
        <v>264</v>
      </c>
      <c r="N32" s="245">
        <v>264</v>
      </c>
      <c r="O32" s="222" t="s">
        <v>1250</v>
      </c>
      <c r="P32" s="62"/>
      <c r="Q32" s="30" t="str">
        <f t="shared" si="0"/>
        <v>Micro Precision</v>
      </c>
      <c r="R32" s="62"/>
      <c r="S32" s="30"/>
      <c r="T32" s="198" t="s">
        <v>303</v>
      </c>
      <c r="U32" s="198">
        <v>43592</v>
      </c>
      <c r="V32" s="204" t="s">
        <v>1776</v>
      </c>
      <c r="W32" s="244" t="s">
        <v>1150</v>
      </c>
      <c r="X32" s="245">
        <v>264</v>
      </c>
      <c r="Y32" s="245">
        <v>264</v>
      </c>
      <c r="Z32" s="204">
        <v>2018</v>
      </c>
      <c r="AA32" s="204" t="s">
        <v>1251</v>
      </c>
      <c r="AB32" s="244" t="s">
        <v>1149</v>
      </c>
      <c r="AC32" s="245">
        <v>480</v>
      </c>
      <c r="AD32" s="245">
        <v>397.89</v>
      </c>
    </row>
    <row r="33" spans="1:30" hidden="1" x14ac:dyDescent="0.25">
      <c r="A33" s="204" t="s">
        <v>1207</v>
      </c>
      <c r="B33" s="62" t="s">
        <v>128</v>
      </c>
      <c r="C33" s="238" t="s">
        <v>86</v>
      </c>
      <c r="D33" s="238" t="s">
        <v>87</v>
      </c>
      <c r="E33" s="239" t="s">
        <v>88</v>
      </c>
      <c r="F33" s="239" t="s">
        <v>129</v>
      </c>
      <c r="G33" s="69">
        <v>12</v>
      </c>
      <c r="H33" s="198">
        <v>43580</v>
      </c>
      <c r="I33" s="198">
        <v>43946</v>
      </c>
      <c r="J33" s="242" t="s">
        <v>1141</v>
      </c>
      <c r="K33" s="27" t="s">
        <v>303</v>
      </c>
      <c r="L33" s="244" t="s">
        <v>1150</v>
      </c>
      <c r="M33" s="245">
        <v>264</v>
      </c>
      <c r="N33" s="245">
        <v>264</v>
      </c>
      <c r="O33" s="222" t="s">
        <v>1250</v>
      </c>
      <c r="P33" s="62"/>
      <c r="Q33" s="30" t="str">
        <f t="shared" si="0"/>
        <v>Micro Precision</v>
      </c>
      <c r="R33" s="62"/>
      <c r="S33" s="30"/>
      <c r="T33" s="198" t="s">
        <v>303</v>
      </c>
      <c r="U33" s="198">
        <v>43592</v>
      </c>
      <c r="V33" s="204" t="s">
        <v>1776</v>
      </c>
      <c r="W33" s="244" t="s">
        <v>1150</v>
      </c>
      <c r="X33" s="245">
        <v>264</v>
      </c>
      <c r="Y33" s="245">
        <v>264</v>
      </c>
      <c r="Z33" s="204">
        <v>2018</v>
      </c>
      <c r="AA33" s="204" t="s">
        <v>1251</v>
      </c>
      <c r="AB33" s="244" t="s">
        <v>1149</v>
      </c>
      <c r="AC33" s="245">
        <v>480</v>
      </c>
      <c r="AD33" s="245">
        <v>397.89</v>
      </c>
    </row>
    <row r="34" spans="1:30" hidden="1" x14ac:dyDescent="0.25">
      <c r="A34" s="204" t="s">
        <v>1208</v>
      </c>
      <c r="B34" s="62" t="s">
        <v>131</v>
      </c>
      <c r="C34" s="238" t="s">
        <v>80</v>
      </c>
      <c r="D34" s="238" t="s">
        <v>81</v>
      </c>
      <c r="E34" s="239" t="s">
        <v>99</v>
      </c>
      <c r="F34" s="239" t="s">
        <v>132</v>
      </c>
      <c r="G34" s="69">
        <v>12</v>
      </c>
      <c r="H34" s="198">
        <v>43580</v>
      </c>
      <c r="I34" s="198">
        <v>43946</v>
      </c>
      <c r="J34" s="242" t="s">
        <v>1141</v>
      </c>
      <c r="K34" s="27" t="s">
        <v>303</v>
      </c>
      <c r="L34" s="244" t="s">
        <v>1150</v>
      </c>
      <c r="M34" s="245">
        <v>156</v>
      </c>
      <c r="N34" s="245">
        <v>156</v>
      </c>
      <c r="O34" s="222" t="s">
        <v>1250</v>
      </c>
      <c r="P34" s="62"/>
      <c r="Q34" s="30" t="str">
        <f t="shared" si="0"/>
        <v>Micro Precision</v>
      </c>
      <c r="R34" s="62"/>
      <c r="S34" s="30"/>
      <c r="T34" s="198" t="s">
        <v>303</v>
      </c>
      <c r="U34" s="198">
        <v>43592</v>
      </c>
      <c r="V34" s="204" t="s">
        <v>1776</v>
      </c>
      <c r="W34" s="244" t="s">
        <v>1150</v>
      </c>
      <c r="X34" s="245">
        <v>156</v>
      </c>
      <c r="Y34" s="245">
        <v>156</v>
      </c>
      <c r="Z34" s="204">
        <v>2018</v>
      </c>
      <c r="AA34" s="204" t="s">
        <v>1251</v>
      </c>
      <c r="AB34" s="244" t="s">
        <v>1149</v>
      </c>
      <c r="AC34" s="245">
        <v>144</v>
      </c>
      <c r="AD34" s="245">
        <v>119.37</v>
      </c>
    </row>
    <row r="35" spans="1:30" hidden="1" x14ac:dyDescent="0.25">
      <c r="A35" s="204" t="s">
        <v>1209</v>
      </c>
      <c r="B35" s="62" t="s">
        <v>134</v>
      </c>
      <c r="C35" s="238" t="s">
        <v>80</v>
      </c>
      <c r="D35" s="238" t="s">
        <v>81</v>
      </c>
      <c r="E35" s="239" t="s">
        <v>99</v>
      </c>
      <c r="F35" s="239" t="s">
        <v>135</v>
      </c>
      <c r="G35" s="69">
        <v>12</v>
      </c>
      <c r="H35" s="198">
        <v>43580</v>
      </c>
      <c r="I35" s="198">
        <v>43946</v>
      </c>
      <c r="J35" s="242" t="s">
        <v>1141</v>
      </c>
      <c r="K35" s="27" t="s">
        <v>303</v>
      </c>
      <c r="L35" s="244" t="s">
        <v>1150</v>
      </c>
      <c r="M35" s="245">
        <v>156</v>
      </c>
      <c r="N35" s="245">
        <v>156</v>
      </c>
      <c r="O35" s="222" t="s">
        <v>1250</v>
      </c>
      <c r="P35" s="62"/>
      <c r="Q35" s="30" t="str">
        <f t="shared" si="0"/>
        <v>Micro Precision</v>
      </c>
      <c r="R35" s="62"/>
      <c r="S35" s="30"/>
      <c r="T35" s="198" t="s">
        <v>303</v>
      </c>
      <c r="U35" s="198">
        <v>43592</v>
      </c>
      <c r="V35" s="204" t="s">
        <v>1776</v>
      </c>
      <c r="W35" s="244" t="s">
        <v>1150</v>
      </c>
      <c r="X35" s="245">
        <v>156</v>
      </c>
      <c r="Y35" s="245">
        <v>156</v>
      </c>
      <c r="Z35" s="204">
        <v>2018</v>
      </c>
      <c r="AA35" s="204" t="s">
        <v>1251</v>
      </c>
      <c r="AB35" s="244" t="s">
        <v>1149</v>
      </c>
      <c r="AC35" s="245">
        <v>144</v>
      </c>
      <c r="AD35" s="245">
        <v>119.37</v>
      </c>
    </row>
    <row r="36" spans="1:30" hidden="1" x14ac:dyDescent="0.25">
      <c r="A36" s="204" t="s">
        <v>1210</v>
      </c>
      <c r="B36" s="62" t="s">
        <v>137</v>
      </c>
      <c r="C36" s="238" t="s">
        <v>80</v>
      </c>
      <c r="D36" s="238" t="s">
        <v>81</v>
      </c>
      <c r="E36" s="239" t="s">
        <v>99</v>
      </c>
      <c r="F36" s="239" t="s">
        <v>138</v>
      </c>
      <c r="G36" s="69">
        <v>12</v>
      </c>
      <c r="H36" s="198">
        <v>43580</v>
      </c>
      <c r="I36" s="198">
        <v>43946</v>
      </c>
      <c r="J36" s="242" t="s">
        <v>1141</v>
      </c>
      <c r="K36" s="27" t="s">
        <v>303</v>
      </c>
      <c r="L36" s="244" t="s">
        <v>1150</v>
      </c>
      <c r="M36" s="245">
        <v>156</v>
      </c>
      <c r="N36" s="245">
        <v>156</v>
      </c>
      <c r="O36" s="222" t="s">
        <v>1250</v>
      </c>
      <c r="P36" s="62"/>
      <c r="Q36" s="30" t="str">
        <f t="shared" si="0"/>
        <v>Micro Precision</v>
      </c>
      <c r="R36" s="62"/>
      <c r="S36" s="30"/>
      <c r="T36" s="198" t="s">
        <v>303</v>
      </c>
      <c r="U36" s="198">
        <v>43592</v>
      </c>
      <c r="V36" s="204" t="s">
        <v>1776</v>
      </c>
      <c r="W36" s="244" t="s">
        <v>1150</v>
      </c>
      <c r="X36" s="245">
        <v>156</v>
      </c>
      <c r="Y36" s="245">
        <v>156</v>
      </c>
      <c r="Z36" s="204">
        <v>2018</v>
      </c>
      <c r="AA36" s="204" t="s">
        <v>1251</v>
      </c>
      <c r="AB36" s="244" t="s">
        <v>1149</v>
      </c>
      <c r="AC36" s="245">
        <v>144</v>
      </c>
      <c r="AD36" s="245">
        <v>119.37</v>
      </c>
    </row>
    <row r="37" spans="1:30" hidden="1" x14ac:dyDescent="0.25">
      <c r="A37" s="204" t="s">
        <v>1211</v>
      </c>
      <c r="B37" s="62" t="s">
        <v>140</v>
      </c>
      <c r="C37" s="238" t="s">
        <v>80</v>
      </c>
      <c r="D37" s="238" t="s">
        <v>81</v>
      </c>
      <c r="E37" s="239" t="s">
        <v>99</v>
      </c>
      <c r="F37" s="239" t="s">
        <v>141</v>
      </c>
      <c r="G37" s="69">
        <v>12</v>
      </c>
      <c r="H37" s="198">
        <v>43580</v>
      </c>
      <c r="I37" s="198">
        <v>43946</v>
      </c>
      <c r="J37" s="242" t="s">
        <v>1141</v>
      </c>
      <c r="K37" s="27" t="s">
        <v>303</v>
      </c>
      <c r="L37" s="244" t="s">
        <v>1150</v>
      </c>
      <c r="M37" s="245">
        <v>156</v>
      </c>
      <c r="N37" s="245">
        <v>156</v>
      </c>
      <c r="O37" s="222" t="s">
        <v>1250</v>
      </c>
      <c r="P37" s="62"/>
      <c r="Q37" s="30" t="str">
        <f t="shared" si="0"/>
        <v>Micro Precision</v>
      </c>
      <c r="R37" s="62"/>
      <c r="S37" s="30"/>
      <c r="T37" s="198" t="s">
        <v>303</v>
      </c>
      <c r="U37" s="198">
        <v>43592</v>
      </c>
      <c r="V37" s="204" t="s">
        <v>1776</v>
      </c>
      <c r="W37" s="244" t="s">
        <v>1150</v>
      </c>
      <c r="X37" s="245">
        <v>156</v>
      </c>
      <c r="Y37" s="245">
        <v>156</v>
      </c>
      <c r="Z37" s="204">
        <v>2018</v>
      </c>
      <c r="AA37" s="204" t="s">
        <v>1251</v>
      </c>
      <c r="AB37" s="244" t="s">
        <v>1149</v>
      </c>
      <c r="AC37" s="245">
        <v>144</v>
      </c>
      <c r="AD37" s="245">
        <v>119.37</v>
      </c>
    </row>
    <row r="38" spans="1:30" ht="25.5" hidden="1" x14ac:dyDescent="0.25">
      <c r="A38" s="204" t="s">
        <v>1212</v>
      </c>
      <c r="B38" s="62" t="s">
        <v>143</v>
      </c>
      <c r="C38" s="238" t="s">
        <v>144</v>
      </c>
      <c r="D38" s="238" t="s">
        <v>28</v>
      </c>
      <c r="E38" s="239" t="s">
        <v>29</v>
      </c>
      <c r="F38" s="239" t="s">
        <v>145</v>
      </c>
      <c r="G38" s="69">
        <v>12</v>
      </c>
      <c r="H38" s="198">
        <v>43580</v>
      </c>
      <c r="I38" s="198">
        <v>43946</v>
      </c>
      <c r="J38" s="242" t="s">
        <v>1141</v>
      </c>
      <c r="K38" s="27" t="s">
        <v>303</v>
      </c>
      <c r="L38" s="244" t="s">
        <v>1150</v>
      </c>
      <c r="M38" s="245">
        <v>246</v>
      </c>
      <c r="N38" s="245">
        <v>246</v>
      </c>
      <c r="O38" s="222" t="s">
        <v>1250</v>
      </c>
      <c r="P38" s="62"/>
      <c r="Q38" s="30" t="str">
        <f t="shared" si="0"/>
        <v>Micro Precision</v>
      </c>
      <c r="R38" s="62"/>
      <c r="S38" s="30"/>
      <c r="T38" s="198" t="s">
        <v>303</v>
      </c>
      <c r="U38" s="198">
        <v>43592</v>
      </c>
      <c r="V38" s="204" t="s">
        <v>1776</v>
      </c>
      <c r="W38" s="244" t="s">
        <v>1150</v>
      </c>
      <c r="X38" s="245">
        <v>246</v>
      </c>
      <c r="Y38" s="245">
        <v>246</v>
      </c>
      <c r="Z38" s="204">
        <v>2018</v>
      </c>
      <c r="AA38" s="204" t="s">
        <v>1251</v>
      </c>
      <c r="AB38" s="244" t="s">
        <v>1149</v>
      </c>
      <c r="AC38" s="245">
        <v>280</v>
      </c>
      <c r="AD38" s="245">
        <v>232.1</v>
      </c>
    </row>
    <row r="39" spans="1:30" hidden="1" x14ac:dyDescent="0.25">
      <c r="A39" s="204" t="s">
        <v>1213</v>
      </c>
      <c r="B39" s="62" t="s">
        <v>147</v>
      </c>
      <c r="C39" s="238" t="s">
        <v>148</v>
      </c>
      <c r="D39" s="238" t="s">
        <v>364</v>
      </c>
      <c r="E39" s="239">
        <v>6314</v>
      </c>
      <c r="F39" s="239">
        <v>63140009193</v>
      </c>
      <c r="G39" s="69">
        <v>12</v>
      </c>
      <c r="H39" s="198">
        <v>43220</v>
      </c>
      <c r="I39" s="198">
        <v>43585</v>
      </c>
      <c r="J39" s="242" t="s">
        <v>1141</v>
      </c>
      <c r="K39" s="27" t="s">
        <v>1674</v>
      </c>
      <c r="L39" s="244"/>
      <c r="M39" s="245"/>
      <c r="N39" s="245"/>
      <c r="O39" s="222" t="s">
        <v>1434</v>
      </c>
      <c r="P39" s="62"/>
      <c r="Q39" s="30"/>
      <c r="R39" s="62"/>
      <c r="S39" s="30"/>
      <c r="T39" s="198"/>
      <c r="U39" s="198"/>
      <c r="V39" s="204"/>
      <c r="W39" s="244"/>
      <c r="X39" s="245"/>
      <c r="Y39" s="245"/>
      <c r="Z39" s="204" t="s">
        <v>333</v>
      </c>
      <c r="AA39" s="204" t="s">
        <v>333</v>
      </c>
      <c r="AB39" s="244" t="s">
        <v>1149</v>
      </c>
      <c r="AC39" s="245">
        <v>0</v>
      </c>
      <c r="AD39" s="245">
        <v>0</v>
      </c>
    </row>
    <row r="40" spans="1:30" ht="25.5" hidden="1" x14ac:dyDescent="0.25">
      <c r="A40" s="204" t="s">
        <v>1214</v>
      </c>
      <c r="B40" s="62" t="s">
        <v>151</v>
      </c>
      <c r="C40" s="238" t="s">
        <v>152</v>
      </c>
      <c r="D40" s="238" t="s">
        <v>364</v>
      </c>
      <c r="E40" s="239">
        <v>63103</v>
      </c>
      <c r="F40" s="247">
        <v>631030017022</v>
      </c>
      <c r="G40" s="69">
        <v>12</v>
      </c>
      <c r="H40" s="198">
        <v>43580</v>
      </c>
      <c r="I40" s="198">
        <v>43946</v>
      </c>
      <c r="J40" s="242" t="s">
        <v>1141</v>
      </c>
      <c r="K40" s="27" t="s">
        <v>303</v>
      </c>
      <c r="L40" s="244" t="s">
        <v>1150</v>
      </c>
      <c r="M40" s="245">
        <v>236</v>
      </c>
      <c r="N40" s="245">
        <v>236</v>
      </c>
      <c r="O40" s="222" t="s">
        <v>1250</v>
      </c>
      <c r="P40" s="62"/>
      <c r="Q40" s="30" t="str">
        <f t="shared" si="0"/>
        <v>Micro Precision</v>
      </c>
      <c r="R40" s="62"/>
      <c r="S40" s="30"/>
      <c r="T40" s="198" t="s">
        <v>303</v>
      </c>
      <c r="U40" s="198">
        <v>43592</v>
      </c>
      <c r="V40" s="204" t="s">
        <v>1776</v>
      </c>
      <c r="W40" s="244" t="s">
        <v>1150</v>
      </c>
      <c r="X40" s="245">
        <v>236</v>
      </c>
      <c r="Y40" s="245">
        <v>236</v>
      </c>
      <c r="Z40" s="204">
        <v>2018</v>
      </c>
      <c r="AA40" s="204" t="s">
        <v>1251</v>
      </c>
      <c r="AB40" s="244" t="s">
        <v>1149</v>
      </c>
      <c r="AC40" s="245">
        <v>240</v>
      </c>
      <c r="AD40" s="245">
        <v>198.94</v>
      </c>
    </row>
    <row r="41" spans="1:30" ht="25.5" hidden="1" x14ac:dyDescent="0.25">
      <c r="A41" s="204" t="s">
        <v>1215</v>
      </c>
      <c r="B41" s="62" t="s">
        <v>154</v>
      </c>
      <c r="C41" s="238" t="s">
        <v>152</v>
      </c>
      <c r="D41" s="238" t="s">
        <v>364</v>
      </c>
      <c r="E41" s="239">
        <v>63103</v>
      </c>
      <c r="F41" s="247">
        <v>631030017023</v>
      </c>
      <c r="G41" s="69">
        <v>12</v>
      </c>
      <c r="H41" s="198">
        <v>43580</v>
      </c>
      <c r="I41" s="198">
        <v>43946</v>
      </c>
      <c r="J41" s="242" t="s">
        <v>1141</v>
      </c>
      <c r="K41" s="27" t="s">
        <v>303</v>
      </c>
      <c r="L41" s="244" t="s">
        <v>1150</v>
      </c>
      <c r="M41" s="245">
        <v>236</v>
      </c>
      <c r="N41" s="245">
        <v>236</v>
      </c>
      <c r="O41" s="222" t="s">
        <v>1250</v>
      </c>
      <c r="P41" s="62"/>
      <c r="Q41" s="30" t="str">
        <f t="shared" si="0"/>
        <v>Micro Precision</v>
      </c>
      <c r="R41" s="62"/>
      <c r="S41" s="30"/>
      <c r="T41" s="198" t="s">
        <v>303</v>
      </c>
      <c r="U41" s="198">
        <v>43592</v>
      </c>
      <c r="V41" s="204" t="s">
        <v>1776</v>
      </c>
      <c r="W41" s="244" t="s">
        <v>1150</v>
      </c>
      <c r="X41" s="245">
        <v>236</v>
      </c>
      <c r="Y41" s="245">
        <v>236</v>
      </c>
      <c r="Z41" s="204">
        <v>2018</v>
      </c>
      <c r="AA41" s="204" t="s">
        <v>1251</v>
      </c>
      <c r="AB41" s="244" t="s">
        <v>1149</v>
      </c>
      <c r="AC41" s="245">
        <v>240</v>
      </c>
      <c r="AD41" s="245">
        <v>198.94</v>
      </c>
    </row>
    <row r="42" spans="1:30" ht="25.5" hidden="1" x14ac:dyDescent="0.25">
      <c r="A42" s="204" t="s">
        <v>1216</v>
      </c>
      <c r="B42" s="62" t="s">
        <v>156</v>
      </c>
      <c r="C42" s="238" t="s">
        <v>152</v>
      </c>
      <c r="D42" s="238" t="s">
        <v>364</v>
      </c>
      <c r="E42" s="239">
        <v>63103</v>
      </c>
      <c r="F42" s="247">
        <v>631030017030</v>
      </c>
      <c r="G42" s="69">
        <v>12</v>
      </c>
      <c r="H42" s="198">
        <v>43580</v>
      </c>
      <c r="I42" s="198">
        <v>43946</v>
      </c>
      <c r="J42" s="242" t="s">
        <v>1141</v>
      </c>
      <c r="K42" s="27" t="s">
        <v>303</v>
      </c>
      <c r="L42" s="244" t="s">
        <v>1150</v>
      </c>
      <c r="M42" s="245">
        <v>236</v>
      </c>
      <c r="N42" s="245">
        <v>236</v>
      </c>
      <c r="O42" s="222" t="s">
        <v>1250</v>
      </c>
      <c r="P42" s="62"/>
      <c r="Q42" s="30" t="str">
        <f t="shared" si="0"/>
        <v>Micro Precision</v>
      </c>
      <c r="R42" s="62"/>
      <c r="S42" s="30"/>
      <c r="T42" s="198" t="s">
        <v>303</v>
      </c>
      <c r="U42" s="198">
        <v>43592</v>
      </c>
      <c r="V42" s="204" t="s">
        <v>1776</v>
      </c>
      <c r="W42" s="244" t="s">
        <v>1150</v>
      </c>
      <c r="X42" s="245">
        <v>236</v>
      </c>
      <c r="Y42" s="245">
        <v>236</v>
      </c>
      <c r="Z42" s="204">
        <v>2018</v>
      </c>
      <c r="AA42" s="204" t="s">
        <v>1251</v>
      </c>
      <c r="AB42" s="244" t="s">
        <v>1149</v>
      </c>
      <c r="AC42" s="245">
        <v>240</v>
      </c>
      <c r="AD42" s="245">
        <v>198.94</v>
      </c>
    </row>
    <row r="43" spans="1:30" ht="25.5" hidden="1" x14ac:dyDescent="0.25">
      <c r="A43" s="204" t="s">
        <v>1217</v>
      </c>
      <c r="B43" s="62" t="s">
        <v>158</v>
      </c>
      <c r="C43" s="238" t="s">
        <v>152</v>
      </c>
      <c r="D43" s="238" t="s">
        <v>364</v>
      </c>
      <c r="E43" s="239">
        <v>63103</v>
      </c>
      <c r="F43" s="247">
        <v>631030017042</v>
      </c>
      <c r="G43" s="69">
        <v>12</v>
      </c>
      <c r="H43" s="198">
        <v>43580</v>
      </c>
      <c r="I43" s="198">
        <v>43946</v>
      </c>
      <c r="J43" s="242" t="s">
        <v>1141</v>
      </c>
      <c r="K43" s="27" t="s">
        <v>303</v>
      </c>
      <c r="L43" s="244" t="s">
        <v>1150</v>
      </c>
      <c r="M43" s="245">
        <v>236</v>
      </c>
      <c r="N43" s="245">
        <v>236</v>
      </c>
      <c r="O43" s="222" t="s">
        <v>1250</v>
      </c>
      <c r="P43" s="62"/>
      <c r="Q43" s="30" t="str">
        <f t="shared" si="0"/>
        <v>Micro Precision</v>
      </c>
      <c r="R43" s="62"/>
      <c r="S43" s="30"/>
      <c r="T43" s="198" t="s">
        <v>303</v>
      </c>
      <c r="U43" s="198">
        <v>43592</v>
      </c>
      <c r="V43" s="204" t="s">
        <v>1776</v>
      </c>
      <c r="W43" s="244" t="s">
        <v>1150</v>
      </c>
      <c r="X43" s="245">
        <v>236</v>
      </c>
      <c r="Y43" s="245">
        <v>236</v>
      </c>
      <c r="Z43" s="204">
        <v>2018</v>
      </c>
      <c r="AA43" s="204" t="s">
        <v>1251</v>
      </c>
      <c r="AB43" s="244" t="s">
        <v>1149</v>
      </c>
      <c r="AC43" s="245">
        <v>240</v>
      </c>
      <c r="AD43" s="245">
        <v>198.94</v>
      </c>
    </row>
    <row r="44" spans="1:30" hidden="1" x14ac:dyDescent="0.25">
      <c r="A44" s="204" t="s">
        <v>1218</v>
      </c>
      <c r="B44" s="62" t="s">
        <v>160</v>
      </c>
      <c r="C44" s="238" t="s">
        <v>86</v>
      </c>
      <c r="D44" s="238" t="s">
        <v>87</v>
      </c>
      <c r="E44" s="239" t="s">
        <v>88</v>
      </c>
      <c r="F44" s="239" t="s">
        <v>161</v>
      </c>
      <c r="G44" s="69">
        <v>12</v>
      </c>
      <c r="H44" s="198">
        <v>43220</v>
      </c>
      <c r="I44" s="198">
        <v>43585</v>
      </c>
      <c r="J44" s="242" t="s">
        <v>1141</v>
      </c>
      <c r="K44" s="27" t="s">
        <v>1674</v>
      </c>
      <c r="L44" s="244"/>
      <c r="M44" s="245"/>
      <c r="N44" s="245"/>
      <c r="O44" s="222" t="s">
        <v>1434</v>
      </c>
      <c r="P44" s="62"/>
      <c r="Q44" s="30"/>
      <c r="R44" s="62"/>
      <c r="S44" s="30"/>
      <c r="T44" s="198"/>
      <c r="U44" s="198"/>
      <c r="V44" s="204"/>
      <c r="W44" s="244"/>
      <c r="X44" s="245"/>
      <c r="Y44" s="245"/>
      <c r="Z44" s="204" t="s">
        <v>333</v>
      </c>
      <c r="AA44" s="204" t="s">
        <v>333</v>
      </c>
      <c r="AB44" s="244" t="s">
        <v>1149</v>
      </c>
      <c r="AC44" s="245">
        <v>0</v>
      </c>
      <c r="AD44" s="245">
        <v>0</v>
      </c>
    </row>
    <row r="45" spans="1:30" hidden="1" x14ac:dyDescent="0.25">
      <c r="A45" s="204" t="s">
        <v>1219</v>
      </c>
      <c r="B45" s="62" t="s">
        <v>163</v>
      </c>
      <c r="C45" s="238" t="s">
        <v>27</v>
      </c>
      <c r="D45" s="238" t="s">
        <v>28</v>
      </c>
      <c r="E45" s="239" t="s">
        <v>29</v>
      </c>
      <c r="F45" s="239" t="s">
        <v>164</v>
      </c>
      <c r="G45" s="69">
        <v>12</v>
      </c>
      <c r="H45" s="198">
        <v>43220</v>
      </c>
      <c r="I45" s="198">
        <v>43585</v>
      </c>
      <c r="J45" s="242" t="s">
        <v>1141</v>
      </c>
      <c r="K45" s="27" t="s">
        <v>1674</v>
      </c>
      <c r="L45" s="244"/>
      <c r="M45" s="245"/>
      <c r="N45" s="245"/>
      <c r="O45" s="222" t="s">
        <v>1434</v>
      </c>
      <c r="P45" s="62"/>
      <c r="Q45" s="30"/>
      <c r="R45" s="62"/>
      <c r="S45" s="30"/>
      <c r="T45" s="198"/>
      <c r="U45" s="198"/>
      <c r="V45" s="204"/>
      <c r="W45" s="244"/>
      <c r="X45" s="245"/>
      <c r="Y45" s="245"/>
      <c r="Z45" s="204" t="s">
        <v>333</v>
      </c>
      <c r="AA45" s="204" t="s">
        <v>333</v>
      </c>
      <c r="AB45" s="244" t="s">
        <v>1149</v>
      </c>
      <c r="AC45" s="245">
        <v>0</v>
      </c>
      <c r="AD45" s="245">
        <v>0</v>
      </c>
    </row>
    <row r="46" spans="1:30" hidden="1" x14ac:dyDescent="0.25">
      <c r="A46" s="204" t="s">
        <v>1220</v>
      </c>
      <c r="B46" s="62" t="s">
        <v>166</v>
      </c>
      <c r="C46" s="238" t="s">
        <v>167</v>
      </c>
      <c r="D46" s="238" t="s">
        <v>87</v>
      </c>
      <c r="E46" s="239" t="s">
        <v>168</v>
      </c>
      <c r="F46" s="239" t="s">
        <v>169</v>
      </c>
      <c r="G46" s="69">
        <v>12</v>
      </c>
      <c r="H46" s="198">
        <v>43223</v>
      </c>
      <c r="I46" s="198">
        <v>43588</v>
      </c>
      <c r="J46" s="242" t="s">
        <v>1139</v>
      </c>
      <c r="K46" s="27" t="s">
        <v>1674</v>
      </c>
      <c r="L46" s="244"/>
      <c r="M46" s="245"/>
      <c r="N46" s="245"/>
      <c r="O46" s="222" t="s">
        <v>1434</v>
      </c>
      <c r="P46" s="62"/>
      <c r="Q46" s="30"/>
      <c r="R46" s="62"/>
      <c r="S46" s="30"/>
      <c r="T46" s="198"/>
      <c r="U46" s="198"/>
      <c r="V46" s="204"/>
      <c r="W46" s="244"/>
      <c r="X46" s="245"/>
      <c r="Y46" s="245"/>
      <c r="Z46" s="204" t="s">
        <v>333</v>
      </c>
      <c r="AA46" s="204" t="s">
        <v>333</v>
      </c>
      <c r="AB46" s="244" t="s">
        <v>1149</v>
      </c>
      <c r="AC46" s="245">
        <v>0</v>
      </c>
      <c r="AD46" s="245">
        <v>0</v>
      </c>
    </row>
    <row r="47" spans="1:30" hidden="1" x14ac:dyDescent="0.25">
      <c r="A47" s="204" t="s">
        <v>1221</v>
      </c>
      <c r="B47" s="62" t="s">
        <v>171</v>
      </c>
      <c r="C47" s="238" t="s">
        <v>172</v>
      </c>
      <c r="D47" s="238" t="s">
        <v>87</v>
      </c>
      <c r="E47" s="239" t="s">
        <v>168</v>
      </c>
      <c r="F47" s="239" t="s">
        <v>173</v>
      </c>
      <c r="G47" s="69">
        <v>12</v>
      </c>
      <c r="H47" s="198">
        <v>43580</v>
      </c>
      <c r="I47" s="198">
        <v>43946</v>
      </c>
      <c r="J47" s="242" t="s">
        <v>1141</v>
      </c>
      <c r="K47" s="27" t="s">
        <v>303</v>
      </c>
      <c r="L47" s="244" t="s">
        <v>1150</v>
      </c>
      <c r="M47" s="245">
        <v>266</v>
      </c>
      <c r="N47" s="245">
        <v>266</v>
      </c>
      <c r="O47" s="222" t="s">
        <v>1250</v>
      </c>
      <c r="P47" s="62"/>
      <c r="Q47" s="30" t="str">
        <f t="shared" si="0"/>
        <v>Micro Precision</v>
      </c>
      <c r="R47" s="62"/>
      <c r="S47" s="30"/>
      <c r="T47" s="198" t="s">
        <v>303</v>
      </c>
      <c r="U47" s="198">
        <v>43592</v>
      </c>
      <c r="V47" s="204" t="s">
        <v>1776</v>
      </c>
      <c r="W47" s="244" t="s">
        <v>1150</v>
      </c>
      <c r="X47" s="245">
        <v>266</v>
      </c>
      <c r="Y47" s="245">
        <v>266</v>
      </c>
      <c r="Z47" s="204">
        <v>2018</v>
      </c>
      <c r="AA47" s="204" t="s">
        <v>1251</v>
      </c>
      <c r="AB47" s="244" t="s">
        <v>1149</v>
      </c>
      <c r="AC47" s="245">
        <v>480</v>
      </c>
      <c r="AD47" s="245">
        <v>397.89</v>
      </c>
    </row>
    <row r="48" spans="1:30" hidden="1" x14ac:dyDescent="0.25">
      <c r="A48" s="204" t="s">
        <v>1222</v>
      </c>
      <c r="B48" s="62" t="s">
        <v>175</v>
      </c>
      <c r="C48" s="238" t="s">
        <v>176</v>
      </c>
      <c r="D48" s="238" t="s">
        <v>28</v>
      </c>
      <c r="E48" s="239" t="s">
        <v>37</v>
      </c>
      <c r="F48" s="239" t="s">
        <v>178</v>
      </c>
      <c r="G48" s="69">
        <v>12</v>
      </c>
      <c r="H48" s="198">
        <v>43248</v>
      </c>
      <c r="I48" s="198">
        <v>43613</v>
      </c>
      <c r="J48" s="242" t="s">
        <v>1139</v>
      </c>
      <c r="K48" s="27" t="s">
        <v>1674</v>
      </c>
      <c r="L48" s="244"/>
      <c r="M48" s="245"/>
      <c r="N48" s="245"/>
      <c r="O48" s="222" t="s">
        <v>1434</v>
      </c>
      <c r="P48" s="62"/>
      <c r="Q48" s="30"/>
      <c r="R48" s="62"/>
      <c r="S48" s="30"/>
      <c r="T48" s="198"/>
      <c r="U48" s="198"/>
      <c r="V48" s="204"/>
      <c r="W48" s="244"/>
      <c r="X48" s="245"/>
      <c r="Y48" s="245"/>
      <c r="Z48" s="204" t="s">
        <v>333</v>
      </c>
      <c r="AA48" s="204" t="s">
        <v>333</v>
      </c>
      <c r="AB48" s="244" t="s">
        <v>1149</v>
      </c>
      <c r="AC48" s="245">
        <v>0</v>
      </c>
      <c r="AD48" s="245">
        <v>0</v>
      </c>
    </row>
    <row r="49" spans="1:30" ht="38.25" hidden="1" x14ac:dyDescent="0.25">
      <c r="A49" s="204" t="s">
        <v>1223</v>
      </c>
      <c r="B49" s="62" t="s">
        <v>181</v>
      </c>
      <c r="C49" s="238" t="s">
        <v>182</v>
      </c>
      <c r="D49" s="231" t="s">
        <v>722</v>
      </c>
      <c r="E49" s="239" t="s">
        <v>184</v>
      </c>
      <c r="F49" s="239" t="s">
        <v>185</v>
      </c>
      <c r="G49" s="69">
        <v>12</v>
      </c>
      <c r="H49" s="198">
        <v>43251</v>
      </c>
      <c r="I49" s="198">
        <v>43616</v>
      </c>
      <c r="J49" s="242" t="s">
        <v>1139</v>
      </c>
      <c r="K49" s="230" t="s">
        <v>317</v>
      </c>
      <c r="L49" s="244"/>
      <c r="M49" s="245"/>
      <c r="N49" s="245"/>
      <c r="O49" s="222" t="s">
        <v>1434</v>
      </c>
      <c r="P49" s="62"/>
      <c r="Q49" s="30"/>
      <c r="R49" s="62"/>
      <c r="S49" s="30"/>
      <c r="T49" s="198"/>
      <c r="U49" s="198"/>
      <c r="V49" s="204"/>
      <c r="W49" s="244"/>
      <c r="X49" s="245"/>
      <c r="Y49" s="245"/>
      <c r="Z49" s="204" t="s">
        <v>333</v>
      </c>
      <c r="AA49" s="204" t="s">
        <v>333</v>
      </c>
      <c r="AB49" s="244" t="s">
        <v>1149</v>
      </c>
      <c r="AC49" s="245">
        <v>0</v>
      </c>
      <c r="AD49" s="245">
        <v>0</v>
      </c>
    </row>
    <row r="50" spans="1:30" hidden="1" x14ac:dyDescent="0.25">
      <c r="A50" s="204" t="s">
        <v>1224</v>
      </c>
      <c r="B50" s="62" t="s">
        <v>188</v>
      </c>
      <c r="C50" s="238" t="s">
        <v>189</v>
      </c>
      <c r="D50" s="231" t="s">
        <v>722</v>
      </c>
      <c r="E50" s="239" t="s">
        <v>190</v>
      </c>
      <c r="F50" s="239">
        <v>9809968</v>
      </c>
      <c r="G50" s="69">
        <v>12</v>
      </c>
      <c r="H50" s="198">
        <v>43269</v>
      </c>
      <c r="I50" s="198">
        <v>43634</v>
      </c>
      <c r="J50" s="242" t="s">
        <v>1143</v>
      </c>
      <c r="K50" s="27" t="s">
        <v>192</v>
      </c>
      <c r="L50" s="244"/>
      <c r="M50" s="245"/>
      <c r="N50" s="245"/>
      <c r="O50" s="222" t="s">
        <v>1434</v>
      </c>
      <c r="P50" s="62"/>
      <c r="Q50" s="30"/>
      <c r="R50" s="62"/>
      <c r="S50" s="30"/>
      <c r="T50" s="198"/>
      <c r="U50" s="198"/>
      <c r="V50" s="204"/>
      <c r="W50" s="244"/>
      <c r="X50" s="245"/>
      <c r="Y50" s="245"/>
      <c r="Z50" s="204" t="s">
        <v>333</v>
      </c>
      <c r="AA50" s="204" t="s">
        <v>333</v>
      </c>
      <c r="AB50" s="244" t="s">
        <v>1149</v>
      </c>
      <c r="AC50" s="245">
        <v>0</v>
      </c>
      <c r="AD50" s="245">
        <v>0</v>
      </c>
    </row>
    <row r="51" spans="1:30" ht="25.5" hidden="1" x14ac:dyDescent="0.25">
      <c r="A51" s="204" t="s">
        <v>1225</v>
      </c>
      <c r="B51" s="62" t="s">
        <v>194</v>
      </c>
      <c r="C51" s="238" t="s">
        <v>195</v>
      </c>
      <c r="D51" s="231" t="s">
        <v>722</v>
      </c>
      <c r="E51" s="239" t="s">
        <v>196</v>
      </c>
      <c r="F51" s="239">
        <v>8051445</v>
      </c>
      <c r="G51" s="69">
        <v>12</v>
      </c>
      <c r="H51" s="198">
        <v>43269</v>
      </c>
      <c r="I51" s="198">
        <v>43634</v>
      </c>
      <c r="J51" s="242" t="s">
        <v>1143</v>
      </c>
      <c r="K51" s="27" t="s">
        <v>192</v>
      </c>
      <c r="L51" s="244"/>
      <c r="M51" s="245"/>
      <c r="N51" s="245"/>
      <c r="O51" s="222" t="s">
        <v>1434</v>
      </c>
      <c r="P51" s="62"/>
      <c r="Q51" s="30"/>
      <c r="R51" s="62"/>
      <c r="S51" s="30"/>
      <c r="T51" s="198"/>
      <c r="U51" s="198"/>
      <c r="V51" s="204"/>
      <c r="W51" s="244"/>
      <c r="X51" s="245"/>
      <c r="Y51" s="245"/>
      <c r="Z51" s="204" t="s">
        <v>333</v>
      </c>
      <c r="AA51" s="204" t="s">
        <v>333</v>
      </c>
      <c r="AB51" s="244" t="s">
        <v>1149</v>
      </c>
      <c r="AC51" s="245">
        <v>0</v>
      </c>
      <c r="AD51" s="245">
        <v>0</v>
      </c>
    </row>
    <row r="52" spans="1:30" ht="25.5" hidden="1" x14ac:dyDescent="0.25">
      <c r="A52" s="204" t="s">
        <v>1226</v>
      </c>
      <c r="B52" s="62" t="s">
        <v>197</v>
      </c>
      <c r="C52" s="238" t="s">
        <v>198</v>
      </c>
      <c r="D52" s="238" t="s">
        <v>199</v>
      </c>
      <c r="E52" s="239" t="s">
        <v>37</v>
      </c>
      <c r="F52" s="239" t="s">
        <v>200</v>
      </c>
      <c r="G52" s="69">
        <v>12</v>
      </c>
      <c r="H52" s="198">
        <v>43270</v>
      </c>
      <c r="I52" s="198">
        <v>43635</v>
      </c>
      <c r="J52" s="242" t="s">
        <v>1143</v>
      </c>
      <c r="K52" s="27" t="s">
        <v>1674</v>
      </c>
      <c r="L52" s="244"/>
      <c r="M52" s="245"/>
      <c r="N52" s="245"/>
      <c r="O52" s="222" t="s">
        <v>1434</v>
      </c>
      <c r="P52" s="62"/>
      <c r="Q52" s="30"/>
      <c r="R52" s="62"/>
      <c r="S52" s="30"/>
      <c r="T52" s="198"/>
      <c r="U52" s="198"/>
      <c r="V52" s="204"/>
      <c r="W52" s="244"/>
      <c r="X52" s="245"/>
      <c r="Y52" s="245"/>
      <c r="Z52" s="204" t="s">
        <v>333</v>
      </c>
      <c r="AA52" s="204" t="s">
        <v>333</v>
      </c>
      <c r="AB52" s="244" t="s">
        <v>1149</v>
      </c>
      <c r="AC52" s="245">
        <v>0</v>
      </c>
      <c r="AD52" s="245">
        <v>0</v>
      </c>
    </row>
    <row r="53" spans="1:30" ht="25.5" hidden="1" x14ac:dyDescent="0.25">
      <c r="A53" s="204" t="s">
        <v>1227</v>
      </c>
      <c r="B53" s="62" t="s">
        <v>19</v>
      </c>
      <c r="C53" s="238" t="s">
        <v>203</v>
      </c>
      <c r="D53" s="238" t="s">
        <v>28</v>
      </c>
      <c r="E53" s="239" t="s">
        <v>204</v>
      </c>
      <c r="F53" s="239" t="s">
        <v>205</v>
      </c>
      <c r="G53" s="69">
        <v>12</v>
      </c>
      <c r="H53" s="198">
        <v>43692</v>
      </c>
      <c r="I53" s="198">
        <v>44058</v>
      </c>
      <c r="J53" s="242" t="s">
        <v>1147</v>
      </c>
      <c r="K53" s="27" t="s">
        <v>1674</v>
      </c>
      <c r="L53" s="244" t="s">
        <v>1149</v>
      </c>
      <c r="M53" s="245">
        <v>200</v>
      </c>
      <c r="N53" s="245">
        <v>161.41</v>
      </c>
      <c r="O53" s="222" t="s">
        <v>1250</v>
      </c>
      <c r="P53" s="62"/>
      <c r="Q53" s="30" t="str">
        <f t="shared" si="0"/>
        <v>CEI</v>
      </c>
      <c r="R53" s="494">
        <v>43838</v>
      </c>
      <c r="S53" s="30" t="s">
        <v>2329</v>
      </c>
      <c r="T53" s="198" t="s">
        <v>1172</v>
      </c>
      <c r="U53" s="198"/>
      <c r="V53" s="204"/>
      <c r="W53" s="244" t="s">
        <v>1149</v>
      </c>
      <c r="X53" s="245">
        <v>200</v>
      </c>
      <c r="Y53" s="245">
        <v>161.41</v>
      </c>
      <c r="Z53" s="204">
        <v>2018</v>
      </c>
      <c r="AA53" s="204" t="s">
        <v>1251</v>
      </c>
      <c r="AB53" s="244" t="s">
        <v>1149</v>
      </c>
      <c r="AC53" s="245">
        <v>200</v>
      </c>
      <c r="AD53" s="245">
        <v>165.79</v>
      </c>
    </row>
    <row r="54" spans="1:30" ht="25.5" hidden="1" x14ac:dyDescent="0.25">
      <c r="A54" s="204" t="s">
        <v>1228</v>
      </c>
      <c r="B54" s="62" t="s">
        <v>19</v>
      </c>
      <c r="C54" s="238" t="s">
        <v>203</v>
      </c>
      <c r="D54" s="238" t="s">
        <v>28</v>
      </c>
      <c r="E54" s="239" t="s">
        <v>204</v>
      </c>
      <c r="F54" s="239" t="s">
        <v>207</v>
      </c>
      <c r="G54" s="69">
        <v>12</v>
      </c>
      <c r="H54" s="198">
        <v>43692</v>
      </c>
      <c r="I54" s="198">
        <v>44058</v>
      </c>
      <c r="J54" s="242" t="s">
        <v>1147</v>
      </c>
      <c r="K54" s="27" t="s">
        <v>1674</v>
      </c>
      <c r="L54" s="244" t="s">
        <v>1149</v>
      </c>
      <c r="M54" s="245">
        <v>200</v>
      </c>
      <c r="N54" s="245">
        <v>161.41</v>
      </c>
      <c r="O54" s="222" t="s">
        <v>1250</v>
      </c>
      <c r="P54" s="62"/>
      <c r="Q54" s="30" t="str">
        <f t="shared" si="0"/>
        <v>CEI</v>
      </c>
      <c r="R54" s="494">
        <v>43838</v>
      </c>
      <c r="S54" s="30" t="s">
        <v>2329</v>
      </c>
      <c r="T54" s="198" t="s">
        <v>1172</v>
      </c>
      <c r="U54" s="198"/>
      <c r="V54" s="204"/>
      <c r="W54" s="244" t="s">
        <v>1149</v>
      </c>
      <c r="X54" s="245">
        <v>200</v>
      </c>
      <c r="Y54" s="245">
        <v>161.41</v>
      </c>
      <c r="Z54" s="204">
        <v>2018</v>
      </c>
      <c r="AA54" s="204" t="s">
        <v>1251</v>
      </c>
      <c r="AB54" s="244" t="s">
        <v>1149</v>
      </c>
      <c r="AC54" s="245">
        <v>200</v>
      </c>
      <c r="AD54" s="245">
        <v>165.79</v>
      </c>
    </row>
    <row r="55" spans="1:30" ht="25.5" hidden="1" x14ac:dyDescent="0.25">
      <c r="A55" s="204" t="s">
        <v>1229</v>
      </c>
      <c r="B55" s="62" t="s">
        <v>19</v>
      </c>
      <c r="C55" s="238" t="s">
        <v>203</v>
      </c>
      <c r="D55" s="238" t="s">
        <v>28</v>
      </c>
      <c r="E55" s="239" t="s">
        <v>204</v>
      </c>
      <c r="F55" s="239" t="s">
        <v>209</v>
      </c>
      <c r="G55" s="69">
        <v>12</v>
      </c>
      <c r="H55" s="198">
        <v>43692</v>
      </c>
      <c r="I55" s="198">
        <v>44058</v>
      </c>
      <c r="J55" s="242" t="s">
        <v>1147</v>
      </c>
      <c r="K55" s="27" t="s">
        <v>1674</v>
      </c>
      <c r="L55" s="244" t="s">
        <v>1149</v>
      </c>
      <c r="M55" s="245">
        <v>200</v>
      </c>
      <c r="N55" s="245">
        <v>161.41</v>
      </c>
      <c r="O55" s="222" t="s">
        <v>1250</v>
      </c>
      <c r="P55" s="62"/>
      <c r="Q55" s="30" t="str">
        <f t="shared" si="0"/>
        <v>CEI</v>
      </c>
      <c r="R55" s="494">
        <v>43838</v>
      </c>
      <c r="S55" s="30" t="s">
        <v>2329</v>
      </c>
      <c r="T55" s="198" t="s">
        <v>1172</v>
      </c>
      <c r="U55" s="198"/>
      <c r="V55" s="204"/>
      <c r="W55" s="244" t="s">
        <v>1149</v>
      </c>
      <c r="X55" s="245">
        <v>200</v>
      </c>
      <c r="Y55" s="245">
        <v>161.41</v>
      </c>
      <c r="Z55" s="204">
        <v>2018</v>
      </c>
      <c r="AA55" s="204" t="s">
        <v>1251</v>
      </c>
      <c r="AB55" s="244" t="s">
        <v>1149</v>
      </c>
      <c r="AC55" s="245">
        <v>200</v>
      </c>
      <c r="AD55" s="245">
        <v>165.79</v>
      </c>
    </row>
    <row r="56" spans="1:30" ht="25.5" hidden="1" x14ac:dyDescent="0.25">
      <c r="A56" s="204" t="s">
        <v>1230</v>
      </c>
      <c r="B56" s="62" t="s">
        <v>19</v>
      </c>
      <c r="C56" s="238" t="s">
        <v>203</v>
      </c>
      <c r="D56" s="238" t="s">
        <v>28</v>
      </c>
      <c r="E56" s="239" t="s">
        <v>204</v>
      </c>
      <c r="F56" s="239" t="s">
        <v>211</v>
      </c>
      <c r="G56" s="69">
        <v>12</v>
      </c>
      <c r="H56" s="198">
        <v>43693</v>
      </c>
      <c r="I56" s="198">
        <v>44059</v>
      </c>
      <c r="J56" s="242" t="s">
        <v>1147</v>
      </c>
      <c r="K56" s="27" t="s">
        <v>1674</v>
      </c>
      <c r="L56" s="244" t="s">
        <v>1149</v>
      </c>
      <c r="M56" s="245">
        <v>200</v>
      </c>
      <c r="N56" s="245">
        <v>161.41</v>
      </c>
      <c r="O56" s="222" t="s">
        <v>1250</v>
      </c>
      <c r="P56" s="62"/>
      <c r="Q56" s="30" t="str">
        <f t="shared" si="0"/>
        <v>CEI</v>
      </c>
      <c r="R56" s="494">
        <v>43838</v>
      </c>
      <c r="S56" s="30" t="s">
        <v>2329</v>
      </c>
      <c r="T56" s="198" t="s">
        <v>1172</v>
      </c>
      <c r="U56" s="198"/>
      <c r="V56" s="204"/>
      <c r="W56" s="244" t="s">
        <v>1149</v>
      </c>
      <c r="X56" s="245">
        <v>200</v>
      </c>
      <c r="Y56" s="245">
        <v>161.41</v>
      </c>
      <c r="Z56" s="204">
        <v>2018</v>
      </c>
      <c r="AA56" s="204" t="s">
        <v>1251</v>
      </c>
      <c r="AB56" s="244" t="s">
        <v>1149</v>
      </c>
      <c r="AC56" s="245">
        <v>200</v>
      </c>
      <c r="AD56" s="245">
        <v>165.79</v>
      </c>
    </row>
    <row r="57" spans="1:30" ht="25.5" hidden="1" x14ac:dyDescent="0.25">
      <c r="A57" s="204" t="s">
        <v>1231</v>
      </c>
      <c r="B57" s="62" t="s">
        <v>19</v>
      </c>
      <c r="C57" s="238" t="s">
        <v>203</v>
      </c>
      <c r="D57" s="238" t="s">
        <v>28</v>
      </c>
      <c r="E57" s="239" t="s">
        <v>204</v>
      </c>
      <c r="F57" s="239" t="s">
        <v>213</v>
      </c>
      <c r="G57" s="69">
        <v>12</v>
      </c>
      <c r="H57" s="198">
        <v>43692</v>
      </c>
      <c r="I57" s="198">
        <v>44058</v>
      </c>
      <c r="J57" s="242" t="s">
        <v>1147</v>
      </c>
      <c r="K57" s="27" t="s">
        <v>1674</v>
      </c>
      <c r="L57" s="244" t="s">
        <v>1149</v>
      </c>
      <c r="M57" s="245">
        <v>200</v>
      </c>
      <c r="N57" s="245">
        <v>161.41</v>
      </c>
      <c r="O57" s="222" t="s">
        <v>1250</v>
      </c>
      <c r="P57" s="62"/>
      <c r="Q57" s="30" t="str">
        <f t="shared" si="0"/>
        <v>CEI</v>
      </c>
      <c r="R57" s="494">
        <v>43838</v>
      </c>
      <c r="S57" s="30" t="s">
        <v>2329</v>
      </c>
      <c r="T57" s="198" t="s">
        <v>1172</v>
      </c>
      <c r="U57" s="198"/>
      <c r="V57" s="204"/>
      <c r="W57" s="244" t="s">
        <v>1149</v>
      </c>
      <c r="X57" s="245">
        <v>200</v>
      </c>
      <c r="Y57" s="245">
        <v>161.41</v>
      </c>
      <c r="Z57" s="204">
        <v>2018</v>
      </c>
      <c r="AA57" s="204" t="s">
        <v>1251</v>
      </c>
      <c r="AB57" s="244" t="s">
        <v>1149</v>
      </c>
      <c r="AC57" s="245">
        <v>200</v>
      </c>
      <c r="AD57" s="245">
        <v>165.79</v>
      </c>
    </row>
    <row r="58" spans="1:30" ht="25.5" hidden="1" x14ac:dyDescent="0.25">
      <c r="A58" s="204" t="s">
        <v>1232</v>
      </c>
      <c r="B58" s="62" t="s">
        <v>19</v>
      </c>
      <c r="C58" s="238" t="s">
        <v>215</v>
      </c>
      <c r="D58" s="238" t="s">
        <v>28</v>
      </c>
      <c r="E58" s="239" t="s">
        <v>216</v>
      </c>
      <c r="F58" s="239" t="s">
        <v>217</v>
      </c>
      <c r="G58" s="69">
        <v>12</v>
      </c>
      <c r="H58" s="198">
        <v>43693</v>
      </c>
      <c r="I58" s="198">
        <v>44059</v>
      </c>
      <c r="J58" s="242" t="s">
        <v>1147</v>
      </c>
      <c r="K58" s="27" t="s">
        <v>1674</v>
      </c>
      <c r="L58" s="244" t="s">
        <v>1149</v>
      </c>
      <c r="M58" s="245">
        <v>200</v>
      </c>
      <c r="N58" s="245">
        <v>161.41</v>
      </c>
      <c r="O58" s="222" t="s">
        <v>1250</v>
      </c>
      <c r="P58" s="62"/>
      <c r="Q58" s="30" t="str">
        <f t="shared" si="0"/>
        <v>CEI</v>
      </c>
      <c r="R58" s="494">
        <v>43838</v>
      </c>
      <c r="S58" s="30" t="s">
        <v>2329</v>
      </c>
      <c r="T58" s="198" t="s">
        <v>1172</v>
      </c>
      <c r="U58" s="198"/>
      <c r="V58" s="204"/>
      <c r="W58" s="244" t="s">
        <v>1149</v>
      </c>
      <c r="X58" s="245">
        <v>200</v>
      </c>
      <c r="Y58" s="245">
        <v>161.41</v>
      </c>
      <c r="Z58" s="204">
        <v>2018</v>
      </c>
      <c r="AA58" s="204" t="s">
        <v>1251</v>
      </c>
      <c r="AB58" s="244" t="s">
        <v>1149</v>
      </c>
      <c r="AC58" s="245">
        <v>200</v>
      </c>
      <c r="AD58" s="245">
        <v>165.79</v>
      </c>
    </row>
    <row r="59" spans="1:30" ht="25.5" hidden="1" x14ac:dyDescent="0.25">
      <c r="A59" s="204" t="s">
        <v>1233</v>
      </c>
      <c r="B59" s="62" t="s">
        <v>19</v>
      </c>
      <c r="C59" s="238" t="s">
        <v>215</v>
      </c>
      <c r="D59" s="238" t="s">
        <v>28</v>
      </c>
      <c r="E59" s="239" t="s">
        <v>216</v>
      </c>
      <c r="F59" s="239" t="s">
        <v>219</v>
      </c>
      <c r="G59" s="69">
        <v>12</v>
      </c>
      <c r="H59" s="198">
        <v>43693</v>
      </c>
      <c r="I59" s="198">
        <v>44059</v>
      </c>
      <c r="J59" s="242" t="s">
        <v>1147</v>
      </c>
      <c r="K59" s="27" t="s">
        <v>1674</v>
      </c>
      <c r="L59" s="244" t="s">
        <v>1149</v>
      </c>
      <c r="M59" s="245">
        <v>200</v>
      </c>
      <c r="N59" s="245">
        <v>161.41</v>
      </c>
      <c r="O59" s="222" t="s">
        <v>1250</v>
      </c>
      <c r="P59" s="62"/>
      <c r="Q59" s="30" t="str">
        <f t="shared" si="0"/>
        <v>CEI</v>
      </c>
      <c r="R59" s="494">
        <v>43838</v>
      </c>
      <c r="S59" s="30" t="s">
        <v>2329</v>
      </c>
      <c r="T59" s="198" t="s">
        <v>1172</v>
      </c>
      <c r="U59" s="198"/>
      <c r="V59" s="204"/>
      <c r="W59" s="244" t="s">
        <v>1149</v>
      </c>
      <c r="X59" s="245">
        <v>200</v>
      </c>
      <c r="Y59" s="245">
        <v>161.41</v>
      </c>
      <c r="Z59" s="204">
        <v>2018</v>
      </c>
      <c r="AA59" s="204" t="s">
        <v>1251</v>
      </c>
      <c r="AB59" s="244" t="s">
        <v>1149</v>
      </c>
      <c r="AC59" s="245">
        <v>200</v>
      </c>
      <c r="AD59" s="245">
        <v>165.79</v>
      </c>
    </row>
    <row r="60" spans="1:30" ht="25.5" hidden="1" x14ac:dyDescent="0.25">
      <c r="A60" s="204" t="s">
        <v>1234</v>
      </c>
      <c r="B60" s="62" t="s">
        <v>221</v>
      </c>
      <c r="C60" s="238" t="s">
        <v>222</v>
      </c>
      <c r="D60" s="238" t="s">
        <v>1673</v>
      </c>
      <c r="E60" s="239" t="s">
        <v>224</v>
      </c>
      <c r="F60" s="239" t="s">
        <v>225</v>
      </c>
      <c r="G60" s="69">
        <v>12</v>
      </c>
      <c r="H60" s="198">
        <v>43692</v>
      </c>
      <c r="I60" s="198">
        <v>44058</v>
      </c>
      <c r="J60" s="242" t="s">
        <v>1147</v>
      </c>
      <c r="K60" s="27" t="s">
        <v>1674</v>
      </c>
      <c r="L60" s="244" t="s">
        <v>1149</v>
      </c>
      <c r="M60" s="245">
        <v>200</v>
      </c>
      <c r="N60" s="245">
        <v>161.41</v>
      </c>
      <c r="O60" s="222" t="s">
        <v>1250</v>
      </c>
      <c r="P60" s="62"/>
      <c r="Q60" s="30" t="str">
        <f t="shared" si="0"/>
        <v>CEI</v>
      </c>
      <c r="R60" s="494">
        <v>43838</v>
      </c>
      <c r="S60" s="30" t="s">
        <v>2329</v>
      </c>
      <c r="T60" s="198" t="s">
        <v>1172</v>
      </c>
      <c r="U60" s="198"/>
      <c r="V60" s="204"/>
      <c r="W60" s="244" t="s">
        <v>1149</v>
      </c>
      <c r="X60" s="245">
        <v>200</v>
      </c>
      <c r="Y60" s="245">
        <v>161.41</v>
      </c>
      <c r="Z60" s="204">
        <v>2018</v>
      </c>
      <c r="AA60" s="204" t="s">
        <v>1251</v>
      </c>
      <c r="AB60" s="244" t="s">
        <v>1149</v>
      </c>
      <c r="AC60" s="245">
        <v>200</v>
      </c>
      <c r="AD60" s="245">
        <v>165.79</v>
      </c>
    </row>
    <row r="61" spans="1:30" ht="25.5" hidden="1" x14ac:dyDescent="0.25">
      <c r="A61" s="204" t="s">
        <v>1235</v>
      </c>
      <c r="B61" s="62" t="s">
        <v>227</v>
      </c>
      <c r="C61" s="238" t="s">
        <v>222</v>
      </c>
      <c r="D61" s="238" t="s">
        <v>1673</v>
      </c>
      <c r="E61" s="239" t="s">
        <v>224</v>
      </c>
      <c r="F61" s="239" t="s">
        <v>228</v>
      </c>
      <c r="G61" s="69">
        <v>12</v>
      </c>
      <c r="H61" s="198">
        <v>43692</v>
      </c>
      <c r="I61" s="198">
        <v>44058</v>
      </c>
      <c r="J61" s="242" t="s">
        <v>1147</v>
      </c>
      <c r="K61" s="27" t="s">
        <v>1674</v>
      </c>
      <c r="L61" s="244" t="s">
        <v>1149</v>
      </c>
      <c r="M61" s="245">
        <v>200</v>
      </c>
      <c r="N61" s="245">
        <v>161.41</v>
      </c>
      <c r="O61" s="222" t="s">
        <v>1250</v>
      </c>
      <c r="P61" s="62"/>
      <c r="Q61" s="30" t="str">
        <f t="shared" si="0"/>
        <v>CEI</v>
      </c>
      <c r="R61" s="494">
        <v>43838</v>
      </c>
      <c r="S61" s="30" t="s">
        <v>2329</v>
      </c>
      <c r="T61" s="198" t="s">
        <v>1172</v>
      </c>
      <c r="U61" s="198"/>
      <c r="V61" s="204"/>
      <c r="W61" s="244" t="s">
        <v>1149</v>
      </c>
      <c r="X61" s="245">
        <v>200</v>
      </c>
      <c r="Y61" s="245">
        <v>161.41</v>
      </c>
      <c r="Z61" s="204">
        <v>2018</v>
      </c>
      <c r="AA61" s="204" t="s">
        <v>1251</v>
      </c>
      <c r="AB61" s="244" t="s">
        <v>1149</v>
      </c>
      <c r="AC61" s="245">
        <v>200</v>
      </c>
      <c r="AD61" s="245">
        <v>165.79</v>
      </c>
    </row>
    <row r="62" spans="1:30" ht="25.5" hidden="1" x14ac:dyDescent="0.25">
      <c r="A62" s="204" t="s">
        <v>1236</v>
      </c>
      <c r="B62" s="62" t="s">
        <v>230</v>
      </c>
      <c r="C62" s="238" t="s">
        <v>222</v>
      </c>
      <c r="D62" s="238" t="s">
        <v>1673</v>
      </c>
      <c r="E62" s="239" t="s">
        <v>224</v>
      </c>
      <c r="F62" s="239" t="s">
        <v>231</v>
      </c>
      <c r="G62" s="69">
        <v>12</v>
      </c>
      <c r="H62" s="198">
        <v>43692</v>
      </c>
      <c r="I62" s="198">
        <v>44058</v>
      </c>
      <c r="J62" s="242" t="s">
        <v>1147</v>
      </c>
      <c r="K62" s="27" t="s">
        <v>1674</v>
      </c>
      <c r="L62" s="244" t="s">
        <v>1149</v>
      </c>
      <c r="M62" s="245">
        <v>200</v>
      </c>
      <c r="N62" s="245">
        <v>161.41</v>
      </c>
      <c r="O62" s="222" t="s">
        <v>1250</v>
      </c>
      <c r="P62" s="62"/>
      <c r="Q62" s="30" t="str">
        <f t="shared" si="0"/>
        <v>CEI</v>
      </c>
      <c r="R62" s="494">
        <v>43838</v>
      </c>
      <c r="S62" s="30" t="s">
        <v>2329</v>
      </c>
      <c r="T62" s="198" t="s">
        <v>1172</v>
      </c>
      <c r="U62" s="198"/>
      <c r="V62" s="204"/>
      <c r="W62" s="244" t="s">
        <v>1149</v>
      </c>
      <c r="X62" s="245">
        <v>200</v>
      </c>
      <c r="Y62" s="245">
        <v>161.41</v>
      </c>
      <c r="Z62" s="204">
        <v>2018</v>
      </c>
      <c r="AA62" s="204" t="s">
        <v>1251</v>
      </c>
      <c r="AB62" s="244" t="s">
        <v>1149</v>
      </c>
      <c r="AC62" s="245">
        <v>200</v>
      </c>
      <c r="AD62" s="245">
        <v>165.79</v>
      </c>
    </row>
    <row r="63" spans="1:30" hidden="1" x14ac:dyDescent="0.25">
      <c r="A63" s="204" t="s">
        <v>1237</v>
      </c>
      <c r="B63" s="62" t="s">
        <v>19</v>
      </c>
      <c r="C63" s="238" t="s">
        <v>233</v>
      </c>
      <c r="D63" s="238" t="s">
        <v>52</v>
      </c>
      <c r="E63" s="239" t="s">
        <v>235</v>
      </c>
      <c r="F63" s="239" t="s">
        <v>236</v>
      </c>
      <c r="G63" s="69">
        <v>12</v>
      </c>
      <c r="H63" s="198">
        <v>43693</v>
      </c>
      <c r="I63" s="198">
        <v>44059</v>
      </c>
      <c r="J63" s="242" t="s">
        <v>1147</v>
      </c>
      <c r="K63" s="27" t="s">
        <v>1674</v>
      </c>
      <c r="L63" s="244" t="s">
        <v>1149</v>
      </c>
      <c r="M63" s="245">
        <v>328</v>
      </c>
      <c r="N63" s="245">
        <v>264.72000000000003</v>
      </c>
      <c r="O63" s="222" t="s">
        <v>1250</v>
      </c>
      <c r="P63" s="62"/>
      <c r="Q63" s="30" t="str">
        <f t="shared" si="0"/>
        <v>CEI</v>
      </c>
      <c r="R63" s="494">
        <v>43838</v>
      </c>
      <c r="S63" s="30" t="s">
        <v>2329</v>
      </c>
      <c r="T63" s="198" t="s">
        <v>1172</v>
      </c>
      <c r="U63" s="198"/>
      <c r="V63" s="204"/>
      <c r="W63" s="244" t="s">
        <v>1149</v>
      </c>
      <c r="X63" s="245">
        <v>328</v>
      </c>
      <c r="Y63" s="245">
        <v>264.72000000000003</v>
      </c>
      <c r="Z63" s="204">
        <v>2018</v>
      </c>
      <c r="AA63" s="204" t="s">
        <v>1251</v>
      </c>
      <c r="AB63" s="244" t="s">
        <v>1149</v>
      </c>
      <c r="AC63" s="245">
        <v>328</v>
      </c>
      <c r="AD63" s="245">
        <v>271.89</v>
      </c>
    </row>
    <row r="64" spans="1:30" hidden="1" x14ac:dyDescent="0.25">
      <c r="A64" s="204" t="s">
        <v>1238</v>
      </c>
      <c r="B64" s="62" t="s">
        <v>238</v>
      </c>
      <c r="C64" s="238" t="s">
        <v>222</v>
      </c>
      <c r="D64" s="238" t="s">
        <v>1673</v>
      </c>
      <c r="E64" s="239" t="s">
        <v>224</v>
      </c>
      <c r="F64" s="239" t="s">
        <v>239</v>
      </c>
      <c r="G64" s="69">
        <v>12</v>
      </c>
      <c r="H64" s="198">
        <v>43692</v>
      </c>
      <c r="I64" s="198">
        <v>44058</v>
      </c>
      <c r="J64" s="242" t="s">
        <v>1147</v>
      </c>
      <c r="K64" s="27" t="s">
        <v>1674</v>
      </c>
      <c r="L64" s="244" t="s">
        <v>1149</v>
      </c>
      <c r="M64" s="245">
        <v>200</v>
      </c>
      <c r="N64" s="245">
        <v>161.41</v>
      </c>
      <c r="O64" s="222" t="s">
        <v>1250</v>
      </c>
      <c r="P64" s="62"/>
      <c r="Q64" s="30" t="str">
        <f t="shared" si="0"/>
        <v>CEI</v>
      </c>
      <c r="R64" s="494">
        <v>43838</v>
      </c>
      <c r="S64" s="30" t="s">
        <v>2329</v>
      </c>
      <c r="T64" s="198" t="s">
        <v>1172</v>
      </c>
      <c r="U64" s="198"/>
      <c r="V64" s="204"/>
      <c r="W64" s="244" t="s">
        <v>1149</v>
      </c>
      <c r="X64" s="245">
        <v>200</v>
      </c>
      <c r="Y64" s="245">
        <v>161.41</v>
      </c>
      <c r="Z64" s="204">
        <v>2018</v>
      </c>
      <c r="AA64" s="204" t="s">
        <v>1251</v>
      </c>
      <c r="AB64" s="244" t="s">
        <v>1149</v>
      </c>
      <c r="AC64" s="245">
        <v>200</v>
      </c>
      <c r="AD64" s="245">
        <v>165.79</v>
      </c>
    </row>
    <row r="65" spans="1:30" hidden="1" x14ac:dyDescent="0.25">
      <c r="A65" s="204" t="s">
        <v>1239</v>
      </c>
      <c r="B65" s="62" t="s">
        <v>241</v>
      </c>
      <c r="C65" s="238" t="s">
        <v>222</v>
      </c>
      <c r="D65" s="238" t="s">
        <v>1673</v>
      </c>
      <c r="E65" s="239" t="s">
        <v>224</v>
      </c>
      <c r="F65" s="239" t="s">
        <v>242</v>
      </c>
      <c r="G65" s="69">
        <v>12</v>
      </c>
      <c r="H65" s="198">
        <v>43692</v>
      </c>
      <c r="I65" s="198">
        <v>44058</v>
      </c>
      <c r="J65" s="242" t="s">
        <v>1147</v>
      </c>
      <c r="K65" s="27" t="s">
        <v>1674</v>
      </c>
      <c r="L65" s="244" t="s">
        <v>1149</v>
      </c>
      <c r="M65" s="245">
        <v>200</v>
      </c>
      <c r="N65" s="245">
        <v>161.41</v>
      </c>
      <c r="O65" s="222" t="s">
        <v>1250</v>
      </c>
      <c r="P65" s="62"/>
      <c r="Q65" s="30" t="str">
        <f t="shared" si="0"/>
        <v>CEI</v>
      </c>
      <c r="R65" s="494">
        <v>43838</v>
      </c>
      <c r="S65" s="30" t="s">
        <v>2329</v>
      </c>
      <c r="T65" s="198" t="s">
        <v>1172</v>
      </c>
      <c r="U65" s="198"/>
      <c r="V65" s="204"/>
      <c r="W65" s="244" t="s">
        <v>1149</v>
      </c>
      <c r="X65" s="245">
        <v>200</v>
      </c>
      <c r="Y65" s="245">
        <v>161.41</v>
      </c>
      <c r="Z65" s="204">
        <v>2018</v>
      </c>
      <c r="AA65" s="204" t="s">
        <v>1251</v>
      </c>
      <c r="AB65" s="244" t="s">
        <v>1149</v>
      </c>
      <c r="AC65" s="245">
        <v>200</v>
      </c>
      <c r="AD65" s="245">
        <v>165.79</v>
      </c>
    </row>
    <row r="66" spans="1:30" hidden="1" x14ac:dyDescent="0.25">
      <c r="A66" s="204" t="s">
        <v>1240</v>
      </c>
      <c r="B66" s="62" t="s">
        <v>244</v>
      </c>
      <c r="C66" s="238" t="s">
        <v>222</v>
      </c>
      <c r="D66" s="238" t="s">
        <v>1673</v>
      </c>
      <c r="E66" s="239" t="s">
        <v>245</v>
      </c>
      <c r="F66" s="239" t="s">
        <v>246</v>
      </c>
      <c r="G66" s="69">
        <v>12</v>
      </c>
      <c r="H66" s="198">
        <v>43692</v>
      </c>
      <c r="I66" s="198">
        <v>44058</v>
      </c>
      <c r="J66" s="242" t="s">
        <v>1147</v>
      </c>
      <c r="K66" s="27" t="s">
        <v>1674</v>
      </c>
      <c r="L66" s="244" t="s">
        <v>1149</v>
      </c>
      <c r="M66" s="245">
        <v>200</v>
      </c>
      <c r="N66" s="245">
        <v>161.41</v>
      </c>
      <c r="O66" s="222" t="s">
        <v>1250</v>
      </c>
      <c r="P66" s="62"/>
      <c r="Q66" s="30" t="str">
        <f t="shared" si="0"/>
        <v>CEI</v>
      </c>
      <c r="R66" s="494">
        <v>43838</v>
      </c>
      <c r="S66" s="30" t="s">
        <v>2329</v>
      </c>
      <c r="T66" s="198" t="s">
        <v>1172</v>
      </c>
      <c r="U66" s="198"/>
      <c r="V66" s="204"/>
      <c r="W66" s="244" t="s">
        <v>1149</v>
      </c>
      <c r="X66" s="245">
        <v>200</v>
      </c>
      <c r="Y66" s="245">
        <v>161.41</v>
      </c>
      <c r="Z66" s="204">
        <v>2018</v>
      </c>
      <c r="AA66" s="204" t="s">
        <v>1251</v>
      </c>
      <c r="AB66" s="244" t="s">
        <v>1149</v>
      </c>
      <c r="AC66" s="245">
        <v>200</v>
      </c>
      <c r="AD66" s="245">
        <v>165.79</v>
      </c>
    </row>
    <row r="67" spans="1:30" hidden="1" x14ac:dyDescent="0.25">
      <c r="A67" s="204" t="s">
        <v>1241</v>
      </c>
      <c r="B67" s="62" t="s">
        <v>19</v>
      </c>
      <c r="C67" s="238" t="s">
        <v>248</v>
      </c>
      <c r="D67" s="238" t="s">
        <v>21</v>
      </c>
      <c r="E67" s="239" t="s">
        <v>22</v>
      </c>
      <c r="F67" s="239" t="s">
        <v>249</v>
      </c>
      <c r="G67" s="69">
        <v>12</v>
      </c>
      <c r="H67" s="198">
        <v>43699</v>
      </c>
      <c r="I67" s="198">
        <v>44065</v>
      </c>
      <c r="J67" s="242" t="s">
        <v>1147</v>
      </c>
      <c r="K67" s="27" t="s">
        <v>670</v>
      </c>
      <c r="L67" s="244" t="s">
        <v>1149</v>
      </c>
      <c r="M67" s="245">
        <v>1395</v>
      </c>
      <c r="N67" s="245">
        <v>1125.83</v>
      </c>
      <c r="O67" s="222" t="s">
        <v>1250</v>
      </c>
      <c r="P67" s="62"/>
      <c r="Q67" s="30" t="str">
        <f t="shared" si="0"/>
        <v>CEI</v>
      </c>
      <c r="R67" s="494">
        <v>43838</v>
      </c>
      <c r="S67" s="30" t="s">
        <v>2329</v>
      </c>
      <c r="T67" s="198" t="s">
        <v>1172</v>
      </c>
      <c r="U67" s="198"/>
      <c r="V67" s="204"/>
      <c r="W67" s="244" t="s">
        <v>1149</v>
      </c>
      <c r="X67" s="245">
        <v>1395</v>
      </c>
      <c r="Y67" s="245">
        <v>1125.83</v>
      </c>
      <c r="Z67" s="204">
        <v>2018</v>
      </c>
      <c r="AA67" s="204" t="s">
        <v>1251</v>
      </c>
      <c r="AB67" s="244" t="s">
        <v>1149</v>
      </c>
      <c r="AC67" s="245">
        <v>1370</v>
      </c>
      <c r="AD67" s="245">
        <v>1135.6400000000001</v>
      </c>
    </row>
    <row r="68" spans="1:30" hidden="1" x14ac:dyDescent="0.25">
      <c r="A68" s="204" t="s">
        <v>1242</v>
      </c>
      <c r="B68" s="62" t="s">
        <v>251</v>
      </c>
      <c r="C68" s="238" t="s">
        <v>252</v>
      </c>
      <c r="D68" s="238" t="s">
        <v>253</v>
      </c>
      <c r="E68" s="239" t="s">
        <v>254</v>
      </c>
      <c r="F68" s="239">
        <v>90780496</v>
      </c>
      <c r="G68" s="69">
        <v>12</v>
      </c>
      <c r="H68" s="198">
        <v>43364</v>
      </c>
      <c r="I68" s="198">
        <v>43729</v>
      </c>
      <c r="J68" s="242" t="s">
        <v>1138</v>
      </c>
      <c r="K68" s="27" t="s">
        <v>1674</v>
      </c>
      <c r="L68" s="244"/>
      <c r="M68" s="245"/>
      <c r="N68" s="245"/>
      <c r="O68" s="222" t="s">
        <v>1434</v>
      </c>
      <c r="P68" s="62"/>
      <c r="Q68" s="30"/>
      <c r="R68" s="62"/>
      <c r="S68" s="30"/>
      <c r="T68" s="198"/>
      <c r="U68" s="198"/>
      <c r="V68" s="204"/>
      <c r="W68" s="244"/>
      <c r="X68" s="245"/>
      <c r="Y68" s="245"/>
      <c r="Z68" s="204" t="s">
        <v>333</v>
      </c>
      <c r="AA68" s="204" t="s">
        <v>333</v>
      </c>
      <c r="AB68" s="244" t="s">
        <v>1149</v>
      </c>
      <c r="AC68" s="245">
        <v>0</v>
      </c>
      <c r="AD68" s="245">
        <v>0</v>
      </c>
    </row>
    <row r="69" spans="1:30" hidden="1" x14ac:dyDescent="0.25">
      <c r="A69" s="204" t="s">
        <v>1243</v>
      </c>
      <c r="B69" s="62" t="s">
        <v>257</v>
      </c>
      <c r="C69" s="238" t="s">
        <v>51</v>
      </c>
      <c r="D69" s="238" t="s">
        <v>52</v>
      </c>
      <c r="E69" s="239" t="s">
        <v>53</v>
      </c>
      <c r="F69" s="239" t="s">
        <v>258</v>
      </c>
      <c r="G69" s="69">
        <v>12</v>
      </c>
      <c r="H69" s="198">
        <v>43367</v>
      </c>
      <c r="I69" s="198">
        <v>43732</v>
      </c>
      <c r="J69" s="242" t="s">
        <v>1138</v>
      </c>
      <c r="K69" s="27" t="s">
        <v>1674</v>
      </c>
      <c r="L69" s="244"/>
      <c r="M69" s="245"/>
      <c r="N69" s="245"/>
      <c r="O69" s="222" t="s">
        <v>1434</v>
      </c>
      <c r="P69" s="62"/>
      <c r="Q69" s="30"/>
      <c r="R69" s="62"/>
      <c r="S69" s="30"/>
      <c r="T69" s="198"/>
      <c r="U69" s="198"/>
      <c r="V69" s="204"/>
      <c r="W69" s="244"/>
      <c r="X69" s="245"/>
      <c r="Y69" s="245"/>
      <c r="Z69" s="204" t="s">
        <v>333</v>
      </c>
      <c r="AA69" s="204" t="s">
        <v>333</v>
      </c>
      <c r="AB69" s="244" t="s">
        <v>1149</v>
      </c>
      <c r="AC69" s="245">
        <v>0</v>
      </c>
      <c r="AD69" s="245">
        <v>0</v>
      </c>
    </row>
    <row r="70" spans="1:30" ht="25.5" hidden="1" x14ac:dyDescent="0.25">
      <c r="A70" s="204" t="s">
        <v>1244</v>
      </c>
      <c r="B70" s="62" t="s">
        <v>260</v>
      </c>
      <c r="C70" s="238" t="s">
        <v>261</v>
      </c>
      <c r="D70" s="238" t="s">
        <v>28</v>
      </c>
      <c r="E70" s="239" t="s">
        <v>29</v>
      </c>
      <c r="F70" s="239" t="s">
        <v>262</v>
      </c>
      <c r="G70" s="69">
        <v>12</v>
      </c>
      <c r="H70" s="198">
        <v>43367</v>
      </c>
      <c r="I70" s="198">
        <v>43732</v>
      </c>
      <c r="J70" s="242" t="s">
        <v>1138</v>
      </c>
      <c r="K70" s="27" t="s">
        <v>1674</v>
      </c>
      <c r="L70" s="244"/>
      <c r="M70" s="245"/>
      <c r="N70" s="245"/>
      <c r="O70" s="222" t="s">
        <v>1434</v>
      </c>
      <c r="P70" s="62"/>
      <c r="Q70" s="30"/>
      <c r="R70" s="62"/>
      <c r="S70" s="30"/>
      <c r="T70" s="198"/>
      <c r="U70" s="198"/>
      <c r="V70" s="204"/>
      <c r="W70" s="244"/>
      <c r="X70" s="245"/>
      <c r="Y70" s="245"/>
      <c r="Z70" s="204" t="s">
        <v>333</v>
      </c>
      <c r="AA70" s="204" t="s">
        <v>333</v>
      </c>
      <c r="AB70" s="244" t="s">
        <v>1149</v>
      </c>
      <c r="AC70" s="245">
        <v>0</v>
      </c>
      <c r="AD70" s="245">
        <v>0</v>
      </c>
    </row>
    <row r="71" spans="1:30" ht="25.5" hidden="1" x14ac:dyDescent="0.25">
      <c r="A71" s="204" t="s">
        <v>1245</v>
      </c>
      <c r="B71" s="62" t="s">
        <v>264</v>
      </c>
      <c r="C71" s="238" t="s">
        <v>265</v>
      </c>
      <c r="D71" s="238" t="s">
        <v>314</v>
      </c>
      <c r="E71" s="239" t="s">
        <v>267</v>
      </c>
      <c r="F71" s="239">
        <v>11640241</v>
      </c>
      <c r="G71" s="69">
        <v>24</v>
      </c>
      <c r="H71" s="198">
        <v>43264</v>
      </c>
      <c r="I71" s="198">
        <v>44012</v>
      </c>
      <c r="J71" s="242" t="s">
        <v>1143</v>
      </c>
      <c r="K71" s="230" t="s">
        <v>317</v>
      </c>
      <c r="L71" s="244"/>
      <c r="M71" s="245"/>
      <c r="N71" s="245"/>
      <c r="O71" s="222" t="s">
        <v>1434</v>
      </c>
      <c r="P71" s="62"/>
      <c r="Q71" s="30"/>
      <c r="R71" s="62"/>
      <c r="S71" s="30"/>
      <c r="T71" s="198"/>
      <c r="U71" s="198"/>
      <c r="V71" s="204"/>
      <c r="W71" s="244"/>
      <c r="X71" s="245"/>
      <c r="Y71" s="245"/>
      <c r="Z71" s="204" t="s">
        <v>333</v>
      </c>
      <c r="AA71" s="204" t="s">
        <v>333</v>
      </c>
      <c r="AB71" s="244" t="s">
        <v>1149</v>
      </c>
      <c r="AC71" s="245">
        <v>0</v>
      </c>
      <c r="AD71" s="245">
        <v>0</v>
      </c>
    </row>
    <row r="72" spans="1:30" ht="25.5" hidden="1" x14ac:dyDescent="0.25">
      <c r="A72" s="204" t="s">
        <v>1246</v>
      </c>
      <c r="B72" s="62" t="s">
        <v>270</v>
      </c>
      <c r="C72" s="238" t="s">
        <v>265</v>
      </c>
      <c r="D72" s="238" t="s">
        <v>314</v>
      </c>
      <c r="E72" s="239" t="s">
        <v>267</v>
      </c>
      <c r="F72" s="239" t="s">
        <v>271</v>
      </c>
      <c r="G72" s="69">
        <v>24</v>
      </c>
      <c r="H72" s="198">
        <v>43312</v>
      </c>
      <c r="I72" s="198">
        <v>44043</v>
      </c>
      <c r="J72" s="242" t="s">
        <v>1140</v>
      </c>
      <c r="K72" s="230" t="s">
        <v>317</v>
      </c>
      <c r="L72" s="244"/>
      <c r="M72" s="245"/>
      <c r="N72" s="245"/>
      <c r="O72" s="222" t="s">
        <v>1434</v>
      </c>
      <c r="P72" s="62"/>
      <c r="Q72" s="30"/>
      <c r="R72" s="62"/>
      <c r="S72" s="30"/>
      <c r="T72" s="198"/>
      <c r="U72" s="198"/>
      <c r="V72" s="204"/>
      <c r="W72" s="244"/>
      <c r="X72" s="245"/>
      <c r="Y72" s="245"/>
      <c r="Z72" s="204" t="s">
        <v>333</v>
      </c>
      <c r="AA72" s="204" t="s">
        <v>333</v>
      </c>
      <c r="AB72" s="244" t="s">
        <v>1149</v>
      </c>
      <c r="AC72" s="245">
        <v>0</v>
      </c>
      <c r="AD72" s="245">
        <v>0</v>
      </c>
    </row>
    <row r="73" spans="1:30" ht="25.5" hidden="1" x14ac:dyDescent="0.25">
      <c r="A73" s="204" t="s">
        <v>1247</v>
      </c>
      <c r="B73" s="62" t="s">
        <v>197</v>
      </c>
      <c r="C73" s="238" t="s">
        <v>274</v>
      </c>
      <c r="D73" s="238" t="s">
        <v>28</v>
      </c>
      <c r="E73" s="239" t="s">
        <v>275</v>
      </c>
      <c r="F73" s="239" t="s">
        <v>276</v>
      </c>
      <c r="G73" s="69">
        <v>12</v>
      </c>
      <c r="H73" s="198">
        <v>43399</v>
      </c>
      <c r="I73" s="198">
        <f>EDATE(H73,12)</f>
        <v>43764</v>
      </c>
      <c r="J73" s="242" t="s">
        <v>1145</v>
      </c>
      <c r="K73" s="27" t="s">
        <v>1674</v>
      </c>
      <c r="L73" s="244"/>
      <c r="M73" s="245"/>
      <c r="N73" s="245"/>
      <c r="O73" s="222" t="s">
        <v>1434</v>
      </c>
      <c r="P73" s="62"/>
      <c r="Q73" s="30"/>
      <c r="R73" s="62"/>
      <c r="S73" s="30"/>
      <c r="T73" s="198"/>
      <c r="U73" s="198"/>
      <c r="V73" s="204"/>
      <c r="W73" s="244"/>
      <c r="X73" s="245"/>
      <c r="Y73" s="245"/>
      <c r="Z73" s="204" t="s">
        <v>333</v>
      </c>
      <c r="AA73" s="204" t="s">
        <v>333</v>
      </c>
      <c r="AB73" s="244" t="s">
        <v>1149</v>
      </c>
      <c r="AC73" s="245">
        <v>0</v>
      </c>
      <c r="AD73" s="245">
        <v>0</v>
      </c>
    </row>
    <row r="74" spans="1:30" ht="25.5" hidden="1" x14ac:dyDescent="0.25">
      <c r="A74" s="204" t="s">
        <v>1248</v>
      </c>
      <c r="B74" s="62" t="s">
        <v>197</v>
      </c>
      <c r="C74" s="238" t="s">
        <v>278</v>
      </c>
      <c r="D74" s="238" t="s">
        <v>28</v>
      </c>
      <c r="E74" s="239" t="s">
        <v>279</v>
      </c>
      <c r="F74" s="239" t="s">
        <v>280</v>
      </c>
      <c r="G74" s="69">
        <v>12</v>
      </c>
      <c r="H74" s="198">
        <v>43399</v>
      </c>
      <c r="I74" s="198">
        <f>EDATE(H74,12)</f>
        <v>43764</v>
      </c>
      <c r="J74" s="242" t="s">
        <v>1145</v>
      </c>
      <c r="K74" s="27" t="s">
        <v>1674</v>
      </c>
      <c r="L74" s="244"/>
      <c r="M74" s="245"/>
      <c r="N74" s="245"/>
      <c r="O74" s="222" t="s">
        <v>1434</v>
      </c>
      <c r="P74" s="62"/>
      <c r="Q74" s="30"/>
      <c r="R74" s="62"/>
      <c r="S74" s="30"/>
      <c r="T74" s="198"/>
      <c r="U74" s="198"/>
      <c r="V74" s="204"/>
      <c r="W74" s="244"/>
      <c r="X74" s="245"/>
      <c r="Y74" s="245"/>
      <c r="Z74" s="204" t="s">
        <v>333</v>
      </c>
      <c r="AA74" s="204" t="s">
        <v>333</v>
      </c>
      <c r="AB74" s="244" t="s">
        <v>1149</v>
      </c>
      <c r="AC74" s="245">
        <v>0</v>
      </c>
      <c r="AD74" s="245">
        <v>0</v>
      </c>
    </row>
    <row r="75" spans="1:30" hidden="1" x14ac:dyDescent="0.25">
      <c r="A75" s="204" t="s">
        <v>1252</v>
      </c>
      <c r="B75" s="301" t="s">
        <v>1435</v>
      </c>
      <c r="C75" s="238" t="s">
        <v>867</v>
      </c>
      <c r="D75" s="238" t="s">
        <v>253</v>
      </c>
      <c r="E75" s="239" t="s">
        <v>868</v>
      </c>
      <c r="F75" s="239">
        <v>89280141</v>
      </c>
      <c r="G75" s="69">
        <v>12</v>
      </c>
      <c r="H75" s="198">
        <v>43676</v>
      </c>
      <c r="I75" s="198">
        <v>44042</v>
      </c>
      <c r="J75" s="242" t="s">
        <v>1140</v>
      </c>
      <c r="K75" s="27" t="s">
        <v>1391</v>
      </c>
      <c r="L75" s="244" t="s">
        <v>1149</v>
      </c>
      <c r="M75" s="245">
        <v>81</v>
      </c>
      <c r="N75" s="245">
        <v>59.34</v>
      </c>
      <c r="O75" s="222" t="s">
        <v>1344</v>
      </c>
      <c r="P75" s="62"/>
      <c r="Q75" s="30" t="str">
        <f t="shared" ref="Q75:Q133" si="1">T75</f>
        <v>Flex</v>
      </c>
      <c r="R75" s="62"/>
      <c r="S75" s="30"/>
      <c r="T75" s="222" t="s">
        <v>1344</v>
      </c>
      <c r="U75" s="198">
        <v>43735</v>
      </c>
      <c r="V75" s="204" t="s">
        <v>1871</v>
      </c>
      <c r="W75" s="244" t="s">
        <v>1149</v>
      </c>
      <c r="X75" s="245">
        <v>81</v>
      </c>
      <c r="Y75" s="245">
        <v>59.34</v>
      </c>
      <c r="Z75" s="204" t="s">
        <v>1164</v>
      </c>
      <c r="AA75" s="204" t="s">
        <v>1388</v>
      </c>
      <c r="AB75" s="244" t="s">
        <v>1149</v>
      </c>
      <c r="AC75" s="245">
        <v>81</v>
      </c>
      <c r="AD75" s="245">
        <v>59.34</v>
      </c>
    </row>
    <row r="76" spans="1:30" s="296" customFormat="1" hidden="1" x14ac:dyDescent="0.25">
      <c r="A76" s="249" t="s">
        <v>1345</v>
      </c>
      <c r="B76" s="302" t="s">
        <v>1436</v>
      </c>
      <c r="C76" s="287" t="s">
        <v>846</v>
      </c>
      <c r="D76" s="287" t="s">
        <v>847</v>
      </c>
      <c r="E76" s="288" t="s">
        <v>848</v>
      </c>
      <c r="F76" s="288">
        <v>12305757</v>
      </c>
      <c r="G76" s="253">
        <v>6</v>
      </c>
      <c r="H76" s="246">
        <v>43524</v>
      </c>
      <c r="I76" s="246">
        <v>43705</v>
      </c>
      <c r="J76" s="261" t="s">
        <v>1148</v>
      </c>
      <c r="K76" s="252" t="s">
        <v>1389</v>
      </c>
      <c r="L76" s="255" t="s">
        <v>1149</v>
      </c>
      <c r="M76" s="256">
        <v>80</v>
      </c>
      <c r="N76" s="256">
        <v>59.29</v>
      </c>
      <c r="O76" s="257" t="s">
        <v>1344</v>
      </c>
      <c r="P76" s="258"/>
      <c r="Q76" s="489" t="str">
        <f t="shared" si="1"/>
        <v>Flex</v>
      </c>
      <c r="R76" s="258"/>
      <c r="S76" s="495"/>
      <c r="T76" s="257" t="s">
        <v>1344</v>
      </c>
      <c r="U76" s="312">
        <v>43551</v>
      </c>
      <c r="V76" s="249" t="s">
        <v>1688</v>
      </c>
      <c r="W76" s="255" t="s">
        <v>1149</v>
      </c>
      <c r="X76" s="256">
        <v>80</v>
      </c>
      <c r="Y76" s="256">
        <v>59.29</v>
      </c>
      <c r="Z76" s="249" t="s">
        <v>1392</v>
      </c>
      <c r="AA76" s="249" t="s">
        <v>1393</v>
      </c>
      <c r="AB76" s="255" t="s">
        <v>1149</v>
      </c>
      <c r="AC76" s="256">
        <v>72</v>
      </c>
      <c r="AD76" s="256">
        <v>53.7</v>
      </c>
    </row>
    <row r="77" spans="1:30" s="296" customFormat="1" hidden="1" x14ac:dyDescent="0.25">
      <c r="A77" s="249" t="s">
        <v>1346</v>
      </c>
      <c r="B77" s="302" t="s">
        <v>1436</v>
      </c>
      <c r="C77" s="287" t="s">
        <v>846</v>
      </c>
      <c r="D77" s="287" t="s">
        <v>847</v>
      </c>
      <c r="E77" s="288" t="s">
        <v>848</v>
      </c>
      <c r="F77" s="288">
        <v>12305757</v>
      </c>
      <c r="G77" s="253">
        <v>6</v>
      </c>
      <c r="H77" s="246">
        <v>43677</v>
      </c>
      <c r="I77" s="246">
        <v>43858</v>
      </c>
      <c r="J77" s="261" t="s">
        <v>1147</v>
      </c>
      <c r="K77" s="252" t="s">
        <v>1389</v>
      </c>
      <c r="L77" s="255" t="s">
        <v>1149</v>
      </c>
      <c r="M77" s="256">
        <v>72</v>
      </c>
      <c r="N77" s="256">
        <v>52.75</v>
      </c>
      <c r="O77" s="257" t="s">
        <v>1344</v>
      </c>
      <c r="P77" s="258"/>
      <c r="Q77" s="489" t="str">
        <f t="shared" si="1"/>
        <v>Flex</v>
      </c>
      <c r="R77" s="258"/>
      <c r="S77" s="495"/>
      <c r="T77" s="257" t="s">
        <v>1344</v>
      </c>
      <c r="U77" s="362">
        <v>43735</v>
      </c>
      <c r="V77" s="249" t="s">
        <v>1871</v>
      </c>
      <c r="W77" s="255" t="s">
        <v>1149</v>
      </c>
      <c r="X77" s="256">
        <v>72</v>
      </c>
      <c r="Y77" s="256">
        <v>52.75</v>
      </c>
      <c r="Z77" s="249" t="s">
        <v>1164</v>
      </c>
      <c r="AA77" s="249" t="s">
        <v>1388</v>
      </c>
      <c r="AB77" s="255" t="s">
        <v>1149</v>
      </c>
      <c r="AC77" s="256">
        <v>72</v>
      </c>
      <c r="AD77" s="256">
        <v>52.75</v>
      </c>
    </row>
    <row r="78" spans="1:30" hidden="1" x14ac:dyDescent="0.25">
      <c r="A78" s="204" t="s">
        <v>1253</v>
      </c>
      <c r="B78" s="301" t="s">
        <v>1437</v>
      </c>
      <c r="C78" s="238" t="s">
        <v>855</v>
      </c>
      <c r="D78" s="238" t="s">
        <v>835</v>
      </c>
      <c r="E78" s="239" t="s">
        <v>856</v>
      </c>
      <c r="F78" s="239" t="s">
        <v>912</v>
      </c>
      <c r="G78" s="69">
        <v>12</v>
      </c>
      <c r="H78" s="198">
        <v>43558</v>
      </c>
      <c r="I78" s="198">
        <v>43924</v>
      </c>
      <c r="J78" s="242" t="s">
        <v>1141</v>
      </c>
      <c r="K78" s="27" t="s">
        <v>1387</v>
      </c>
      <c r="L78" s="244" t="s">
        <v>1150</v>
      </c>
      <c r="M78" s="245">
        <v>33.340000000000003</v>
      </c>
      <c r="N78" s="245">
        <v>33.340000000000003</v>
      </c>
      <c r="O78" s="222" t="s">
        <v>1344</v>
      </c>
      <c r="P78" s="62"/>
      <c r="Q78" s="30" t="str">
        <f t="shared" si="1"/>
        <v>Flex</v>
      </c>
      <c r="R78" s="62"/>
      <c r="S78" s="30"/>
      <c r="T78" s="222" t="s">
        <v>1344</v>
      </c>
      <c r="U78" s="362">
        <v>43634</v>
      </c>
      <c r="V78" s="204" t="s">
        <v>1788</v>
      </c>
      <c r="W78" s="244" t="s">
        <v>1150</v>
      </c>
      <c r="X78" s="245">
        <v>33.340000000000003</v>
      </c>
      <c r="Y78" s="245">
        <v>33.340000000000003</v>
      </c>
      <c r="Z78" s="204" t="s">
        <v>1392</v>
      </c>
      <c r="AA78" s="204" t="s">
        <v>1393</v>
      </c>
      <c r="AB78" s="244" t="s">
        <v>1150</v>
      </c>
      <c r="AC78" s="245">
        <v>33.340000000000003</v>
      </c>
      <c r="AD78" s="245">
        <v>33.340000000000003</v>
      </c>
    </row>
    <row r="79" spans="1:30" hidden="1" x14ac:dyDescent="0.25">
      <c r="A79" s="204" t="s">
        <v>1254</v>
      </c>
      <c r="B79" s="301" t="s">
        <v>1438</v>
      </c>
      <c r="C79" s="238" t="s">
        <v>855</v>
      </c>
      <c r="D79" s="238" t="s">
        <v>835</v>
      </c>
      <c r="E79" s="239" t="s">
        <v>856</v>
      </c>
      <c r="F79" s="239" t="s">
        <v>913</v>
      </c>
      <c r="G79" s="69">
        <v>12</v>
      </c>
      <c r="H79" s="198">
        <v>43558</v>
      </c>
      <c r="I79" s="198">
        <v>43924</v>
      </c>
      <c r="J79" s="242" t="s">
        <v>1141</v>
      </c>
      <c r="K79" s="27" t="s">
        <v>1387</v>
      </c>
      <c r="L79" s="244" t="s">
        <v>1150</v>
      </c>
      <c r="M79" s="245">
        <v>33.340000000000003</v>
      </c>
      <c r="N79" s="245">
        <v>33.340000000000003</v>
      </c>
      <c r="O79" s="222" t="s">
        <v>1344</v>
      </c>
      <c r="P79" s="62"/>
      <c r="Q79" s="30" t="str">
        <f t="shared" si="1"/>
        <v>Flex</v>
      </c>
      <c r="R79" s="62"/>
      <c r="S79" s="30"/>
      <c r="T79" s="222" t="s">
        <v>1344</v>
      </c>
      <c r="U79" s="362">
        <v>43634</v>
      </c>
      <c r="V79" s="204" t="s">
        <v>1788</v>
      </c>
      <c r="W79" s="244" t="s">
        <v>1150</v>
      </c>
      <c r="X79" s="245">
        <v>33.340000000000003</v>
      </c>
      <c r="Y79" s="245">
        <v>33.340000000000003</v>
      </c>
      <c r="Z79" s="204" t="s">
        <v>1392</v>
      </c>
      <c r="AA79" s="204" t="s">
        <v>1393</v>
      </c>
      <c r="AB79" s="244" t="s">
        <v>1150</v>
      </c>
      <c r="AC79" s="245">
        <v>33.340000000000003</v>
      </c>
      <c r="AD79" s="245">
        <v>33.340000000000003</v>
      </c>
    </row>
    <row r="80" spans="1:30" hidden="1" x14ac:dyDescent="0.25">
      <c r="A80" s="204" t="s">
        <v>1255</v>
      </c>
      <c r="B80" s="301" t="s">
        <v>1439</v>
      </c>
      <c r="C80" s="238" t="s">
        <v>855</v>
      </c>
      <c r="D80" s="238" t="s">
        <v>835</v>
      </c>
      <c r="E80" s="239" t="s">
        <v>856</v>
      </c>
      <c r="F80" s="239" t="s">
        <v>914</v>
      </c>
      <c r="G80" s="69">
        <v>12</v>
      </c>
      <c r="H80" s="198">
        <v>43510</v>
      </c>
      <c r="I80" s="198">
        <v>43875</v>
      </c>
      <c r="J80" s="242" t="s">
        <v>1148</v>
      </c>
      <c r="K80" s="27" t="s">
        <v>1387</v>
      </c>
      <c r="L80" s="244" t="s">
        <v>1150</v>
      </c>
      <c r="M80" s="245">
        <v>33.340000000000003</v>
      </c>
      <c r="N80" s="245">
        <v>33.340000000000003</v>
      </c>
      <c r="O80" s="222" t="s">
        <v>1344</v>
      </c>
      <c r="P80" s="62"/>
      <c r="Q80" s="30" t="str">
        <f t="shared" si="1"/>
        <v>Flex</v>
      </c>
      <c r="R80" s="62"/>
      <c r="S80" s="30"/>
      <c r="T80" s="222" t="s">
        <v>1344</v>
      </c>
      <c r="U80" s="362">
        <v>43551</v>
      </c>
      <c r="V80" s="204" t="s">
        <v>1688</v>
      </c>
      <c r="W80" s="244" t="s">
        <v>1150</v>
      </c>
      <c r="X80" s="245">
        <v>33.340000000000003</v>
      </c>
      <c r="Y80" s="245">
        <v>33.340000000000003</v>
      </c>
      <c r="Z80" s="204" t="s">
        <v>1392</v>
      </c>
      <c r="AA80" s="204" t="s">
        <v>1393</v>
      </c>
      <c r="AB80" s="244" t="s">
        <v>1150</v>
      </c>
      <c r="AC80" s="245">
        <v>33.340000000000003</v>
      </c>
      <c r="AD80" s="245">
        <v>33.340000000000003</v>
      </c>
    </row>
    <row r="81" spans="1:30" hidden="1" x14ac:dyDescent="0.25">
      <c r="A81" s="204" t="s">
        <v>1256</v>
      </c>
      <c r="B81" s="301" t="s">
        <v>1440</v>
      </c>
      <c r="C81" s="238" t="s">
        <v>855</v>
      </c>
      <c r="D81" s="238" t="s">
        <v>835</v>
      </c>
      <c r="E81" s="239" t="s">
        <v>856</v>
      </c>
      <c r="F81" s="239" t="s">
        <v>915</v>
      </c>
      <c r="G81" s="69">
        <v>12</v>
      </c>
      <c r="H81" s="198">
        <v>43510</v>
      </c>
      <c r="I81" s="198">
        <v>43875</v>
      </c>
      <c r="J81" s="242" t="s">
        <v>1148</v>
      </c>
      <c r="K81" s="27" t="s">
        <v>1387</v>
      </c>
      <c r="L81" s="244" t="s">
        <v>1150</v>
      </c>
      <c r="M81" s="245">
        <v>33.340000000000003</v>
      </c>
      <c r="N81" s="245">
        <v>33.340000000000003</v>
      </c>
      <c r="O81" s="222" t="s">
        <v>1344</v>
      </c>
      <c r="P81" s="62"/>
      <c r="Q81" s="30" t="str">
        <f t="shared" si="1"/>
        <v>Flex</v>
      </c>
      <c r="R81" s="62"/>
      <c r="S81" s="30"/>
      <c r="T81" s="222" t="s">
        <v>1344</v>
      </c>
      <c r="U81" s="362">
        <v>43551</v>
      </c>
      <c r="V81" s="204" t="s">
        <v>1688</v>
      </c>
      <c r="W81" s="244" t="s">
        <v>1150</v>
      </c>
      <c r="X81" s="245">
        <v>33.340000000000003</v>
      </c>
      <c r="Y81" s="245">
        <v>33.340000000000003</v>
      </c>
      <c r="Z81" s="204" t="s">
        <v>1392</v>
      </c>
      <c r="AA81" s="204" t="s">
        <v>1393</v>
      </c>
      <c r="AB81" s="244" t="s">
        <v>1150</v>
      </c>
      <c r="AC81" s="245">
        <v>33.340000000000003</v>
      </c>
      <c r="AD81" s="245">
        <v>33.340000000000003</v>
      </c>
    </row>
    <row r="82" spans="1:30" hidden="1" x14ac:dyDescent="0.25">
      <c r="A82" s="204" t="s">
        <v>1257</v>
      </c>
      <c r="B82" s="301" t="s">
        <v>1441</v>
      </c>
      <c r="C82" s="238" t="s">
        <v>855</v>
      </c>
      <c r="D82" s="238" t="s">
        <v>835</v>
      </c>
      <c r="E82" s="239" t="s">
        <v>856</v>
      </c>
      <c r="F82" s="239" t="s">
        <v>916</v>
      </c>
      <c r="G82" s="69">
        <v>12</v>
      </c>
      <c r="H82" s="198">
        <v>43510</v>
      </c>
      <c r="I82" s="198">
        <v>43875</v>
      </c>
      <c r="J82" s="242" t="s">
        <v>1148</v>
      </c>
      <c r="K82" s="27" t="s">
        <v>1387</v>
      </c>
      <c r="L82" s="244" t="s">
        <v>1150</v>
      </c>
      <c r="M82" s="245">
        <v>33.340000000000003</v>
      </c>
      <c r="N82" s="245">
        <v>33.340000000000003</v>
      </c>
      <c r="O82" s="222" t="s">
        <v>1344</v>
      </c>
      <c r="P82" s="62"/>
      <c r="Q82" s="30" t="str">
        <f t="shared" si="1"/>
        <v>Flex</v>
      </c>
      <c r="R82" s="62"/>
      <c r="S82" s="30"/>
      <c r="T82" s="222" t="s">
        <v>1344</v>
      </c>
      <c r="U82" s="362">
        <v>43551</v>
      </c>
      <c r="V82" s="204" t="s">
        <v>1688</v>
      </c>
      <c r="W82" s="244" t="s">
        <v>1150</v>
      </c>
      <c r="X82" s="245">
        <v>33.340000000000003</v>
      </c>
      <c r="Y82" s="245">
        <v>33.340000000000003</v>
      </c>
      <c r="Z82" s="204" t="s">
        <v>1392</v>
      </c>
      <c r="AA82" s="204" t="s">
        <v>1393</v>
      </c>
      <c r="AB82" s="244" t="s">
        <v>1150</v>
      </c>
      <c r="AC82" s="245">
        <v>33.340000000000003</v>
      </c>
      <c r="AD82" s="245">
        <v>33.340000000000003</v>
      </c>
    </row>
    <row r="83" spans="1:30" hidden="1" x14ac:dyDescent="0.25">
      <c r="A83" s="204" t="s">
        <v>1258</v>
      </c>
      <c r="B83" s="301" t="s">
        <v>1442</v>
      </c>
      <c r="C83" s="238" t="s">
        <v>855</v>
      </c>
      <c r="D83" s="238" t="s">
        <v>835</v>
      </c>
      <c r="E83" s="239" t="s">
        <v>856</v>
      </c>
      <c r="F83" s="239" t="s">
        <v>917</v>
      </c>
      <c r="G83" s="69">
        <v>12</v>
      </c>
      <c r="H83" s="198">
        <v>43510</v>
      </c>
      <c r="I83" s="198">
        <v>43875</v>
      </c>
      <c r="J83" s="242" t="s">
        <v>1148</v>
      </c>
      <c r="K83" s="27" t="s">
        <v>1387</v>
      </c>
      <c r="L83" s="244" t="s">
        <v>1150</v>
      </c>
      <c r="M83" s="245">
        <v>33.340000000000003</v>
      </c>
      <c r="N83" s="245">
        <v>33.340000000000003</v>
      </c>
      <c r="O83" s="222" t="s">
        <v>1344</v>
      </c>
      <c r="P83" s="62"/>
      <c r="Q83" s="30" t="str">
        <f t="shared" si="1"/>
        <v>Flex</v>
      </c>
      <c r="R83" s="62"/>
      <c r="S83" s="30"/>
      <c r="T83" s="222" t="s">
        <v>1344</v>
      </c>
      <c r="U83" s="362">
        <v>43551</v>
      </c>
      <c r="V83" s="204" t="s">
        <v>1688</v>
      </c>
      <c r="W83" s="244" t="s">
        <v>1150</v>
      </c>
      <c r="X83" s="245">
        <v>33.340000000000003</v>
      </c>
      <c r="Y83" s="245">
        <v>33.340000000000003</v>
      </c>
      <c r="Z83" s="204" t="s">
        <v>1392</v>
      </c>
      <c r="AA83" s="204" t="s">
        <v>1393</v>
      </c>
      <c r="AB83" s="244" t="s">
        <v>1150</v>
      </c>
      <c r="AC83" s="245">
        <v>33.340000000000003</v>
      </c>
      <c r="AD83" s="245">
        <v>33.340000000000003</v>
      </c>
    </row>
    <row r="84" spans="1:30" hidden="1" x14ac:dyDescent="0.25">
      <c r="A84" s="204" t="s">
        <v>1259</v>
      </c>
      <c r="B84" s="301" t="s">
        <v>1443</v>
      </c>
      <c r="C84" s="238" t="s">
        <v>855</v>
      </c>
      <c r="D84" s="238" t="s">
        <v>835</v>
      </c>
      <c r="E84" s="239" t="s">
        <v>856</v>
      </c>
      <c r="F84" s="239" t="s">
        <v>918</v>
      </c>
      <c r="G84" s="69">
        <v>12</v>
      </c>
      <c r="H84" s="198">
        <v>43509</v>
      </c>
      <c r="I84" s="198">
        <v>43874</v>
      </c>
      <c r="J84" s="242" t="s">
        <v>1148</v>
      </c>
      <c r="K84" s="27" t="s">
        <v>1387</v>
      </c>
      <c r="L84" s="244" t="s">
        <v>1150</v>
      </c>
      <c r="M84" s="245">
        <v>33.340000000000003</v>
      </c>
      <c r="N84" s="245">
        <v>33.340000000000003</v>
      </c>
      <c r="O84" s="222" t="s">
        <v>1344</v>
      </c>
      <c r="P84" s="62"/>
      <c r="Q84" s="30" t="str">
        <f t="shared" si="1"/>
        <v>Flex</v>
      </c>
      <c r="R84" s="62"/>
      <c r="S84" s="30"/>
      <c r="T84" s="222" t="s">
        <v>1344</v>
      </c>
      <c r="U84" s="362">
        <v>43551</v>
      </c>
      <c r="V84" s="204" t="s">
        <v>1688</v>
      </c>
      <c r="W84" s="244" t="s">
        <v>1150</v>
      </c>
      <c r="X84" s="245">
        <v>33.340000000000003</v>
      </c>
      <c r="Y84" s="245">
        <v>33.340000000000003</v>
      </c>
      <c r="Z84" s="204" t="s">
        <v>1392</v>
      </c>
      <c r="AA84" s="204" t="s">
        <v>1393</v>
      </c>
      <c r="AB84" s="244" t="s">
        <v>1150</v>
      </c>
      <c r="AC84" s="245">
        <v>33.340000000000003</v>
      </c>
      <c r="AD84" s="245">
        <v>33.340000000000003</v>
      </c>
    </row>
    <row r="85" spans="1:30" s="296" customFormat="1" hidden="1" x14ac:dyDescent="0.25">
      <c r="A85" s="249" t="s">
        <v>1347</v>
      </c>
      <c r="B85" s="302" t="s">
        <v>1444</v>
      </c>
      <c r="C85" s="287" t="s">
        <v>846</v>
      </c>
      <c r="D85" s="287" t="s">
        <v>847</v>
      </c>
      <c r="E85" s="288" t="s">
        <v>848</v>
      </c>
      <c r="F85" s="288">
        <v>12200404</v>
      </c>
      <c r="G85" s="253">
        <v>6</v>
      </c>
      <c r="H85" s="246">
        <v>43524</v>
      </c>
      <c r="I85" s="246">
        <v>43705</v>
      </c>
      <c r="J85" s="261" t="s">
        <v>1148</v>
      </c>
      <c r="K85" s="252" t="s">
        <v>1389</v>
      </c>
      <c r="L85" s="255" t="s">
        <v>1149</v>
      </c>
      <c r="M85" s="256">
        <v>80</v>
      </c>
      <c r="N85" s="256">
        <v>59.29</v>
      </c>
      <c r="O85" s="257" t="s">
        <v>1344</v>
      </c>
      <c r="P85" s="258"/>
      <c r="Q85" s="489" t="str">
        <f t="shared" si="1"/>
        <v>Flex</v>
      </c>
      <c r="R85" s="258"/>
      <c r="S85" s="495"/>
      <c r="T85" s="257" t="s">
        <v>1344</v>
      </c>
      <c r="U85" s="362">
        <v>43551</v>
      </c>
      <c r="V85" s="249" t="s">
        <v>1688</v>
      </c>
      <c r="W85" s="255" t="s">
        <v>1149</v>
      </c>
      <c r="X85" s="256">
        <v>80</v>
      </c>
      <c r="Y85" s="256">
        <v>59.29</v>
      </c>
      <c r="Z85" s="249" t="s">
        <v>1392</v>
      </c>
      <c r="AA85" s="249" t="s">
        <v>1393</v>
      </c>
      <c r="AB85" s="255" t="s">
        <v>1149</v>
      </c>
      <c r="AC85" s="256">
        <v>72</v>
      </c>
      <c r="AD85" s="256">
        <v>53.7</v>
      </c>
    </row>
    <row r="86" spans="1:30" s="296" customFormat="1" hidden="1" x14ac:dyDescent="0.25">
      <c r="A86" s="249" t="s">
        <v>1348</v>
      </c>
      <c r="B86" s="302" t="s">
        <v>1444</v>
      </c>
      <c r="C86" s="287" t="s">
        <v>846</v>
      </c>
      <c r="D86" s="287" t="s">
        <v>847</v>
      </c>
      <c r="E86" s="288" t="s">
        <v>848</v>
      </c>
      <c r="F86" s="288">
        <v>12200404</v>
      </c>
      <c r="G86" s="253">
        <v>6</v>
      </c>
      <c r="H86" s="246">
        <v>43677</v>
      </c>
      <c r="I86" s="246">
        <v>43858</v>
      </c>
      <c r="J86" s="261" t="s">
        <v>1147</v>
      </c>
      <c r="K86" s="252" t="s">
        <v>1389</v>
      </c>
      <c r="L86" s="255" t="s">
        <v>1149</v>
      </c>
      <c r="M86" s="256">
        <v>72</v>
      </c>
      <c r="N86" s="256">
        <v>52.75</v>
      </c>
      <c r="O86" s="257" t="s">
        <v>1344</v>
      </c>
      <c r="P86" s="258"/>
      <c r="Q86" s="489" t="str">
        <f t="shared" si="1"/>
        <v>Flex</v>
      </c>
      <c r="R86" s="258"/>
      <c r="S86" s="495"/>
      <c r="T86" s="257" t="s">
        <v>1344</v>
      </c>
      <c r="U86" s="362">
        <v>43735</v>
      </c>
      <c r="V86" s="249" t="s">
        <v>1871</v>
      </c>
      <c r="W86" s="255" t="s">
        <v>1149</v>
      </c>
      <c r="X86" s="256">
        <v>72</v>
      </c>
      <c r="Y86" s="256">
        <v>52.75</v>
      </c>
      <c r="Z86" s="249" t="s">
        <v>1164</v>
      </c>
      <c r="AA86" s="249" t="s">
        <v>1388</v>
      </c>
      <c r="AB86" s="255" t="s">
        <v>1149</v>
      </c>
      <c r="AC86" s="256">
        <v>72</v>
      </c>
      <c r="AD86" s="256">
        <v>52.75</v>
      </c>
    </row>
    <row r="87" spans="1:30" s="296" customFormat="1" hidden="1" x14ac:dyDescent="0.25">
      <c r="A87" s="249" t="s">
        <v>1349</v>
      </c>
      <c r="B87" s="302" t="s">
        <v>1445</v>
      </c>
      <c r="C87" s="287" t="s">
        <v>846</v>
      </c>
      <c r="D87" s="287" t="s">
        <v>847</v>
      </c>
      <c r="E87" s="288" t="s">
        <v>848</v>
      </c>
      <c r="F87" s="288">
        <v>12303279</v>
      </c>
      <c r="G87" s="253">
        <v>6</v>
      </c>
      <c r="H87" s="246">
        <v>43524</v>
      </c>
      <c r="I87" s="246">
        <v>43705</v>
      </c>
      <c r="J87" s="261" t="s">
        <v>1148</v>
      </c>
      <c r="K87" s="252" t="s">
        <v>1389</v>
      </c>
      <c r="L87" s="255" t="s">
        <v>1149</v>
      </c>
      <c r="M87" s="256">
        <v>80</v>
      </c>
      <c r="N87" s="256">
        <v>59.29</v>
      </c>
      <c r="O87" s="257" t="s">
        <v>1344</v>
      </c>
      <c r="P87" s="258"/>
      <c r="Q87" s="489" t="str">
        <f t="shared" si="1"/>
        <v>Flex</v>
      </c>
      <c r="R87" s="258"/>
      <c r="S87" s="495"/>
      <c r="T87" s="257" t="s">
        <v>1344</v>
      </c>
      <c r="U87" s="362">
        <v>43551</v>
      </c>
      <c r="V87" s="249" t="s">
        <v>1688</v>
      </c>
      <c r="W87" s="255" t="s">
        <v>1149</v>
      </c>
      <c r="X87" s="256">
        <v>80</v>
      </c>
      <c r="Y87" s="256">
        <v>59.29</v>
      </c>
      <c r="Z87" s="249" t="s">
        <v>1392</v>
      </c>
      <c r="AA87" s="249" t="s">
        <v>1393</v>
      </c>
      <c r="AB87" s="255" t="s">
        <v>1149</v>
      </c>
      <c r="AC87" s="256">
        <v>72</v>
      </c>
      <c r="AD87" s="256">
        <v>53.7</v>
      </c>
    </row>
    <row r="88" spans="1:30" s="296" customFormat="1" hidden="1" x14ac:dyDescent="0.25">
      <c r="A88" s="249" t="s">
        <v>1350</v>
      </c>
      <c r="B88" s="356" t="s">
        <v>1445</v>
      </c>
      <c r="C88" s="287" t="s">
        <v>846</v>
      </c>
      <c r="D88" s="287" t="s">
        <v>847</v>
      </c>
      <c r="E88" s="288" t="s">
        <v>848</v>
      </c>
      <c r="F88" s="288">
        <v>12303279</v>
      </c>
      <c r="G88" s="253">
        <v>6</v>
      </c>
      <c r="H88" s="246">
        <v>43677</v>
      </c>
      <c r="I88" s="246">
        <v>43858</v>
      </c>
      <c r="J88" s="261" t="s">
        <v>1147</v>
      </c>
      <c r="K88" s="252" t="s">
        <v>1389</v>
      </c>
      <c r="L88" s="255" t="s">
        <v>1149</v>
      </c>
      <c r="M88" s="256">
        <v>72</v>
      </c>
      <c r="N88" s="256">
        <v>52.75</v>
      </c>
      <c r="O88" s="257" t="s">
        <v>1344</v>
      </c>
      <c r="P88" s="258"/>
      <c r="Q88" s="489" t="str">
        <f t="shared" si="1"/>
        <v>Flex</v>
      </c>
      <c r="R88" s="258"/>
      <c r="S88" s="495"/>
      <c r="T88" s="257" t="s">
        <v>1344</v>
      </c>
      <c r="U88" s="362">
        <v>43735</v>
      </c>
      <c r="V88" s="249" t="s">
        <v>1871</v>
      </c>
      <c r="W88" s="255" t="s">
        <v>1149</v>
      </c>
      <c r="X88" s="256">
        <v>72</v>
      </c>
      <c r="Y88" s="256">
        <v>52.75</v>
      </c>
      <c r="Z88" s="249" t="s">
        <v>1164</v>
      </c>
      <c r="AA88" s="249" t="s">
        <v>1388</v>
      </c>
      <c r="AB88" s="255" t="s">
        <v>1149</v>
      </c>
      <c r="AC88" s="256">
        <v>72</v>
      </c>
      <c r="AD88" s="256">
        <v>52.75</v>
      </c>
    </row>
    <row r="89" spans="1:30" hidden="1" x14ac:dyDescent="0.25">
      <c r="A89" s="204" t="s">
        <v>1260</v>
      </c>
      <c r="B89" s="54" t="s">
        <v>1817</v>
      </c>
      <c r="C89" s="238" t="s">
        <v>921</v>
      </c>
      <c r="D89" s="238" t="s">
        <v>835</v>
      </c>
      <c r="E89" s="239" t="s">
        <v>922</v>
      </c>
      <c r="F89" s="239" t="s">
        <v>923</v>
      </c>
      <c r="G89" s="69">
        <v>12</v>
      </c>
      <c r="H89" s="198">
        <v>43557</v>
      </c>
      <c r="I89" s="198">
        <v>43923</v>
      </c>
      <c r="J89" s="242" t="s">
        <v>1141</v>
      </c>
      <c r="K89" s="27" t="s">
        <v>1387</v>
      </c>
      <c r="L89" s="244" t="s">
        <v>1150</v>
      </c>
      <c r="M89" s="245">
        <v>33.4</v>
      </c>
      <c r="N89" s="245">
        <v>33.4</v>
      </c>
      <c r="O89" s="222" t="s">
        <v>1344</v>
      </c>
      <c r="P89" s="355" t="s">
        <v>1800</v>
      </c>
      <c r="Q89" s="30" t="str">
        <f t="shared" si="1"/>
        <v>Flex</v>
      </c>
      <c r="R89" s="355"/>
      <c r="S89" s="301"/>
      <c r="T89" s="222" t="s">
        <v>1344</v>
      </c>
      <c r="U89" s="198">
        <v>43656</v>
      </c>
      <c r="V89" s="204" t="s">
        <v>1793</v>
      </c>
      <c r="W89" s="244" t="s">
        <v>1150</v>
      </c>
      <c r="X89" s="245">
        <v>33.4</v>
      </c>
      <c r="Y89" s="245">
        <v>33.4</v>
      </c>
      <c r="Z89" s="204" t="s">
        <v>1392</v>
      </c>
      <c r="AA89" s="204" t="s">
        <v>1393</v>
      </c>
      <c r="AB89" s="244" t="s">
        <v>1150</v>
      </c>
      <c r="AC89" s="245">
        <v>33.4</v>
      </c>
      <c r="AD89" s="245">
        <v>33.4</v>
      </c>
    </row>
    <row r="90" spans="1:30" hidden="1" x14ac:dyDescent="0.25">
      <c r="A90" s="204" t="s">
        <v>1261</v>
      </c>
      <c r="B90" s="54" t="s">
        <v>1818</v>
      </c>
      <c r="C90" s="238" t="s">
        <v>921</v>
      </c>
      <c r="D90" s="238" t="s">
        <v>835</v>
      </c>
      <c r="E90" s="239" t="s">
        <v>922</v>
      </c>
      <c r="F90" s="239" t="s">
        <v>924</v>
      </c>
      <c r="G90" s="69">
        <v>12</v>
      </c>
      <c r="H90" s="198">
        <v>43557</v>
      </c>
      <c r="I90" s="198">
        <v>43923</v>
      </c>
      <c r="J90" s="242" t="s">
        <v>1141</v>
      </c>
      <c r="K90" s="27" t="s">
        <v>1387</v>
      </c>
      <c r="L90" s="244" t="s">
        <v>1150</v>
      </c>
      <c r="M90" s="245">
        <v>33.4</v>
      </c>
      <c r="N90" s="245">
        <v>33.4</v>
      </c>
      <c r="O90" s="222" t="s">
        <v>1344</v>
      </c>
      <c r="P90" s="355" t="s">
        <v>1801</v>
      </c>
      <c r="Q90" s="30" t="str">
        <f t="shared" si="1"/>
        <v>Flex</v>
      </c>
      <c r="R90" s="355"/>
      <c r="S90" s="301"/>
      <c r="T90" s="222" t="s">
        <v>1344</v>
      </c>
      <c r="U90" s="198">
        <v>43656</v>
      </c>
      <c r="V90" s="204" t="s">
        <v>1793</v>
      </c>
      <c r="W90" s="244" t="s">
        <v>1150</v>
      </c>
      <c r="X90" s="245">
        <v>33.4</v>
      </c>
      <c r="Y90" s="245">
        <v>33.4</v>
      </c>
      <c r="Z90" s="204" t="s">
        <v>1392</v>
      </c>
      <c r="AA90" s="204" t="s">
        <v>1393</v>
      </c>
      <c r="AB90" s="244" t="s">
        <v>1150</v>
      </c>
      <c r="AC90" s="245">
        <v>33.4</v>
      </c>
      <c r="AD90" s="245">
        <v>33.4</v>
      </c>
    </row>
    <row r="91" spans="1:30" hidden="1" x14ac:dyDescent="0.25">
      <c r="A91" s="358" t="s">
        <v>1351</v>
      </c>
      <c r="B91" s="372" t="s">
        <v>1446</v>
      </c>
      <c r="C91" s="359" t="s">
        <v>925</v>
      </c>
      <c r="D91" s="359" t="s">
        <v>835</v>
      </c>
      <c r="E91" s="360" t="s">
        <v>926</v>
      </c>
      <c r="F91" s="360" t="s">
        <v>927</v>
      </c>
      <c r="G91" s="361">
        <v>6</v>
      </c>
      <c r="H91" s="362">
        <v>43607</v>
      </c>
      <c r="I91" s="362">
        <v>43791</v>
      </c>
      <c r="J91" s="370" t="s">
        <v>1139</v>
      </c>
      <c r="K91" s="371" t="s">
        <v>1387</v>
      </c>
      <c r="L91" s="368" t="s">
        <v>1150</v>
      </c>
      <c r="M91" s="369">
        <v>141.94</v>
      </c>
      <c r="N91" s="369">
        <v>141.94</v>
      </c>
      <c r="O91" s="366" t="s">
        <v>1344</v>
      </c>
      <c r="P91" s="372"/>
      <c r="Q91" s="489" t="str">
        <f t="shared" si="1"/>
        <v>Flex</v>
      </c>
      <c r="R91" s="372"/>
      <c r="S91" s="372"/>
      <c r="T91" s="366" t="s">
        <v>1344</v>
      </c>
      <c r="U91" s="362">
        <v>43656</v>
      </c>
      <c r="V91" s="358" t="s">
        <v>1793</v>
      </c>
      <c r="W91" s="368" t="s">
        <v>1150</v>
      </c>
      <c r="X91" s="369">
        <v>141.94</v>
      </c>
      <c r="Y91" s="369">
        <v>141.94</v>
      </c>
      <c r="Z91" s="358" t="s">
        <v>1392</v>
      </c>
      <c r="AA91" s="358" t="s">
        <v>1393</v>
      </c>
      <c r="AB91" s="368" t="s">
        <v>1150</v>
      </c>
      <c r="AC91" s="369">
        <v>141.94</v>
      </c>
      <c r="AD91" s="369">
        <v>141.94</v>
      </c>
    </row>
    <row r="92" spans="1:30" s="296" customFormat="1" hidden="1" x14ac:dyDescent="0.25">
      <c r="A92" s="249" t="s">
        <v>1352</v>
      </c>
      <c r="B92" s="302" t="s">
        <v>1446</v>
      </c>
      <c r="C92" s="287" t="s">
        <v>925</v>
      </c>
      <c r="D92" s="287" t="s">
        <v>835</v>
      </c>
      <c r="E92" s="288" t="s">
        <v>926</v>
      </c>
      <c r="F92" s="288" t="s">
        <v>927</v>
      </c>
      <c r="G92" s="253">
        <v>6</v>
      </c>
      <c r="H92" s="246">
        <v>43795</v>
      </c>
      <c r="I92" s="246">
        <v>43977</v>
      </c>
      <c r="J92" s="261" t="s">
        <v>1144</v>
      </c>
      <c r="K92" s="252" t="s">
        <v>1387</v>
      </c>
      <c r="L92" s="255" t="s">
        <v>1150</v>
      </c>
      <c r="M92" s="256">
        <v>141.94</v>
      </c>
      <c r="N92" s="256">
        <v>141.94</v>
      </c>
      <c r="O92" s="257" t="s">
        <v>1344</v>
      </c>
      <c r="P92" s="302"/>
      <c r="Q92" s="489" t="str">
        <f t="shared" si="1"/>
        <v>Flex</v>
      </c>
      <c r="R92" s="362">
        <v>43838</v>
      </c>
      <c r="S92" s="492" t="s">
        <v>2330</v>
      </c>
      <c r="T92" s="257" t="s">
        <v>1344</v>
      </c>
      <c r="U92" s="362">
        <v>43838</v>
      </c>
      <c r="V92" s="249" t="s">
        <v>2330</v>
      </c>
      <c r="W92" s="255" t="s">
        <v>1150</v>
      </c>
      <c r="X92" s="256">
        <v>141.94</v>
      </c>
      <c r="Y92" s="256">
        <v>141.94</v>
      </c>
      <c r="Z92" s="298" t="s">
        <v>1385</v>
      </c>
      <c r="AA92" s="249" t="s">
        <v>1386</v>
      </c>
      <c r="AB92" s="255" t="s">
        <v>1150</v>
      </c>
      <c r="AC92" s="256">
        <v>141.94</v>
      </c>
      <c r="AD92" s="256">
        <v>141.94</v>
      </c>
    </row>
    <row r="93" spans="1:30" hidden="1" x14ac:dyDescent="0.25">
      <c r="A93" s="358" t="s">
        <v>1353</v>
      </c>
      <c r="B93" s="372" t="s">
        <v>1447</v>
      </c>
      <c r="C93" s="359" t="s">
        <v>928</v>
      </c>
      <c r="D93" s="359" t="s">
        <v>835</v>
      </c>
      <c r="E93" s="360" t="s">
        <v>926</v>
      </c>
      <c r="F93" s="360" t="s">
        <v>929</v>
      </c>
      <c r="G93" s="361">
        <v>6</v>
      </c>
      <c r="H93" s="362">
        <v>43607</v>
      </c>
      <c r="I93" s="362">
        <v>43791</v>
      </c>
      <c r="J93" s="370" t="s">
        <v>1139</v>
      </c>
      <c r="K93" s="371" t="s">
        <v>1387</v>
      </c>
      <c r="L93" s="368" t="s">
        <v>1150</v>
      </c>
      <c r="M93" s="369">
        <v>141.94</v>
      </c>
      <c r="N93" s="369">
        <v>141.94</v>
      </c>
      <c r="O93" s="366" t="s">
        <v>1344</v>
      </c>
      <c r="P93" s="372"/>
      <c r="Q93" s="489" t="str">
        <f t="shared" si="1"/>
        <v>Flex</v>
      </c>
      <c r="R93" s="372"/>
      <c r="S93" s="493"/>
      <c r="T93" s="366" t="s">
        <v>1344</v>
      </c>
      <c r="U93" s="362">
        <v>43656</v>
      </c>
      <c r="V93" s="358" t="s">
        <v>1793</v>
      </c>
      <c r="W93" s="368" t="s">
        <v>1150</v>
      </c>
      <c r="X93" s="369">
        <v>141.94</v>
      </c>
      <c r="Y93" s="369">
        <v>141.94</v>
      </c>
      <c r="Z93" s="358" t="s">
        <v>1392</v>
      </c>
      <c r="AA93" s="358" t="s">
        <v>1393</v>
      </c>
      <c r="AB93" s="368" t="s">
        <v>1150</v>
      </c>
      <c r="AC93" s="369">
        <v>141.94</v>
      </c>
      <c r="AD93" s="369">
        <v>141.94</v>
      </c>
    </row>
    <row r="94" spans="1:30" s="296" customFormat="1" hidden="1" x14ac:dyDescent="0.25">
      <c r="A94" s="249" t="s">
        <v>1354</v>
      </c>
      <c r="B94" s="302" t="s">
        <v>1447</v>
      </c>
      <c r="C94" s="287" t="s">
        <v>928</v>
      </c>
      <c r="D94" s="287" t="s">
        <v>835</v>
      </c>
      <c r="E94" s="288" t="s">
        <v>926</v>
      </c>
      <c r="F94" s="288" t="s">
        <v>929</v>
      </c>
      <c r="G94" s="253">
        <v>6</v>
      </c>
      <c r="H94" s="246">
        <v>43795</v>
      </c>
      <c r="I94" s="246">
        <v>43977</v>
      </c>
      <c r="J94" s="261" t="s">
        <v>1144</v>
      </c>
      <c r="K94" s="252" t="s">
        <v>1387</v>
      </c>
      <c r="L94" s="255" t="s">
        <v>1150</v>
      </c>
      <c r="M94" s="256">
        <v>141.94</v>
      </c>
      <c r="N94" s="256">
        <v>141.94</v>
      </c>
      <c r="O94" s="257" t="s">
        <v>1344</v>
      </c>
      <c r="P94" s="302"/>
      <c r="Q94" s="489" t="str">
        <f t="shared" si="1"/>
        <v>Flex</v>
      </c>
      <c r="R94" s="362">
        <v>43838</v>
      </c>
      <c r="S94" s="492" t="s">
        <v>2330</v>
      </c>
      <c r="T94" s="257" t="s">
        <v>1344</v>
      </c>
      <c r="U94" s="362">
        <v>43838</v>
      </c>
      <c r="V94" s="492" t="s">
        <v>2330</v>
      </c>
      <c r="W94" s="255" t="s">
        <v>1150</v>
      </c>
      <c r="X94" s="256">
        <v>141.94</v>
      </c>
      <c r="Y94" s="256">
        <v>141.94</v>
      </c>
      <c r="Z94" s="298" t="s">
        <v>1385</v>
      </c>
      <c r="AA94" s="249" t="s">
        <v>1386</v>
      </c>
      <c r="AB94" s="255" t="s">
        <v>1150</v>
      </c>
      <c r="AC94" s="256">
        <v>141.94</v>
      </c>
      <c r="AD94" s="256">
        <v>141.94</v>
      </c>
    </row>
    <row r="95" spans="1:30" s="296" customFormat="1" hidden="1" x14ac:dyDescent="0.25">
      <c r="A95" s="249" t="s">
        <v>1355</v>
      </c>
      <c r="B95" s="302" t="s">
        <v>1448</v>
      </c>
      <c r="C95" s="287" t="s">
        <v>850</v>
      </c>
      <c r="D95" s="287" t="s">
        <v>835</v>
      </c>
      <c r="E95" s="288" t="s">
        <v>333</v>
      </c>
      <c r="F95" s="288" t="s">
        <v>851</v>
      </c>
      <c r="G95" s="253">
        <v>6</v>
      </c>
      <c r="H95" s="246">
        <v>43482</v>
      </c>
      <c r="I95" s="246">
        <v>43663</v>
      </c>
      <c r="J95" s="261" t="s">
        <v>1146</v>
      </c>
      <c r="K95" s="252" t="s">
        <v>1387</v>
      </c>
      <c r="L95" s="255" t="s">
        <v>1150</v>
      </c>
      <c r="M95" s="256">
        <v>141.94</v>
      </c>
      <c r="N95" s="256">
        <v>141.94</v>
      </c>
      <c r="O95" s="257" t="s">
        <v>1344</v>
      </c>
      <c r="P95" s="302"/>
      <c r="Q95" s="489" t="str">
        <f t="shared" si="1"/>
        <v>Flex</v>
      </c>
      <c r="R95" s="302"/>
      <c r="S95" s="302"/>
      <c r="T95" s="257" t="s">
        <v>1344</v>
      </c>
      <c r="U95" s="362">
        <v>43550</v>
      </c>
      <c r="V95" s="249" t="s">
        <v>1685</v>
      </c>
      <c r="W95" s="255" t="s">
        <v>1150</v>
      </c>
      <c r="X95" s="256">
        <v>141.94</v>
      </c>
      <c r="Y95" s="256">
        <v>141.94</v>
      </c>
      <c r="Z95" s="249" t="s">
        <v>1392</v>
      </c>
      <c r="AA95" s="249" t="s">
        <v>1393</v>
      </c>
      <c r="AB95" s="255" t="s">
        <v>1150</v>
      </c>
      <c r="AC95" s="256">
        <v>141.94</v>
      </c>
      <c r="AD95" s="256">
        <v>141.94</v>
      </c>
    </row>
    <row r="96" spans="1:30" s="296" customFormat="1" hidden="1" x14ac:dyDescent="0.25">
      <c r="A96" s="249" t="s">
        <v>1356</v>
      </c>
      <c r="B96" s="302" t="s">
        <v>1448</v>
      </c>
      <c r="C96" s="287" t="s">
        <v>850</v>
      </c>
      <c r="D96" s="287" t="s">
        <v>835</v>
      </c>
      <c r="E96" s="288" t="s">
        <v>333</v>
      </c>
      <c r="F96" s="288" t="s">
        <v>851</v>
      </c>
      <c r="G96" s="253">
        <v>6</v>
      </c>
      <c r="H96" s="246">
        <v>43662</v>
      </c>
      <c r="I96" s="246">
        <v>43846</v>
      </c>
      <c r="J96" s="261" t="s">
        <v>1140</v>
      </c>
      <c r="K96" s="252" t="s">
        <v>1387</v>
      </c>
      <c r="L96" s="255" t="s">
        <v>1150</v>
      </c>
      <c r="M96" s="256">
        <v>141.94</v>
      </c>
      <c r="N96" s="256">
        <v>141.94</v>
      </c>
      <c r="O96" s="257" t="s">
        <v>1344</v>
      </c>
      <c r="P96" s="302"/>
      <c r="Q96" s="489" t="str">
        <f t="shared" si="1"/>
        <v>Flex</v>
      </c>
      <c r="R96" s="302"/>
      <c r="S96" s="302"/>
      <c r="T96" s="257" t="s">
        <v>1344</v>
      </c>
      <c r="U96" s="362">
        <v>43704</v>
      </c>
      <c r="V96" s="249" t="s">
        <v>1867</v>
      </c>
      <c r="W96" s="255" t="s">
        <v>1150</v>
      </c>
      <c r="X96" s="256">
        <v>141.94</v>
      </c>
      <c r="Y96" s="256">
        <v>141.94</v>
      </c>
      <c r="Z96" s="249" t="s">
        <v>1164</v>
      </c>
      <c r="AA96" s="249" t="s">
        <v>1388</v>
      </c>
      <c r="AB96" s="255" t="s">
        <v>1150</v>
      </c>
      <c r="AC96" s="256">
        <v>141.94</v>
      </c>
      <c r="AD96" s="256">
        <v>141.94</v>
      </c>
    </row>
    <row r="97" spans="1:30" hidden="1" x14ac:dyDescent="0.25">
      <c r="A97" s="358" t="s">
        <v>1357</v>
      </c>
      <c r="B97" s="372" t="s">
        <v>1449</v>
      </c>
      <c r="C97" s="359" t="s">
        <v>930</v>
      </c>
      <c r="D97" s="359" t="s">
        <v>835</v>
      </c>
      <c r="E97" s="360" t="s">
        <v>333</v>
      </c>
      <c r="F97" s="360" t="s">
        <v>931</v>
      </c>
      <c r="G97" s="361">
        <v>6</v>
      </c>
      <c r="H97" s="362">
        <v>43614</v>
      </c>
      <c r="I97" s="362">
        <v>43798</v>
      </c>
      <c r="J97" s="363" t="s">
        <v>1139</v>
      </c>
      <c r="K97" s="371" t="s">
        <v>1387</v>
      </c>
      <c r="L97" s="368" t="s">
        <v>1150</v>
      </c>
      <c r="M97" s="369">
        <v>141.94</v>
      </c>
      <c r="N97" s="369">
        <v>141.94</v>
      </c>
      <c r="O97" s="366" t="s">
        <v>1344</v>
      </c>
      <c r="P97" s="372"/>
      <c r="Q97" s="489" t="str">
        <f t="shared" si="1"/>
        <v>Flex</v>
      </c>
      <c r="R97" s="372"/>
      <c r="S97" s="372"/>
      <c r="T97" s="366" t="s">
        <v>1344</v>
      </c>
      <c r="U97" s="362">
        <v>43656</v>
      </c>
      <c r="V97" s="358" t="s">
        <v>1793</v>
      </c>
      <c r="W97" s="368" t="s">
        <v>1150</v>
      </c>
      <c r="X97" s="369">
        <v>141.94</v>
      </c>
      <c r="Y97" s="369">
        <v>141.94</v>
      </c>
      <c r="Z97" s="358" t="s">
        <v>1392</v>
      </c>
      <c r="AA97" s="358" t="s">
        <v>1393</v>
      </c>
      <c r="AB97" s="368" t="s">
        <v>1150</v>
      </c>
      <c r="AC97" s="369">
        <v>141.94</v>
      </c>
      <c r="AD97" s="369">
        <v>141.94</v>
      </c>
    </row>
    <row r="98" spans="1:30" s="296" customFormat="1" hidden="1" x14ac:dyDescent="0.25">
      <c r="A98" s="249" t="s">
        <v>1358</v>
      </c>
      <c r="B98" s="302" t="s">
        <v>1449</v>
      </c>
      <c r="C98" s="287" t="s">
        <v>930</v>
      </c>
      <c r="D98" s="287" t="s">
        <v>835</v>
      </c>
      <c r="E98" s="288" t="s">
        <v>333</v>
      </c>
      <c r="F98" s="288" t="s">
        <v>931</v>
      </c>
      <c r="G98" s="253">
        <v>6</v>
      </c>
      <c r="H98" s="246">
        <v>43796</v>
      </c>
      <c r="I98" s="246">
        <v>43972</v>
      </c>
      <c r="J98" s="261" t="s">
        <v>1343</v>
      </c>
      <c r="K98" s="252" t="s">
        <v>1387</v>
      </c>
      <c r="L98" s="255" t="s">
        <v>1150</v>
      </c>
      <c r="M98" s="256">
        <v>141.94</v>
      </c>
      <c r="N98" s="256">
        <v>141.94</v>
      </c>
      <c r="O98" s="257" t="s">
        <v>1344</v>
      </c>
      <c r="P98" s="302"/>
      <c r="Q98" s="489" t="str">
        <f t="shared" si="1"/>
        <v>Flex</v>
      </c>
      <c r="R98" s="362">
        <v>43838</v>
      </c>
      <c r="S98" s="492" t="s">
        <v>2330</v>
      </c>
      <c r="T98" s="257" t="s">
        <v>1344</v>
      </c>
      <c r="U98" s="362">
        <v>43838</v>
      </c>
      <c r="V98" s="492" t="s">
        <v>2330</v>
      </c>
      <c r="W98" s="255" t="s">
        <v>1150</v>
      </c>
      <c r="X98" s="256">
        <v>141.94</v>
      </c>
      <c r="Y98" s="256">
        <v>141.94</v>
      </c>
      <c r="Z98" s="298" t="s">
        <v>1394</v>
      </c>
      <c r="AA98" s="249" t="s">
        <v>1683</v>
      </c>
      <c r="AB98" s="255" t="s">
        <v>1150</v>
      </c>
      <c r="AC98" s="256">
        <v>141.94</v>
      </c>
      <c r="AD98" s="256">
        <v>141.94</v>
      </c>
    </row>
    <row r="99" spans="1:30" s="296" customFormat="1" hidden="1" x14ac:dyDescent="0.25">
      <c r="A99" s="249" t="s">
        <v>1359</v>
      </c>
      <c r="B99" s="302" t="s">
        <v>1450</v>
      </c>
      <c r="C99" s="287" t="s">
        <v>852</v>
      </c>
      <c r="D99" s="287" t="s">
        <v>835</v>
      </c>
      <c r="E99" s="288" t="s">
        <v>853</v>
      </c>
      <c r="F99" s="288" t="s">
        <v>853</v>
      </c>
      <c r="G99" s="253">
        <v>6</v>
      </c>
      <c r="H99" s="246">
        <v>43482</v>
      </c>
      <c r="I99" s="246">
        <v>43663</v>
      </c>
      <c r="J99" s="261" t="s">
        <v>1146</v>
      </c>
      <c r="K99" s="252" t="s">
        <v>1387</v>
      </c>
      <c r="L99" s="255" t="s">
        <v>1150</v>
      </c>
      <c r="M99" s="256">
        <v>141.94</v>
      </c>
      <c r="N99" s="256">
        <v>141.94</v>
      </c>
      <c r="O99" s="257" t="s">
        <v>1344</v>
      </c>
      <c r="P99" s="302"/>
      <c r="Q99" s="489" t="str">
        <f t="shared" si="1"/>
        <v>Flex</v>
      </c>
      <c r="R99" s="302"/>
      <c r="S99" s="302"/>
      <c r="T99" s="257" t="s">
        <v>1344</v>
      </c>
      <c r="U99" s="362">
        <v>43550</v>
      </c>
      <c r="V99" s="249" t="s">
        <v>1685</v>
      </c>
      <c r="W99" s="255" t="s">
        <v>1150</v>
      </c>
      <c r="X99" s="256">
        <v>141.94</v>
      </c>
      <c r="Y99" s="256">
        <v>141.94</v>
      </c>
      <c r="Z99" s="249" t="s">
        <v>1392</v>
      </c>
      <c r="AA99" s="249" t="s">
        <v>1393</v>
      </c>
      <c r="AB99" s="255" t="s">
        <v>1150</v>
      </c>
      <c r="AC99" s="256">
        <v>141.94</v>
      </c>
      <c r="AD99" s="256">
        <v>141.94</v>
      </c>
    </row>
    <row r="100" spans="1:30" s="296" customFormat="1" hidden="1" x14ac:dyDescent="0.25">
      <c r="A100" s="249" t="s">
        <v>1360</v>
      </c>
      <c r="B100" s="302" t="s">
        <v>1450</v>
      </c>
      <c r="C100" s="287" t="s">
        <v>852</v>
      </c>
      <c r="D100" s="287" t="s">
        <v>835</v>
      </c>
      <c r="E100" s="288" t="s">
        <v>853</v>
      </c>
      <c r="F100" s="288" t="s">
        <v>853</v>
      </c>
      <c r="G100" s="253">
        <v>6</v>
      </c>
      <c r="H100" s="246">
        <v>43662</v>
      </c>
      <c r="I100" s="246">
        <v>43846</v>
      </c>
      <c r="J100" s="261" t="s">
        <v>1140</v>
      </c>
      <c r="K100" s="252" t="s">
        <v>1387</v>
      </c>
      <c r="L100" s="255" t="s">
        <v>1150</v>
      </c>
      <c r="M100" s="256">
        <v>141.94</v>
      </c>
      <c r="N100" s="256">
        <v>141.94</v>
      </c>
      <c r="O100" s="257" t="s">
        <v>1344</v>
      </c>
      <c r="P100" s="302"/>
      <c r="Q100" s="489" t="str">
        <f t="shared" si="1"/>
        <v>Flex</v>
      </c>
      <c r="R100" s="302"/>
      <c r="S100" s="302"/>
      <c r="T100" s="257" t="s">
        <v>1344</v>
      </c>
      <c r="U100" s="362">
        <v>43704</v>
      </c>
      <c r="V100" s="249" t="s">
        <v>1867</v>
      </c>
      <c r="W100" s="255" t="s">
        <v>1150</v>
      </c>
      <c r="X100" s="256">
        <v>141.94</v>
      </c>
      <c r="Y100" s="256">
        <v>141.94</v>
      </c>
      <c r="Z100" s="249" t="s">
        <v>1164</v>
      </c>
      <c r="AA100" s="249" t="s">
        <v>1388</v>
      </c>
      <c r="AB100" s="255" t="s">
        <v>1150</v>
      </c>
      <c r="AC100" s="256">
        <v>141.94</v>
      </c>
      <c r="AD100" s="256">
        <v>141.94</v>
      </c>
    </row>
    <row r="101" spans="1:30" s="296" customFormat="1" hidden="1" x14ac:dyDescent="0.25">
      <c r="A101" s="249" t="s">
        <v>1361</v>
      </c>
      <c r="B101" s="302" t="s">
        <v>1451</v>
      </c>
      <c r="C101" s="287" t="s">
        <v>846</v>
      </c>
      <c r="D101" s="287" t="s">
        <v>847</v>
      </c>
      <c r="E101" s="288" t="s">
        <v>848</v>
      </c>
      <c r="F101" s="288">
        <v>12315717</v>
      </c>
      <c r="G101" s="253">
        <v>6</v>
      </c>
      <c r="H101" s="246">
        <v>43524</v>
      </c>
      <c r="I101" s="246">
        <v>43705</v>
      </c>
      <c r="J101" s="261" t="s">
        <v>1148</v>
      </c>
      <c r="K101" s="252" t="s">
        <v>1389</v>
      </c>
      <c r="L101" s="255" t="s">
        <v>1149</v>
      </c>
      <c r="M101" s="256">
        <v>80</v>
      </c>
      <c r="N101" s="256">
        <v>59.29</v>
      </c>
      <c r="O101" s="257" t="s">
        <v>1344</v>
      </c>
      <c r="P101" s="302"/>
      <c r="Q101" s="489" t="str">
        <f t="shared" si="1"/>
        <v>Flex</v>
      </c>
      <c r="R101" s="302"/>
      <c r="S101" s="302"/>
      <c r="T101" s="257" t="s">
        <v>1344</v>
      </c>
      <c r="U101" s="362">
        <v>43551</v>
      </c>
      <c r="V101" s="249" t="s">
        <v>1688</v>
      </c>
      <c r="W101" s="255" t="s">
        <v>1149</v>
      </c>
      <c r="X101" s="256">
        <v>80</v>
      </c>
      <c r="Y101" s="256">
        <v>59.29</v>
      </c>
      <c r="Z101" s="249" t="s">
        <v>1392</v>
      </c>
      <c r="AA101" s="249" t="s">
        <v>1393</v>
      </c>
      <c r="AB101" s="255" t="s">
        <v>1149</v>
      </c>
      <c r="AC101" s="256">
        <v>72</v>
      </c>
      <c r="AD101" s="256">
        <v>53.7</v>
      </c>
    </row>
    <row r="102" spans="1:30" s="296" customFormat="1" hidden="1" x14ac:dyDescent="0.25">
      <c r="A102" s="249" t="s">
        <v>1362</v>
      </c>
      <c r="B102" s="302" t="s">
        <v>1451</v>
      </c>
      <c r="C102" s="287" t="s">
        <v>846</v>
      </c>
      <c r="D102" s="287" t="s">
        <v>847</v>
      </c>
      <c r="E102" s="288" t="s">
        <v>848</v>
      </c>
      <c r="F102" s="288">
        <v>12315717</v>
      </c>
      <c r="G102" s="253">
        <v>6</v>
      </c>
      <c r="H102" s="246">
        <v>43677</v>
      </c>
      <c r="I102" s="246">
        <v>43858</v>
      </c>
      <c r="J102" s="261" t="s">
        <v>1147</v>
      </c>
      <c r="K102" s="252" t="s">
        <v>1389</v>
      </c>
      <c r="L102" s="255" t="s">
        <v>1149</v>
      </c>
      <c r="M102" s="256">
        <v>72</v>
      </c>
      <c r="N102" s="256">
        <v>52.75</v>
      </c>
      <c r="O102" s="257" t="s">
        <v>1344</v>
      </c>
      <c r="P102" s="302"/>
      <c r="Q102" s="489" t="str">
        <f t="shared" si="1"/>
        <v>Flex</v>
      </c>
      <c r="R102" s="302"/>
      <c r="S102" s="302"/>
      <c r="T102" s="257" t="s">
        <v>1344</v>
      </c>
      <c r="U102" s="362">
        <v>43735</v>
      </c>
      <c r="V102" s="249" t="s">
        <v>1871</v>
      </c>
      <c r="W102" s="255" t="s">
        <v>1149</v>
      </c>
      <c r="X102" s="256">
        <v>72</v>
      </c>
      <c r="Y102" s="256">
        <v>52.75</v>
      </c>
      <c r="Z102" s="249" t="s">
        <v>1164</v>
      </c>
      <c r="AA102" s="249" t="s">
        <v>1388</v>
      </c>
      <c r="AB102" s="255" t="s">
        <v>1149</v>
      </c>
      <c r="AC102" s="256">
        <v>72</v>
      </c>
      <c r="AD102" s="256">
        <v>52.75</v>
      </c>
    </row>
    <row r="103" spans="1:30" hidden="1" x14ac:dyDescent="0.25">
      <c r="A103" s="204" t="s">
        <v>1262</v>
      </c>
      <c r="B103" s="54" t="s">
        <v>1819</v>
      </c>
      <c r="C103" s="238" t="s">
        <v>921</v>
      </c>
      <c r="D103" s="238" t="s">
        <v>835</v>
      </c>
      <c r="E103" s="239" t="s">
        <v>922</v>
      </c>
      <c r="F103" s="239" t="s">
        <v>932</v>
      </c>
      <c r="G103" s="69">
        <v>12</v>
      </c>
      <c r="H103" s="198">
        <v>43557</v>
      </c>
      <c r="I103" s="198">
        <v>43923</v>
      </c>
      <c r="J103" s="242" t="s">
        <v>1141</v>
      </c>
      <c r="K103" s="27" t="s">
        <v>1387</v>
      </c>
      <c r="L103" s="244" t="s">
        <v>1150</v>
      </c>
      <c r="M103" s="245">
        <v>33.4</v>
      </c>
      <c r="N103" s="245">
        <v>33.4</v>
      </c>
      <c r="O103" s="222" t="s">
        <v>1344</v>
      </c>
      <c r="P103" s="355" t="s">
        <v>1802</v>
      </c>
      <c r="Q103" s="30" t="str">
        <f t="shared" si="1"/>
        <v>Flex</v>
      </c>
      <c r="R103" s="355"/>
      <c r="S103" s="301"/>
      <c r="T103" s="222" t="s">
        <v>1344</v>
      </c>
      <c r="U103" s="198">
        <v>43656</v>
      </c>
      <c r="V103" s="204" t="s">
        <v>1793</v>
      </c>
      <c r="W103" s="244" t="s">
        <v>1150</v>
      </c>
      <c r="X103" s="245">
        <v>33.4</v>
      </c>
      <c r="Y103" s="245">
        <v>33.4</v>
      </c>
      <c r="Z103" s="204" t="s">
        <v>1392</v>
      </c>
      <c r="AA103" s="204" t="s">
        <v>1393</v>
      </c>
      <c r="AB103" s="244" t="s">
        <v>1150</v>
      </c>
      <c r="AC103" s="245">
        <v>33.4</v>
      </c>
      <c r="AD103" s="245">
        <v>33.4</v>
      </c>
    </row>
    <row r="104" spans="1:30" hidden="1" x14ac:dyDescent="0.25">
      <c r="A104" s="204" t="s">
        <v>1263</v>
      </c>
      <c r="B104" s="54" t="s">
        <v>1820</v>
      </c>
      <c r="C104" s="238" t="s">
        <v>921</v>
      </c>
      <c r="D104" s="238" t="s">
        <v>835</v>
      </c>
      <c r="E104" s="239" t="s">
        <v>922</v>
      </c>
      <c r="F104" s="239" t="s">
        <v>933</v>
      </c>
      <c r="G104" s="69">
        <v>12</v>
      </c>
      <c r="H104" s="198">
        <v>43557</v>
      </c>
      <c r="I104" s="198">
        <v>43923</v>
      </c>
      <c r="J104" s="242" t="s">
        <v>1141</v>
      </c>
      <c r="K104" s="27" t="s">
        <v>1387</v>
      </c>
      <c r="L104" s="244" t="s">
        <v>1150</v>
      </c>
      <c r="M104" s="245">
        <v>33.4</v>
      </c>
      <c r="N104" s="245">
        <v>33.4</v>
      </c>
      <c r="O104" s="222" t="s">
        <v>1344</v>
      </c>
      <c r="P104" s="355" t="s">
        <v>1803</v>
      </c>
      <c r="Q104" s="30" t="str">
        <f t="shared" si="1"/>
        <v>Flex</v>
      </c>
      <c r="R104" s="355"/>
      <c r="S104" s="301"/>
      <c r="T104" s="222" t="s">
        <v>1344</v>
      </c>
      <c r="U104" s="198">
        <v>43656</v>
      </c>
      <c r="V104" s="204" t="s">
        <v>1793</v>
      </c>
      <c r="W104" s="244" t="s">
        <v>1150</v>
      </c>
      <c r="X104" s="245">
        <v>33.4</v>
      </c>
      <c r="Y104" s="245">
        <v>33.4</v>
      </c>
      <c r="Z104" s="299" t="s">
        <v>1392</v>
      </c>
      <c r="AA104" s="299" t="s">
        <v>1393</v>
      </c>
      <c r="AB104" s="244" t="s">
        <v>1150</v>
      </c>
      <c r="AC104" s="245">
        <v>33.4</v>
      </c>
      <c r="AD104" s="245">
        <v>33.4</v>
      </c>
    </row>
    <row r="105" spans="1:30" hidden="1" x14ac:dyDescent="0.25">
      <c r="A105" s="204" t="s">
        <v>1264</v>
      </c>
      <c r="B105" s="54" t="s">
        <v>1821</v>
      </c>
      <c r="C105" s="238" t="s">
        <v>921</v>
      </c>
      <c r="D105" s="238" t="s">
        <v>835</v>
      </c>
      <c r="E105" s="239" t="s">
        <v>922</v>
      </c>
      <c r="F105" s="239" t="s">
        <v>934</v>
      </c>
      <c r="G105" s="69">
        <v>12</v>
      </c>
      <c r="H105" s="198">
        <v>43557</v>
      </c>
      <c r="I105" s="198">
        <v>43923</v>
      </c>
      <c r="J105" s="242" t="s">
        <v>1141</v>
      </c>
      <c r="K105" s="27" t="s">
        <v>1387</v>
      </c>
      <c r="L105" s="244" t="s">
        <v>1150</v>
      </c>
      <c r="M105" s="245">
        <v>33.4</v>
      </c>
      <c r="N105" s="245">
        <v>33.4</v>
      </c>
      <c r="O105" s="222" t="s">
        <v>1344</v>
      </c>
      <c r="P105" s="355" t="s">
        <v>1804</v>
      </c>
      <c r="Q105" s="30" t="str">
        <f t="shared" si="1"/>
        <v>Flex</v>
      </c>
      <c r="R105" s="355"/>
      <c r="S105" s="301"/>
      <c r="T105" s="222" t="s">
        <v>1344</v>
      </c>
      <c r="U105" s="198">
        <v>43656</v>
      </c>
      <c r="V105" s="204" t="s">
        <v>1793</v>
      </c>
      <c r="W105" s="244" t="s">
        <v>1150</v>
      </c>
      <c r="X105" s="245">
        <v>33.4</v>
      </c>
      <c r="Y105" s="245">
        <v>33.4</v>
      </c>
      <c r="Z105" s="299" t="s">
        <v>1392</v>
      </c>
      <c r="AA105" s="299" t="s">
        <v>1393</v>
      </c>
      <c r="AB105" s="244" t="s">
        <v>1150</v>
      </c>
      <c r="AC105" s="245">
        <v>33.4</v>
      </c>
      <c r="AD105" s="245">
        <v>33.4</v>
      </c>
    </row>
    <row r="106" spans="1:30" hidden="1" x14ac:dyDescent="0.25">
      <c r="A106" s="204" t="s">
        <v>1265</v>
      </c>
      <c r="B106" s="54" t="s">
        <v>1822</v>
      </c>
      <c r="C106" s="238" t="s">
        <v>921</v>
      </c>
      <c r="D106" s="238" t="s">
        <v>835</v>
      </c>
      <c r="E106" s="239" t="s">
        <v>922</v>
      </c>
      <c r="F106" s="239" t="s">
        <v>935</v>
      </c>
      <c r="G106" s="69">
        <v>12</v>
      </c>
      <c r="H106" s="198">
        <v>43557</v>
      </c>
      <c r="I106" s="198">
        <v>43923</v>
      </c>
      <c r="J106" s="242" t="s">
        <v>1141</v>
      </c>
      <c r="K106" s="27" t="s">
        <v>1387</v>
      </c>
      <c r="L106" s="244" t="s">
        <v>1150</v>
      </c>
      <c r="M106" s="245">
        <v>33.4</v>
      </c>
      <c r="N106" s="245">
        <v>33.4</v>
      </c>
      <c r="O106" s="222" t="s">
        <v>1344</v>
      </c>
      <c r="P106" s="355" t="s">
        <v>1805</v>
      </c>
      <c r="Q106" s="30" t="str">
        <f t="shared" si="1"/>
        <v>Flex</v>
      </c>
      <c r="R106" s="355"/>
      <c r="S106" s="301"/>
      <c r="T106" s="222" t="s">
        <v>1344</v>
      </c>
      <c r="U106" s="198">
        <v>43656</v>
      </c>
      <c r="V106" s="204" t="s">
        <v>1793</v>
      </c>
      <c r="W106" s="244" t="s">
        <v>1150</v>
      </c>
      <c r="X106" s="245">
        <v>33.4</v>
      </c>
      <c r="Y106" s="245">
        <v>33.4</v>
      </c>
      <c r="Z106" s="299" t="s">
        <v>1392</v>
      </c>
      <c r="AA106" s="299" t="s">
        <v>1393</v>
      </c>
      <c r="AB106" s="244" t="s">
        <v>1150</v>
      </c>
      <c r="AC106" s="245">
        <v>33.4</v>
      </c>
      <c r="AD106" s="245">
        <v>33.4</v>
      </c>
    </row>
    <row r="107" spans="1:30" hidden="1" x14ac:dyDescent="0.25">
      <c r="A107" s="204" t="s">
        <v>1266</v>
      </c>
      <c r="B107" s="301" t="s">
        <v>1452</v>
      </c>
      <c r="C107" s="238" t="s">
        <v>855</v>
      </c>
      <c r="D107" s="238" t="s">
        <v>835</v>
      </c>
      <c r="E107" s="239" t="s">
        <v>936</v>
      </c>
      <c r="F107" s="239" t="s">
        <v>937</v>
      </c>
      <c r="G107" s="69">
        <v>12</v>
      </c>
      <c r="H107" s="198">
        <v>43509</v>
      </c>
      <c r="I107" s="198">
        <v>43874</v>
      </c>
      <c r="J107" s="242" t="s">
        <v>1148</v>
      </c>
      <c r="K107" s="27" t="s">
        <v>1387</v>
      </c>
      <c r="L107" s="244" t="s">
        <v>1150</v>
      </c>
      <c r="M107" s="245">
        <v>33.340000000000003</v>
      </c>
      <c r="N107" s="245">
        <v>33.340000000000003</v>
      </c>
      <c r="O107" s="222" t="s">
        <v>1344</v>
      </c>
      <c r="P107" s="301"/>
      <c r="Q107" s="30" t="str">
        <f t="shared" si="1"/>
        <v>Flex</v>
      </c>
      <c r="R107" s="301"/>
      <c r="S107" s="301"/>
      <c r="T107" s="222" t="s">
        <v>1344</v>
      </c>
      <c r="U107" s="198">
        <v>43551</v>
      </c>
      <c r="V107" s="204" t="s">
        <v>1688</v>
      </c>
      <c r="W107" s="244" t="s">
        <v>1150</v>
      </c>
      <c r="X107" s="245">
        <v>33.340000000000003</v>
      </c>
      <c r="Y107" s="245">
        <v>33.340000000000003</v>
      </c>
      <c r="Z107" s="299" t="s">
        <v>1392</v>
      </c>
      <c r="AA107" s="299" t="s">
        <v>1393</v>
      </c>
      <c r="AB107" s="244" t="s">
        <v>1150</v>
      </c>
      <c r="AC107" s="245">
        <v>33.340000000000003</v>
      </c>
      <c r="AD107" s="245">
        <v>33.340000000000003</v>
      </c>
    </row>
    <row r="108" spans="1:30" hidden="1" x14ac:dyDescent="0.25">
      <c r="A108" s="204" t="s">
        <v>1267</v>
      </c>
      <c r="B108" s="301" t="s">
        <v>1453</v>
      </c>
      <c r="C108" s="238" t="s">
        <v>855</v>
      </c>
      <c r="D108" s="238" t="s">
        <v>835</v>
      </c>
      <c r="E108" s="239" t="s">
        <v>936</v>
      </c>
      <c r="F108" s="239" t="s">
        <v>938</v>
      </c>
      <c r="G108" s="69">
        <v>12</v>
      </c>
      <c r="H108" s="198">
        <v>43509</v>
      </c>
      <c r="I108" s="198">
        <v>43874</v>
      </c>
      <c r="J108" s="242" t="s">
        <v>1148</v>
      </c>
      <c r="K108" s="27" t="s">
        <v>1387</v>
      </c>
      <c r="L108" s="244" t="s">
        <v>1150</v>
      </c>
      <c r="M108" s="245">
        <v>33.340000000000003</v>
      </c>
      <c r="N108" s="245">
        <v>33.340000000000003</v>
      </c>
      <c r="O108" s="222" t="s">
        <v>1344</v>
      </c>
      <c r="P108" s="301"/>
      <c r="Q108" s="30" t="str">
        <f t="shared" si="1"/>
        <v>Flex</v>
      </c>
      <c r="R108" s="301"/>
      <c r="S108" s="301"/>
      <c r="T108" s="222" t="s">
        <v>1344</v>
      </c>
      <c r="U108" s="198">
        <v>43551</v>
      </c>
      <c r="V108" s="204" t="s">
        <v>1688</v>
      </c>
      <c r="W108" s="244" t="s">
        <v>1150</v>
      </c>
      <c r="X108" s="245">
        <v>33.340000000000003</v>
      </c>
      <c r="Y108" s="245">
        <v>33.340000000000003</v>
      </c>
      <c r="Z108" s="299" t="s">
        <v>1392</v>
      </c>
      <c r="AA108" s="299" t="s">
        <v>1393</v>
      </c>
      <c r="AB108" s="244" t="s">
        <v>1150</v>
      </c>
      <c r="AC108" s="245">
        <v>33.340000000000003</v>
      </c>
      <c r="AD108" s="245">
        <v>33.340000000000003</v>
      </c>
    </row>
    <row r="109" spans="1:30" hidden="1" x14ac:dyDescent="0.25">
      <c r="A109" s="204" t="s">
        <v>1268</v>
      </c>
      <c r="B109" s="301" t="s">
        <v>1454</v>
      </c>
      <c r="C109" s="238" t="s">
        <v>855</v>
      </c>
      <c r="D109" s="238" t="s">
        <v>835</v>
      </c>
      <c r="E109" s="239" t="s">
        <v>936</v>
      </c>
      <c r="F109" s="239" t="s">
        <v>939</v>
      </c>
      <c r="G109" s="69">
        <v>12</v>
      </c>
      <c r="H109" s="198">
        <v>43509</v>
      </c>
      <c r="I109" s="198">
        <v>43874</v>
      </c>
      <c r="J109" s="242" t="s">
        <v>1148</v>
      </c>
      <c r="K109" s="27" t="s">
        <v>1387</v>
      </c>
      <c r="L109" s="244" t="s">
        <v>1150</v>
      </c>
      <c r="M109" s="245">
        <v>33.340000000000003</v>
      </c>
      <c r="N109" s="245">
        <v>33.340000000000003</v>
      </c>
      <c r="O109" s="222" t="s">
        <v>1344</v>
      </c>
      <c r="P109" s="301"/>
      <c r="Q109" s="30" t="str">
        <f t="shared" si="1"/>
        <v>Flex</v>
      </c>
      <c r="R109" s="301"/>
      <c r="S109" s="301"/>
      <c r="T109" s="222" t="s">
        <v>1344</v>
      </c>
      <c r="U109" s="198">
        <v>43551</v>
      </c>
      <c r="V109" s="204" t="s">
        <v>1688</v>
      </c>
      <c r="W109" s="244" t="s">
        <v>1150</v>
      </c>
      <c r="X109" s="245">
        <v>33.340000000000003</v>
      </c>
      <c r="Y109" s="245">
        <v>33.340000000000003</v>
      </c>
      <c r="Z109" s="299" t="s">
        <v>1392</v>
      </c>
      <c r="AA109" s="299" t="s">
        <v>1393</v>
      </c>
      <c r="AB109" s="244" t="s">
        <v>1150</v>
      </c>
      <c r="AC109" s="245">
        <v>33.340000000000003</v>
      </c>
      <c r="AD109" s="245">
        <v>33.340000000000003</v>
      </c>
    </row>
    <row r="110" spans="1:30" hidden="1" x14ac:dyDescent="0.25">
      <c r="A110" s="204" t="s">
        <v>1269</v>
      </c>
      <c r="B110" s="301" t="s">
        <v>1455</v>
      </c>
      <c r="C110" s="238" t="s">
        <v>855</v>
      </c>
      <c r="D110" s="238" t="s">
        <v>835</v>
      </c>
      <c r="E110" s="239" t="s">
        <v>936</v>
      </c>
      <c r="F110" s="239" t="s">
        <v>940</v>
      </c>
      <c r="G110" s="69">
        <v>12</v>
      </c>
      <c r="H110" s="198">
        <v>43511</v>
      </c>
      <c r="I110" s="198">
        <v>43876</v>
      </c>
      <c r="J110" s="242" t="s">
        <v>1148</v>
      </c>
      <c r="K110" s="27" t="s">
        <v>1387</v>
      </c>
      <c r="L110" s="244" t="s">
        <v>1150</v>
      </c>
      <c r="M110" s="245">
        <v>33.340000000000003</v>
      </c>
      <c r="N110" s="245">
        <v>33.340000000000003</v>
      </c>
      <c r="O110" s="222" t="s">
        <v>1344</v>
      </c>
      <c r="P110" s="301"/>
      <c r="Q110" s="30" t="str">
        <f t="shared" si="1"/>
        <v>Flex</v>
      </c>
      <c r="R110" s="301"/>
      <c r="S110" s="301"/>
      <c r="T110" s="222" t="s">
        <v>1344</v>
      </c>
      <c r="U110" s="198">
        <v>43551</v>
      </c>
      <c r="V110" s="204" t="s">
        <v>1688</v>
      </c>
      <c r="W110" s="244" t="s">
        <v>1150</v>
      </c>
      <c r="X110" s="245">
        <v>33.340000000000003</v>
      </c>
      <c r="Y110" s="245">
        <v>33.340000000000003</v>
      </c>
      <c r="Z110" s="299" t="s">
        <v>1392</v>
      </c>
      <c r="AA110" s="299" t="s">
        <v>1393</v>
      </c>
      <c r="AB110" s="244" t="s">
        <v>1150</v>
      </c>
      <c r="AC110" s="245">
        <v>33.340000000000003</v>
      </c>
      <c r="AD110" s="245">
        <v>33.340000000000003</v>
      </c>
    </row>
    <row r="111" spans="1:30" hidden="1" x14ac:dyDescent="0.25">
      <c r="A111" s="204" t="s">
        <v>1270</v>
      </c>
      <c r="B111" s="301" t="s">
        <v>1456</v>
      </c>
      <c r="C111" s="238" t="s">
        <v>855</v>
      </c>
      <c r="D111" s="238" t="s">
        <v>835</v>
      </c>
      <c r="E111" s="239" t="s">
        <v>936</v>
      </c>
      <c r="F111" s="239" t="s">
        <v>941</v>
      </c>
      <c r="G111" s="69">
        <v>12</v>
      </c>
      <c r="H111" s="198">
        <v>43511</v>
      </c>
      <c r="I111" s="198">
        <v>43876</v>
      </c>
      <c r="J111" s="242" t="s">
        <v>1148</v>
      </c>
      <c r="K111" s="27" t="s">
        <v>1387</v>
      </c>
      <c r="L111" s="244" t="s">
        <v>1150</v>
      </c>
      <c r="M111" s="245">
        <v>33.340000000000003</v>
      </c>
      <c r="N111" s="245">
        <v>33.340000000000003</v>
      </c>
      <c r="O111" s="222" t="s">
        <v>1344</v>
      </c>
      <c r="P111" s="301"/>
      <c r="Q111" s="30" t="str">
        <f t="shared" si="1"/>
        <v>Flex</v>
      </c>
      <c r="R111" s="301"/>
      <c r="S111" s="301"/>
      <c r="T111" s="222" t="s">
        <v>1344</v>
      </c>
      <c r="U111" s="198">
        <v>43551</v>
      </c>
      <c r="V111" s="204" t="s">
        <v>1688</v>
      </c>
      <c r="W111" s="244" t="s">
        <v>1150</v>
      </c>
      <c r="X111" s="245">
        <v>33.340000000000003</v>
      </c>
      <c r="Y111" s="245">
        <v>33.340000000000003</v>
      </c>
      <c r="Z111" s="299" t="s">
        <v>1392</v>
      </c>
      <c r="AA111" s="299" t="s">
        <v>1393</v>
      </c>
      <c r="AB111" s="244" t="s">
        <v>1150</v>
      </c>
      <c r="AC111" s="245">
        <v>33.340000000000003</v>
      </c>
      <c r="AD111" s="245">
        <v>33.340000000000003</v>
      </c>
    </row>
    <row r="112" spans="1:30" hidden="1" x14ac:dyDescent="0.25">
      <c r="A112" s="204" t="s">
        <v>1271</v>
      </c>
      <c r="B112" s="301" t="s">
        <v>1457</v>
      </c>
      <c r="C112" s="238" t="s">
        <v>855</v>
      </c>
      <c r="D112" s="238" t="s">
        <v>835</v>
      </c>
      <c r="E112" s="239" t="s">
        <v>936</v>
      </c>
      <c r="F112" s="239" t="s">
        <v>942</v>
      </c>
      <c r="G112" s="69">
        <v>12</v>
      </c>
      <c r="H112" s="198">
        <v>43557</v>
      </c>
      <c r="I112" s="198">
        <v>43923</v>
      </c>
      <c r="J112" s="242" t="s">
        <v>1141</v>
      </c>
      <c r="K112" s="27" t="s">
        <v>1387</v>
      </c>
      <c r="L112" s="244" t="s">
        <v>1150</v>
      </c>
      <c r="M112" s="245">
        <v>33.340000000000003</v>
      </c>
      <c r="N112" s="245">
        <v>33.340000000000003</v>
      </c>
      <c r="O112" s="222" t="s">
        <v>1344</v>
      </c>
      <c r="P112" s="301"/>
      <c r="Q112" s="30" t="str">
        <f t="shared" si="1"/>
        <v>Flex</v>
      </c>
      <c r="R112" s="301"/>
      <c r="S112" s="301"/>
      <c r="T112" s="222" t="s">
        <v>1344</v>
      </c>
      <c r="U112" s="198">
        <v>43634</v>
      </c>
      <c r="V112" s="204" t="s">
        <v>1788</v>
      </c>
      <c r="W112" s="244" t="s">
        <v>1150</v>
      </c>
      <c r="X112" s="245">
        <v>33.340000000000003</v>
      </c>
      <c r="Y112" s="245">
        <v>33.340000000000003</v>
      </c>
      <c r="Z112" s="299" t="s">
        <v>1392</v>
      </c>
      <c r="AA112" s="299" t="s">
        <v>1393</v>
      </c>
      <c r="AB112" s="244" t="s">
        <v>1150</v>
      </c>
      <c r="AC112" s="245">
        <v>33.340000000000003</v>
      </c>
      <c r="AD112" s="245">
        <v>33.340000000000003</v>
      </c>
    </row>
    <row r="113" spans="1:30" hidden="1" x14ac:dyDescent="0.25">
      <c r="A113" s="204" t="s">
        <v>1272</v>
      </c>
      <c r="B113" s="301" t="s">
        <v>1458</v>
      </c>
      <c r="C113" s="238" t="s">
        <v>855</v>
      </c>
      <c r="D113" s="238" t="s">
        <v>835</v>
      </c>
      <c r="E113" s="239" t="s">
        <v>936</v>
      </c>
      <c r="F113" s="239" t="s">
        <v>943</v>
      </c>
      <c r="G113" s="69">
        <v>12</v>
      </c>
      <c r="H113" s="198">
        <v>43511</v>
      </c>
      <c r="I113" s="198">
        <v>43876</v>
      </c>
      <c r="J113" s="242" t="s">
        <v>1148</v>
      </c>
      <c r="K113" s="27" t="s">
        <v>1387</v>
      </c>
      <c r="L113" s="244" t="s">
        <v>1150</v>
      </c>
      <c r="M113" s="245">
        <v>33.340000000000003</v>
      </c>
      <c r="N113" s="245">
        <v>33.340000000000003</v>
      </c>
      <c r="O113" s="222" t="s">
        <v>1344</v>
      </c>
      <c r="P113" s="301"/>
      <c r="Q113" s="30" t="str">
        <f t="shared" si="1"/>
        <v>Flex</v>
      </c>
      <c r="R113" s="301"/>
      <c r="S113" s="301"/>
      <c r="T113" s="222" t="s">
        <v>1344</v>
      </c>
      <c r="U113" s="198">
        <v>43551</v>
      </c>
      <c r="V113" s="204" t="s">
        <v>1688</v>
      </c>
      <c r="W113" s="244" t="s">
        <v>1150</v>
      </c>
      <c r="X113" s="245">
        <v>33.340000000000003</v>
      </c>
      <c r="Y113" s="245">
        <v>33.340000000000003</v>
      </c>
      <c r="Z113" s="299" t="s">
        <v>1392</v>
      </c>
      <c r="AA113" s="299" t="s">
        <v>1393</v>
      </c>
      <c r="AB113" s="244" t="s">
        <v>1150</v>
      </c>
      <c r="AC113" s="245">
        <v>33.340000000000003</v>
      </c>
      <c r="AD113" s="245">
        <v>33.340000000000003</v>
      </c>
    </row>
    <row r="114" spans="1:30" hidden="1" x14ac:dyDescent="0.25">
      <c r="A114" s="204" t="s">
        <v>1273</v>
      </c>
      <c r="B114" s="38" t="s">
        <v>1459</v>
      </c>
      <c r="C114" s="238" t="s">
        <v>855</v>
      </c>
      <c r="D114" s="238" t="s">
        <v>835</v>
      </c>
      <c r="E114" s="239" t="s">
        <v>936</v>
      </c>
      <c r="F114" s="239" t="s">
        <v>948</v>
      </c>
      <c r="G114" s="69">
        <v>12</v>
      </c>
      <c r="H114" s="198">
        <v>43511</v>
      </c>
      <c r="I114" s="198">
        <v>43876</v>
      </c>
      <c r="J114" s="242" t="s">
        <v>1148</v>
      </c>
      <c r="K114" s="27" t="s">
        <v>1387</v>
      </c>
      <c r="L114" s="244" t="s">
        <v>1150</v>
      </c>
      <c r="M114" s="245">
        <v>33.340000000000003</v>
      </c>
      <c r="N114" s="245">
        <v>33.340000000000003</v>
      </c>
      <c r="O114" s="222" t="s">
        <v>1344</v>
      </c>
      <c r="P114" s="38"/>
      <c r="Q114" s="30" t="str">
        <f t="shared" si="1"/>
        <v>Flex</v>
      </c>
      <c r="R114" s="38"/>
      <c r="S114" s="38"/>
      <c r="T114" s="222" t="s">
        <v>1344</v>
      </c>
      <c r="U114" s="198">
        <v>43551</v>
      </c>
      <c r="V114" s="204" t="s">
        <v>1688</v>
      </c>
      <c r="W114" s="244" t="s">
        <v>1150</v>
      </c>
      <c r="X114" s="245">
        <v>33.340000000000003</v>
      </c>
      <c r="Y114" s="245">
        <v>33.340000000000003</v>
      </c>
      <c r="Z114" s="299" t="s">
        <v>1392</v>
      </c>
      <c r="AA114" s="299" t="s">
        <v>1393</v>
      </c>
      <c r="AB114" s="244" t="s">
        <v>1150</v>
      </c>
      <c r="AC114" s="245">
        <v>33.340000000000003</v>
      </c>
      <c r="AD114" s="245">
        <v>33.340000000000003</v>
      </c>
    </row>
    <row r="115" spans="1:30" hidden="1" x14ac:dyDescent="0.25">
      <c r="A115" s="204" t="s">
        <v>1274</v>
      </c>
      <c r="B115" s="301" t="s">
        <v>1460</v>
      </c>
      <c r="C115" s="238" t="s">
        <v>949</v>
      </c>
      <c r="D115" s="238" t="s">
        <v>253</v>
      </c>
      <c r="E115" s="239">
        <v>110</v>
      </c>
      <c r="F115" s="239">
        <v>85730619</v>
      </c>
      <c r="G115" s="69">
        <v>12</v>
      </c>
      <c r="H115" s="198">
        <v>43815</v>
      </c>
      <c r="I115" s="198">
        <v>44181</v>
      </c>
      <c r="J115" s="242" t="s">
        <v>1343</v>
      </c>
      <c r="K115" s="27" t="s">
        <v>1391</v>
      </c>
      <c r="L115" s="244" t="s">
        <v>1149</v>
      </c>
      <c r="M115" s="245">
        <v>72</v>
      </c>
      <c r="N115" s="245">
        <v>52.73</v>
      </c>
      <c r="O115" s="222" t="s">
        <v>1344</v>
      </c>
      <c r="P115" s="301"/>
      <c r="Q115" s="30" t="str">
        <f t="shared" si="1"/>
        <v>Flex</v>
      </c>
      <c r="R115" s="198">
        <v>43847</v>
      </c>
      <c r="S115" s="204" t="s">
        <v>2348</v>
      </c>
      <c r="T115" s="222" t="s">
        <v>1344</v>
      </c>
      <c r="U115" s="198">
        <v>43550</v>
      </c>
      <c r="V115" s="204" t="s">
        <v>1685</v>
      </c>
      <c r="W115" s="512" t="s">
        <v>1149</v>
      </c>
      <c r="X115" s="513">
        <v>72</v>
      </c>
      <c r="Y115" s="513">
        <v>52.95</v>
      </c>
      <c r="Z115" s="299" t="s">
        <v>1392</v>
      </c>
      <c r="AA115" s="299" t="s">
        <v>1393</v>
      </c>
      <c r="AB115" s="244" t="s">
        <v>1149</v>
      </c>
      <c r="AC115" s="245">
        <v>72</v>
      </c>
      <c r="AD115" s="245">
        <v>53.7</v>
      </c>
    </row>
    <row r="116" spans="1:30" hidden="1" x14ac:dyDescent="0.25">
      <c r="A116" s="204" t="s">
        <v>1275</v>
      </c>
      <c r="B116" s="301" t="s">
        <v>1461</v>
      </c>
      <c r="C116" s="238" t="s">
        <v>949</v>
      </c>
      <c r="D116" s="238" t="s">
        <v>253</v>
      </c>
      <c r="E116" s="239">
        <v>179</v>
      </c>
      <c r="F116" s="239">
        <v>90240092</v>
      </c>
      <c r="G116" s="69">
        <v>12</v>
      </c>
      <c r="H116" s="198">
        <v>43483</v>
      </c>
      <c r="I116" s="198">
        <v>43848</v>
      </c>
      <c r="J116" s="242" t="s">
        <v>1146</v>
      </c>
      <c r="K116" s="27" t="s">
        <v>1391</v>
      </c>
      <c r="L116" s="244" t="s">
        <v>1149</v>
      </c>
      <c r="M116" s="245">
        <v>72</v>
      </c>
      <c r="N116" s="245">
        <v>52.95</v>
      </c>
      <c r="O116" s="222" t="s">
        <v>1344</v>
      </c>
      <c r="P116" s="301"/>
      <c r="Q116" s="30" t="str">
        <f t="shared" si="1"/>
        <v>Flex</v>
      </c>
      <c r="R116" s="301"/>
      <c r="S116" s="301"/>
      <c r="T116" s="222" t="s">
        <v>1344</v>
      </c>
      <c r="U116" s="198">
        <v>43550</v>
      </c>
      <c r="V116" s="204" t="s">
        <v>1685</v>
      </c>
      <c r="W116" s="244" t="s">
        <v>1149</v>
      </c>
      <c r="X116" s="245">
        <v>72</v>
      </c>
      <c r="Y116" s="245">
        <v>52.95</v>
      </c>
      <c r="Z116" s="299" t="s">
        <v>1392</v>
      </c>
      <c r="AA116" s="299" t="s">
        <v>1393</v>
      </c>
      <c r="AB116" s="244" t="s">
        <v>1149</v>
      </c>
      <c r="AC116" s="245">
        <v>72</v>
      </c>
      <c r="AD116" s="245">
        <v>53.7</v>
      </c>
    </row>
    <row r="117" spans="1:30" hidden="1" x14ac:dyDescent="0.25">
      <c r="A117" s="204" t="s">
        <v>1276</v>
      </c>
      <c r="B117" s="38" t="s">
        <v>952</v>
      </c>
      <c r="C117" s="238" t="s">
        <v>363</v>
      </c>
      <c r="D117" s="238" t="s">
        <v>895</v>
      </c>
      <c r="E117" s="239" t="s">
        <v>372</v>
      </c>
      <c r="F117" s="239">
        <v>5037655</v>
      </c>
      <c r="G117" s="69">
        <v>12</v>
      </c>
      <c r="H117" s="198">
        <v>43474</v>
      </c>
      <c r="I117" s="198">
        <v>43839</v>
      </c>
      <c r="J117" s="242" t="s">
        <v>1146</v>
      </c>
      <c r="K117" s="225" t="s">
        <v>303</v>
      </c>
      <c r="L117" s="244" t="s">
        <v>1149</v>
      </c>
      <c r="M117" s="245">
        <v>300</v>
      </c>
      <c r="N117" s="245">
        <v>220.64</v>
      </c>
      <c r="O117" s="222" t="s">
        <v>1344</v>
      </c>
      <c r="P117" s="38"/>
      <c r="Q117" s="30" t="str">
        <f t="shared" si="1"/>
        <v>Flex</v>
      </c>
      <c r="R117" s="38"/>
      <c r="S117" s="38"/>
      <c r="T117" s="222" t="s">
        <v>1344</v>
      </c>
      <c r="U117" s="198">
        <v>43550</v>
      </c>
      <c r="V117" s="204" t="s">
        <v>1685</v>
      </c>
      <c r="W117" s="244" t="s">
        <v>1149</v>
      </c>
      <c r="X117" s="245">
        <v>300</v>
      </c>
      <c r="Y117" s="245">
        <v>220.64</v>
      </c>
      <c r="Z117" s="299" t="s">
        <v>1392</v>
      </c>
      <c r="AA117" s="299" t="s">
        <v>1393</v>
      </c>
      <c r="AB117" s="244" t="s">
        <v>1149</v>
      </c>
      <c r="AC117" s="245">
        <v>300</v>
      </c>
      <c r="AD117" s="245">
        <v>223.76</v>
      </c>
    </row>
    <row r="118" spans="1:30" hidden="1" x14ac:dyDescent="0.25">
      <c r="A118" s="204" t="s">
        <v>1277</v>
      </c>
      <c r="B118" s="301" t="s">
        <v>1462</v>
      </c>
      <c r="C118" s="238" t="s">
        <v>875</v>
      </c>
      <c r="D118" s="238" t="s">
        <v>876</v>
      </c>
      <c r="E118" s="239" t="s">
        <v>877</v>
      </c>
      <c r="F118" s="239">
        <v>9093205</v>
      </c>
      <c r="G118" s="69">
        <v>12</v>
      </c>
      <c r="H118" s="198">
        <v>43791</v>
      </c>
      <c r="I118" s="198">
        <v>44156</v>
      </c>
      <c r="J118" s="242" t="s">
        <v>1144</v>
      </c>
      <c r="K118" s="27" t="s">
        <v>2347</v>
      </c>
      <c r="L118" s="244" t="s">
        <v>1149</v>
      </c>
      <c r="M118" s="245">
        <v>320</v>
      </c>
      <c r="N118" s="245">
        <v>234.36355646696938</v>
      </c>
      <c r="O118" s="222" t="s">
        <v>1344</v>
      </c>
      <c r="P118" s="301"/>
      <c r="Q118" s="30" t="str">
        <f t="shared" si="1"/>
        <v>Flex</v>
      </c>
      <c r="R118" s="198">
        <v>43847</v>
      </c>
      <c r="S118" s="204" t="s">
        <v>2348</v>
      </c>
      <c r="T118" s="222" t="s">
        <v>1344</v>
      </c>
      <c r="U118" s="198"/>
      <c r="V118" s="204"/>
      <c r="W118" s="512" t="s">
        <v>1149</v>
      </c>
      <c r="X118" s="513">
        <v>316</v>
      </c>
      <c r="Y118" s="513">
        <v>231.5</v>
      </c>
      <c r="Z118" s="299" t="s">
        <v>1164</v>
      </c>
      <c r="AA118" s="299" t="s">
        <v>1388</v>
      </c>
      <c r="AB118" s="244" t="s">
        <v>1149</v>
      </c>
      <c r="AC118" s="245">
        <v>316</v>
      </c>
      <c r="AD118" s="245">
        <v>231.5</v>
      </c>
    </row>
    <row r="119" spans="1:30" s="296" customFormat="1" hidden="1" x14ac:dyDescent="0.25">
      <c r="A119" s="249" t="s">
        <v>1363</v>
      </c>
      <c r="B119" s="302" t="s">
        <v>1463</v>
      </c>
      <c r="C119" s="287" t="s">
        <v>852</v>
      </c>
      <c r="D119" s="287" t="s">
        <v>835</v>
      </c>
      <c r="E119" s="288" t="s">
        <v>874</v>
      </c>
      <c r="F119" s="288" t="s">
        <v>874</v>
      </c>
      <c r="G119" s="253">
        <v>6</v>
      </c>
      <c r="H119" s="246">
        <v>43525</v>
      </c>
      <c r="I119" s="246">
        <v>43709</v>
      </c>
      <c r="J119" s="261" t="s">
        <v>1142</v>
      </c>
      <c r="K119" s="252" t="s">
        <v>1387</v>
      </c>
      <c r="L119" s="255" t="s">
        <v>1150</v>
      </c>
      <c r="M119" s="256">
        <v>141.94</v>
      </c>
      <c r="N119" s="256">
        <v>141.94</v>
      </c>
      <c r="O119" s="257" t="s">
        <v>1344</v>
      </c>
      <c r="P119" s="302"/>
      <c r="Q119" s="489" t="str">
        <f t="shared" si="1"/>
        <v>Flex</v>
      </c>
      <c r="R119" s="302"/>
      <c r="S119" s="302"/>
      <c r="T119" s="366" t="s">
        <v>1344</v>
      </c>
      <c r="U119" s="362">
        <v>43593</v>
      </c>
      <c r="V119" s="358" t="s">
        <v>1690</v>
      </c>
      <c r="W119" s="255" t="s">
        <v>1150</v>
      </c>
      <c r="X119" s="256">
        <v>141.94</v>
      </c>
      <c r="Y119" s="256">
        <v>141.94</v>
      </c>
      <c r="Z119" s="367" t="s">
        <v>1392</v>
      </c>
      <c r="AA119" s="367" t="s">
        <v>1393</v>
      </c>
      <c r="AB119" s="368" t="s">
        <v>1150</v>
      </c>
      <c r="AC119" s="369">
        <v>141.94</v>
      </c>
      <c r="AD119" s="369">
        <v>141.94</v>
      </c>
    </row>
    <row r="120" spans="1:30" s="296" customFormat="1" hidden="1" x14ac:dyDescent="0.25">
      <c r="A120" s="249" t="s">
        <v>1364</v>
      </c>
      <c r="B120" s="302" t="s">
        <v>1463</v>
      </c>
      <c r="C120" s="287" t="s">
        <v>852</v>
      </c>
      <c r="D120" s="287" t="s">
        <v>835</v>
      </c>
      <c r="E120" s="288" t="s">
        <v>874</v>
      </c>
      <c r="F120" s="288" t="s">
        <v>874</v>
      </c>
      <c r="G120" s="253">
        <v>6</v>
      </c>
      <c r="H120" s="246">
        <v>43707</v>
      </c>
      <c r="I120" s="246">
        <v>43890</v>
      </c>
      <c r="J120" s="261" t="s">
        <v>1870</v>
      </c>
      <c r="K120" s="252" t="s">
        <v>1387</v>
      </c>
      <c r="L120" s="255" t="s">
        <v>1150</v>
      </c>
      <c r="M120" s="256">
        <v>141.94</v>
      </c>
      <c r="N120" s="256">
        <v>141.94</v>
      </c>
      <c r="O120" s="257" t="s">
        <v>1344</v>
      </c>
      <c r="P120" s="302"/>
      <c r="Q120" s="489" t="str">
        <f t="shared" si="1"/>
        <v>Flex</v>
      </c>
      <c r="R120" s="302"/>
      <c r="S120" s="302"/>
      <c r="T120" s="366" t="s">
        <v>1344</v>
      </c>
      <c r="U120" s="362">
        <v>43735</v>
      </c>
      <c r="V120" s="249" t="s">
        <v>1871</v>
      </c>
      <c r="W120" s="255" t="s">
        <v>1150</v>
      </c>
      <c r="X120" s="256">
        <v>141.94</v>
      </c>
      <c r="Y120" s="256">
        <v>141.94</v>
      </c>
      <c r="Z120" s="367" t="s">
        <v>1164</v>
      </c>
      <c r="AA120" s="367" t="s">
        <v>1388</v>
      </c>
      <c r="AB120" s="368" t="s">
        <v>1150</v>
      </c>
      <c r="AC120" s="369">
        <v>141.94</v>
      </c>
      <c r="AD120" s="369">
        <v>141.94</v>
      </c>
    </row>
    <row r="121" spans="1:30" s="296" customFormat="1" hidden="1" x14ac:dyDescent="0.25">
      <c r="A121" s="249" t="s">
        <v>1365</v>
      </c>
      <c r="B121" s="302" t="s">
        <v>1464</v>
      </c>
      <c r="C121" s="287" t="s">
        <v>846</v>
      </c>
      <c r="D121" s="287" t="s">
        <v>847</v>
      </c>
      <c r="E121" s="288" t="s">
        <v>848</v>
      </c>
      <c r="F121" s="288">
        <v>12316922</v>
      </c>
      <c r="G121" s="253">
        <v>6</v>
      </c>
      <c r="H121" s="246">
        <v>43524</v>
      </c>
      <c r="I121" s="246">
        <v>43705</v>
      </c>
      <c r="J121" s="261" t="s">
        <v>1148</v>
      </c>
      <c r="K121" s="252" t="s">
        <v>1389</v>
      </c>
      <c r="L121" s="255" t="s">
        <v>1149</v>
      </c>
      <c r="M121" s="256">
        <v>80</v>
      </c>
      <c r="N121" s="256">
        <v>59.29</v>
      </c>
      <c r="O121" s="257" t="s">
        <v>1344</v>
      </c>
      <c r="P121" s="302"/>
      <c r="Q121" s="489" t="str">
        <f t="shared" si="1"/>
        <v>Flex</v>
      </c>
      <c r="R121" s="302"/>
      <c r="S121" s="302"/>
      <c r="T121" s="366" t="s">
        <v>1344</v>
      </c>
      <c r="U121" s="362">
        <v>43551</v>
      </c>
      <c r="V121" s="358" t="s">
        <v>1688</v>
      </c>
      <c r="W121" s="255" t="s">
        <v>1149</v>
      </c>
      <c r="X121" s="256">
        <v>80</v>
      </c>
      <c r="Y121" s="256">
        <v>59.29</v>
      </c>
      <c r="Z121" s="367" t="s">
        <v>1392</v>
      </c>
      <c r="AA121" s="367" t="s">
        <v>1393</v>
      </c>
      <c r="AB121" s="368" t="s">
        <v>1149</v>
      </c>
      <c r="AC121" s="369">
        <v>72</v>
      </c>
      <c r="AD121" s="369">
        <v>53.7</v>
      </c>
    </row>
    <row r="122" spans="1:30" s="296" customFormat="1" hidden="1" x14ac:dyDescent="0.25">
      <c r="A122" s="249" t="s">
        <v>1366</v>
      </c>
      <c r="B122" s="302" t="s">
        <v>1464</v>
      </c>
      <c r="C122" s="287" t="s">
        <v>846</v>
      </c>
      <c r="D122" s="287" t="s">
        <v>847</v>
      </c>
      <c r="E122" s="288" t="s">
        <v>848</v>
      </c>
      <c r="F122" s="288">
        <v>12316922</v>
      </c>
      <c r="G122" s="253">
        <v>6</v>
      </c>
      <c r="H122" s="246">
        <v>43707</v>
      </c>
      <c r="I122" s="246">
        <v>43890</v>
      </c>
      <c r="J122" s="261" t="s">
        <v>1147</v>
      </c>
      <c r="K122" s="252" t="s">
        <v>1389</v>
      </c>
      <c r="L122" s="255" t="s">
        <v>1149</v>
      </c>
      <c r="M122" s="256">
        <v>72</v>
      </c>
      <c r="N122" s="256">
        <v>52.75</v>
      </c>
      <c r="O122" s="257" t="s">
        <v>1344</v>
      </c>
      <c r="P122" s="302"/>
      <c r="Q122" s="489" t="str">
        <f t="shared" si="1"/>
        <v>Flex</v>
      </c>
      <c r="R122" s="302"/>
      <c r="S122" s="302"/>
      <c r="T122" s="366" t="s">
        <v>1344</v>
      </c>
      <c r="U122" s="362">
        <v>43735</v>
      </c>
      <c r="V122" s="249" t="s">
        <v>1871</v>
      </c>
      <c r="W122" s="255" t="s">
        <v>1149</v>
      </c>
      <c r="X122" s="256">
        <v>72</v>
      </c>
      <c r="Y122" s="256">
        <v>52.75</v>
      </c>
      <c r="Z122" s="367" t="s">
        <v>1164</v>
      </c>
      <c r="AA122" s="367" t="s">
        <v>1388</v>
      </c>
      <c r="AB122" s="368" t="s">
        <v>1149</v>
      </c>
      <c r="AC122" s="369">
        <v>72</v>
      </c>
      <c r="AD122" s="369">
        <v>52.75</v>
      </c>
    </row>
    <row r="123" spans="1:30" hidden="1" x14ac:dyDescent="0.25">
      <c r="A123" s="204" t="s">
        <v>1278</v>
      </c>
      <c r="B123" s="301" t="s">
        <v>1465</v>
      </c>
      <c r="C123" s="238" t="s">
        <v>878</v>
      </c>
      <c r="D123" s="238" t="s">
        <v>253</v>
      </c>
      <c r="E123" s="239" t="s">
        <v>879</v>
      </c>
      <c r="F123" s="239">
        <v>89200011</v>
      </c>
      <c r="G123" s="69">
        <v>12</v>
      </c>
      <c r="H123" s="198">
        <v>43732</v>
      </c>
      <c r="I123" s="198">
        <v>44097</v>
      </c>
      <c r="J123" s="242" t="s">
        <v>1138</v>
      </c>
      <c r="K123" s="27" t="s">
        <v>769</v>
      </c>
      <c r="L123" s="244" t="s">
        <v>1149</v>
      </c>
      <c r="M123" s="245">
        <v>218</v>
      </c>
      <c r="N123" s="245">
        <v>159.71</v>
      </c>
      <c r="O123" s="222" t="s">
        <v>1344</v>
      </c>
      <c r="P123" s="301"/>
      <c r="Q123" s="30" t="str">
        <f t="shared" si="1"/>
        <v>Flex</v>
      </c>
      <c r="R123" s="301"/>
      <c r="S123" s="301"/>
      <c r="T123" s="222" t="s">
        <v>1344</v>
      </c>
      <c r="U123" s="198">
        <v>43773</v>
      </c>
      <c r="V123" s="204" t="s">
        <v>2299</v>
      </c>
      <c r="W123" s="244" t="s">
        <v>1149</v>
      </c>
      <c r="X123" s="245">
        <v>218</v>
      </c>
      <c r="Y123" s="245">
        <v>159.71</v>
      </c>
      <c r="Z123" s="299" t="s">
        <v>1164</v>
      </c>
      <c r="AA123" s="299" t="s">
        <v>1388</v>
      </c>
      <c r="AB123" s="244" t="s">
        <v>1149</v>
      </c>
      <c r="AC123" s="245">
        <v>218</v>
      </c>
      <c r="AD123" s="245">
        <v>159.71</v>
      </c>
    </row>
    <row r="124" spans="1:30" hidden="1" x14ac:dyDescent="0.25">
      <c r="A124" s="204" t="s">
        <v>1279</v>
      </c>
      <c r="B124" s="301" t="s">
        <v>1466</v>
      </c>
      <c r="C124" s="238" t="s">
        <v>869</v>
      </c>
      <c r="D124" s="238" t="s">
        <v>870</v>
      </c>
      <c r="E124" s="239">
        <v>2033</v>
      </c>
      <c r="F124" s="239">
        <v>66386</v>
      </c>
      <c r="G124" s="69">
        <v>12</v>
      </c>
      <c r="H124" s="198">
        <v>43676</v>
      </c>
      <c r="I124" s="198">
        <v>44042</v>
      </c>
      <c r="J124" s="242" t="s">
        <v>1140</v>
      </c>
      <c r="K124" s="27" t="s">
        <v>1391</v>
      </c>
      <c r="L124" s="244" t="s">
        <v>1149</v>
      </c>
      <c r="M124" s="245">
        <v>108</v>
      </c>
      <c r="N124" s="245">
        <v>79.12</v>
      </c>
      <c r="O124" s="222" t="s">
        <v>1344</v>
      </c>
      <c r="P124" s="62"/>
      <c r="Q124" s="30" t="str">
        <f t="shared" si="1"/>
        <v>Flex</v>
      </c>
      <c r="R124" s="62"/>
      <c r="S124" s="30"/>
      <c r="T124" s="222" t="s">
        <v>1344</v>
      </c>
      <c r="U124" s="198">
        <v>43735</v>
      </c>
      <c r="V124" s="204" t="s">
        <v>1871</v>
      </c>
      <c r="W124" s="244" t="s">
        <v>1149</v>
      </c>
      <c r="X124" s="245">
        <v>108</v>
      </c>
      <c r="Y124" s="245">
        <v>79.12</v>
      </c>
      <c r="Z124" s="299" t="s">
        <v>1164</v>
      </c>
      <c r="AA124" s="299" t="s">
        <v>1388</v>
      </c>
      <c r="AB124" s="244" t="s">
        <v>1149</v>
      </c>
      <c r="AC124" s="245">
        <v>108</v>
      </c>
      <c r="AD124" s="245">
        <v>79.12</v>
      </c>
    </row>
    <row r="125" spans="1:30" hidden="1" x14ac:dyDescent="0.25">
      <c r="A125" s="204" t="s">
        <v>1280</v>
      </c>
      <c r="B125" s="301" t="s">
        <v>1806</v>
      </c>
      <c r="C125" s="238" t="s">
        <v>921</v>
      </c>
      <c r="D125" s="238" t="s">
        <v>835</v>
      </c>
      <c r="E125" s="239" t="s">
        <v>922</v>
      </c>
      <c r="F125" s="239" t="s">
        <v>959</v>
      </c>
      <c r="G125" s="69">
        <v>12</v>
      </c>
      <c r="H125" s="198">
        <v>43557</v>
      </c>
      <c r="I125" s="198">
        <v>43923</v>
      </c>
      <c r="J125" s="242" t="s">
        <v>1141</v>
      </c>
      <c r="K125" s="27" t="s">
        <v>1387</v>
      </c>
      <c r="L125" s="244" t="s">
        <v>1150</v>
      </c>
      <c r="M125" s="245">
        <v>33.4</v>
      </c>
      <c r="N125" s="245">
        <v>33.4</v>
      </c>
      <c r="O125" s="222" t="s">
        <v>1344</v>
      </c>
      <c r="P125" s="355"/>
      <c r="Q125" s="30" t="str">
        <f t="shared" si="1"/>
        <v>Flex</v>
      </c>
      <c r="R125" s="355"/>
      <c r="S125" s="301"/>
      <c r="T125" s="222" t="s">
        <v>1344</v>
      </c>
      <c r="U125" s="198">
        <v>43656</v>
      </c>
      <c r="V125" s="204" t="s">
        <v>1793</v>
      </c>
      <c r="W125" s="244" t="s">
        <v>1150</v>
      </c>
      <c r="X125" s="245">
        <v>33.4</v>
      </c>
      <c r="Y125" s="245">
        <v>33.4</v>
      </c>
      <c r="Z125" s="299" t="s">
        <v>1392</v>
      </c>
      <c r="AA125" s="299" t="s">
        <v>1393</v>
      </c>
      <c r="AB125" s="244" t="s">
        <v>1150</v>
      </c>
      <c r="AC125" s="245">
        <v>33.4</v>
      </c>
      <c r="AD125" s="245">
        <v>33.4</v>
      </c>
    </row>
    <row r="126" spans="1:30" hidden="1" x14ac:dyDescent="0.25">
      <c r="A126" s="204" t="s">
        <v>1281</v>
      </c>
      <c r="B126" s="38" t="s">
        <v>960</v>
      </c>
      <c r="C126" s="238" t="s">
        <v>363</v>
      </c>
      <c r="D126" s="238" t="s">
        <v>895</v>
      </c>
      <c r="E126" s="239" t="s">
        <v>372</v>
      </c>
      <c r="F126" s="239">
        <v>6069766</v>
      </c>
      <c r="G126" s="69">
        <v>12</v>
      </c>
      <c r="H126" s="198">
        <v>43438</v>
      </c>
      <c r="I126" s="198">
        <v>43803</v>
      </c>
      <c r="J126" s="242" t="s">
        <v>1343</v>
      </c>
      <c r="K126" s="225" t="s">
        <v>303</v>
      </c>
      <c r="L126" s="244" t="s">
        <v>1149</v>
      </c>
      <c r="M126" s="245">
        <v>300</v>
      </c>
      <c r="N126" s="245">
        <v>217.74</v>
      </c>
      <c r="O126" s="222" t="s">
        <v>1344</v>
      </c>
      <c r="P126" s="38"/>
      <c r="Q126" s="30" t="str">
        <f t="shared" si="1"/>
        <v>Flex</v>
      </c>
      <c r="R126" s="38"/>
      <c r="S126" s="38"/>
      <c r="T126" s="222" t="s">
        <v>1344</v>
      </c>
      <c r="U126" s="198"/>
      <c r="V126" s="204"/>
      <c r="W126" s="244" t="s">
        <v>1149</v>
      </c>
      <c r="X126" s="245">
        <v>300</v>
      </c>
      <c r="Y126" s="245">
        <v>217.74</v>
      </c>
      <c r="Z126" s="299" t="s">
        <v>1385</v>
      </c>
      <c r="AA126" s="299" t="s">
        <v>1386</v>
      </c>
      <c r="AB126" s="244" t="s">
        <v>1149</v>
      </c>
      <c r="AC126" s="245">
        <v>300</v>
      </c>
      <c r="AD126" s="245">
        <v>217.74</v>
      </c>
    </row>
    <row r="127" spans="1:30" hidden="1" x14ac:dyDescent="0.25">
      <c r="A127" s="303" t="s">
        <v>1282</v>
      </c>
      <c r="B127" s="301" t="s">
        <v>1495</v>
      </c>
      <c r="C127" s="238" t="s">
        <v>961</v>
      </c>
      <c r="D127" s="238" t="s">
        <v>21</v>
      </c>
      <c r="E127" s="239">
        <v>485</v>
      </c>
      <c r="F127" s="239">
        <v>310788</v>
      </c>
      <c r="G127" s="69">
        <v>12</v>
      </c>
      <c r="H127" s="198">
        <v>43535</v>
      </c>
      <c r="I127" s="198">
        <v>43901</v>
      </c>
      <c r="J127" s="242" t="s">
        <v>1142</v>
      </c>
      <c r="K127" s="27" t="s">
        <v>683</v>
      </c>
      <c r="L127" s="244" t="s">
        <v>1149</v>
      </c>
      <c r="M127" s="245">
        <v>283</v>
      </c>
      <c r="N127" s="245">
        <v>209.74</v>
      </c>
      <c r="O127" s="222" t="s">
        <v>1344</v>
      </c>
      <c r="P127" s="301"/>
      <c r="Q127" s="30" t="str">
        <f t="shared" si="1"/>
        <v>Flex</v>
      </c>
      <c r="R127" s="301"/>
      <c r="S127" s="301"/>
      <c r="T127" s="222" t="s">
        <v>1344</v>
      </c>
      <c r="U127" s="198">
        <v>43593</v>
      </c>
      <c r="V127" s="204" t="s">
        <v>1690</v>
      </c>
      <c r="W127" s="244" t="s">
        <v>1149</v>
      </c>
      <c r="X127" s="245">
        <v>283</v>
      </c>
      <c r="Y127" s="245">
        <v>209.74</v>
      </c>
      <c r="Z127" s="299" t="s">
        <v>1392</v>
      </c>
      <c r="AA127" s="299" t="s">
        <v>1393</v>
      </c>
      <c r="AB127" s="244" t="s">
        <v>1149</v>
      </c>
      <c r="AC127" s="245">
        <v>270</v>
      </c>
      <c r="AD127" s="245">
        <v>201.39</v>
      </c>
    </row>
    <row r="128" spans="1:30" ht="25.5" hidden="1" x14ac:dyDescent="0.25">
      <c r="A128" s="204" t="s">
        <v>1283</v>
      </c>
      <c r="B128" s="38" t="s">
        <v>894</v>
      </c>
      <c r="C128" s="238" t="s">
        <v>363</v>
      </c>
      <c r="D128" s="238" t="s">
        <v>895</v>
      </c>
      <c r="E128" s="239" t="s">
        <v>896</v>
      </c>
      <c r="F128" s="239">
        <v>8280865</v>
      </c>
      <c r="G128" s="69">
        <v>12</v>
      </c>
      <c r="H128" s="198">
        <v>43741</v>
      </c>
      <c r="I128" s="198">
        <v>44107</v>
      </c>
      <c r="J128" s="242" t="s">
        <v>1145</v>
      </c>
      <c r="K128" s="225" t="s">
        <v>303</v>
      </c>
      <c r="L128" s="244" t="s">
        <v>1149</v>
      </c>
      <c r="M128" s="245">
        <v>300</v>
      </c>
      <c r="N128" s="245">
        <v>217.06</v>
      </c>
      <c r="O128" s="222" t="s">
        <v>1344</v>
      </c>
      <c r="P128" s="38"/>
      <c r="Q128" s="30" t="str">
        <f t="shared" si="1"/>
        <v>Flex</v>
      </c>
      <c r="R128" s="38"/>
      <c r="S128" s="38"/>
      <c r="T128" s="222" t="s">
        <v>1344</v>
      </c>
      <c r="U128" s="198">
        <v>43815</v>
      </c>
      <c r="V128" s="204" t="s">
        <v>2300</v>
      </c>
      <c r="W128" s="244" t="s">
        <v>1149</v>
      </c>
      <c r="X128" s="245">
        <v>300</v>
      </c>
      <c r="Y128" s="245">
        <v>217.06</v>
      </c>
      <c r="Z128" s="299" t="s">
        <v>1164</v>
      </c>
      <c r="AA128" s="299" t="s">
        <v>1388</v>
      </c>
      <c r="AB128" s="244" t="s">
        <v>1149</v>
      </c>
      <c r="AC128" s="245">
        <v>300</v>
      </c>
      <c r="AD128" s="245">
        <v>219.78</v>
      </c>
    </row>
    <row r="129" spans="1:30" hidden="1" x14ac:dyDescent="0.25">
      <c r="A129" s="204" t="s">
        <v>1284</v>
      </c>
      <c r="B129" s="301" t="s">
        <v>1467</v>
      </c>
      <c r="C129" s="238" t="s">
        <v>963</v>
      </c>
      <c r="D129" s="238" t="s">
        <v>835</v>
      </c>
      <c r="E129" s="239" t="s">
        <v>333</v>
      </c>
      <c r="F129" s="239" t="s">
        <v>964</v>
      </c>
      <c r="G129" s="69">
        <v>12</v>
      </c>
      <c r="H129" s="198">
        <v>43566</v>
      </c>
      <c r="I129" s="198">
        <v>43932</v>
      </c>
      <c r="J129" s="242" t="s">
        <v>1141</v>
      </c>
      <c r="K129" s="27" t="s">
        <v>1387</v>
      </c>
      <c r="L129" s="244" t="s">
        <v>1150</v>
      </c>
      <c r="M129" s="245">
        <v>141.94</v>
      </c>
      <c r="N129" s="245">
        <v>141.94</v>
      </c>
      <c r="O129" s="222" t="s">
        <v>1344</v>
      </c>
      <c r="P129" s="301"/>
      <c r="Q129" s="30" t="str">
        <f t="shared" si="1"/>
        <v>Flex</v>
      </c>
      <c r="R129" s="301"/>
      <c r="S129" s="301"/>
      <c r="T129" s="222" t="s">
        <v>1344</v>
      </c>
      <c r="U129" s="198">
        <v>43634</v>
      </c>
      <c r="V129" s="204" t="s">
        <v>1788</v>
      </c>
      <c r="W129" s="244" t="s">
        <v>1150</v>
      </c>
      <c r="X129" s="245">
        <v>141.94</v>
      </c>
      <c r="Y129" s="245">
        <v>141.94</v>
      </c>
      <c r="Z129" s="299" t="s">
        <v>1392</v>
      </c>
      <c r="AA129" s="299" t="s">
        <v>1393</v>
      </c>
      <c r="AB129" s="244" t="s">
        <v>1150</v>
      </c>
      <c r="AC129" s="245">
        <v>141.94</v>
      </c>
      <c r="AD129" s="245">
        <v>141.94</v>
      </c>
    </row>
    <row r="130" spans="1:30" hidden="1" x14ac:dyDescent="0.25">
      <c r="A130" s="204" t="s">
        <v>1472</v>
      </c>
      <c r="B130" s="301" t="s">
        <v>1468</v>
      </c>
      <c r="C130" s="238" t="s">
        <v>871</v>
      </c>
      <c r="D130" s="238" t="s">
        <v>872</v>
      </c>
      <c r="E130" s="239" t="s">
        <v>873</v>
      </c>
      <c r="F130" s="239">
        <v>51053</v>
      </c>
      <c r="G130" s="69">
        <v>12</v>
      </c>
      <c r="H130" s="198">
        <v>43698</v>
      </c>
      <c r="I130" s="198">
        <v>43698</v>
      </c>
      <c r="J130" s="242" t="s">
        <v>1147</v>
      </c>
      <c r="K130" s="27" t="s">
        <v>872</v>
      </c>
      <c r="L130" s="244" t="s">
        <v>1149</v>
      </c>
      <c r="M130" s="245">
        <v>1848</v>
      </c>
      <c r="N130" s="245">
        <v>1353.85</v>
      </c>
      <c r="O130" s="222" t="s">
        <v>1344</v>
      </c>
      <c r="P130" s="301"/>
      <c r="Q130" s="30" t="str">
        <f t="shared" si="1"/>
        <v>Flex</v>
      </c>
      <c r="R130" s="301"/>
      <c r="S130" s="301"/>
      <c r="T130" s="222" t="s">
        <v>1344</v>
      </c>
      <c r="U130" s="198">
        <v>43735</v>
      </c>
      <c r="V130" s="204" t="s">
        <v>1871</v>
      </c>
      <c r="W130" s="244" t="s">
        <v>1149</v>
      </c>
      <c r="X130" s="245">
        <v>1848</v>
      </c>
      <c r="Y130" s="245">
        <v>1353.85</v>
      </c>
      <c r="Z130" s="299" t="s">
        <v>1164</v>
      </c>
      <c r="AA130" s="299" t="s">
        <v>1388</v>
      </c>
      <c r="AB130" s="244" t="s">
        <v>1149</v>
      </c>
      <c r="AC130" s="245">
        <v>1848</v>
      </c>
      <c r="AD130" s="245">
        <v>1353.85</v>
      </c>
    </row>
    <row r="131" spans="1:30" s="296" customFormat="1" hidden="1" x14ac:dyDescent="0.25">
      <c r="A131" s="249" t="s">
        <v>1367</v>
      </c>
      <c r="B131" s="302" t="s">
        <v>1469</v>
      </c>
      <c r="C131" s="287" t="s">
        <v>846</v>
      </c>
      <c r="D131" s="287" t="s">
        <v>847</v>
      </c>
      <c r="E131" s="288" t="s">
        <v>848</v>
      </c>
      <c r="F131" s="288">
        <v>12326186</v>
      </c>
      <c r="G131" s="253">
        <v>6</v>
      </c>
      <c r="H131" s="246">
        <v>43713</v>
      </c>
      <c r="I131" s="246">
        <v>44078</v>
      </c>
      <c r="J131" s="261" t="s">
        <v>1138</v>
      </c>
      <c r="K131" s="252" t="s">
        <v>1389</v>
      </c>
      <c r="L131" s="255" t="s">
        <v>1149</v>
      </c>
      <c r="M131" s="256">
        <v>72</v>
      </c>
      <c r="N131" s="256">
        <v>52.95</v>
      </c>
      <c r="O131" s="257" t="s">
        <v>1344</v>
      </c>
      <c r="P131" s="374"/>
      <c r="Q131" s="489" t="str">
        <f t="shared" si="1"/>
        <v>Flex</v>
      </c>
      <c r="R131" s="374"/>
      <c r="S131" s="302"/>
      <c r="T131" s="366" t="s">
        <v>1344</v>
      </c>
      <c r="U131" s="362">
        <v>43773</v>
      </c>
      <c r="V131" s="358" t="s">
        <v>2299</v>
      </c>
      <c r="W131" s="255" t="s">
        <v>1149</v>
      </c>
      <c r="X131" s="256">
        <v>72</v>
      </c>
      <c r="Y131" s="256">
        <v>52.95</v>
      </c>
      <c r="Z131" s="367" t="s">
        <v>1392</v>
      </c>
      <c r="AA131" s="367" t="s">
        <v>1393</v>
      </c>
      <c r="AB131" s="368" t="s">
        <v>1149</v>
      </c>
      <c r="AC131" s="369">
        <v>72</v>
      </c>
      <c r="AD131" s="369">
        <v>53.7</v>
      </c>
    </row>
    <row r="132" spans="1:30" s="296" customFormat="1" hidden="1" x14ac:dyDescent="0.25">
      <c r="A132" s="249" t="s">
        <v>1368</v>
      </c>
      <c r="B132" s="302" t="s">
        <v>1469</v>
      </c>
      <c r="C132" s="287" t="s">
        <v>846</v>
      </c>
      <c r="D132" s="287" t="s">
        <v>847</v>
      </c>
      <c r="E132" s="288" t="s">
        <v>848</v>
      </c>
      <c r="F132" s="288">
        <v>12326186</v>
      </c>
      <c r="G132" s="253">
        <v>6</v>
      </c>
      <c r="H132" s="246"/>
      <c r="I132" s="246"/>
      <c r="J132" s="261"/>
      <c r="K132" s="252" t="s">
        <v>1389</v>
      </c>
      <c r="L132" s="255" t="s">
        <v>1149</v>
      </c>
      <c r="M132" s="256">
        <v>72</v>
      </c>
      <c r="N132" s="256">
        <v>52.75</v>
      </c>
      <c r="O132" s="257" t="s">
        <v>1344</v>
      </c>
      <c r="P132" s="374" t="s">
        <v>1866</v>
      </c>
      <c r="Q132" s="489" t="str">
        <f t="shared" si="1"/>
        <v>Flex</v>
      </c>
      <c r="R132" s="374"/>
      <c r="S132" s="302"/>
      <c r="T132" s="366" t="s">
        <v>1344</v>
      </c>
      <c r="U132" s="362"/>
      <c r="V132" s="358"/>
      <c r="W132" s="255" t="s">
        <v>1149</v>
      </c>
      <c r="X132" s="256">
        <v>72</v>
      </c>
      <c r="Y132" s="256">
        <v>52.75</v>
      </c>
      <c r="Z132" s="367" t="s">
        <v>1164</v>
      </c>
      <c r="AA132" s="367" t="s">
        <v>1388</v>
      </c>
      <c r="AB132" s="368" t="s">
        <v>1149</v>
      </c>
      <c r="AC132" s="369">
        <v>72</v>
      </c>
      <c r="AD132" s="369">
        <v>52.75</v>
      </c>
    </row>
    <row r="133" spans="1:30" s="296" customFormat="1" hidden="1" x14ac:dyDescent="0.25">
      <c r="A133" s="249" t="s">
        <v>1369</v>
      </c>
      <c r="B133" s="302" t="s">
        <v>1470</v>
      </c>
      <c r="C133" s="287" t="s">
        <v>846</v>
      </c>
      <c r="D133" s="287" t="s">
        <v>847</v>
      </c>
      <c r="E133" s="288" t="s">
        <v>848</v>
      </c>
      <c r="F133" s="288">
        <v>12326300</v>
      </c>
      <c r="G133" s="253">
        <v>6</v>
      </c>
      <c r="H133" s="246">
        <v>43502</v>
      </c>
      <c r="I133" s="246">
        <v>43683</v>
      </c>
      <c r="J133" s="261" t="s">
        <v>1148</v>
      </c>
      <c r="K133" s="252" t="s">
        <v>1389</v>
      </c>
      <c r="L133" s="255" t="s">
        <v>1149</v>
      </c>
      <c r="M133" s="256">
        <v>72</v>
      </c>
      <c r="N133" s="256">
        <v>53.36</v>
      </c>
      <c r="O133" s="257" t="s">
        <v>1344</v>
      </c>
      <c r="P133" s="302"/>
      <c r="Q133" s="489" t="str">
        <f t="shared" si="1"/>
        <v>Flex</v>
      </c>
      <c r="R133" s="302"/>
      <c r="S133" s="302"/>
      <c r="T133" s="366" t="s">
        <v>1344</v>
      </c>
      <c r="U133" s="362">
        <v>43551</v>
      </c>
      <c r="V133" s="358" t="s">
        <v>1688</v>
      </c>
      <c r="W133" s="255" t="s">
        <v>1149</v>
      </c>
      <c r="X133" s="256">
        <v>72</v>
      </c>
      <c r="Y133" s="256">
        <v>53.36</v>
      </c>
      <c r="Z133" s="367" t="s">
        <v>1392</v>
      </c>
      <c r="AA133" s="367" t="s">
        <v>1393</v>
      </c>
      <c r="AB133" s="368" t="s">
        <v>1149</v>
      </c>
      <c r="AC133" s="369">
        <v>72</v>
      </c>
      <c r="AD133" s="369">
        <v>53.7</v>
      </c>
    </row>
    <row r="134" spans="1:30" s="296" customFormat="1" hidden="1" x14ac:dyDescent="0.25">
      <c r="A134" s="249" t="s">
        <v>1370</v>
      </c>
      <c r="B134" s="302" t="s">
        <v>1470</v>
      </c>
      <c r="C134" s="287" t="s">
        <v>846</v>
      </c>
      <c r="D134" s="287" t="s">
        <v>847</v>
      </c>
      <c r="E134" s="288" t="s">
        <v>848</v>
      </c>
      <c r="F134" s="288">
        <v>12326300</v>
      </c>
      <c r="G134" s="253">
        <v>6</v>
      </c>
      <c r="H134" s="246">
        <v>43318</v>
      </c>
      <c r="I134" s="246">
        <v>43502</v>
      </c>
      <c r="J134" s="261" t="s">
        <v>1147</v>
      </c>
      <c r="K134" s="252" t="s">
        <v>1389</v>
      </c>
      <c r="L134" s="255" t="s">
        <v>1149</v>
      </c>
      <c r="M134" s="256">
        <v>72</v>
      </c>
      <c r="N134" s="256">
        <v>52.75</v>
      </c>
      <c r="O134" s="257" t="s">
        <v>1344</v>
      </c>
      <c r="P134" s="302"/>
      <c r="Q134" s="489" t="str">
        <f t="shared" ref="Q134:Q197" si="2">T134</f>
        <v>Flex</v>
      </c>
      <c r="R134" s="302"/>
      <c r="S134" s="302"/>
      <c r="T134" s="366" t="s">
        <v>1344</v>
      </c>
      <c r="U134" s="362"/>
      <c r="V134" s="358"/>
      <c r="W134" s="255" t="s">
        <v>1149</v>
      </c>
      <c r="X134" s="256">
        <v>72</v>
      </c>
      <c r="Y134" s="256">
        <v>52.75</v>
      </c>
      <c r="Z134" s="367" t="s">
        <v>1164</v>
      </c>
      <c r="AA134" s="367" t="s">
        <v>1388</v>
      </c>
      <c r="AB134" s="368" t="s">
        <v>1149</v>
      </c>
      <c r="AC134" s="369">
        <v>72</v>
      </c>
      <c r="AD134" s="369">
        <v>52.75</v>
      </c>
    </row>
    <row r="135" spans="1:30" s="296" customFormat="1" hidden="1" x14ac:dyDescent="0.25">
      <c r="A135" s="249" t="s">
        <v>1371</v>
      </c>
      <c r="B135" s="302" t="s">
        <v>1471</v>
      </c>
      <c r="C135" s="287" t="s">
        <v>846</v>
      </c>
      <c r="D135" s="287" t="s">
        <v>847</v>
      </c>
      <c r="E135" s="288" t="s">
        <v>848</v>
      </c>
      <c r="F135" s="288">
        <v>12324733</v>
      </c>
      <c r="G135" s="253">
        <v>6</v>
      </c>
      <c r="H135" s="246">
        <v>43815</v>
      </c>
      <c r="I135" s="246">
        <v>43998</v>
      </c>
      <c r="J135" s="261" t="s">
        <v>1343</v>
      </c>
      <c r="K135" s="252" t="s">
        <v>1389</v>
      </c>
      <c r="L135" s="255" t="s">
        <v>1149</v>
      </c>
      <c r="M135" s="256">
        <v>80</v>
      </c>
      <c r="N135" s="256">
        <v>58.590889116742346</v>
      </c>
      <c r="O135" s="257" t="s">
        <v>1344</v>
      </c>
      <c r="P135" s="302"/>
      <c r="Q135" s="489" t="str">
        <f t="shared" si="2"/>
        <v>Flex</v>
      </c>
      <c r="R135" s="246">
        <v>43847</v>
      </c>
      <c r="S135" s="204" t="s">
        <v>2348</v>
      </c>
      <c r="T135" s="366" t="s">
        <v>1344</v>
      </c>
      <c r="U135" s="362">
        <v>43550</v>
      </c>
      <c r="V135" s="358" t="s">
        <v>1685</v>
      </c>
      <c r="W135" s="255" t="s">
        <v>1149</v>
      </c>
      <c r="X135" s="256">
        <v>72</v>
      </c>
      <c r="Y135" s="256">
        <v>52.95</v>
      </c>
      <c r="Z135" s="367" t="s">
        <v>1392</v>
      </c>
      <c r="AA135" s="367" t="s">
        <v>1393</v>
      </c>
      <c r="AB135" s="368" t="s">
        <v>1149</v>
      </c>
      <c r="AC135" s="369">
        <v>72</v>
      </c>
      <c r="AD135" s="369">
        <v>53.7</v>
      </c>
    </row>
    <row r="136" spans="1:30" s="296" customFormat="1" hidden="1" x14ac:dyDescent="0.25">
      <c r="A136" s="249" t="s">
        <v>1372</v>
      </c>
      <c r="B136" s="302" t="s">
        <v>1471</v>
      </c>
      <c r="C136" s="287" t="s">
        <v>846</v>
      </c>
      <c r="D136" s="287" t="s">
        <v>847</v>
      </c>
      <c r="E136" s="288" t="s">
        <v>848</v>
      </c>
      <c r="F136" s="288">
        <v>12324733</v>
      </c>
      <c r="G136" s="253">
        <v>6</v>
      </c>
      <c r="H136" s="246">
        <v>43640</v>
      </c>
      <c r="I136" s="246">
        <v>43793</v>
      </c>
      <c r="J136" s="261" t="s">
        <v>1143</v>
      </c>
      <c r="K136" s="252" t="s">
        <v>1389</v>
      </c>
      <c r="L136" s="255" t="s">
        <v>1149</v>
      </c>
      <c r="M136" s="256">
        <v>72</v>
      </c>
      <c r="N136" s="256">
        <v>52.75</v>
      </c>
      <c r="O136" s="257" t="s">
        <v>1344</v>
      </c>
      <c r="P136" s="302"/>
      <c r="Q136" s="489" t="str">
        <f t="shared" si="2"/>
        <v>Flex</v>
      </c>
      <c r="R136" s="302"/>
      <c r="S136" s="302"/>
      <c r="T136" s="366" t="s">
        <v>1344</v>
      </c>
      <c r="U136" s="362">
        <v>43668</v>
      </c>
      <c r="V136" s="358" t="s">
        <v>1856</v>
      </c>
      <c r="W136" s="255" t="s">
        <v>1149</v>
      </c>
      <c r="X136" s="256">
        <v>72</v>
      </c>
      <c r="Y136" s="256">
        <v>52.75</v>
      </c>
      <c r="Z136" s="367" t="s">
        <v>1164</v>
      </c>
      <c r="AA136" s="367" t="s">
        <v>1388</v>
      </c>
      <c r="AB136" s="368" t="s">
        <v>1149</v>
      </c>
      <c r="AC136" s="369">
        <v>72</v>
      </c>
      <c r="AD136" s="369">
        <v>52.75</v>
      </c>
    </row>
    <row r="137" spans="1:30" hidden="1" x14ac:dyDescent="0.25">
      <c r="A137" s="358" t="s">
        <v>1373</v>
      </c>
      <c r="B137" s="372" t="s">
        <v>1494</v>
      </c>
      <c r="C137" s="359" t="s">
        <v>846</v>
      </c>
      <c r="D137" s="359" t="s">
        <v>847</v>
      </c>
      <c r="E137" s="360" t="s">
        <v>848</v>
      </c>
      <c r="F137" s="360">
        <v>12326184</v>
      </c>
      <c r="G137" s="361">
        <v>6</v>
      </c>
      <c r="H137" s="373">
        <v>43587</v>
      </c>
      <c r="I137" s="373">
        <v>43771</v>
      </c>
      <c r="J137" s="363" t="s">
        <v>1139</v>
      </c>
      <c r="K137" s="371" t="s">
        <v>1389</v>
      </c>
      <c r="L137" s="368" t="s">
        <v>1149</v>
      </c>
      <c r="M137" s="369">
        <v>80</v>
      </c>
      <c r="N137" s="369">
        <v>58.87</v>
      </c>
      <c r="O137" s="366" t="s">
        <v>1344</v>
      </c>
      <c r="P137" s="372"/>
      <c r="Q137" s="489" t="str">
        <f t="shared" si="2"/>
        <v>Flex</v>
      </c>
      <c r="R137" s="372"/>
      <c r="S137" s="372"/>
      <c r="T137" s="366" t="s">
        <v>1344</v>
      </c>
      <c r="U137" s="362">
        <v>43656</v>
      </c>
      <c r="V137" s="358" t="s">
        <v>1793</v>
      </c>
      <c r="W137" s="368" t="s">
        <v>1149</v>
      </c>
      <c r="X137" s="369">
        <v>80</v>
      </c>
      <c r="Y137" s="369">
        <v>58.87</v>
      </c>
      <c r="Z137" s="367" t="s">
        <v>1392</v>
      </c>
      <c r="AA137" s="367" t="s">
        <v>1393</v>
      </c>
      <c r="AB137" s="368" t="s">
        <v>1149</v>
      </c>
      <c r="AC137" s="369">
        <v>72</v>
      </c>
      <c r="AD137" s="369">
        <v>53.7</v>
      </c>
    </row>
    <row r="138" spans="1:30" s="296" customFormat="1" hidden="1" x14ac:dyDescent="0.25">
      <c r="A138" s="249" t="s">
        <v>1374</v>
      </c>
      <c r="B138" s="302" t="s">
        <v>1494</v>
      </c>
      <c r="C138" s="287" t="s">
        <v>846</v>
      </c>
      <c r="D138" s="287" t="s">
        <v>847</v>
      </c>
      <c r="E138" s="288" t="s">
        <v>848</v>
      </c>
      <c r="F138" s="288">
        <v>12326184</v>
      </c>
      <c r="G138" s="253">
        <v>6</v>
      </c>
      <c r="H138" s="304">
        <v>43761</v>
      </c>
      <c r="I138" s="304">
        <v>43944</v>
      </c>
      <c r="J138" s="261" t="s">
        <v>1145</v>
      </c>
      <c r="K138" s="252" t="s">
        <v>1389</v>
      </c>
      <c r="L138" s="255" t="s">
        <v>1149</v>
      </c>
      <c r="M138" s="256">
        <v>80</v>
      </c>
      <c r="N138" s="256">
        <v>57.88</v>
      </c>
      <c r="O138" s="257" t="s">
        <v>1344</v>
      </c>
      <c r="P138" s="302"/>
      <c r="Q138" s="489" t="str">
        <f t="shared" si="2"/>
        <v>Flex</v>
      </c>
      <c r="R138" s="302"/>
      <c r="S138" s="302"/>
      <c r="T138" s="366" t="s">
        <v>1344</v>
      </c>
      <c r="U138" s="362">
        <v>43815</v>
      </c>
      <c r="V138" s="358" t="s">
        <v>2300</v>
      </c>
      <c r="W138" s="255" t="s">
        <v>1149</v>
      </c>
      <c r="X138" s="256">
        <v>80</v>
      </c>
      <c r="Y138" s="256">
        <v>57.88</v>
      </c>
      <c r="Z138" s="367" t="s">
        <v>1394</v>
      </c>
      <c r="AA138" s="367" t="s">
        <v>1683</v>
      </c>
      <c r="AB138" s="368" t="s">
        <v>1149</v>
      </c>
      <c r="AC138" s="369">
        <v>72</v>
      </c>
      <c r="AD138" s="369">
        <v>52.26</v>
      </c>
    </row>
    <row r="139" spans="1:30" s="296" customFormat="1" hidden="1" x14ac:dyDescent="0.25">
      <c r="A139" s="249" t="s">
        <v>1375</v>
      </c>
      <c r="B139" s="302" t="s">
        <v>1485</v>
      </c>
      <c r="C139" s="287" t="s">
        <v>846</v>
      </c>
      <c r="D139" s="287" t="s">
        <v>847</v>
      </c>
      <c r="E139" s="288" t="s">
        <v>848</v>
      </c>
      <c r="F139" s="288">
        <v>12326187</v>
      </c>
      <c r="G139" s="253">
        <v>6</v>
      </c>
      <c r="H139" s="246">
        <v>43815</v>
      </c>
      <c r="I139" s="246">
        <v>43998</v>
      </c>
      <c r="J139" s="261" t="s">
        <v>1343</v>
      </c>
      <c r="K139" s="252" t="s">
        <v>1389</v>
      </c>
      <c r="L139" s="255" t="s">
        <v>1149</v>
      </c>
      <c r="M139" s="256">
        <v>80</v>
      </c>
      <c r="N139" s="256">
        <v>58.590889116742346</v>
      </c>
      <c r="O139" s="257" t="s">
        <v>1344</v>
      </c>
      <c r="P139" s="302"/>
      <c r="Q139" s="489" t="str">
        <f t="shared" si="2"/>
        <v>Flex</v>
      </c>
      <c r="R139" s="246">
        <v>43847</v>
      </c>
      <c r="S139" s="204" t="s">
        <v>2348</v>
      </c>
      <c r="T139" s="366" t="s">
        <v>1344</v>
      </c>
      <c r="U139" s="362">
        <v>43550</v>
      </c>
      <c r="V139" s="358" t="s">
        <v>1685</v>
      </c>
      <c r="W139" s="255" t="s">
        <v>1149</v>
      </c>
      <c r="X139" s="256">
        <v>72</v>
      </c>
      <c r="Y139" s="256">
        <v>52.95</v>
      </c>
      <c r="Z139" s="367" t="s">
        <v>1392</v>
      </c>
      <c r="AA139" s="367" t="s">
        <v>1393</v>
      </c>
      <c r="AB139" s="368" t="s">
        <v>1149</v>
      </c>
      <c r="AC139" s="369">
        <v>72</v>
      </c>
      <c r="AD139" s="369">
        <v>53.7</v>
      </c>
    </row>
    <row r="140" spans="1:30" s="296" customFormat="1" hidden="1" x14ac:dyDescent="0.25">
      <c r="A140" s="249" t="s">
        <v>1376</v>
      </c>
      <c r="B140" s="302" t="s">
        <v>1485</v>
      </c>
      <c r="C140" s="287" t="s">
        <v>846</v>
      </c>
      <c r="D140" s="287" t="s">
        <v>847</v>
      </c>
      <c r="E140" s="288" t="s">
        <v>848</v>
      </c>
      <c r="F140" s="288">
        <v>12326187</v>
      </c>
      <c r="G140" s="253">
        <v>6</v>
      </c>
      <c r="H140" s="246">
        <v>43640</v>
      </c>
      <c r="I140" s="246">
        <v>43783</v>
      </c>
      <c r="J140" s="261" t="s">
        <v>1143</v>
      </c>
      <c r="K140" s="252" t="s">
        <v>1389</v>
      </c>
      <c r="L140" s="255" t="s">
        <v>1149</v>
      </c>
      <c r="M140" s="256">
        <v>72</v>
      </c>
      <c r="N140" s="256">
        <v>52.75</v>
      </c>
      <c r="O140" s="257" t="s">
        <v>1344</v>
      </c>
      <c r="P140" s="302"/>
      <c r="Q140" s="489" t="str">
        <f t="shared" si="2"/>
        <v>Flex</v>
      </c>
      <c r="R140" s="302"/>
      <c r="S140" s="302"/>
      <c r="T140" s="366" t="s">
        <v>1344</v>
      </c>
      <c r="U140" s="362">
        <v>43668</v>
      </c>
      <c r="V140" s="358" t="s">
        <v>1856</v>
      </c>
      <c r="W140" s="255" t="s">
        <v>1149</v>
      </c>
      <c r="X140" s="256">
        <v>72</v>
      </c>
      <c r="Y140" s="256">
        <v>52.75</v>
      </c>
      <c r="Z140" s="367" t="s">
        <v>1164</v>
      </c>
      <c r="AA140" s="367" t="s">
        <v>1388</v>
      </c>
      <c r="AB140" s="368" t="s">
        <v>1149</v>
      </c>
      <c r="AC140" s="369">
        <v>72</v>
      </c>
      <c r="AD140" s="369">
        <v>52.75</v>
      </c>
    </row>
    <row r="141" spans="1:30" s="296" customFormat="1" hidden="1" x14ac:dyDescent="0.25">
      <c r="A141" s="249" t="s">
        <v>1377</v>
      </c>
      <c r="B141" s="302" t="s">
        <v>1486</v>
      </c>
      <c r="C141" s="287" t="s">
        <v>846</v>
      </c>
      <c r="D141" s="287" t="s">
        <v>847</v>
      </c>
      <c r="E141" s="288" t="s">
        <v>848</v>
      </c>
      <c r="F141" s="288">
        <v>12326180</v>
      </c>
      <c r="G141" s="253">
        <v>6</v>
      </c>
      <c r="H141" s="246">
        <v>43815</v>
      </c>
      <c r="I141" s="246">
        <v>43998</v>
      </c>
      <c r="J141" s="261" t="s">
        <v>1343</v>
      </c>
      <c r="K141" s="252" t="s">
        <v>1389</v>
      </c>
      <c r="L141" s="255" t="s">
        <v>1149</v>
      </c>
      <c r="M141" s="256">
        <v>80</v>
      </c>
      <c r="N141" s="256">
        <v>58.590889116742346</v>
      </c>
      <c r="O141" s="257" t="s">
        <v>1344</v>
      </c>
      <c r="P141" s="302"/>
      <c r="Q141" s="489" t="str">
        <f t="shared" ref="Q141" si="3">T141</f>
        <v>Flex</v>
      </c>
      <c r="R141" s="246">
        <v>43847</v>
      </c>
      <c r="S141" s="204" t="s">
        <v>2348</v>
      </c>
      <c r="T141" s="366" t="s">
        <v>1344</v>
      </c>
      <c r="U141" s="362">
        <v>43550</v>
      </c>
      <c r="V141" s="358" t="s">
        <v>1685</v>
      </c>
      <c r="W141" s="255" t="s">
        <v>1149</v>
      </c>
      <c r="X141" s="256">
        <v>72</v>
      </c>
      <c r="Y141" s="256">
        <v>52.95</v>
      </c>
      <c r="Z141" s="367" t="s">
        <v>1392</v>
      </c>
      <c r="AA141" s="367" t="s">
        <v>1393</v>
      </c>
      <c r="AB141" s="368" t="s">
        <v>1149</v>
      </c>
      <c r="AC141" s="369">
        <v>72</v>
      </c>
      <c r="AD141" s="369">
        <v>53.7</v>
      </c>
    </row>
    <row r="142" spans="1:30" s="296" customFormat="1" hidden="1" x14ac:dyDescent="0.25">
      <c r="A142" s="249" t="s">
        <v>1378</v>
      </c>
      <c r="B142" s="302" t="s">
        <v>1486</v>
      </c>
      <c r="C142" s="287" t="s">
        <v>846</v>
      </c>
      <c r="D142" s="287" t="s">
        <v>847</v>
      </c>
      <c r="E142" s="288" t="s">
        <v>848</v>
      </c>
      <c r="F142" s="288">
        <v>12326180</v>
      </c>
      <c r="G142" s="253">
        <v>6</v>
      </c>
      <c r="H142" s="246">
        <v>43640</v>
      </c>
      <c r="I142" s="246">
        <v>43793</v>
      </c>
      <c r="J142" s="261" t="s">
        <v>1143</v>
      </c>
      <c r="K142" s="252" t="s">
        <v>1389</v>
      </c>
      <c r="L142" s="255" t="s">
        <v>1149</v>
      </c>
      <c r="M142" s="256">
        <v>72</v>
      </c>
      <c r="N142" s="256">
        <v>52.75</v>
      </c>
      <c r="O142" s="257" t="s">
        <v>1344</v>
      </c>
      <c r="P142" s="302"/>
      <c r="Q142" s="489" t="str">
        <f t="shared" si="2"/>
        <v>Flex</v>
      </c>
      <c r="R142" s="302"/>
      <c r="S142" s="302"/>
      <c r="T142" s="366" t="s">
        <v>1344</v>
      </c>
      <c r="U142" s="362">
        <v>43668</v>
      </c>
      <c r="V142" s="358" t="s">
        <v>1856</v>
      </c>
      <c r="W142" s="255" t="s">
        <v>1149</v>
      </c>
      <c r="X142" s="256">
        <v>72</v>
      </c>
      <c r="Y142" s="256">
        <v>52.75</v>
      </c>
      <c r="Z142" s="367" t="s">
        <v>1164</v>
      </c>
      <c r="AA142" s="367" t="s">
        <v>1388</v>
      </c>
      <c r="AB142" s="368" t="s">
        <v>1149</v>
      </c>
      <c r="AC142" s="369">
        <v>72</v>
      </c>
      <c r="AD142" s="369">
        <v>52.75</v>
      </c>
    </row>
    <row r="143" spans="1:30" s="296" customFormat="1" hidden="1" x14ac:dyDescent="0.25">
      <c r="A143" s="249" t="s">
        <v>1379</v>
      </c>
      <c r="B143" s="302" t="s">
        <v>1487</v>
      </c>
      <c r="C143" s="287" t="s">
        <v>846</v>
      </c>
      <c r="D143" s="287" t="s">
        <v>847</v>
      </c>
      <c r="E143" s="288" t="s">
        <v>848</v>
      </c>
      <c r="F143" s="288">
        <v>12326190</v>
      </c>
      <c r="G143" s="253">
        <v>6</v>
      </c>
      <c r="H143" s="246">
        <v>43815</v>
      </c>
      <c r="I143" s="246">
        <v>43998</v>
      </c>
      <c r="J143" s="261" t="s">
        <v>1343</v>
      </c>
      <c r="K143" s="252" t="s">
        <v>1389</v>
      </c>
      <c r="L143" s="255" t="s">
        <v>1149</v>
      </c>
      <c r="M143" s="256">
        <v>80</v>
      </c>
      <c r="N143" s="256">
        <v>58.590889116742346</v>
      </c>
      <c r="O143" s="257" t="s">
        <v>1344</v>
      </c>
      <c r="P143" s="302"/>
      <c r="Q143" s="489" t="str">
        <f t="shared" si="2"/>
        <v>Flex</v>
      </c>
      <c r="R143" s="246">
        <v>43847</v>
      </c>
      <c r="S143" s="204" t="s">
        <v>2348</v>
      </c>
      <c r="T143" s="366" t="s">
        <v>1344</v>
      </c>
      <c r="U143" s="362">
        <v>43550</v>
      </c>
      <c r="V143" s="358" t="s">
        <v>1685</v>
      </c>
      <c r="W143" s="255" t="s">
        <v>1149</v>
      </c>
      <c r="X143" s="256">
        <v>72</v>
      </c>
      <c r="Y143" s="256">
        <v>52.95</v>
      </c>
      <c r="Z143" s="367" t="s">
        <v>1392</v>
      </c>
      <c r="AA143" s="367" t="s">
        <v>1393</v>
      </c>
      <c r="AB143" s="368" t="s">
        <v>1149</v>
      </c>
      <c r="AC143" s="369">
        <v>72</v>
      </c>
      <c r="AD143" s="369">
        <v>53.7</v>
      </c>
    </row>
    <row r="144" spans="1:30" s="296" customFormat="1" hidden="1" x14ac:dyDescent="0.25">
      <c r="A144" s="249" t="s">
        <v>1380</v>
      </c>
      <c r="B144" s="302" t="s">
        <v>1487</v>
      </c>
      <c r="C144" s="287" t="s">
        <v>846</v>
      </c>
      <c r="D144" s="287" t="s">
        <v>847</v>
      </c>
      <c r="E144" s="288" t="s">
        <v>848</v>
      </c>
      <c r="F144" s="288">
        <v>12326190</v>
      </c>
      <c r="G144" s="253">
        <v>6</v>
      </c>
      <c r="H144" s="246">
        <v>43640</v>
      </c>
      <c r="I144" s="246">
        <v>43793</v>
      </c>
      <c r="J144" s="261" t="s">
        <v>1143</v>
      </c>
      <c r="K144" s="252" t="s">
        <v>1389</v>
      </c>
      <c r="L144" s="255" t="s">
        <v>1149</v>
      </c>
      <c r="M144" s="256">
        <v>72</v>
      </c>
      <c r="N144" s="256">
        <v>52.75</v>
      </c>
      <c r="O144" s="257" t="s">
        <v>1344</v>
      </c>
      <c r="P144" s="302"/>
      <c r="Q144" s="489" t="str">
        <f t="shared" si="2"/>
        <v>Flex</v>
      </c>
      <c r="R144" s="302"/>
      <c r="S144" s="302"/>
      <c r="T144" s="366" t="s">
        <v>1344</v>
      </c>
      <c r="U144" s="362">
        <v>43668</v>
      </c>
      <c r="V144" s="358" t="s">
        <v>1856</v>
      </c>
      <c r="W144" s="255" t="s">
        <v>1149</v>
      </c>
      <c r="X144" s="256">
        <v>72</v>
      </c>
      <c r="Y144" s="256">
        <v>52.75</v>
      </c>
      <c r="Z144" s="367" t="s">
        <v>1164</v>
      </c>
      <c r="AA144" s="367" t="s">
        <v>1388</v>
      </c>
      <c r="AB144" s="368" t="s">
        <v>1149</v>
      </c>
      <c r="AC144" s="369">
        <v>72</v>
      </c>
      <c r="AD144" s="369">
        <v>52.75</v>
      </c>
    </row>
    <row r="145" spans="1:30" s="296" customFormat="1" hidden="1" x14ac:dyDescent="0.25">
      <c r="A145" s="249" t="s">
        <v>1381</v>
      </c>
      <c r="B145" s="302" t="s">
        <v>1488</v>
      </c>
      <c r="C145" s="287" t="s">
        <v>846</v>
      </c>
      <c r="D145" s="287" t="s">
        <v>847</v>
      </c>
      <c r="E145" s="288" t="s">
        <v>848</v>
      </c>
      <c r="F145" s="288">
        <v>12326279</v>
      </c>
      <c r="G145" s="253">
        <v>6</v>
      </c>
      <c r="H145" s="246">
        <v>43815</v>
      </c>
      <c r="I145" s="246">
        <v>43998</v>
      </c>
      <c r="J145" s="261" t="s">
        <v>1343</v>
      </c>
      <c r="K145" s="252" t="s">
        <v>1389</v>
      </c>
      <c r="L145" s="255" t="s">
        <v>1149</v>
      </c>
      <c r="M145" s="256">
        <v>80</v>
      </c>
      <c r="N145" s="256">
        <v>58.590889116742346</v>
      </c>
      <c r="O145" s="257" t="s">
        <v>1344</v>
      </c>
      <c r="P145" s="302"/>
      <c r="Q145" s="489" t="str">
        <f t="shared" si="2"/>
        <v>Flex</v>
      </c>
      <c r="R145" s="246">
        <v>43847</v>
      </c>
      <c r="S145" s="204" t="s">
        <v>2348</v>
      </c>
      <c r="T145" s="366" t="s">
        <v>1344</v>
      </c>
      <c r="U145" s="362">
        <v>43551</v>
      </c>
      <c r="V145" s="358" t="s">
        <v>1688</v>
      </c>
      <c r="W145" s="255" t="s">
        <v>1149</v>
      </c>
      <c r="X145" s="256">
        <v>72</v>
      </c>
      <c r="Y145" s="256">
        <v>52.95</v>
      </c>
      <c r="Z145" s="367" t="s">
        <v>1392</v>
      </c>
      <c r="AA145" s="367" t="s">
        <v>1393</v>
      </c>
      <c r="AB145" s="368" t="s">
        <v>1149</v>
      </c>
      <c r="AC145" s="369">
        <v>72</v>
      </c>
      <c r="AD145" s="369">
        <v>53.7</v>
      </c>
    </row>
    <row r="146" spans="1:30" s="296" customFormat="1" hidden="1" x14ac:dyDescent="0.25">
      <c r="A146" s="249" t="s">
        <v>1382</v>
      </c>
      <c r="B146" s="302" t="s">
        <v>1488</v>
      </c>
      <c r="C146" s="287" t="s">
        <v>846</v>
      </c>
      <c r="D146" s="287" t="s">
        <v>847</v>
      </c>
      <c r="E146" s="288" t="s">
        <v>848</v>
      </c>
      <c r="F146" s="288">
        <v>12326279</v>
      </c>
      <c r="G146" s="253">
        <v>6</v>
      </c>
      <c r="H146" s="246">
        <v>43640</v>
      </c>
      <c r="I146" s="246">
        <v>43793</v>
      </c>
      <c r="J146" s="261" t="s">
        <v>1143</v>
      </c>
      <c r="K146" s="252" t="s">
        <v>1389</v>
      </c>
      <c r="L146" s="255" t="s">
        <v>1149</v>
      </c>
      <c r="M146" s="256">
        <v>72</v>
      </c>
      <c r="N146" s="256">
        <v>52.75</v>
      </c>
      <c r="O146" s="257" t="s">
        <v>1344</v>
      </c>
      <c r="P146" s="302"/>
      <c r="Q146" s="489" t="str">
        <f t="shared" si="2"/>
        <v>Flex</v>
      </c>
      <c r="R146" s="302"/>
      <c r="S146" s="302"/>
      <c r="T146" s="366" t="s">
        <v>1344</v>
      </c>
      <c r="U146" s="362">
        <v>43668</v>
      </c>
      <c r="V146" s="358" t="s">
        <v>1856</v>
      </c>
      <c r="W146" s="255" t="s">
        <v>1149</v>
      </c>
      <c r="X146" s="256">
        <v>72</v>
      </c>
      <c r="Y146" s="256">
        <v>52.75</v>
      </c>
      <c r="Z146" s="367" t="s">
        <v>1164</v>
      </c>
      <c r="AA146" s="367" t="s">
        <v>1388</v>
      </c>
      <c r="AB146" s="368" t="s">
        <v>1149</v>
      </c>
      <c r="AC146" s="369">
        <v>72</v>
      </c>
      <c r="AD146" s="369">
        <v>52.75</v>
      </c>
    </row>
    <row r="147" spans="1:30" s="296" customFormat="1" hidden="1" x14ac:dyDescent="0.25">
      <c r="A147" s="249" t="s">
        <v>1383</v>
      </c>
      <c r="B147" s="302" t="s">
        <v>1489</v>
      </c>
      <c r="C147" s="287" t="s">
        <v>887</v>
      </c>
      <c r="D147" s="287" t="s">
        <v>888</v>
      </c>
      <c r="E147" s="288" t="s">
        <v>889</v>
      </c>
      <c r="F147" s="288">
        <v>1009032663</v>
      </c>
      <c r="G147" s="253">
        <v>6</v>
      </c>
      <c r="H147" s="246">
        <v>43518</v>
      </c>
      <c r="I147" s="246">
        <v>43699</v>
      </c>
      <c r="J147" s="261" t="s">
        <v>1148</v>
      </c>
      <c r="K147" s="252" t="s">
        <v>1389</v>
      </c>
      <c r="L147" s="255" t="s">
        <v>1149</v>
      </c>
      <c r="M147" s="256">
        <v>80</v>
      </c>
      <c r="N147" s="256">
        <v>59.29</v>
      </c>
      <c r="O147" s="257" t="s">
        <v>1344</v>
      </c>
      <c r="P147" s="302"/>
      <c r="Q147" s="489" t="str">
        <f t="shared" si="2"/>
        <v>Flex</v>
      </c>
      <c r="R147" s="302"/>
      <c r="S147" s="302"/>
      <c r="T147" s="366" t="s">
        <v>1344</v>
      </c>
      <c r="U147" s="362">
        <v>43551</v>
      </c>
      <c r="V147" s="358" t="s">
        <v>1688</v>
      </c>
      <c r="W147" s="255" t="s">
        <v>1149</v>
      </c>
      <c r="X147" s="256">
        <v>80</v>
      </c>
      <c r="Y147" s="256">
        <v>59.29</v>
      </c>
      <c r="Z147" s="367" t="s">
        <v>1392</v>
      </c>
      <c r="AA147" s="367" t="s">
        <v>1393</v>
      </c>
      <c r="AB147" s="368" t="s">
        <v>1149</v>
      </c>
      <c r="AC147" s="369">
        <v>64</v>
      </c>
      <c r="AD147" s="369">
        <v>47.74</v>
      </c>
    </row>
    <row r="148" spans="1:30" s="296" customFormat="1" hidden="1" x14ac:dyDescent="0.25">
      <c r="A148" s="249" t="s">
        <v>1384</v>
      </c>
      <c r="B148" s="302" t="s">
        <v>1489</v>
      </c>
      <c r="C148" s="287" t="s">
        <v>887</v>
      </c>
      <c r="D148" s="287" t="s">
        <v>888</v>
      </c>
      <c r="E148" s="288" t="s">
        <v>889</v>
      </c>
      <c r="F148" s="288">
        <v>1009032663</v>
      </c>
      <c r="G148" s="253">
        <v>6</v>
      </c>
      <c r="H148" s="246">
        <v>43711</v>
      </c>
      <c r="I148" s="246">
        <v>43893</v>
      </c>
      <c r="J148" s="261" t="s">
        <v>1138</v>
      </c>
      <c r="K148" s="252" t="s">
        <v>1389</v>
      </c>
      <c r="L148" s="255" t="s">
        <v>1149</v>
      </c>
      <c r="M148" s="256">
        <v>64</v>
      </c>
      <c r="N148" s="256">
        <v>46.89</v>
      </c>
      <c r="O148" s="257" t="s">
        <v>1344</v>
      </c>
      <c r="P148" s="302"/>
      <c r="Q148" s="489" t="str">
        <f t="shared" si="2"/>
        <v>Flex</v>
      </c>
      <c r="R148" s="302"/>
      <c r="S148" s="302"/>
      <c r="T148" s="366" t="s">
        <v>1344</v>
      </c>
      <c r="U148" s="362">
        <v>43735</v>
      </c>
      <c r="V148" s="249" t="s">
        <v>1871</v>
      </c>
      <c r="W148" s="255" t="s">
        <v>1149</v>
      </c>
      <c r="X148" s="256">
        <v>64</v>
      </c>
      <c r="Y148" s="256">
        <v>46.89</v>
      </c>
      <c r="Z148" s="367" t="s">
        <v>1164</v>
      </c>
      <c r="AA148" s="367" t="s">
        <v>1388</v>
      </c>
      <c r="AB148" s="368" t="s">
        <v>1149</v>
      </c>
      <c r="AC148" s="369">
        <v>64</v>
      </c>
      <c r="AD148" s="369">
        <v>46.89</v>
      </c>
    </row>
    <row r="149" spans="1:30" s="296" customFormat="1" hidden="1" x14ac:dyDescent="0.25">
      <c r="A149" s="249" t="s">
        <v>1473</v>
      </c>
      <c r="B149" s="302" t="s">
        <v>1490</v>
      </c>
      <c r="C149" s="287" t="s">
        <v>884</v>
      </c>
      <c r="D149" s="287" t="s">
        <v>881</v>
      </c>
      <c r="E149" s="288" t="s">
        <v>885</v>
      </c>
      <c r="F149" s="288" t="s">
        <v>886</v>
      </c>
      <c r="G149" s="253">
        <v>6</v>
      </c>
      <c r="H149" s="246">
        <v>43524</v>
      </c>
      <c r="I149" s="246">
        <v>43705</v>
      </c>
      <c r="J149" s="261" t="s">
        <v>1148</v>
      </c>
      <c r="K149" s="252" t="s">
        <v>1389</v>
      </c>
      <c r="L149" s="255" t="s">
        <v>1149</v>
      </c>
      <c r="M149" s="256">
        <v>32</v>
      </c>
      <c r="N149" s="256">
        <v>23.72</v>
      </c>
      <c r="O149" s="257" t="s">
        <v>1344</v>
      </c>
      <c r="P149" s="302"/>
      <c r="Q149" s="489" t="str">
        <f t="shared" si="2"/>
        <v>Flex</v>
      </c>
      <c r="R149" s="302"/>
      <c r="S149" s="302"/>
      <c r="T149" s="366" t="s">
        <v>1344</v>
      </c>
      <c r="U149" s="362">
        <v>43551</v>
      </c>
      <c r="V149" s="358" t="s">
        <v>1688</v>
      </c>
      <c r="W149" s="255" t="s">
        <v>1149</v>
      </c>
      <c r="X149" s="256">
        <v>32</v>
      </c>
      <c r="Y149" s="256">
        <v>23.72</v>
      </c>
      <c r="Z149" s="367" t="s">
        <v>1392</v>
      </c>
      <c r="AA149" s="367" t="s">
        <v>1393</v>
      </c>
      <c r="AB149" s="368" t="s">
        <v>1149</v>
      </c>
      <c r="AC149" s="369">
        <v>32</v>
      </c>
      <c r="AD149" s="369">
        <v>23.87</v>
      </c>
    </row>
    <row r="150" spans="1:30" s="296" customFormat="1" hidden="1" x14ac:dyDescent="0.25">
      <c r="A150" s="249" t="s">
        <v>1474</v>
      </c>
      <c r="B150" s="302" t="s">
        <v>1490</v>
      </c>
      <c r="C150" s="287" t="s">
        <v>884</v>
      </c>
      <c r="D150" s="287" t="s">
        <v>881</v>
      </c>
      <c r="E150" s="288" t="s">
        <v>885</v>
      </c>
      <c r="F150" s="288" t="s">
        <v>886</v>
      </c>
      <c r="G150" s="253">
        <v>6</v>
      </c>
      <c r="H150" s="246">
        <v>43704</v>
      </c>
      <c r="I150" s="246">
        <v>43888</v>
      </c>
      <c r="J150" s="261" t="s">
        <v>1147</v>
      </c>
      <c r="K150" s="252" t="s">
        <v>1389</v>
      </c>
      <c r="L150" s="255" t="s">
        <v>1149</v>
      </c>
      <c r="M150" s="256">
        <v>32</v>
      </c>
      <c r="N150" s="256">
        <v>23.44</v>
      </c>
      <c r="O150" s="257" t="s">
        <v>1344</v>
      </c>
      <c r="P150" s="302"/>
      <c r="Q150" s="489" t="str">
        <f t="shared" si="2"/>
        <v>Flex</v>
      </c>
      <c r="R150" s="302"/>
      <c r="S150" s="302"/>
      <c r="T150" s="366" t="s">
        <v>1344</v>
      </c>
      <c r="U150" s="362">
        <v>43735</v>
      </c>
      <c r="V150" s="249" t="s">
        <v>1871</v>
      </c>
      <c r="W150" s="255" t="s">
        <v>1149</v>
      </c>
      <c r="X150" s="256">
        <v>32</v>
      </c>
      <c r="Y150" s="256">
        <v>23.44</v>
      </c>
      <c r="Z150" s="367" t="s">
        <v>1164</v>
      </c>
      <c r="AA150" s="367" t="s">
        <v>1388</v>
      </c>
      <c r="AB150" s="368" t="s">
        <v>1149</v>
      </c>
      <c r="AC150" s="369">
        <v>32</v>
      </c>
      <c r="AD150" s="369">
        <v>23.44</v>
      </c>
    </row>
    <row r="151" spans="1:30" s="296" customFormat="1" hidden="1" x14ac:dyDescent="0.25">
      <c r="A151" s="249" t="s">
        <v>1478</v>
      </c>
      <c r="B151" s="302" t="s">
        <v>1491</v>
      </c>
      <c r="C151" s="287" t="s">
        <v>880</v>
      </c>
      <c r="D151" s="287" t="s">
        <v>881</v>
      </c>
      <c r="E151" s="288" t="s">
        <v>882</v>
      </c>
      <c r="F151" s="288" t="s">
        <v>883</v>
      </c>
      <c r="G151" s="253">
        <v>6</v>
      </c>
      <c r="H151" s="246">
        <v>43517</v>
      </c>
      <c r="I151" s="246">
        <v>43698</v>
      </c>
      <c r="J151" s="261" t="s">
        <v>1148</v>
      </c>
      <c r="K151" s="252" t="s">
        <v>1389</v>
      </c>
      <c r="L151" s="255" t="s">
        <v>1149</v>
      </c>
      <c r="M151" s="256">
        <v>27</v>
      </c>
      <c r="N151" s="256">
        <v>20.010000000000002</v>
      </c>
      <c r="O151" s="257" t="s">
        <v>1344</v>
      </c>
      <c r="P151" s="302"/>
      <c r="Q151" s="489" t="str">
        <f t="shared" si="2"/>
        <v>Flex</v>
      </c>
      <c r="R151" s="302"/>
      <c r="S151" s="302"/>
      <c r="T151" s="366" t="s">
        <v>1344</v>
      </c>
      <c r="U151" s="362">
        <v>43551</v>
      </c>
      <c r="V151" s="358" t="s">
        <v>1688</v>
      </c>
      <c r="W151" s="255" t="s">
        <v>1149</v>
      </c>
      <c r="X151" s="256">
        <v>27</v>
      </c>
      <c r="Y151" s="256">
        <v>20.010000000000002</v>
      </c>
      <c r="Z151" s="367" t="s">
        <v>1392</v>
      </c>
      <c r="AA151" s="367" t="s">
        <v>1393</v>
      </c>
      <c r="AB151" s="368" t="s">
        <v>1149</v>
      </c>
      <c r="AC151" s="369">
        <v>24</v>
      </c>
      <c r="AD151" s="369">
        <v>17.899999999999999</v>
      </c>
    </row>
    <row r="152" spans="1:30" s="296" customFormat="1" hidden="1" x14ac:dyDescent="0.25">
      <c r="A152" s="249" t="s">
        <v>1479</v>
      </c>
      <c r="B152" s="302" t="s">
        <v>1491</v>
      </c>
      <c r="C152" s="287" t="s">
        <v>880</v>
      </c>
      <c r="D152" s="287" t="s">
        <v>881</v>
      </c>
      <c r="E152" s="288" t="s">
        <v>882</v>
      </c>
      <c r="F152" s="288" t="s">
        <v>883</v>
      </c>
      <c r="G152" s="253">
        <v>6</v>
      </c>
      <c r="H152" s="246">
        <v>43704</v>
      </c>
      <c r="I152" s="246">
        <v>43888</v>
      </c>
      <c r="J152" s="261" t="s">
        <v>1147</v>
      </c>
      <c r="K152" s="252" t="s">
        <v>1389</v>
      </c>
      <c r="L152" s="255" t="s">
        <v>1149</v>
      </c>
      <c r="M152" s="256">
        <v>32</v>
      </c>
      <c r="N152" s="256">
        <v>23.44</v>
      </c>
      <c r="O152" s="257" t="s">
        <v>1344</v>
      </c>
      <c r="P152" s="302"/>
      <c r="Q152" s="489" t="str">
        <f t="shared" si="2"/>
        <v>Flex</v>
      </c>
      <c r="R152" s="302"/>
      <c r="S152" s="302"/>
      <c r="T152" s="366" t="s">
        <v>1344</v>
      </c>
      <c r="U152" s="362">
        <v>43735</v>
      </c>
      <c r="V152" s="249" t="s">
        <v>1871</v>
      </c>
      <c r="W152" s="255" t="s">
        <v>1149</v>
      </c>
      <c r="X152" s="256">
        <v>32</v>
      </c>
      <c r="Y152" s="256">
        <v>23.44</v>
      </c>
      <c r="Z152" s="367" t="s">
        <v>1164</v>
      </c>
      <c r="AA152" s="367" t="s">
        <v>1388</v>
      </c>
      <c r="AB152" s="368" t="s">
        <v>1149</v>
      </c>
      <c r="AC152" s="369">
        <v>32</v>
      </c>
      <c r="AD152" s="369">
        <v>23.44</v>
      </c>
    </row>
    <row r="153" spans="1:30" hidden="1" x14ac:dyDescent="0.25">
      <c r="A153" s="204" t="s">
        <v>1285</v>
      </c>
      <c r="B153" s="301" t="s">
        <v>1492</v>
      </c>
      <c r="C153" s="238" t="s">
        <v>862</v>
      </c>
      <c r="D153" s="238" t="s">
        <v>1672</v>
      </c>
      <c r="E153" s="239" t="s">
        <v>864</v>
      </c>
      <c r="F153" s="239" t="s">
        <v>865</v>
      </c>
      <c r="G153" s="69">
        <v>12</v>
      </c>
      <c r="H153" s="198">
        <v>43661</v>
      </c>
      <c r="I153" s="198">
        <v>44027</v>
      </c>
      <c r="J153" s="242" t="s">
        <v>1140</v>
      </c>
      <c r="K153" s="27" t="s">
        <v>1390</v>
      </c>
      <c r="L153" s="244" t="s">
        <v>1149</v>
      </c>
      <c r="M153" s="245">
        <v>390</v>
      </c>
      <c r="N153" s="245">
        <v>288.20999999999998</v>
      </c>
      <c r="O153" s="222" t="s">
        <v>1344</v>
      </c>
      <c r="P153" s="301"/>
      <c r="Q153" s="30" t="str">
        <f t="shared" si="2"/>
        <v>Flex</v>
      </c>
      <c r="R153" s="301"/>
      <c r="S153" s="301"/>
      <c r="T153" s="222" t="s">
        <v>1344</v>
      </c>
      <c r="U153" s="198">
        <v>43704</v>
      </c>
      <c r="V153" s="204" t="s">
        <v>1867</v>
      </c>
      <c r="W153" s="244" t="s">
        <v>1149</v>
      </c>
      <c r="X153" s="245">
        <v>390</v>
      </c>
      <c r="Y153" s="245">
        <v>288.20999999999998</v>
      </c>
      <c r="Z153" s="299" t="s">
        <v>1164</v>
      </c>
      <c r="AA153" s="299" t="s">
        <v>1388</v>
      </c>
      <c r="AB153" s="244" t="s">
        <v>1149</v>
      </c>
      <c r="AC153" s="245">
        <v>390</v>
      </c>
      <c r="AD153" s="245">
        <v>285.70999999999998</v>
      </c>
    </row>
    <row r="154" spans="1:30" hidden="1" x14ac:dyDescent="0.25">
      <c r="A154" s="204" t="s">
        <v>1286</v>
      </c>
      <c r="B154" s="54" t="s">
        <v>1849</v>
      </c>
      <c r="C154" s="238" t="s">
        <v>972</v>
      </c>
      <c r="D154" s="238" t="s">
        <v>835</v>
      </c>
      <c r="E154" s="239" t="s">
        <v>973</v>
      </c>
      <c r="F154" s="239" t="s">
        <v>974</v>
      </c>
      <c r="G154" s="69">
        <v>12</v>
      </c>
      <c r="H154" s="198">
        <v>43630</v>
      </c>
      <c r="I154" s="198">
        <v>43996</v>
      </c>
      <c r="J154" s="242" t="s">
        <v>1143</v>
      </c>
      <c r="K154" s="27" t="s">
        <v>1387</v>
      </c>
      <c r="L154" s="244" t="s">
        <v>1150</v>
      </c>
      <c r="M154" s="245">
        <v>15.79</v>
      </c>
      <c r="N154" s="245">
        <v>15.79</v>
      </c>
      <c r="O154" s="222" t="s">
        <v>1344</v>
      </c>
      <c r="P154" s="355" t="s">
        <v>1841</v>
      </c>
      <c r="Q154" s="30" t="str">
        <f t="shared" si="2"/>
        <v>Flex</v>
      </c>
      <c r="R154" s="355"/>
      <c r="S154" s="301"/>
      <c r="T154" s="222" t="s">
        <v>1344</v>
      </c>
      <c r="U154" s="198">
        <v>43668</v>
      </c>
      <c r="V154" s="204" t="s">
        <v>1856</v>
      </c>
      <c r="W154" s="244" t="s">
        <v>1150</v>
      </c>
      <c r="X154" s="245">
        <v>15.79</v>
      </c>
      <c r="Y154" s="245">
        <v>15.79</v>
      </c>
      <c r="Z154" s="299" t="s">
        <v>1392</v>
      </c>
      <c r="AA154" s="299" t="s">
        <v>1393</v>
      </c>
      <c r="AB154" s="244" t="s">
        <v>1150</v>
      </c>
      <c r="AC154" s="245">
        <v>15.79</v>
      </c>
      <c r="AD154" s="245">
        <v>15.79</v>
      </c>
    </row>
    <row r="155" spans="1:30" hidden="1" x14ac:dyDescent="0.25">
      <c r="A155" s="204" t="s">
        <v>1287</v>
      </c>
      <c r="B155" s="54" t="s">
        <v>1849</v>
      </c>
      <c r="C155" s="238" t="s">
        <v>972</v>
      </c>
      <c r="D155" s="238" t="s">
        <v>835</v>
      </c>
      <c r="E155" s="239" t="s">
        <v>973</v>
      </c>
      <c r="F155" s="239" t="s">
        <v>975</v>
      </c>
      <c r="G155" s="69">
        <v>12</v>
      </c>
      <c r="H155" s="198">
        <v>43630</v>
      </c>
      <c r="I155" s="198">
        <v>43996</v>
      </c>
      <c r="J155" s="242" t="s">
        <v>1143</v>
      </c>
      <c r="K155" s="27" t="s">
        <v>1387</v>
      </c>
      <c r="L155" s="244" t="s">
        <v>1150</v>
      </c>
      <c r="M155" s="245">
        <v>15.79</v>
      </c>
      <c r="N155" s="245">
        <v>15.79</v>
      </c>
      <c r="O155" s="222" t="s">
        <v>1344</v>
      </c>
      <c r="P155" s="355" t="s">
        <v>1842</v>
      </c>
      <c r="Q155" s="30" t="str">
        <f t="shared" si="2"/>
        <v>Flex</v>
      </c>
      <c r="R155" s="355"/>
      <c r="S155" s="301"/>
      <c r="T155" s="222" t="s">
        <v>1344</v>
      </c>
      <c r="U155" s="198">
        <v>43668</v>
      </c>
      <c r="V155" s="204" t="s">
        <v>1856</v>
      </c>
      <c r="W155" s="244" t="s">
        <v>1150</v>
      </c>
      <c r="X155" s="245">
        <v>15.79</v>
      </c>
      <c r="Y155" s="245">
        <v>15.79</v>
      </c>
      <c r="Z155" s="299" t="s">
        <v>1392</v>
      </c>
      <c r="AA155" s="299" t="s">
        <v>1393</v>
      </c>
      <c r="AB155" s="244" t="s">
        <v>1150</v>
      </c>
      <c r="AC155" s="245">
        <v>15.79</v>
      </c>
      <c r="AD155" s="245">
        <v>15.79</v>
      </c>
    </row>
    <row r="156" spans="1:30" hidden="1" x14ac:dyDescent="0.25">
      <c r="A156" s="204" t="s">
        <v>1288</v>
      </c>
      <c r="B156" s="54" t="s">
        <v>1850</v>
      </c>
      <c r="C156" s="238" t="s">
        <v>972</v>
      </c>
      <c r="D156" s="238" t="s">
        <v>835</v>
      </c>
      <c r="E156" s="239" t="s">
        <v>973</v>
      </c>
      <c r="F156" s="239" t="s">
        <v>976</v>
      </c>
      <c r="G156" s="69">
        <v>12</v>
      </c>
      <c r="H156" s="198">
        <v>43630</v>
      </c>
      <c r="I156" s="198">
        <v>43996</v>
      </c>
      <c r="J156" s="242" t="s">
        <v>1143</v>
      </c>
      <c r="K156" s="27" t="s">
        <v>1387</v>
      </c>
      <c r="L156" s="244" t="s">
        <v>1150</v>
      </c>
      <c r="M156" s="245">
        <v>15.79</v>
      </c>
      <c r="N156" s="245">
        <v>15.79</v>
      </c>
      <c r="O156" s="222" t="s">
        <v>1344</v>
      </c>
      <c r="P156" s="355" t="s">
        <v>1843</v>
      </c>
      <c r="Q156" s="30" t="str">
        <f t="shared" si="2"/>
        <v>Flex</v>
      </c>
      <c r="R156" s="355"/>
      <c r="S156" s="301"/>
      <c r="T156" s="222" t="s">
        <v>1344</v>
      </c>
      <c r="U156" s="198">
        <v>43668</v>
      </c>
      <c r="V156" s="204" t="s">
        <v>1856</v>
      </c>
      <c r="W156" s="244" t="s">
        <v>1150</v>
      </c>
      <c r="X156" s="245">
        <v>15.79</v>
      </c>
      <c r="Y156" s="245">
        <v>15.79</v>
      </c>
      <c r="Z156" s="299" t="s">
        <v>1392</v>
      </c>
      <c r="AA156" s="299" t="s">
        <v>1393</v>
      </c>
      <c r="AB156" s="244" t="s">
        <v>1150</v>
      </c>
      <c r="AC156" s="245">
        <v>15.79</v>
      </c>
      <c r="AD156" s="245">
        <v>15.79</v>
      </c>
    </row>
    <row r="157" spans="1:30" hidden="1" x14ac:dyDescent="0.25">
      <c r="A157" s="204" t="s">
        <v>1289</v>
      </c>
      <c r="B157" s="54" t="s">
        <v>1851</v>
      </c>
      <c r="C157" s="238" t="s">
        <v>972</v>
      </c>
      <c r="D157" s="238" t="s">
        <v>835</v>
      </c>
      <c r="E157" s="239" t="s">
        <v>973</v>
      </c>
      <c r="F157" s="239" t="s">
        <v>977</v>
      </c>
      <c r="G157" s="69">
        <v>12</v>
      </c>
      <c r="H157" s="198">
        <v>43630</v>
      </c>
      <c r="I157" s="198">
        <v>43996</v>
      </c>
      <c r="J157" s="242" t="s">
        <v>1143</v>
      </c>
      <c r="K157" s="27" t="s">
        <v>1387</v>
      </c>
      <c r="L157" s="244" t="s">
        <v>1150</v>
      </c>
      <c r="M157" s="245">
        <v>15.79</v>
      </c>
      <c r="N157" s="245">
        <v>15.79</v>
      </c>
      <c r="O157" s="222" t="s">
        <v>1344</v>
      </c>
      <c r="P157" s="355" t="s">
        <v>1844</v>
      </c>
      <c r="Q157" s="30" t="str">
        <f t="shared" si="2"/>
        <v>Flex</v>
      </c>
      <c r="R157" s="355"/>
      <c r="S157" s="301"/>
      <c r="T157" s="222" t="s">
        <v>1344</v>
      </c>
      <c r="U157" s="198">
        <v>43668</v>
      </c>
      <c r="V157" s="204" t="s">
        <v>1856</v>
      </c>
      <c r="W157" s="244" t="s">
        <v>1150</v>
      </c>
      <c r="X157" s="245">
        <v>15.79</v>
      </c>
      <c r="Y157" s="245">
        <v>15.79</v>
      </c>
      <c r="Z157" s="299" t="s">
        <v>1392</v>
      </c>
      <c r="AA157" s="299" t="s">
        <v>1393</v>
      </c>
      <c r="AB157" s="244" t="s">
        <v>1150</v>
      </c>
      <c r="AC157" s="245">
        <v>15.79</v>
      </c>
      <c r="AD157" s="245">
        <v>15.79</v>
      </c>
    </row>
    <row r="158" spans="1:30" hidden="1" x14ac:dyDescent="0.25">
      <c r="A158" s="204" t="s">
        <v>1290</v>
      </c>
      <c r="B158" s="54" t="s">
        <v>1852</v>
      </c>
      <c r="C158" s="238" t="s">
        <v>972</v>
      </c>
      <c r="D158" s="238" t="s">
        <v>835</v>
      </c>
      <c r="E158" s="239" t="s">
        <v>973</v>
      </c>
      <c r="F158" s="239" t="s">
        <v>978</v>
      </c>
      <c r="G158" s="69">
        <v>12</v>
      </c>
      <c r="H158" s="198">
        <v>43630</v>
      </c>
      <c r="I158" s="198">
        <v>43996</v>
      </c>
      <c r="J158" s="242" t="s">
        <v>1143</v>
      </c>
      <c r="K158" s="27" t="s">
        <v>1387</v>
      </c>
      <c r="L158" s="244" t="s">
        <v>1150</v>
      </c>
      <c r="M158" s="245">
        <v>15.79</v>
      </c>
      <c r="N158" s="245">
        <v>15.79</v>
      </c>
      <c r="O158" s="222" t="s">
        <v>1344</v>
      </c>
      <c r="P158" s="355" t="s">
        <v>1845</v>
      </c>
      <c r="Q158" s="30" t="str">
        <f t="shared" si="2"/>
        <v>Flex</v>
      </c>
      <c r="R158" s="355"/>
      <c r="S158" s="301"/>
      <c r="T158" s="222" t="s">
        <v>1344</v>
      </c>
      <c r="U158" s="198">
        <v>43668</v>
      </c>
      <c r="V158" s="204" t="s">
        <v>1856</v>
      </c>
      <c r="W158" s="244" t="s">
        <v>1150</v>
      </c>
      <c r="X158" s="245">
        <v>15.79</v>
      </c>
      <c r="Y158" s="245">
        <v>15.79</v>
      </c>
      <c r="Z158" s="299" t="s">
        <v>1392</v>
      </c>
      <c r="AA158" s="299" t="s">
        <v>1393</v>
      </c>
      <c r="AB158" s="244" t="s">
        <v>1150</v>
      </c>
      <c r="AC158" s="245">
        <v>15.79</v>
      </c>
      <c r="AD158" s="245">
        <v>15.79</v>
      </c>
    </row>
    <row r="159" spans="1:30" hidden="1" x14ac:dyDescent="0.25">
      <c r="A159" s="204" t="s">
        <v>1291</v>
      </c>
      <c r="B159" s="54" t="s">
        <v>1853</v>
      </c>
      <c r="C159" s="238" t="s">
        <v>972</v>
      </c>
      <c r="D159" s="238" t="s">
        <v>835</v>
      </c>
      <c r="E159" s="239" t="s">
        <v>973</v>
      </c>
      <c r="F159" s="239" t="s">
        <v>979</v>
      </c>
      <c r="G159" s="69">
        <v>12</v>
      </c>
      <c r="H159" s="198">
        <v>43630</v>
      </c>
      <c r="I159" s="198">
        <v>43996</v>
      </c>
      <c r="J159" s="242" t="s">
        <v>1143</v>
      </c>
      <c r="K159" s="27" t="s">
        <v>1387</v>
      </c>
      <c r="L159" s="244" t="s">
        <v>1150</v>
      </c>
      <c r="M159" s="245">
        <v>15.79</v>
      </c>
      <c r="N159" s="245">
        <v>15.79</v>
      </c>
      <c r="O159" s="222" t="s">
        <v>1344</v>
      </c>
      <c r="P159" s="355" t="s">
        <v>1846</v>
      </c>
      <c r="Q159" s="30" t="str">
        <f t="shared" si="2"/>
        <v>Flex</v>
      </c>
      <c r="R159" s="355"/>
      <c r="S159" s="301"/>
      <c r="T159" s="222" t="s">
        <v>1344</v>
      </c>
      <c r="U159" s="198">
        <v>43668</v>
      </c>
      <c r="V159" s="204" t="s">
        <v>1856</v>
      </c>
      <c r="W159" s="244" t="s">
        <v>1150</v>
      </c>
      <c r="X159" s="245">
        <v>15.79</v>
      </c>
      <c r="Y159" s="245">
        <v>15.79</v>
      </c>
      <c r="Z159" s="299" t="s">
        <v>1392</v>
      </c>
      <c r="AA159" s="299" t="s">
        <v>1393</v>
      </c>
      <c r="AB159" s="244" t="s">
        <v>1150</v>
      </c>
      <c r="AC159" s="245">
        <v>15.79</v>
      </c>
      <c r="AD159" s="245">
        <v>15.79</v>
      </c>
    </row>
    <row r="160" spans="1:30" hidden="1" x14ac:dyDescent="0.25">
      <c r="A160" s="204" t="s">
        <v>1292</v>
      </c>
      <c r="B160" s="54" t="s">
        <v>1854</v>
      </c>
      <c r="C160" s="238" t="s">
        <v>972</v>
      </c>
      <c r="D160" s="238" t="s">
        <v>835</v>
      </c>
      <c r="E160" s="239" t="s">
        <v>973</v>
      </c>
      <c r="F160" s="239" t="s">
        <v>980</v>
      </c>
      <c r="G160" s="69">
        <v>12</v>
      </c>
      <c r="H160" s="198">
        <v>43630</v>
      </c>
      <c r="I160" s="198">
        <v>43996</v>
      </c>
      <c r="J160" s="242" t="s">
        <v>1143</v>
      </c>
      <c r="K160" s="27" t="s">
        <v>1387</v>
      </c>
      <c r="L160" s="244" t="s">
        <v>1150</v>
      </c>
      <c r="M160" s="245">
        <v>15.79</v>
      </c>
      <c r="N160" s="245">
        <v>15.79</v>
      </c>
      <c r="O160" s="222" t="s">
        <v>1344</v>
      </c>
      <c r="P160" s="355" t="s">
        <v>1847</v>
      </c>
      <c r="Q160" s="30" t="str">
        <f t="shared" si="2"/>
        <v>Flex</v>
      </c>
      <c r="R160" s="355"/>
      <c r="S160" s="301"/>
      <c r="T160" s="222" t="s">
        <v>1344</v>
      </c>
      <c r="U160" s="198">
        <v>43668</v>
      </c>
      <c r="V160" s="204" t="s">
        <v>1856</v>
      </c>
      <c r="W160" s="244" t="s">
        <v>1150</v>
      </c>
      <c r="X160" s="245">
        <v>15.79</v>
      </c>
      <c r="Y160" s="245">
        <v>15.79</v>
      </c>
      <c r="Z160" s="299" t="s">
        <v>1392</v>
      </c>
      <c r="AA160" s="299" t="s">
        <v>1393</v>
      </c>
      <c r="AB160" s="244" t="s">
        <v>1150</v>
      </c>
      <c r="AC160" s="245">
        <v>15.79</v>
      </c>
      <c r="AD160" s="245">
        <v>15.79</v>
      </c>
    </row>
    <row r="161" spans="1:30" hidden="1" x14ac:dyDescent="0.25">
      <c r="A161" s="204" t="s">
        <v>1293</v>
      </c>
      <c r="B161" s="54" t="s">
        <v>1855</v>
      </c>
      <c r="C161" s="238" t="s">
        <v>972</v>
      </c>
      <c r="D161" s="238" t="s">
        <v>835</v>
      </c>
      <c r="E161" s="239" t="s">
        <v>973</v>
      </c>
      <c r="F161" s="239" t="s">
        <v>981</v>
      </c>
      <c r="G161" s="69">
        <v>12</v>
      </c>
      <c r="H161" s="198">
        <v>43630</v>
      </c>
      <c r="I161" s="198">
        <v>43996</v>
      </c>
      <c r="J161" s="242" t="s">
        <v>1143</v>
      </c>
      <c r="K161" s="27" t="s">
        <v>1387</v>
      </c>
      <c r="L161" s="244" t="s">
        <v>1150</v>
      </c>
      <c r="M161" s="245">
        <v>15.79</v>
      </c>
      <c r="N161" s="245">
        <v>15.79</v>
      </c>
      <c r="O161" s="222" t="s">
        <v>1344</v>
      </c>
      <c r="P161" s="355" t="s">
        <v>1848</v>
      </c>
      <c r="Q161" s="30" t="str">
        <f t="shared" si="2"/>
        <v>Flex</v>
      </c>
      <c r="R161" s="355"/>
      <c r="S161" s="301"/>
      <c r="T161" s="222" t="s">
        <v>1344</v>
      </c>
      <c r="U161" s="198">
        <v>43668</v>
      </c>
      <c r="V161" s="204" t="s">
        <v>1856</v>
      </c>
      <c r="W161" s="244" t="s">
        <v>1150</v>
      </c>
      <c r="X161" s="245">
        <v>15.79</v>
      </c>
      <c r="Y161" s="245">
        <v>15.79</v>
      </c>
      <c r="Z161" s="299" t="s">
        <v>1392</v>
      </c>
      <c r="AA161" s="299" t="s">
        <v>1393</v>
      </c>
      <c r="AB161" s="244" t="s">
        <v>1150</v>
      </c>
      <c r="AC161" s="245">
        <v>15.79</v>
      </c>
      <c r="AD161" s="245">
        <v>15.79</v>
      </c>
    </row>
    <row r="162" spans="1:30" hidden="1" x14ac:dyDescent="0.25">
      <c r="A162" s="204" t="s">
        <v>1294</v>
      </c>
      <c r="B162" s="54" t="s">
        <v>1823</v>
      </c>
      <c r="C162" s="238" t="s">
        <v>903</v>
      </c>
      <c r="D162" s="238" t="s">
        <v>835</v>
      </c>
      <c r="E162" s="239" t="s">
        <v>340</v>
      </c>
      <c r="F162" s="239" t="s">
        <v>982</v>
      </c>
      <c r="G162" s="69">
        <v>12</v>
      </c>
      <c r="H162" s="198">
        <v>43572</v>
      </c>
      <c r="I162" s="198">
        <v>43938</v>
      </c>
      <c r="J162" s="242" t="s">
        <v>1141</v>
      </c>
      <c r="K162" s="27" t="s">
        <v>1387</v>
      </c>
      <c r="L162" s="244" t="s">
        <v>1150</v>
      </c>
      <c r="M162" s="245">
        <v>105.29</v>
      </c>
      <c r="N162" s="245">
        <v>105.29</v>
      </c>
      <c r="O162" s="222" t="s">
        <v>1344</v>
      </c>
      <c r="P162" s="355" t="s">
        <v>1807</v>
      </c>
      <c r="Q162" s="30" t="str">
        <f t="shared" si="2"/>
        <v>Flex</v>
      </c>
      <c r="R162" s="355"/>
      <c r="S162" s="301"/>
      <c r="T162" s="222" t="s">
        <v>1344</v>
      </c>
      <c r="U162" s="198">
        <v>43656</v>
      </c>
      <c r="V162" s="204" t="s">
        <v>1793</v>
      </c>
      <c r="W162" s="244" t="s">
        <v>1150</v>
      </c>
      <c r="X162" s="245">
        <v>105.29</v>
      </c>
      <c r="Y162" s="245">
        <v>105.29</v>
      </c>
      <c r="Z162" s="299" t="s">
        <v>1392</v>
      </c>
      <c r="AA162" s="299" t="s">
        <v>1393</v>
      </c>
      <c r="AB162" s="244" t="s">
        <v>1150</v>
      </c>
      <c r="AC162" s="245">
        <v>105.29</v>
      </c>
      <c r="AD162" s="245">
        <v>105.29</v>
      </c>
    </row>
    <row r="163" spans="1:30" hidden="1" x14ac:dyDescent="0.25">
      <c r="A163" s="204" t="s">
        <v>1295</v>
      </c>
      <c r="B163" s="54" t="s">
        <v>1824</v>
      </c>
      <c r="C163" s="238" t="s">
        <v>903</v>
      </c>
      <c r="D163" s="238" t="s">
        <v>835</v>
      </c>
      <c r="E163" s="239" t="s">
        <v>340</v>
      </c>
      <c r="F163" s="239" t="s">
        <v>983</v>
      </c>
      <c r="G163" s="69">
        <v>12</v>
      </c>
      <c r="H163" s="198">
        <v>43572</v>
      </c>
      <c r="I163" s="198">
        <v>43938</v>
      </c>
      <c r="J163" s="242" t="s">
        <v>1141</v>
      </c>
      <c r="K163" s="27" t="s">
        <v>1387</v>
      </c>
      <c r="L163" s="244" t="s">
        <v>1150</v>
      </c>
      <c r="M163" s="245">
        <v>105.29</v>
      </c>
      <c r="N163" s="245">
        <v>105.29</v>
      </c>
      <c r="O163" s="222" t="s">
        <v>1344</v>
      </c>
      <c r="P163" s="355" t="s">
        <v>1808</v>
      </c>
      <c r="Q163" s="30" t="str">
        <f t="shared" si="2"/>
        <v>Flex</v>
      </c>
      <c r="R163" s="355"/>
      <c r="S163" s="301"/>
      <c r="T163" s="222" t="s">
        <v>1344</v>
      </c>
      <c r="U163" s="198">
        <v>43656</v>
      </c>
      <c r="V163" s="204" t="s">
        <v>1793</v>
      </c>
      <c r="W163" s="244" t="s">
        <v>1150</v>
      </c>
      <c r="X163" s="245">
        <v>105.29</v>
      </c>
      <c r="Y163" s="245">
        <v>105.29</v>
      </c>
      <c r="Z163" s="299" t="s">
        <v>1392</v>
      </c>
      <c r="AA163" s="299" t="s">
        <v>1393</v>
      </c>
      <c r="AB163" s="244" t="s">
        <v>1150</v>
      </c>
      <c r="AC163" s="245">
        <v>105.29</v>
      </c>
      <c r="AD163" s="245">
        <v>105.29</v>
      </c>
    </row>
    <row r="164" spans="1:30" hidden="1" x14ac:dyDescent="0.25">
      <c r="A164" s="204" t="s">
        <v>1296</v>
      </c>
      <c r="B164" s="54" t="s">
        <v>1825</v>
      </c>
      <c r="C164" s="238" t="s">
        <v>903</v>
      </c>
      <c r="D164" s="238" t="s">
        <v>835</v>
      </c>
      <c r="E164" s="239" t="s">
        <v>340</v>
      </c>
      <c r="F164" s="239" t="s">
        <v>984</v>
      </c>
      <c r="G164" s="69">
        <v>12</v>
      </c>
      <c r="H164" s="198">
        <v>43572</v>
      </c>
      <c r="I164" s="198">
        <v>43938</v>
      </c>
      <c r="J164" s="242" t="s">
        <v>1141</v>
      </c>
      <c r="K164" s="27" t="s">
        <v>1387</v>
      </c>
      <c r="L164" s="244" t="s">
        <v>1150</v>
      </c>
      <c r="M164" s="245">
        <v>105.29</v>
      </c>
      <c r="N164" s="245">
        <v>105.29</v>
      </c>
      <c r="O164" s="222" t="s">
        <v>1344</v>
      </c>
      <c r="P164" s="355" t="s">
        <v>1809</v>
      </c>
      <c r="Q164" s="30" t="str">
        <f t="shared" si="2"/>
        <v>Flex</v>
      </c>
      <c r="R164" s="355"/>
      <c r="S164" s="301"/>
      <c r="T164" s="222" t="s">
        <v>1344</v>
      </c>
      <c r="U164" s="198">
        <v>43656</v>
      </c>
      <c r="V164" s="204" t="s">
        <v>1793</v>
      </c>
      <c r="W164" s="244" t="s">
        <v>1150</v>
      </c>
      <c r="X164" s="245">
        <v>105.29</v>
      </c>
      <c r="Y164" s="245">
        <v>105.29</v>
      </c>
      <c r="Z164" s="299" t="s">
        <v>1392</v>
      </c>
      <c r="AA164" s="299" t="s">
        <v>1393</v>
      </c>
      <c r="AB164" s="244" t="s">
        <v>1150</v>
      </c>
      <c r="AC164" s="245">
        <v>105.29</v>
      </c>
      <c r="AD164" s="245">
        <v>105.29</v>
      </c>
    </row>
    <row r="165" spans="1:30" hidden="1" x14ac:dyDescent="0.25">
      <c r="A165" s="204" t="s">
        <v>1297</v>
      </c>
      <c r="B165" s="54" t="s">
        <v>1826</v>
      </c>
      <c r="C165" s="238" t="s">
        <v>903</v>
      </c>
      <c r="D165" s="238" t="s">
        <v>835</v>
      </c>
      <c r="E165" s="239" t="s">
        <v>340</v>
      </c>
      <c r="F165" s="239" t="s">
        <v>985</v>
      </c>
      <c r="G165" s="69">
        <v>12</v>
      </c>
      <c r="H165" s="198">
        <v>43572</v>
      </c>
      <c r="I165" s="198">
        <v>43938</v>
      </c>
      <c r="J165" s="242" t="s">
        <v>1141</v>
      </c>
      <c r="K165" s="27" t="s">
        <v>1387</v>
      </c>
      <c r="L165" s="244" t="s">
        <v>1150</v>
      </c>
      <c r="M165" s="245">
        <v>105.29</v>
      </c>
      <c r="N165" s="245">
        <v>105.29</v>
      </c>
      <c r="O165" s="222" t="s">
        <v>1344</v>
      </c>
      <c r="P165" s="355" t="s">
        <v>1810</v>
      </c>
      <c r="Q165" s="30" t="str">
        <f t="shared" si="2"/>
        <v>Flex</v>
      </c>
      <c r="R165" s="355"/>
      <c r="S165" s="301"/>
      <c r="T165" s="222" t="s">
        <v>1344</v>
      </c>
      <c r="U165" s="198">
        <v>43656</v>
      </c>
      <c r="V165" s="204" t="s">
        <v>1793</v>
      </c>
      <c r="W165" s="244" t="s">
        <v>1150</v>
      </c>
      <c r="X165" s="245">
        <v>105.29</v>
      </c>
      <c r="Y165" s="245">
        <v>105.29</v>
      </c>
      <c r="Z165" s="299" t="s">
        <v>1392</v>
      </c>
      <c r="AA165" s="299" t="s">
        <v>1393</v>
      </c>
      <c r="AB165" s="244" t="s">
        <v>1150</v>
      </c>
      <c r="AC165" s="245">
        <v>105.29</v>
      </c>
      <c r="AD165" s="245">
        <v>105.29</v>
      </c>
    </row>
    <row r="166" spans="1:30" hidden="1" x14ac:dyDescent="0.25">
      <c r="A166" s="204" t="s">
        <v>1298</v>
      </c>
      <c r="B166" s="54" t="s">
        <v>1827</v>
      </c>
      <c r="C166" s="238" t="s">
        <v>903</v>
      </c>
      <c r="D166" s="238" t="s">
        <v>835</v>
      </c>
      <c r="E166" s="239" t="s">
        <v>340</v>
      </c>
      <c r="F166" s="239" t="s">
        <v>986</v>
      </c>
      <c r="G166" s="69">
        <v>12</v>
      </c>
      <c r="H166" s="198">
        <v>43573</v>
      </c>
      <c r="I166" s="198">
        <v>43939</v>
      </c>
      <c r="J166" s="242" t="s">
        <v>1141</v>
      </c>
      <c r="K166" s="27" t="s">
        <v>1387</v>
      </c>
      <c r="L166" s="244" t="s">
        <v>1150</v>
      </c>
      <c r="M166" s="245">
        <v>105.29</v>
      </c>
      <c r="N166" s="245">
        <v>105.29</v>
      </c>
      <c r="O166" s="222" t="s">
        <v>1344</v>
      </c>
      <c r="P166" s="355" t="s">
        <v>1811</v>
      </c>
      <c r="Q166" s="30" t="str">
        <f t="shared" si="2"/>
        <v>Flex</v>
      </c>
      <c r="R166" s="355"/>
      <c r="S166" s="301"/>
      <c r="T166" s="222" t="s">
        <v>1344</v>
      </c>
      <c r="U166" s="198">
        <v>43656</v>
      </c>
      <c r="V166" s="204" t="s">
        <v>1793</v>
      </c>
      <c r="W166" s="244" t="s">
        <v>1150</v>
      </c>
      <c r="X166" s="245">
        <v>105.29</v>
      </c>
      <c r="Y166" s="245">
        <v>105.29</v>
      </c>
      <c r="Z166" s="299" t="s">
        <v>1392</v>
      </c>
      <c r="AA166" s="299" t="s">
        <v>1393</v>
      </c>
      <c r="AB166" s="244" t="s">
        <v>1150</v>
      </c>
      <c r="AC166" s="245">
        <v>105.29</v>
      </c>
      <c r="AD166" s="245">
        <v>105.29</v>
      </c>
    </row>
    <row r="167" spans="1:30" hidden="1" x14ac:dyDescent="0.25">
      <c r="A167" s="204" t="s">
        <v>1299</v>
      </c>
      <c r="B167" s="54" t="s">
        <v>1828</v>
      </c>
      <c r="C167" s="238" t="s">
        <v>903</v>
      </c>
      <c r="D167" s="238" t="s">
        <v>835</v>
      </c>
      <c r="E167" s="239" t="s">
        <v>340</v>
      </c>
      <c r="F167" s="239" t="s">
        <v>987</v>
      </c>
      <c r="G167" s="69">
        <v>12</v>
      </c>
      <c r="H167" s="198">
        <v>43573</v>
      </c>
      <c r="I167" s="198">
        <v>43939</v>
      </c>
      <c r="J167" s="242" t="s">
        <v>1141</v>
      </c>
      <c r="K167" s="27" t="s">
        <v>1387</v>
      </c>
      <c r="L167" s="244" t="s">
        <v>1150</v>
      </c>
      <c r="M167" s="245">
        <v>105.29</v>
      </c>
      <c r="N167" s="245">
        <v>105.29</v>
      </c>
      <c r="O167" s="222" t="s">
        <v>1344</v>
      </c>
      <c r="P167" s="355" t="s">
        <v>1812</v>
      </c>
      <c r="Q167" s="30" t="str">
        <f t="shared" si="2"/>
        <v>Flex</v>
      </c>
      <c r="R167" s="355"/>
      <c r="S167" s="301"/>
      <c r="T167" s="222" t="s">
        <v>1344</v>
      </c>
      <c r="U167" s="198">
        <v>43656</v>
      </c>
      <c r="V167" s="204" t="s">
        <v>1793</v>
      </c>
      <c r="W167" s="244" t="s">
        <v>1150</v>
      </c>
      <c r="X167" s="245">
        <v>105.29</v>
      </c>
      <c r="Y167" s="245">
        <v>105.29</v>
      </c>
      <c r="Z167" s="299" t="s">
        <v>1392</v>
      </c>
      <c r="AA167" s="299" t="s">
        <v>1393</v>
      </c>
      <c r="AB167" s="244" t="s">
        <v>1150</v>
      </c>
      <c r="AC167" s="245">
        <v>105.29</v>
      </c>
      <c r="AD167" s="245">
        <v>105.29</v>
      </c>
    </row>
    <row r="168" spans="1:30" customFormat="1" hidden="1" x14ac:dyDescent="0.25">
      <c r="A168" s="347" t="s">
        <v>1475</v>
      </c>
      <c r="B168" s="54" t="s">
        <v>1829</v>
      </c>
      <c r="C168" s="238" t="s">
        <v>903</v>
      </c>
      <c r="D168" s="238" t="s">
        <v>835</v>
      </c>
      <c r="E168" s="239" t="s">
        <v>340</v>
      </c>
      <c r="F168" s="239" t="s">
        <v>988</v>
      </c>
      <c r="G168" s="69">
        <v>12</v>
      </c>
      <c r="H168" s="198">
        <v>43573</v>
      </c>
      <c r="I168" s="198">
        <v>43939</v>
      </c>
      <c r="J168" s="242" t="s">
        <v>1141</v>
      </c>
      <c r="K168" s="348" t="s">
        <v>1387</v>
      </c>
      <c r="L168" s="349" t="s">
        <v>1150</v>
      </c>
      <c r="M168" s="245">
        <v>105.29</v>
      </c>
      <c r="N168" s="245">
        <v>105.29</v>
      </c>
      <c r="O168" s="222" t="s">
        <v>1344</v>
      </c>
      <c r="P168" s="355" t="s">
        <v>1813</v>
      </c>
      <c r="Q168" s="30" t="str">
        <f t="shared" si="2"/>
        <v>Flex</v>
      </c>
      <c r="R168" s="355"/>
      <c r="S168" s="301"/>
      <c r="T168" s="222" t="s">
        <v>1344</v>
      </c>
      <c r="U168" s="198">
        <v>43656</v>
      </c>
      <c r="V168" s="204" t="s">
        <v>1793</v>
      </c>
      <c r="W168" s="349" t="s">
        <v>1150</v>
      </c>
      <c r="X168" s="245">
        <v>105.29</v>
      </c>
      <c r="Y168" s="245">
        <v>105.29</v>
      </c>
      <c r="Z168" s="299" t="s">
        <v>1392</v>
      </c>
      <c r="AA168" s="299" t="s">
        <v>1393</v>
      </c>
      <c r="AB168" s="244" t="s">
        <v>1150</v>
      </c>
      <c r="AC168" s="245">
        <v>105.29</v>
      </c>
      <c r="AD168" s="245">
        <v>105.29</v>
      </c>
    </row>
    <row r="169" spans="1:30" customFormat="1" hidden="1" x14ac:dyDescent="0.25">
      <c r="A169" s="347" t="s">
        <v>1300</v>
      </c>
      <c r="B169" s="54" t="s">
        <v>1830</v>
      </c>
      <c r="C169" s="238" t="s">
        <v>903</v>
      </c>
      <c r="D169" s="238" t="s">
        <v>835</v>
      </c>
      <c r="E169" s="239" t="s">
        <v>340</v>
      </c>
      <c r="F169" s="239" t="s">
        <v>989</v>
      </c>
      <c r="G169" s="69">
        <v>12</v>
      </c>
      <c r="H169" s="198">
        <v>43573</v>
      </c>
      <c r="I169" s="198">
        <v>43939</v>
      </c>
      <c r="J169" s="242" t="s">
        <v>1141</v>
      </c>
      <c r="K169" s="348" t="s">
        <v>1387</v>
      </c>
      <c r="L169" s="349" t="s">
        <v>1150</v>
      </c>
      <c r="M169" s="245">
        <v>105.29</v>
      </c>
      <c r="N169" s="245">
        <v>105.29</v>
      </c>
      <c r="O169" s="222" t="s">
        <v>1344</v>
      </c>
      <c r="P169" s="355" t="s">
        <v>1814</v>
      </c>
      <c r="Q169" s="30" t="str">
        <f t="shared" si="2"/>
        <v>Flex</v>
      </c>
      <c r="R169" s="355"/>
      <c r="S169" s="301"/>
      <c r="T169" s="222" t="s">
        <v>1344</v>
      </c>
      <c r="U169" s="198">
        <v>43656</v>
      </c>
      <c r="V169" s="204" t="s">
        <v>1793</v>
      </c>
      <c r="W169" s="349" t="s">
        <v>1150</v>
      </c>
      <c r="X169" s="245">
        <v>105.29</v>
      </c>
      <c r="Y169" s="245">
        <v>105.29</v>
      </c>
      <c r="Z169" s="299" t="s">
        <v>1392</v>
      </c>
      <c r="AA169" s="299" t="s">
        <v>1393</v>
      </c>
      <c r="AB169" s="244" t="s">
        <v>1150</v>
      </c>
      <c r="AC169" s="245">
        <v>105.29</v>
      </c>
      <c r="AD169" s="245">
        <v>105.29</v>
      </c>
    </row>
    <row r="170" spans="1:30" s="296" customFormat="1" hidden="1" x14ac:dyDescent="0.25">
      <c r="A170" s="249" t="s">
        <v>1480</v>
      </c>
      <c r="B170" s="301" t="s">
        <v>1493</v>
      </c>
      <c r="C170" s="359" t="s">
        <v>887</v>
      </c>
      <c r="D170" s="359" t="s">
        <v>888</v>
      </c>
      <c r="E170" s="360" t="s">
        <v>890</v>
      </c>
      <c r="F170" s="360">
        <v>408302147</v>
      </c>
      <c r="G170" s="361">
        <v>6</v>
      </c>
      <c r="H170" s="362">
        <v>43517</v>
      </c>
      <c r="I170" s="362">
        <v>43698</v>
      </c>
      <c r="J170" s="363" t="s">
        <v>1148</v>
      </c>
      <c r="K170" s="252" t="s">
        <v>1389</v>
      </c>
      <c r="L170" s="255" t="s">
        <v>1149</v>
      </c>
      <c r="M170" s="256">
        <v>80</v>
      </c>
      <c r="N170" s="256">
        <v>59.29</v>
      </c>
      <c r="O170" s="257" t="s">
        <v>1344</v>
      </c>
      <c r="P170" s="365"/>
      <c r="Q170" s="489" t="str">
        <f t="shared" si="2"/>
        <v>Flex</v>
      </c>
      <c r="R170" s="365"/>
      <c r="S170" s="372"/>
      <c r="T170" s="366" t="s">
        <v>1344</v>
      </c>
      <c r="U170" s="362">
        <v>43551</v>
      </c>
      <c r="V170" s="358" t="s">
        <v>1688</v>
      </c>
      <c r="W170" s="255" t="s">
        <v>1149</v>
      </c>
      <c r="X170" s="256">
        <v>80</v>
      </c>
      <c r="Y170" s="256">
        <v>59.29</v>
      </c>
      <c r="Z170" s="367" t="s">
        <v>1392</v>
      </c>
      <c r="AA170" s="367" t="s">
        <v>1393</v>
      </c>
      <c r="AB170" s="368" t="s">
        <v>1149</v>
      </c>
      <c r="AC170" s="369">
        <v>64</v>
      </c>
      <c r="AD170" s="369">
        <v>47.74</v>
      </c>
    </row>
    <row r="171" spans="1:30" s="296" customFormat="1" hidden="1" x14ac:dyDescent="0.25">
      <c r="A171" s="249" t="s">
        <v>1481</v>
      </c>
      <c r="B171" s="301" t="s">
        <v>1493</v>
      </c>
      <c r="C171" s="364" t="s">
        <v>887</v>
      </c>
      <c r="D171" s="359" t="s">
        <v>888</v>
      </c>
      <c r="E171" s="360" t="s">
        <v>890</v>
      </c>
      <c r="F171" s="360">
        <v>408302147</v>
      </c>
      <c r="G171" s="361">
        <v>6</v>
      </c>
      <c r="H171" s="246">
        <v>43711</v>
      </c>
      <c r="I171" s="246">
        <v>43893</v>
      </c>
      <c r="J171" s="261" t="s">
        <v>1138</v>
      </c>
      <c r="K171" s="252" t="s">
        <v>1389</v>
      </c>
      <c r="L171" s="255" t="s">
        <v>1149</v>
      </c>
      <c r="M171" s="256">
        <v>64</v>
      </c>
      <c r="N171" s="256">
        <v>46.89</v>
      </c>
      <c r="O171" s="257" t="s">
        <v>1344</v>
      </c>
      <c r="P171" s="365"/>
      <c r="Q171" s="489" t="str">
        <f t="shared" si="2"/>
        <v>Flex</v>
      </c>
      <c r="R171" s="365"/>
      <c r="S171" s="372"/>
      <c r="T171" s="366" t="s">
        <v>1344</v>
      </c>
      <c r="U171" s="362">
        <v>43735</v>
      </c>
      <c r="V171" s="249" t="s">
        <v>1871</v>
      </c>
      <c r="W171" s="255" t="s">
        <v>1149</v>
      </c>
      <c r="X171" s="256">
        <v>64</v>
      </c>
      <c r="Y171" s="256">
        <v>46.89</v>
      </c>
      <c r="Z171" s="367" t="s">
        <v>1164</v>
      </c>
      <c r="AA171" s="367" t="s">
        <v>1388</v>
      </c>
      <c r="AB171" s="368" t="s">
        <v>1149</v>
      </c>
      <c r="AC171" s="369">
        <v>64</v>
      </c>
      <c r="AD171" s="369">
        <v>46.89</v>
      </c>
    </row>
    <row r="172" spans="1:30" hidden="1" x14ac:dyDescent="0.25">
      <c r="A172" s="204" t="s">
        <v>1301</v>
      </c>
      <c r="B172" s="301">
        <v>1109</v>
      </c>
      <c r="C172" s="238" t="s">
        <v>903</v>
      </c>
      <c r="D172" s="238" t="s">
        <v>835</v>
      </c>
      <c r="E172" s="239" t="s">
        <v>340</v>
      </c>
      <c r="F172" s="239" t="s">
        <v>990</v>
      </c>
      <c r="G172" s="69">
        <v>12</v>
      </c>
      <c r="H172" s="198">
        <v>43501</v>
      </c>
      <c r="I172" s="198">
        <v>43866</v>
      </c>
      <c r="J172" s="242" t="s">
        <v>1148</v>
      </c>
      <c r="K172" s="27" t="s">
        <v>1387</v>
      </c>
      <c r="L172" s="244" t="s">
        <v>1150</v>
      </c>
      <c r="M172" s="245">
        <v>105.29</v>
      </c>
      <c r="N172" s="245">
        <v>105.29</v>
      </c>
      <c r="O172" s="222" t="s">
        <v>1344</v>
      </c>
      <c r="P172" s="355"/>
      <c r="Q172" s="30" t="str">
        <f t="shared" si="2"/>
        <v>Flex</v>
      </c>
      <c r="R172" s="355"/>
      <c r="S172" s="301"/>
      <c r="T172" s="222" t="s">
        <v>1344</v>
      </c>
      <c r="U172" s="198">
        <v>43551</v>
      </c>
      <c r="V172" s="204" t="s">
        <v>1688</v>
      </c>
      <c r="W172" s="244" t="s">
        <v>1150</v>
      </c>
      <c r="X172" s="245">
        <v>105.29</v>
      </c>
      <c r="Y172" s="245">
        <v>105.29</v>
      </c>
      <c r="Z172" s="299" t="s">
        <v>1392</v>
      </c>
      <c r="AA172" s="299" t="s">
        <v>1393</v>
      </c>
      <c r="AB172" s="244" t="s">
        <v>1150</v>
      </c>
      <c r="AC172" s="245">
        <v>105.29</v>
      </c>
      <c r="AD172" s="245">
        <v>105.29</v>
      </c>
    </row>
    <row r="173" spans="1:30" hidden="1" x14ac:dyDescent="0.25">
      <c r="A173" s="204" t="s">
        <v>1302</v>
      </c>
      <c r="B173" s="301">
        <v>1394</v>
      </c>
      <c r="C173" s="238" t="s">
        <v>834</v>
      </c>
      <c r="D173" s="238" t="s">
        <v>835</v>
      </c>
      <c r="E173" s="239">
        <v>186248900</v>
      </c>
      <c r="F173" s="239" t="s">
        <v>994</v>
      </c>
      <c r="G173" s="69">
        <v>12</v>
      </c>
      <c r="H173" s="198">
        <v>43628</v>
      </c>
      <c r="I173" s="198">
        <v>43994</v>
      </c>
      <c r="J173" s="242" t="s">
        <v>1143</v>
      </c>
      <c r="K173" s="27" t="s">
        <v>1387</v>
      </c>
      <c r="L173" s="244" t="s">
        <v>1150</v>
      </c>
      <c r="M173" s="245">
        <v>105.29</v>
      </c>
      <c r="N173" s="245">
        <v>105.29</v>
      </c>
      <c r="O173" s="222" t="s">
        <v>1344</v>
      </c>
      <c r="P173" s="355"/>
      <c r="Q173" s="30" t="str">
        <f t="shared" si="2"/>
        <v>Flex</v>
      </c>
      <c r="R173" s="355"/>
      <c r="S173" s="301"/>
      <c r="T173" s="222" t="s">
        <v>1344</v>
      </c>
      <c r="U173" s="198">
        <v>43668</v>
      </c>
      <c r="V173" s="204" t="s">
        <v>1856</v>
      </c>
      <c r="W173" s="244" t="s">
        <v>1150</v>
      </c>
      <c r="X173" s="245">
        <v>105.29</v>
      </c>
      <c r="Y173" s="245">
        <v>105.29</v>
      </c>
      <c r="Z173" s="299" t="s">
        <v>1392</v>
      </c>
      <c r="AA173" s="299" t="s">
        <v>1393</v>
      </c>
      <c r="AB173" s="244" t="s">
        <v>1150</v>
      </c>
      <c r="AC173" s="245">
        <v>105.29</v>
      </c>
      <c r="AD173" s="245">
        <v>105.29</v>
      </c>
    </row>
    <row r="174" spans="1:30" hidden="1" x14ac:dyDescent="0.25">
      <c r="A174" s="204" t="s">
        <v>1303</v>
      </c>
      <c r="B174" s="301">
        <v>1395</v>
      </c>
      <c r="C174" s="238" t="s">
        <v>834</v>
      </c>
      <c r="D174" s="238" t="s">
        <v>835</v>
      </c>
      <c r="E174" s="239">
        <v>186248900</v>
      </c>
      <c r="F174" s="239" t="s">
        <v>836</v>
      </c>
      <c r="G174" s="69">
        <v>12</v>
      </c>
      <c r="H174" s="198">
        <v>43656</v>
      </c>
      <c r="I174" s="198">
        <v>44022</v>
      </c>
      <c r="J174" s="242" t="s">
        <v>1140</v>
      </c>
      <c r="K174" s="27" t="s">
        <v>1387</v>
      </c>
      <c r="L174" s="244" t="s">
        <v>1150</v>
      </c>
      <c r="M174" s="245">
        <v>105.29</v>
      </c>
      <c r="N174" s="245">
        <v>105.29</v>
      </c>
      <c r="O174" s="222" t="s">
        <v>1344</v>
      </c>
      <c r="P174" s="355"/>
      <c r="Q174" s="30" t="str">
        <f t="shared" si="2"/>
        <v>Flex</v>
      </c>
      <c r="R174" s="355"/>
      <c r="S174" s="301"/>
      <c r="T174" s="222" t="s">
        <v>1344</v>
      </c>
      <c r="U174" s="198">
        <v>43704</v>
      </c>
      <c r="V174" s="204" t="s">
        <v>1867</v>
      </c>
      <c r="W174" s="244" t="s">
        <v>1150</v>
      </c>
      <c r="X174" s="245">
        <v>105.29</v>
      </c>
      <c r="Y174" s="245">
        <v>105.29</v>
      </c>
      <c r="Z174" s="299" t="s">
        <v>1164</v>
      </c>
      <c r="AA174" s="299" t="s">
        <v>1388</v>
      </c>
      <c r="AB174" s="244" t="s">
        <v>1150</v>
      </c>
      <c r="AC174" s="245">
        <v>105.29</v>
      </c>
      <c r="AD174" s="245">
        <v>105.29</v>
      </c>
    </row>
    <row r="175" spans="1:30" hidden="1" x14ac:dyDescent="0.25">
      <c r="A175" s="204" t="s">
        <v>1304</v>
      </c>
      <c r="B175" s="301">
        <v>1396</v>
      </c>
      <c r="C175" s="238" t="s">
        <v>834</v>
      </c>
      <c r="D175" s="238" t="s">
        <v>835</v>
      </c>
      <c r="E175" s="239">
        <v>186248900</v>
      </c>
      <c r="F175" s="239" t="s">
        <v>995</v>
      </c>
      <c r="G175" s="69">
        <v>12</v>
      </c>
      <c r="H175" s="198">
        <v>43644</v>
      </c>
      <c r="I175" s="198">
        <v>44010</v>
      </c>
      <c r="J175" s="242" t="s">
        <v>1143</v>
      </c>
      <c r="K175" s="27" t="s">
        <v>1387</v>
      </c>
      <c r="L175" s="244" t="s">
        <v>1150</v>
      </c>
      <c r="M175" s="245">
        <v>105.29</v>
      </c>
      <c r="N175" s="245">
        <v>105.29</v>
      </c>
      <c r="O175" s="222" t="s">
        <v>1344</v>
      </c>
      <c r="P175" s="355"/>
      <c r="Q175" s="30" t="str">
        <f t="shared" si="2"/>
        <v>Flex</v>
      </c>
      <c r="R175" s="355"/>
      <c r="S175" s="301"/>
      <c r="T175" s="222" t="s">
        <v>1344</v>
      </c>
      <c r="U175" s="198">
        <v>43668</v>
      </c>
      <c r="V175" s="204" t="s">
        <v>1856</v>
      </c>
      <c r="W175" s="244" t="s">
        <v>1150</v>
      </c>
      <c r="X175" s="245">
        <v>105.29</v>
      </c>
      <c r="Y175" s="245">
        <v>105.29</v>
      </c>
      <c r="Z175" s="299" t="s">
        <v>1392</v>
      </c>
      <c r="AA175" s="299" t="s">
        <v>1393</v>
      </c>
      <c r="AB175" s="244" t="s">
        <v>1150</v>
      </c>
      <c r="AC175" s="245">
        <v>105.29</v>
      </c>
      <c r="AD175" s="245">
        <v>105.29</v>
      </c>
    </row>
    <row r="176" spans="1:30" hidden="1" x14ac:dyDescent="0.25">
      <c r="A176" s="204" t="s">
        <v>1305</v>
      </c>
      <c r="B176" s="301">
        <v>1397</v>
      </c>
      <c r="C176" s="238" t="s">
        <v>834</v>
      </c>
      <c r="D176" s="238" t="s">
        <v>835</v>
      </c>
      <c r="E176" s="239">
        <v>186248900</v>
      </c>
      <c r="F176" s="239" t="s">
        <v>866</v>
      </c>
      <c r="G176" s="69">
        <v>12</v>
      </c>
      <c r="H176" s="198">
        <v>43665</v>
      </c>
      <c r="I176" s="198">
        <v>44031</v>
      </c>
      <c r="J176" s="242" t="s">
        <v>1140</v>
      </c>
      <c r="K176" s="27" t="s">
        <v>1387</v>
      </c>
      <c r="L176" s="244" t="s">
        <v>1150</v>
      </c>
      <c r="M176" s="245">
        <v>105.29</v>
      </c>
      <c r="N176" s="245">
        <v>105.29</v>
      </c>
      <c r="O176" s="222" t="s">
        <v>1344</v>
      </c>
      <c r="P176" s="355"/>
      <c r="Q176" s="30" t="str">
        <f t="shared" si="2"/>
        <v>Flex</v>
      </c>
      <c r="R176" s="355"/>
      <c r="S176" s="301"/>
      <c r="T176" s="222" t="s">
        <v>1344</v>
      </c>
      <c r="U176" s="198">
        <v>43704</v>
      </c>
      <c r="V176" s="204" t="s">
        <v>1867</v>
      </c>
      <c r="W176" s="244" t="s">
        <v>1150</v>
      </c>
      <c r="X176" s="245">
        <v>105.29</v>
      </c>
      <c r="Y176" s="245">
        <v>105.29</v>
      </c>
      <c r="Z176" s="299" t="s">
        <v>1164</v>
      </c>
      <c r="AA176" s="299" t="s">
        <v>1388</v>
      </c>
      <c r="AB176" s="244" t="s">
        <v>1150</v>
      </c>
      <c r="AC176" s="245">
        <v>105.29</v>
      </c>
      <c r="AD176" s="245">
        <v>105.29</v>
      </c>
    </row>
    <row r="177" spans="1:30" hidden="1" x14ac:dyDescent="0.25">
      <c r="A177" s="204" t="s">
        <v>1306</v>
      </c>
      <c r="B177" s="301">
        <v>1398</v>
      </c>
      <c r="C177" s="238" t="s">
        <v>834</v>
      </c>
      <c r="D177" s="238" t="s">
        <v>835</v>
      </c>
      <c r="E177" s="239">
        <v>186248900</v>
      </c>
      <c r="F177" s="239" t="s">
        <v>840</v>
      </c>
      <c r="G177" s="69">
        <v>12</v>
      </c>
      <c r="H177" s="198">
        <v>43657</v>
      </c>
      <c r="I177" s="198">
        <v>44023</v>
      </c>
      <c r="J177" s="242" t="s">
        <v>1140</v>
      </c>
      <c r="K177" s="27" t="s">
        <v>1387</v>
      </c>
      <c r="L177" s="244" t="s">
        <v>1150</v>
      </c>
      <c r="M177" s="245">
        <v>105.29</v>
      </c>
      <c r="N177" s="245">
        <v>105.29</v>
      </c>
      <c r="O177" s="222" t="s">
        <v>1344</v>
      </c>
      <c r="P177" s="355"/>
      <c r="Q177" s="30" t="str">
        <f t="shared" si="2"/>
        <v>Flex</v>
      </c>
      <c r="R177" s="355"/>
      <c r="S177" s="301"/>
      <c r="T177" s="222" t="s">
        <v>1344</v>
      </c>
      <c r="U177" s="198">
        <v>43704</v>
      </c>
      <c r="V177" s="204" t="s">
        <v>1867</v>
      </c>
      <c r="W177" s="244" t="s">
        <v>1150</v>
      </c>
      <c r="X177" s="245">
        <v>105.29</v>
      </c>
      <c r="Y177" s="245">
        <v>105.29</v>
      </c>
      <c r="Z177" s="299" t="s">
        <v>1164</v>
      </c>
      <c r="AA177" s="299" t="s">
        <v>1388</v>
      </c>
      <c r="AB177" s="244" t="s">
        <v>1150</v>
      </c>
      <c r="AC177" s="245">
        <v>105.29</v>
      </c>
      <c r="AD177" s="245">
        <v>105.29</v>
      </c>
    </row>
    <row r="178" spans="1:30" hidden="1" x14ac:dyDescent="0.25">
      <c r="A178" s="204" t="s">
        <v>1307</v>
      </c>
      <c r="B178" s="301">
        <v>1399</v>
      </c>
      <c r="C178" s="238" t="s">
        <v>834</v>
      </c>
      <c r="D178" s="238" t="s">
        <v>835</v>
      </c>
      <c r="E178" s="239">
        <v>186248900</v>
      </c>
      <c r="F178" s="239" t="s">
        <v>996</v>
      </c>
      <c r="G178" s="69">
        <v>12</v>
      </c>
      <c r="H178" s="198">
        <v>43619</v>
      </c>
      <c r="I178" s="198">
        <v>43985</v>
      </c>
      <c r="J178" s="242" t="s">
        <v>1143</v>
      </c>
      <c r="K178" s="27" t="s">
        <v>1387</v>
      </c>
      <c r="L178" s="244" t="s">
        <v>1150</v>
      </c>
      <c r="M178" s="245">
        <v>105.29</v>
      </c>
      <c r="N178" s="245">
        <v>105.29</v>
      </c>
      <c r="O178" s="222" t="s">
        <v>1344</v>
      </c>
      <c r="P178" s="355"/>
      <c r="Q178" s="30" t="str">
        <f t="shared" si="2"/>
        <v>Flex</v>
      </c>
      <c r="R178" s="355"/>
      <c r="S178" s="301"/>
      <c r="T178" s="222" t="s">
        <v>1344</v>
      </c>
      <c r="U178" s="198">
        <v>43668</v>
      </c>
      <c r="V178" s="204" t="s">
        <v>1856</v>
      </c>
      <c r="W178" s="244" t="s">
        <v>1150</v>
      </c>
      <c r="X178" s="245">
        <v>105.29</v>
      </c>
      <c r="Y178" s="245">
        <v>105.29</v>
      </c>
      <c r="Z178" s="299" t="s">
        <v>1392</v>
      </c>
      <c r="AA178" s="299" t="s">
        <v>1393</v>
      </c>
      <c r="AB178" s="244" t="s">
        <v>1150</v>
      </c>
      <c r="AC178" s="245">
        <v>105.29</v>
      </c>
      <c r="AD178" s="245">
        <v>105.29</v>
      </c>
    </row>
    <row r="179" spans="1:30" hidden="1" x14ac:dyDescent="0.25">
      <c r="A179" s="204" t="s">
        <v>1308</v>
      </c>
      <c r="B179" s="301">
        <v>1400</v>
      </c>
      <c r="C179" s="238" t="s">
        <v>834</v>
      </c>
      <c r="D179" s="238" t="s">
        <v>835</v>
      </c>
      <c r="E179" s="239">
        <v>186248900</v>
      </c>
      <c r="F179" s="239" t="s">
        <v>997</v>
      </c>
      <c r="G179" s="69">
        <v>12</v>
      </c>
      <c r="H179" s="198">
        <v>43627</v>
      </c>
      <c r="I179" s="198">
        <v>43993</v>
      </c>
      <c r="J179" s="242" t="s">
        <v>1143</v>
      </c>
      <c r="K179" s="27" t="s">
        <v>1387</v>
      </c>
      <c r="L179" s="244" t="s">
        <v>1150</v>
      </c>
      <c r="M179" s="245">
        <v>105.29</v>
      </c>
      <c r="N179" s="245">
        <v>105.29</v>
      </c>
      <c r="O179" s="222" t="s">
        <v>1344</v>
      </c>
      <c r="P179" s="355"/>
      <c r="Q179" s="30" t="str">
        <f t="shared" si="2"/>
        <v>Flex</v>
      </c>
      <c r="R179" s="355"/>
      <c r="S179" s="301"/>
      <c r="T179" s="222" t="s">
        <v>1344</v>
      </c>
      <c r="U179" s="198">
        <v>43668</v>
      </c>
      <c r="V179" s="204" t="s">
        <v>1856</v>
      </c>
      <c r="W179" s="244" t="s">
        <v>1150</v>
      </c>
      <c r="X179" s="245">
        <v>105.29</v>
      </c>
      <c r="Y179" s="245">
        <v>105.29</v>
      </c>
      <c r="Z179" s="299" t="s">
        <v>1392</v>
      </c>
      <c r="AA179" s="299" t="s">
        <v>1393</v>
      </c>
      <c r="AB179" s="244" t="s">
        <v>1150</v>
      </c>
      <c r="AC179" s="245">
        <v>105.29</v>
      </c>
      <c r="AD179" s="245">
        <v>105.29</v>
      </c>
    </row>
    <row r="180" spans="1:30" hidden="1" x14ac:dyDescent="0.25">
      <c r="A180" s="204" t="s">
        <v>1309</v>
      </c>
      <c r="B180" s="301">
        <v>1401</v>
      </c>
      <c r="C180" s="238" t="s">
        <v>834</v>
      </c>
      <c r="D180" s="238" t="s">
        <v>835</v>
      </c>
      <c r="E180" s="239">
        <v>186248900</v>
      </c>
      <c r="F180" s="239" t="s">
        <v>998</v>
      </c>
      <c r="G180" s="69">
        <v>12</v>
      </c>
      <c r="H180" s="198">
        <v>43629</v>
      </c>
      <c r="I180" s="198">
        <v>43995</v>
      </c>
      <c r="J180" s="242" t="s">
        <v>1143</v>
      </c>
      <c r="K180" s="27" t="s">
        <v>1387</v>
      </c>
      <c r="L180" s="244" t="s">
        <v>1150</v>
      </c>
      <c r="M180" s="245">
        <v>105.29</v>
      </c>
      <c r="N180" s="245">
        <v>105.29</v>
      </c>
      <c r="O180" s="222" t="s">
        <v>1344</v>
      </c>
      <c r="P180" s="355"/>
      <c r="Q180" s="30" t="str">
        <f t="shared" si="2"/>
        <v>Flex</v>
      </c>
      <c r="R180" s="355"/>
      <c r="S180" s="301"/>
      <c r="T180" s="222" t="s">
        <v>1344</v>
      </c>
      <c r="U180" s="198">
        <v>43668</v>
      </c>
      <c r="V180" s="204" t="s">
        <v>1856</v>
      </c>
      <c r="W180" s="244" t="s">
        <v>1150</v>
      </c>
      <c r="X180" s="245">
        <v>105.29</v>
      </c>
      <c r="Y180" s="245">
        <v>105.29</v>
      </c>
      <c r="Z180" s="299" t="s">
        <v>1392</v>
      </c>
      <c r="AA180" s="299" t="s">
        <v>1393</v>
      </c>
      <c r="AB180" s="244" t="s">
        <v>1150</v>
      </c>
      <c r="AC180" s="245">
        <v>105.29</v>
      </c>
      <c r="AD180" s="245">
        <v>105.29</v>
      </c>
    </row>
    <row r="181" spans="1:30" hidden="1" x14ac:dyDescent="0.25">
      <c r="A181" s="204" t="s">
        <v>1310</v>
      </c>
      <c r="B181" s="301">
        <v>1402</v>
      </c>
      <c r="C181" s="238" t="s">
        <v>834</v>
      </c>
      <c r="D181" s="238" t="s">
        <v>835</v>
      </c>
      <c r="E181" s="239">
        <v>186248900</v>
      </c>
      <c r="F181" s="239" t="s">
        <v>854</v>
      </c>
      <c r="G181" s="69">
        <v>12</v>
      </c>
      <c r="H181" s="198">
        <v>43665</v>
      </c>
      <c r="I181" s="198">
        <v>44031</v>
      </c>
      <c r="J181" s="242" t="s">
        <v>1140</v>
      </c>
      <c r="K181" s="27" t="s">
        <v>1387</v>
      </c>
      <c r="L181" s="244" t="s">
        <v>1150</v>
      </c>
      <c r="M181" s="245">
        <v>105.29</v>
      </c>
      <c r="N181" s="245">
        <v>105.29</v>
      </c>
      <c r="O181" s="222" t="s">
        <v>1344</v>
      </c>
      <c r="P181" s="355"/>
      <c r="Q181" s="30" t="str">
        <f t="shared" si="2"/>
        <v>Flex</v>
      </c>
      <c r="R181" s="355"/>
      <c r="S181" s="301"/>
      <c r="T181" s="222" t="s">
        <v>1344</v>
      </c>
      <c r="U181" s="198">
        <v>43704</v>
      </c>
      <c r="V181" s="204" t="s">
        <v>1867</v>
      </c>
      <c r="W181" s="244" t="s">
        <v>1150</v>
      </c>
      <c r="X181" s="245">
        <v>105.29</v>
      </c>
      <c r="Y181" s="245">
        <v>105.29</v>
      </c>
      <c r="Z181" s="299" t="s">
        <v>1164</v>
      </c>
      <c r="AA181" s="299" t="s">
        <v>1388</v>
      </c>
      <c r="AB181" s="244" t="s">
        <v>1150</v>
      </c>
      <c r="AC181" s="245">
        <v>105.29</v>
      </c>
      <c r="AD181" s="245">
        <v>105.29</v>
      </c>
    </row>
    <row r="182" spans="1:30" hidden="1" x14ac:dyDescent="0.25">
      <c r="A182" s="204" t="s">
        <v>1311</v>
      </c>
      <c r="B182" s="301">
        <v>1403</v>
      </c>
      <c r="C182" s="238" t="s">
        <v>834</v>
      </c>
      <c r="D182" s="238" t="s">
        <v>835</v>
      </c>
      <c r="E182" s="239">
        <v>186248900</v>
      </c>
      <c r="F182" s="239" t="s">
        <v>838</v>
      </c>
      <c r="G182" s="69">
        <v>12</v>
      </c>
      <c r="H182" s="198">
        <v>43656</v>
      </c>
      <c r="I182" s="198">
        <v>44022</v>
      </c>
      <c r="J182" s="242" t="s">
        <v>1140</v>
      </c>
      <c r="K182" s="27" t="s">
        <v>1387</v>
      </c>
      <c r="L182" s="244" t="s">
        <v>1150</v>
      </c>
      <c r="M182" s="245">
        <v>105.29</v>
      </c>
      <c r="N182" s="245">
        <v>105.29</v>
      </c>
      <c r="O182" s="222" t="s">
        <v>1344</v>
      </c>
      <c r="P182" s="355"/>
      <c r="Q182" s="30" t="str">
        <f t="shared" si="2"/>
        <v>Flex</v>
      </c>
      <c r="R182" s="355"/>
      <c r="S182" s="301"/>
      <c r="T182" s="222" t="s">
        <v>1344</v>
      </c>
      <c r="U182" s="198">
        <v>43704</v>
      </c>
      <c r="V182" s="204" t="s">
        <v>1867</v>
      </c>
      <c r="W182" s="244" t="s">
        <v>1150</v>
      </c>
      <c r="X182" s="245">
        <v>105.29</v>
      </c>
      <c r="Y182" s="245">
        <v>105.29</v>
      </c>
      <c r="Z182" s="299" t="s">
        <v>1164</v>
      </c>
      <c r="AA182" s="299" t="s">
        <v>1388</v>
      </c>
      <c r="AB182" s="244" t="s">
        <v>1150</v>
      </c>
      <c r="AC182" s="245">
        <v>105.29</v>
      </c>
      <c r="AD182" s="245">
        <v>105.29</v>
      </c>
    </row>
    <row r="183" spans="1:30" hidden="1" x14ac:dyDescent="0.25">
      <c r="A183" s="204" t="s">
        <v>1312</v>
      </c>
      <c r="B183" s="301">
        <v>1404</v>
      </c>
      <c r="C183" s="238" t="s">
        <v>834</v>
      </c>
      <c r="D183" s="238" t="s">
        <v>835</v>
      </c>
      <c r="E183" s="239">
        <v>186248900</v>
      </c>
      <c r="F183" s="239" t="s">
        <v>999</v>
      </c>
      <c r="G183" s="69">
        <v>12</v>
      </c>
      <c r="H183" s="198">
        <v>43637</v>
      </c>
      <c r="I183" s="198">
        <v>44003</v>
      </c>
      <c r="J183" s="242" t="s">
        <v>1143</v>
      </c>
      <c r="K183" s="27" t="s">
        <v>1387</v>
      </c>
      <c r="L183" s="244" t="s">
        <v>1150</v>
      </c>
      <c r="M183" s="245">
        <v>105.29</v>
      </c>
      <c r="N183" s="245">
        <v>105.29</v>
      </c>
      <c r="O183" s="222" t="s">
        <v>1344</v>
      </c>
      <c r="P183" s="355"/>
      <c r="Q183" s="30" t="str">
        <f t="shared" si="2"/>
        <v>Flex</v>
      </c>
      <c r="R183" s="355"/>
      <c r="S183" s="301"/>
      <c r="T183" s="222" t="s">
        <v>1344</v>
      </c>
      <c r="U183" s="198">
        <v>43668</v>
      </c>
      <c r="V183" s="204" t="s">
        <v>1856</v>
      </c>
      <c r="W183" s="244" t="s">
        <v>1150</v>
      </c>
      <c r="X183" s="245">
        <v>105.29</v>
      </c>
      <c r="Y183" s="245">
        <v>105.29</v>
      </c>
      <c r="Z183" s="299" t="s">
        <v>1392</v>
      </c>
      <c r="AA183" s="299" t="s">
        <v>1393</v>
      </c>
      <c r="AB183" s="244" t="s">
        <v>1150</v>
      </c>
      <c r="AC183" s="245">
        <v>105.29</v>
      </c>
      <c r="AD183" s="245">
        <v>105.29</v>
      </c>
    </row>
    <row r="184" spans="1:30" hidden="1" x14ac:dyDescent="0.25">
      <c r="A184" s="204" t="s">
        <v>1313</v>
      </c>
      <c r="B184" s="301">
        <v>1405</v>
      </c>
      <c r="C184" s="238" t="s">
        <v>834</v>
      </c>
      <c r="D184" s="238" t="s">
        <v>835</v>
      </c>
      <c r="E184" s="239">
        <v>186248900</v>
      </c>
      <c r="F184" s="239" t="s">
        <v>841</v>
      </c>
      <c r="G184" s="69">
        <v>12</v>
      </c>
      <c r="H184" s="198">
        <v>43657</v>
      </c>
      <c r="I184" s="198">
        <v>44023</v>
      </c>
      <c r="J184" s="242" t="s">
        <v>1140</v>
      </c>
      <c r="K184" s="27" t="s">
        <v>1387</v>
      </c>
      <c r="L184" s="244" t="s">
        <v>1150</v>
      </c>
      <c r="M184" s="245">
        <v>105.29</v>
      </c>
      <c r="N184" s="245">
        <v>105.29</v>
      </c>
      <c r="O184" s="222" t="s">
        <v>1344</v>
      </c>
      <c r="P184" s="355"/>
      <c r="Q184" s="30" t="str">
        <f t="shared" si="2"/>
        <v>Flex</v>
      </c>
      <c r="R184" s="355"/>
      <c r="S184" s="301"/>
      <c r="T184" s="222" t="s">
        <v>1344</v>
      </c>
      <c r="U184" s="198">
        <v>43704</v>
      </c>
      <c r="V184" s="204" t="s">
        <v>1867</v>
      </c>
      <c r="W184" s="244" t="s">
        <v>1150</v>
      </c>
      <c r="X184" s="245">
        <v>105.29</v>
      </c>
      <c r="Y184" s="245">
        <v>105.29</v>
      </c>
      <c r="Z184" s="299" t="s">
        <v>1164</v>
      </c>
      <c r="AA184" s="299" t="s">
        <v>1388</v>
      </c>
      <c r="AB184" s="244" t="s">
        <v>1150</v>
      </c>
      <c r="AC184" s="245">
        <v>105.29</v>
      </c>
      <c r="AD184" s="245">
        <v>105.29</v>
      </c>
    </row>
    <row r="185" spans="1:30" hidden="1" x14ac:dyDescent="0.25">
      <c r="A185" s="204" t="s">
        <v>1314</v>
      </c>
      <c r="B185" s="301">
        <v>1428</v>
      </c>
      <c r="C185" s="238" t="s">
        <v>834</v>
      </c>
      <c r="D185" s="238" t="s">
        <v>835</v>
      </c>
      <c r="E185" s="239">
        <v>186248900</v>
      </c>
      <c r="F185" s="239" t="s">
        <v>839</v>
      </c>
      <c r="G185" s="69">
        <v>12</v>
      </c>
      <c r="H185" s="198">
        <v>43657</v>
      </c>
      <c r="I185" s="198">
        <v>44023</v>
      </c>
      <c r="J185" s="242" t="s">
        <v>1140</v>
      </c>
      <c r="K185" s="27" t="s">
        <v>1387</v>
      </c>
      <c r="L185" s="244" t="s">
        <v>1150</v>
      </c>
      <c r="M185" s="245">
        <v>105.29</v>
      </c>
      <c r="N185" s="245">
        <v>105.29</v>
      </c>
      <c r="O185" s="222" t="s">
        <v>1344</v>
      </c>
      <c r="P185" s="355"/>
      <c r="Q185" s="30" t="str">
        <f t="shared" si="2"/>
        <v>Flex</v>
      </c>
      <c r="R185" s="355"/>
      <c r="S185" s="301"/>
      <c r="T185" s="222" t="s">
        <v>1344</v>
      </c>
      <c r="U185" s="198">
        <v>43704</v>
      </c>
      <c r="V185" s="204" t="s">
        <v>1867</v>
      </c>
      <c r="W185" s="244" t="s">
        <v>1150</v>
      </c>
      <c r="X185" s="245">
        <v>105.29</v>
      </c>
      <c r="Y185" s="245">
        <v>105.29</v>
      </c>
      <c r="Z185" s="299" t="s">
        <v>1164</v>
      </c>
      <c r="AA185" s="299" t="s">
        <v>1388</v>
      </c>
      <c r="AB185" s="244" t="s">
        <v>1150</v>
      </c>
      <c r="AC185" s="245">
        <v>105.29</v>
      </c>
      <c r="AD185" s="245">
        <v>105.29</v>
      </c>
    </row>
    <row r="186" spans="1:30" hidden="1" x14ac:dyDescent="0.25">
      <c r="A186" s="204" t="s">
        <v>1315</v>
      </c>
      <c r="B186" s="301">
        <v>1429</v>
      </c>
      <c r="C186" s="238" t="s">
        <v>834</v>
      </c>
      <c r="D186" s="238" t="s">
        <v>835</v>
      </c>
      <c r="E186" s="239">
        <v>186248900</v>
      </c>
      <c r="F186" s="239" t="s">
        <v>1000</v>
      </c>
      <c r="G186" s="69">
        <v>12</v>
      </c>
      <c r="H186" s="198">
        <v>43565</v>
      </c>
      <c r="I186" s="198">
        <v>43931</v>
      </c>
      <c r="J186" s="242" t="s">
        <v>1141</v>
      </c>
      <c r="K186" s="27" t="s">
        <v>1387</v>
      </c>
      <c r="L186" s="244" t="s">
        <v>1150</v>
      </c>
      <c r="M186" s="245">
        <v>105.29</v>
      </c>
      <c r="N186" s="245">
        <v>105.29</v>
      </c>
      <c r="O186" s="222" t="s">
        <v>1344</v>
      </c>
      <c r="P186" s="355"/>
      <c r="Q186" s="30" t="str">
        <f t="shared" si="2"/>
        <v>Flex</v>
      </c>
      <c r="R186" s="355"/>
      <c r="S186" s="301"/>
      <c r="T186" s="222" t="s">
        <v>1344</v>
      </c>
      <c r="U186" s="198">
        <v>43634</v>
      </c>
      <c r="V186" s="204" t="s">
        <v>1788</v>
      </c>
      <c r="W186" s="244" t="s">
        <v>1150</v>
      </c>
      <c r="X186" s="245">
        <v>105.29</v>
      </c>
      <c r="Y186" s="245">
        <v>105.29</v>
      </c>
      <c r="Z186" s="299" t="s">
        <v>1392</v>
      </c>
      <c r="AA186" s="299" t="s">
        <v>1393</v>
      </c>
      <c r="AB186" s="244" t="s">
        <v>1150</v>
      </c>
      <c r="AC186" s="245">
        <v>105.29</v>
      </c>
      <c r="AD186" s="245">
        <v>105.29</v>
      </c>
    </row>
    <row r="187" spans="1:30" hidden="1" x14ac:dyDescent="0.25">
      <c r="A187" s="204" t="s">
        <v>1316</v>
      </c>
      <c r="B187" s="301">
        <v>1430</v>
      </c>
      <c r="C187" s="238" t="s">
        <v>834</v>
      </c>
      <c r="D187" s="238" t="s">
        <v>835</v>
      </c>
      <c r="E187" s="239">
        <v>186248900</v>
      </c>
      <c r="F187" s="239" t="s">
        <v>1001</v>
      </c>
      <c r="G187" s="69">
        <v>12</v>
      </c>
      <c r="H187" s="198">
        <v>43566</v>
      </c>
      <c r="I187" s="198">
        <v>43932</v>
      </c>
      <c r="J187" s="242" t="s">
        <v>1141</v>
      </c>
      <c r="K187" s="27" t="s">
        <v>1387</v>
      </c>
      <c r="L187" s="244" t="s">
        <v>1150</v>
      </c>
      <c r="M187" s="245">
        <v>105.29</v>
      </c>
      <c r="N187" s="245">
        <v>105.29</v>
      </c>
      <c r="O187" s="222" t="s">
        <v>1344</v>
      </c>
      <c r="P187" s="355"/>
      <c r="Q187" s="30" t="str">
        <f t="shared" si="2"/>
        <v>Flex</v>
      </c>
      <c r="R187" s="355"/>
      <c r="S187" s="301"/>
      <c r="T187" s="222" t="s">
        <v>1344</v>
      </c>
      <c r="U187" s="198">
        <v>43634</v>
      </c>
      <c r="V187" s="204" t="s">
        <v>1788</v>
      </c>
      <c r="W187" s="244" t="s">
        <v>1150</v>
      </c>
      <c r="X187" s="245">
        <v>105.29</v>
      </c>
      <c r="Y187" s="245">
        <v>105.29</v>
      </c>
      <c r="Z187" s="299" t="s">
        <v>1392</v>
      </c>
      <c r="AA187" s="299" t="s">
        <v>1393</v>
      </c>
      <c r="AB187" s="244" t="s">
        <v>1150</v>
      </c>
      <c r="AC187" s="245">
        <v>105.29</v>
      </c>
      <c r="AD187" s="245">
        <v>105.29</v>
      </c>
    </row>
    <row r="188" spans="1:30" hidden="1" x14ac:dyDescent="0.25">
      <c r="A188" s="204" t="s">
        <v>1317</v>
      </c>
      <c r="B188" s="301">
        <v>1431</v>
      </c>
      <c r="C188" s="238" t="s">
        <v>834</v>
      </c>
      <c r="D188" s="238" t="s">
        <v>835</v>
      </c>
      <c r="E188" s="239">
        <v>186248900</v>
      </c>
      <c r="F188" s="239" t="s">
        <v>1002</v>
      </c>
      <c r="G188" s="69">
        <v>12</v>
      </c>
      <c r="H188" s="198">
        <v>43567</v>
      </c>
      <c r="I188" s="198">
        <v>43933</v>
      </c>
      <c r="J188" s="242" t="s">
        <v>1141</v>
      </c>
      <c r="K188" s="27" t="s">
        <v>1387</v>
      </c>
      <c r="L188" s="244" t="s">
        <v>1150</v>
      </c>
      <c r="M188" s="245">
        <v>105.29</v>
      </c>
      <c r="N188" s="245">
        <v>105.29</v>
      </c>
      <c r="O188" s="222" t="s">
        <v>1344</v>
      </c>
      <c r="P188" s="355"/>
      <c r="Q188" s="30" t="str">
        <f t="shared" si="2"/>
        <v>Flex</v>
      </c>
      <c r="R188" s="355"/>
      <c r="S188" s="301"/>
      <c r="T188" s="222" t="s">
        <v>1344</v>
      </c>
      <c r="U188" s="198">
        <v>43634</v>
      </c>
      <c r="V188" s="204" t="s">
        <v>1788</v>
      </c>
      <c r="W188" s="244" t="s">
        <v>1150</v>
      </c>
      <c r="X188" s="245">
        <v>105.29</v>
      </c>
      <c r="Y188" s="245">
        <v>105.29</v>
      </c>
      <c r="Z188" s="299" t="s">
        <v>1392</v>
      </c>
      <c r="AA188" s="299" t="s">
        <v>1393</v>
      </c>
      <c r="AB188" s="244" t="s">
        <v>1150</v>
      </c>
      <c r="AC188" s="245">
        <v>105.29</v>
      </c>
      <c r="AD188" s="245">
        <v>105.29</v>
      </c>
    </row>
    <row r="189" spans="1:30" hidden="1" x14ac:dyDescent="0.25">
      <c r="A189" s="204" t="s">
        <v>1318</v>
      </c>
      <c r="B189" s="301">
        <v>1432</v>
      </c>
      <c r="C189" s="238" t="s">
        <v>834</v>
      </c>
      <c r="D189" s="238" t="s">
        <v>835</v>
      </c>
      <c r="E189" s="239">
        <v>186248900</v>
      </c>
      <c r="F189" s="239" t="s">
        <v>1003</v>
      </c>
      <c r="G189" s="69">
        <v>12</v>
      </c>
      <c r="H189" s="198">
        <v>43561</v>
      </c>
      <c r="I189" s="198">
        <v>43927</v>
      </c>
      <c r="J189" s="242" t="s">
        <v>1141</v>
      </c>
      <c r="K189" s="27" t="s">
        <v>1387</v>
      </c>
      <c r="L189" s="244" t="s">
        <v>1150</v>
      </c>
      <c r="M189" s="245">
        <v>105.29</v>
      </c>
      <c r="N189" s="245">
        <v>105.29</v>
      </c>
      <c r="O189" s="222" t="s">
        <v>1344</v>
      </c>
      <c r="P189" s="355"/>
      <c r="Q189" s="30" t="str">
        <f t="shared" si="2"/>
        <v>Flex</v>
      </c>
      <c r="R189" s="355"/>
      <c r="S189" s="301"/>
      <c r="T189" s="222" t="s">
        <v>1344</v>
      </c>
      <c r="U189" s="198">
        <v>43634</v>
      </c>
      <c r="V189" s="204" t="s">
        <v>1788</v>
      </c>
      <c r="W189" s="244" t="s">
        <v>1150</v>
      </c>
      <c r="X189" s="245">
        <v>105.29</v>
      </c>
      <c r="Y189" s="245">
        <v>105.29</v>
      </c>
      <c r="Z189" s="299" t="s">
        <v>1392</v>
      </c>
      <c r="AA189" s="299" t="s">
        <v>1393</v>
      </c>
      <c r="AB189" s="244" t="s">
        <v>1150</v>
      </c>
      <c r="AC189" s="245">
        <v>105.29</v>
      </c>
      <c r="AD189" s="245">
        <v>105.29</v>
      </c>
    </row>
    <row r="190" spans="1:30" hidden="1" x14ac:dyDescent="0.25">
      <c r="A190" s="204" t="s">
        <v>1319</v>
      </c>
      <c r="B190" s="301">
        <v>1433</v>
      </c>
      <c r="C190" s="238" t="s">
        <v>834</v>
      </c>
      <c r="D190" s="238" t="s">
        <v>835</v>
      </c>
      <c r="E190" s="239">
        <v>186248900</v>
      </c>
      <c r="F190" s="239" t="s">
        <v>1004</v>
      </c>
      <c r="G190" s="69">
        <v>12</v>
      </c>
      <c r="H190" s="198">
        <v>43567</v>
      </c>
      <c r="I190" s="198">
        <v>43933</v>
      </c>
      <c r="J190" s="242" t="s">
        <v>1141</v>
      </c>
      <c r="K190" s="27" t="s">
        <v>1387</v>
      </c>
      <c r="L190" s="244" t="s">
        <v>1150</v>
      </c>
      <c r="M190" s="245">
        <v>105.29</v>
      </c>
      <c r="N190" s="245">
        <v>105.29</v>
      </c>
      <c r="O190" s="222" t="s">
        <v>1344</v>
      </c>
      <c r="P190" s="355"/>
      <c r="Q190" s="30" t="str">
        <f t="shared" si="2"/>
        <v>Flex</v>
      </c>
      <c r="R190" s="355"/>
      <c r="S190" s="301"/>
      <c r="T190" s="222" t="s">
        <v>1344</v>
      </c>
      <c r="U190" s="198">
        <v>43634</v>
      </c>
      <c r="V190" s="204" t="s">
        <v>1788</v>
      </c>
      <c r="W190" s="244" t="s">
        <v>1150</v>
      </c>
      <c r="X190" s="245">
        <v>105.29</v>
      </c>
      <c r="Y190" s="245">
        <v>105.29</v>
      </c>
      <c r="Z190" s="299" t="s">
        <v>1392</v>
      </c>
      <c r="AA190" s="299" t="s">
        <v>1393</v>
      </c>
      <c r="AB190" s="244" t="s">
        <v>1150</v>
      </c>
      <c r="AC190" s="245">
        <v>105.29</v>
      </c>
      <c r="AD190" s="245">
        <v>105.29</v>
      </c>
    </row>
    <row r="191" spans="1:30" hidden="1" x14ac:dyDescent="0.25">
      <c r="A191" s="204" t="s">
        <v>1320</v>
      </c>
      <c r="B191" s="301" t="s">
        <v>1005</v>
      </c>
      <c r="C191" s="238" t="s">
        <v>363</v>
      </c>
      <c r="D191" s="238" t="s">
        <v>364</v>
      </c>
      <c r="E191" s="239">
        <v>19032</v>
      </c>
      <c r="F191" s="239" t="s">
        <v>1006</v>
      </c>
      <c r="G191" s="69">
        <v>12</v>
      </c>
      <c r="H191" s="198">
        <v>43764</v>
      </c>
      <c r="I191" s="198">
        <v>44130</v>
      </c>
      <c r="J191" s="242" t="s">
        <v>1145</v>
      </c>
      <c r="K191" s="225" t="s">
        <v>303</v>
      </c>
      <c r="L191" s="244" t="s">
        <v>1149</v>
      </c>
      <c r="M191" s="245">
        <v>300</v>
      </c>
      <c r="N191" s="245">
        <v>217.06</v>
      </c>
      <c r="O191" s="222" t="s">
        <v>1344</v>
      </c>
      <c r="P191" s="355"/>
      <c r="Q191" s="30" t="str">
        <f t="shared" si="2"/>
        <v>Flex</v>
      </c>
      <c r="R191" s="355"/>
      <c r="S191" s="301"/>
      <c r="T191" s="222" t="s">
        <v>1344</v>
      </c>
      <c r="U191" s="198">
        <v>43815</v>
      </c>
      <c r="V191" s="204" t="s">
        <v>2300</v>
      </c>
      <c r="W191" s="244" t="s">
        <v>1149</v>
      </c>
      <c r="X191" s="245">
        <v>300</v>
      </c>
      <c r="Y191" s="245">
        <v>217.06</v>
      </c>
      <c r="Z191" s="299" t="s">
        <v>1385</v>
      </c>
      <c r="AA191" s="299" t="s">
        <v>1386</v>
      </c>
      <c r="AB191" s="244" t="s">
        <v>1149</v>
      </c>
      <c r="AC191" s="245">
        <v>300</v>
      </c>
      <c r="AD191" s="245">
        <v>217.74</v>
      </c>
    </row>
    <row r="192" spans="1:30" hidden="1" x14ac:dyDescent="0.25">
      <c r="A192" s="204" t="s">
        <v>1321</v>
      </c>
      <c r="B192" s="301">
        <v>1515</v>
      </c>
      <c r="C192" s="238" t="s">
        <v>834</v>
      </c>
      <c r="D192" s="238" t="s">
        <v>835</v>
      </c>
      <c r="E192" s="239">
        <v>186248900</v>
      </c>
      <c r="F192" s="239" t="s">
        <v>1007</v>
      </c>
      <c r="G192" s="69">
        <v>12</v>
      </c>
      <c r="H192" s="198">
        <v>43825</v>
      </c>
      <c r="I192" s="198">
        <v>44191</v>
      </c>
      <c r="J192" s="242" t="s">
        <v>1343</v>
      </c>
      <c r="K192" s="27" t="s">
        <v>1387</v>
      </c>
      <c r="L192" s="244" t="s">
        <v>1150</v>
      </c>
      <c r="M192" s="245">
        <v>105.29</v>
      </c>
      <c r="N192" s="245">
        <v>105.29</v>
      </c>
      <c r="O192" s="222" t="s">
        <v>1344</v>
      </c>
      <c r="P192" s="355"/>
      <c r="Q192" s="30" t="str">
        <f t="shared" si="2"/>
        <v>Flex</v>
      </c>
      <c r="R192" s="198">
        <v>43847</v>
      </c>
      <c r="S192" s="204" t="s">
        <v>2348</v>
      </c>
      <c r="T192" s="222" t="s">
        <v>1344</v>
      </c>
      <c r="U192" s="198">
        <v>43551</v>
      </c>
      <c r="V192" s="204" t="s">
        <v>1688</v>
      </c>
      <c r="W192" s="512" t="s">
        <v>1150</v>
      </c>
      <c r="X192" s="513">
        <v>33.340000000000003</v>
      </c>
      <c r="Y192" s="513">
        <v>33.340000000000003</v>
      </c>
      <c r="Z192" s="299" t="s">
        <v>1392</v>
      </c>
      <c r="AA192" s="299" t="s">
        <v>1393</v>
      </c>
      <c r="AB192" s="244" t="s">
        <v>1150</v>
      </c>
      <c r="AC192" s="245">
        <v>105.29</v>
      </c>
      <c r="AD192" s="245">
        <v>105.29</v>
      </c>
    </row>
    <row r="193" spans="1:30" hidden="1" x14ac:dyDescent="0.25">
      <c r="A193" s="204" t="s">
        <v>1322</v>
      </c>
      <c r="B193" s="301">
        <v>1516</v>
      </c>
      <c r="C193" s="238" t="s">
        <v>834</v>
      </c>
      <c r="D193" s="238" t="s">
        <v>835</v>
      </c>
      <c r="E193" s="239">
        <v>186248900</v>
      </c>
      <c r="F193" s="239" t="s">
        <v>1008</v>
      </c>
      <c r="G193" s="69">
        <v>12</v>
      </c>
      <c r="H193" s="198">
        <v>43826</v>
      </c>
      <c r="I193" s="198">
        <v>44192</v>
      </c>
      <c r="J193" s="242" t="s">
        <v>1343</v>
      </c>
      <c r="K193" s="27" t="s">
        <v>1387</v>
      </c>
      <c r="L193" s="244" t="s">
        <v>1150</v>
      </c>
      <c r="M193" s="245">
        <v>105.29</v>
      </c>
      <c r="N193" s="245">
        <v>105.29</v>
      </c>
      <c r="O193" s="222" t="s">
        <v>1344</v>
      </c>
      <c r="P193" s="355"/>
      <c r="Q193" s="30" t="str">
        <f t="shared" si="2"/>
        <v>Flex</v>
      </c>
      <c r="R193" s="198">
        <v>43847</v>
      </c>
      <c r="S193" s="204" t="s">
        <v>2348</v>
      </c>
      <c r="T193" s="222" t="s">
        <v>1344</v>
      </c>
      <c r="U193" s="198">
        <v>43551</v>
      </c>
      <c r="V193" s="204" t="s">
        <v>1688</v>
      </c>
      <c r="W193" s="512" t="s">
        <v>1150</v>
      </c>
      <c r="X193" s="513">
        <v>33.340000000000003</v>
      </c>
      <c r="Y193" s="513">
        <v>33.340000000000003</v>
      </c>
      <c r="Z193" s="299" t="s">
        <v>1392</v>
      </c>
      <c r="AA193" s="299" t="s">
        <v>1393</v>
      </c>
      <c r="AB193" s="244" t="s">
        <v>1150</v>
      </c>
      <c r="AC193" s="245">
        <v>105.29</v>
      </c>
      <c r="AD193" s="245">
        <v>105.29</v>
      </c>
    </row>
    <row r="194" spans="1:30" hidden="1" x14ac:dyDescent="0.25">
      <c r="A194" s="204" t="s">
        <v>1323</v>
      </c>
      <c r="B194" s="301">
        <v>1519</v>
      </c>
      <c r="C194" s="238" t="s">
        <v>834</v>
      </c>
      <c r="D194" s="238" t="s">
        <v>835</v>
      </c>
      <c r="E194" s="239">
        <v>186248900</v>
      </c>
      <c r="F194" s="239" t="s">
        <v>1009</v>
      </c>
      <c r="G194" s="69">
        <v>12</v>
      </c>
      <c r="H194" s="198">
        <v>43826</v>
      </c>
      <c r="I194" s="198">
        <v>44192</v>
      </c>
      <c r="J194" s="242" t="s">
        <v>1343</v>
      </c>
      <c r="K194" s="27" t="s">
        <v>1387</v>
      </c>
      <c r="L194" s="244" t="s">
        <v>1150</v>
      </c>
      <c r="M194" s="245">
        <v>105.29</v>
      </c>
      <c r="N194" s="245">
        <v>105.29</v>
      </c>
      <c r="O194" s="222" t="s">
        <v>1344</v>
      </c>
      <c r="P194" s="355"/>
      <c r="Q194" s="30" t="str">
        <f t="shared" si="2"/>
        <v>Flex</v>
      </c>
      <c r="R194" s="198">
        <v>43847</v>
      </c>
      <c r="S194" s="204" t="s">
        <v>2348</v>
      </c>
      <c r="T194" s="222" t="s">
        <v>1344</v>
      </c>
      <c r="U194" s="198">
        <v>43551</v>
      </c>
      <c r="V194" s="204" t="s">
        <v>1688</v>
      </c>
      <c r="W194" s="512" t="s">
        <v>1150</v>
      </c>
      <c r="X194" s="513">
        <v>33.340000000000003</v>
      </c>
      <c r="Y194" s="513">
        <v>33.340000000000003</v>
      </c>
      <c r="Z194" s="299" t="s">
        <v>1392</v>
      </c>
      <c r="AA194" s="299" t="s">
        <v>1393</v>
      </c>
      <c r="AB194" s="244" t="s">
        <v>1150</v>
      </c>
      <c r="AC194" s="245">
        <v>105.29</v>
      </c>
      <c r="AD194" s="245">
        <v>105.29</v>
      </c>
    </row>
    <row r="195" spans="1:30" hidden="1" x14ac:dyDescent="0.25">
      <c r="A195" s="204" t="s">
        <v>1324</v>
      </c>
      <c r="B195" s="301">
        <v>1520</v>
      </c>
      <c r="C195" s="238" t="s">
        <v>834</v>
      </c>
      <c r="D195" s="238" t="s">
        <v>835</v>
      </c>
      <c r="E195" s="239">
        <v>186248900</v>
      </c>
      <c r="F195" s="239" t="s">
        <v>1010</v>
      </c>
      <c r="G195" s="69">
        <v>12</v>
      </c>
      <c r="H195" s="198">
        <v>44191</v>
      </c>
      <c r="I195" s="198">
        <v>44191</v>
      </c>
      <c r="J195" s="242" t="s">
        <v>1343</v>
      </c>
      <c r="K195" s="27" t="s">
        <v>1387</v>
      </c>
      <c r="L195" s="244" t="s">
        <v>1150</v>
      </c>
      <c r="M195" s="245">
        <v>105.29</v>
      </c>
      <c r="N195" s="245">
        <v>105.29</v>
      </c>
      <c r="O195" s="222" t="s">
        <v>1344</v>
      </c>
      <c r="P195" s="355"/>
      <c r="Q195" s="30" t="str">
        <f t="shared" si="2"/>
        <v>Flex</v>
      </c>
      <c r="R195" s="198">
        <v>43847</v>
      </c>
      <c r="S195" s="204" t="s">
        <v>2348</v>
      </c>
      <c r="T195" s="222" t="s">
        <v>1344</v>
      </c>
      <c r="U195" s="198">
        <v>43551</v>
      </c>
      <c r="V195" s="204" t="s">
        <v>1688</v>
      </c>
      <c r="W195" s="512" t="s">
        <v>1150</v>
      </c>
      <c r="X195" s="513">
        <v>33.340000000000003</v>
      </c>
      <c r="Y195" s="513">
        <v>33.340000000000003</v>
      </c>
      <c r="Z195" s="299" t="s">
        <v>1392</v>
      </c>
      <c r="AA195" s="299" t="s">
        <v>1393</v>
      </c>
      <c r="AB195" s="244" t="s">
        <v>1150</v>
      </c>
      <c r="AC195" s="245">
        <v>105.29</v>
      </c>
      <c r="AD195" s="245">
        <v>105.29</v>
      </c>
    </row>
    <row r="196" spans="1:30" hidden="1" x14ac:dyDescent="0.25">
      <c r="A196" s="204" t="s">
        <v>1325</v>
      </c>
      <c r="B196" s="301">
        <v>1577</v>
      </c>
      <c r="C196" s="238" t="s">
        <v>891</v>
      </c>
      <c r="D196" s="238" t="s">
        <v>617</v>
      </c>
      <c r="E196" s="239" t="s">
        <v>892</v>
      </c>
      <c r="F196" s="239" t="s">
        <v>893</v>
      </c>
      <c r="G196" s="69">
        <v>12</v>
      </c>
      <c r="H196" s="198">
        <v>43712</v>
      </c>
      <c r="I196" s="198">
        <v>44077</v>
      </c>
      <c r="J196" s="242" t="s">
        <v>1138</v>
      </c>
      <c r="K196" s="27" t="s">
        <v>617</v>
      </c>
      <c r="L196" s="244" t="s">
        <v>1149</v>
      </c>
      <c r="M196" s="245">
        <v>1100</v>
      </c>
      <c r="N196" s="245">
        <v>805.86</v>
      </c>
      <c r="O196" s="222" t="s">
        <v>1344</v>
      </c>
      <c r="P196" s="355"/>
      <c r="Q196" s="30" t="str">
        <f t="shared" si="2"/>
        <v>Flex</v>
      </c>
      <c r="R196" s="355"/>
      <c r="S196" s="301"/>
      <c r="T196" s="222" t="s">
        <v>1344</v>
      </c>
      <c r="U196" s="198">
        <v>43773</v>
      </c>
      <c r="V196" s="204" t="s">
        <v>2299</v>
      </c>
      <c r="W196" s="244" t="s">
        <v>1149</v>
      </c>
      <c r="X196" s="245">
        <v>1100</v>
      </c>
      <c r="Y196" s="245">
        <v>805.86</v>
      </c>
      <c r="Z196" s="299" t="s">
        <v>1164</v>
      </c>
      <c r="AA196" s="299" t="s">
        <v>1388</v>
      </c>
      <c r="AB196" s="244" t="s">
        <v>1149</v>
      </c>
      <c r="AC196" s="245">
        <v>1100</v>
      </c>
      <c r="AD196" s="245">
        <v>805.86</v>
      </c>
    </row>
    <row r="197" spans="1:30" hidden="1" x14ac:dyDescent="0.25">
      <c r="A197" s="204" t="s">
        <v>1326</v>
      </c>
      <c r="B197" s="301">
        <v>1781</v>
      </c>
      <c r="C197" s="238" t="s">
        <v>855</v>
      </c>
      <c r="D197" s="238" t="s">
        <v>835</v>
      </c>
      <c r="E197" s="239" t="s">
        <v>856</v>
      </c>
      <c r="F197" s="239" t="s">
        <v>857</v>
      </c>
      <c r="G197" s="69">
        <v>12</v>
      </c>
      <c r="H197" s="198">
        <v>43663</v>
      </c>
      <c r="I197" s="198">
        <v>44029</v>
      </c>
      <c r="J197" s="242" t="s">
        <v>1140</v>
      </c>
      <c r="K197" s="27" t="s">
        <v>1387</v>
      </c>
      <c r="L197" s="244" t="s">
        <v>1150</v>
      </c>
      <c r="M197" s="245">
        <v>33.340000000000003</v>
      </c>
      <c r="N197" s="245">
        <v>33.340000000000003</v>
      </c>
      <c r="O197" s="222" t="s">
        <v>1344</v>
      </c>
      <c r="P197" s="355"/>
      <c r="Q197" s="30" t="str">
        <f t="shared" si="2"/>
        <v>Flex</v>
      </c>
      <c r="R197" s="355"/>
      <c r="S197" s="301"/>
      <c r="T197" s="222" t="s">
        <v>1344</v>
      </c>
      <c r="U197" s="198">
        <v>43704</v>
      </c>
      <c r="V197" s="204" t="s">
        <v>1867</v>
      </c>
      <c r="W197" s="244" t="s">
        <v>1150</v>
      </c>
      <c r="X197" s="245">
        <v>33.340000000000003</v>
      </c>
      <c r="Y197" s="245">
        <v>33.340000000000003</v>
      </c>
      <c r="Z197" s="299" t="s">
        <v>1164</v>
      </c>
      <c r="AA197" s="299" t="s">
        <v>1388</v>
      </c>
      <c r="AB197" s="244" t="s">
        <v>1150</v>
      </c>
      <c r="AC197" s="245">
        <v>33.340000000000003</v>
      </c>
      <c r="AD197" s="245">
        <v>33.340000000000003</v>
      </c>
    </row>
    <row r="198" spans="1:30" hidden="1" x14ac:dyDescent="0.25">
      <c r="A198" s="204" t="s">
        <v>1327</v>
      </c>
      <c r="B198" s="301">
        <v>1782</v>
      </c>
      <c r="C198" s="238" t="s">
        <v>855</v>
      </c>
      <c r="D198" s="238" t="s">
        <v>835</v>
      </c>
      <c r="E198" s="239" t="s">
        <v>856</v>
      </c>
      <c r="F198" s="239" t="s">
        <v>858</v>
      </c>
      <c r="G198" s="69">
        <v>12</v>
      </c>
      <c r="H198" s="198">
        <v>43663</v>
      </c>
      <c r="I198" s="198">
        <v>44029</v>
      </c>
      <c r="J198" s="242" t="s">
        <v>1140</v>
      </c>
      <c r="K198" s="27" t="s">
        <v>1387</v>
      </c>
      <c r="L198" s="244" t="s">
        <v>1150</v>
      </c>
      <c r="M198" s="245">
        <v>33.340000000000003</v>
      </c>
      <c r="N198" s="245">
        <v>33.340000000000003</v>
      </c>
      <c r="O198" s="222" t="s">
        <v>1344</v>
      </c>
      <c r="P198" s="355"/>
      <c r="Q198" s="30" t="str">
        <f t="shared" ref="Q198:Q261" si="4">T198</f>
        <v>Flex</v>
      </c>
      <c r="R198" s="355"/>
      <c r="S198" s="301"/>
      <c r="T198" s="222" t="s">
        <v>1344</v>
      </c>
      <c r="U198" s="198">
        <v>43704</v>
      </c>
      <c r="V198" s="204" t="s">
        <v>1867</v>
      </c>
      <c r="W198" s="244" t="s">
        <v>1150</v>
      </c>
      <c r="X198" s="245">
        <v>33.340000000000003</v>
      </c>
      <c r="Y198" s="245">
        <v>33.340000000000003</v>
      </c>
      <c r="Z198" s="299" t="s">
        <v>1164</v>
      </c>
      <c r="AA198" s="299" t="s">
        <v>1388</v>
      </c>
      <c r="AB198" s="222" t="s">
        <v>1344</v>
      </c>
      <c r="AC198" s="245">
        <v>33.340000000000003</v>
      </c>
      <c r="AD198" s="245">
        <v>33.340000000000003</v>
      </c>
    </row>
    <row r="199" spans="1:30" hidden="1" x14ac:dyDescent="0.25">
      <c r="A199" s="204" t="s">
        <v>1328</v>
      </c>
      <c r="B199" s="301">
        <v>1783</v>
      </c>
      <c r="C199" s="238" t="s">
        <v>855</v>
      </c>
      <c r="D199" s="238" t="s">
        <v>835</v>
      </c>
      <c r="E199" s="239" t="s">
        <v>856</v>
      </c>
      <c r="F199" s="239" t="s">
        <v>859</v>
      </c>
      <c r="G199" s="69">
        <v>12</v>
      </c>
      <c r="H199" s="198">
        <v>43664</v>
      </c>
      <c r="I199" s="198">
        <v>44030</v>
      </c>
      <c r="J199" s="242" t="s">
        <v>1140</v>
      </c>
      <c r="K199" s="27" t="s">
        <v>1387</v>
      </c>
      <c r="L199" s="244" t="s">
        <v>1150</v>
      </c>
      <c r="M199" s="245">
        <v>33.340000000000003</v>
      </c>
      <c r="N199" s="245">
        <v>33.340000000000003</v>
      </c>
      <c r="O199" s="222" t="s">
        <v>1344</v>
      </c>
      <c r="P199" s="355"/>
      <c r="Q199" s="30" t="str">
        <f t="shared" si="4"/>
        <v>Flex</v>
      </c>
      <c r="R199" s="355"/>
      <c r="S199" s="301"/>
      <c r="T199" s="222" t="s">
        <v>1344</v>
      </c>
      <c r="U199" s="198">
        <v>43704</v>
      </c>
      <c r="V199" s="204" t="s">
        <v>1867</v>
      </c>
      <c r="W199" s="244" t="s">
        <v>1150</v>
      </c>
      <c r="X199" s="245">
        <v>33.340000000000003</v>
      </c>
      <c r="Y199" s="245">
        <v>33.340000000000003</v>
      </c>
      <c r="Z199" s="299" t="s">
        <v>1164</v>
      </c>
      <c r="AA199" s="299" t="s">
        <v>1388</v>
      </c>
      <c r="AB199" s="244" t="s">
        <v>1150</v>
      </c>
      <c r="AC199" s="245">
        <v>33.340000000000003</v>
      </c>
      <c r="AD199" s="245">
        <v>33.340000000000003</v>
      </c>
    </row>
    <row r="200" spans="1:30" hidden="1" x14ac:dyDescent="0.25">
      <c r="A200" s="204" t="s">
        <v>1476</v>
      </c>
      <c r="B200" s="301">
        <v>1784</v>
      </c>
      <c r="C200" s="238" t="s">
        <v>855</v>
      </c>
      <c r="D200" s="238" t="s">
        <v>835</v>
      </c>
      <c r="E200" s="239" t="s">
        <v>856</v>
      </c>
      <c r="F200" s="239" t="s">
        <v>860</v>
      </c>
      <c r="G200" s="69">
        <v>12</v>
      </c>
      <c r="H200" s="198">
        <v>43665</v>
      </c>
      <c r="I200" s="198">
        <v>44031</v>
      </c>
      <c r="J200" s="242" t="s">
        <v>1140</v>
      </c>
      <c r="K200" s="27" t="s">
        <v>1387</v>
      </c>
      <c r="L200" s="244" t="s">
        <v>1150</v>
      </c>
      <c r="M200" s="245">
        <v>33.340000000000003</v>
      </c>
      <c r="N200" s="245">
        <v>33.340000000000003</v>
      </c>
      <c r="O200" s="222" t="s">
        <v>1344</v>
      </c>
      <c r="P200" s="355"/>
      <c r="Q200" s="30" t="str">
        <f t="shared" si="4"/>
        <v>Flex</v>
      </c>
      <c r="R200" s="355"/>
      <c r="S200" s="301"/>
      <c r="T200" s="222" t="s">
        <v>1344</v>
      </c>
      <c r="U200" s="198">
        <v>43704</v>
      </c>
      <c r="V200" s="204" t="s">
        <v>1867</v>
      </c>
      <c r="W200" s="244" t="s">
        <v>1150</v>
      </c>
      <c r="X200" s="245">
        <v>33.340000000000003</v>
      </c>
      <c r="Y200" s="245">
        <v>33.340000000000003</v>
      </c>
      <c r="Z200" s="299" t="s">
        <v>1164</v>
      </c>
      <c r="AA200" s="299" t="s">
        <v>1388</v>
      </c>
      <c r="AB200" s="244" t="s">
        <v>1150</v>
      </c>
      <c r="AC200" s="245">
        <v>33.340000000000003</v>
      </c>
      <c r="AD200" s="245">
        <v>33.340000000000003</v>
      </c>
    </row>
    <row r="201" spans="1:30" hidden="1" x14ac:dyDescent="0.25">
      <c r="A201" s="204" t="s">
        <v>1329</v>
      </c>
      <c r="B201" s="301">
        <v>1787</v>
      </c>
      <c r="C201" s="238" t="s">
        <v>855</v>
      </c>
      <c r="D201" s="238" t="s">
        <v>835</v>
      </c>
      <c r="E201" s="239" t="s">
        <v>856</v>
      </c>
      <c r="F201" s="239" t="s">
        <v>861</v>
      </c>
      <c r="G201" s="69">
        <v>12</v>
      </c>
      <c r="H201" s="198">
        <v>43665</v>
      </c>
      <c r="I201" s="198">
        <v>44031</v>
      </c>
      <c r="J201" s="242" t="s">
        <v>1140</v>
      </c>
      <c r="K201" s="27" t="s">
        <v>1387</v>
      </c>
      <c r="L201" s="244" t="s">
        <v>1150</v>
      </c>
      <c r="M201" s="245">
        <v>33.340000000000003</v>
      </c>
      <c r="N201" s="245">
        <v>33.340000000000003</v>
      </c>
      <c r="O201" s="222" t="s">
        <v>1344</v>
      </c>
      <c r="P201" s="355"/>
      <c r="Q201" s="30" t="str">
        <f t="shared" si="4"/>
        <v>Flex</v>
      </c>
      <c r="R201" s="355"/>
      <c r="S201" s="301"/>
      <c r="T201" s="222" t="s">
        <v>1344</v>
      </c>
      <c r="U201" s="198">
        <v>43704</v>
      </c>
      <c r="V201" s="204" t="s">
        <v>1867</v>
      </c>
      <c r="W201" s="244" t="s">
        <v>1150</v>
      </c>
      <c r="X201" s="245">
        <v>33.340000000000003</v>
      </c>
      <c r="Y201" s="245">
        <v>33.340000000000003</v>
      </c>
      <c r="Z201" s="299" t="s">
        <v>1164</v>
      </c>
      <c r="AA201" s="299" t="s">
        <v>1388</v>
      </c>
      <c r="AB201" s="244" t="s">
        <v>1150</v>
      </c>
      <c r="AC201" s="245">
        <v>33.340000000000003</v>
      </c>
      <c r="AD201" s="245">
        <v>33.340000000000003</v>
      </c>
    </row>
    <row r="202" spans="1:30" hidden="1" x14ac:dyDescent="0.25">
      <c r="A202" s="358" t="s">
        <v>1482</v>
      </c>
      <c r="B202" s="372">
        <v>2035</v>
      </c>
      <c r="C202" s="359" t="s">
        <v>846</v>
      </c>
      <c r="D202" s="359" t="s">
        <v>847</v>
      </c>
      <c r="E202" s="360" t="s">
        <v>848</v>
      </c>
      <c r="F202" s="360">
        <v>12336741</v>
      </c>
      <c r="G202" s="361">
        <v>6</v>
      </c>
      <c r="H202" s="362">
        <v>43587</v>
      </c>
      <c r="I202" s="362">
        <v>43771</v>
      </c>
      <c r="J202" s="370" t="s">
        <v>1139</v>
      </c>
      <c r="K202" s="371" t="s">
        <v>1389</v>
      </c>
      <c r="L202" s="368" t="s">
        <v>1149</v>
      </c>
      <c r="M202" s="369">
        <v>80</v>
      </c>
      <c r="N202" s="369">
        <v>58.87</v>
      </c>
      <c r="O202" s="366" t="s">
        <v>1344</v>
      </c>
      <c r="P202" s="365"/>
      <c r="Q202" s="489" t="str">
        <f t="shared" si="4"/>
        <v>Flex</v>
      </c>
      <c r="R202" s="365"/>
      <c r="S202" s="372"/>
      <c r="T202" s="366" t="s">
        <v>1344</v>
      </c>
      <c r="U202" s="362">
        <v>43656</v>
      </c>
      <c r="V202" s="358" t="s">
        <v>1793</v>
      </c>
      <c r="W202" s="368" t="s">
        <v>1149</v>
      </c>
      <c r="X202" s="369">
        <v>80</v>
      </c>
      <c r="Y202" s="369">
        <v>58.87</v>
      </c>
      <c r="Z202" s="367" t="s">
        <v>1392</v>
      </c>
      <c r="AA202" s="367" t="s">
        <v>1393</v>
      </c>
      <c r="AB202" s="368" t="s">
        <v>1149</v>
      </c>
      <c r="AC202" s="369">
        <v>72</v>
      </c>
      <c r="AD202" s="369">
        <v>53.7</v>
      </c>
    </row>
    <row r="203" spans="1:30" s="296" customFormat="1" hidden="1" x14ac:dyDescent="0.25">
      <c r="A203" s="249" t="s">
        <v>1483</v>
      </c>
      <c r="B203" s="301">
        <v>2035</v>
      </c>
      <c r="C203" s="359" t="s">
        <v>846</v>
      </c>
      <c r="D203" s="359" t="s">
        <v>847</v>
      </c>
      <c r="E203" s="360" t="s">
        <v>848</v>
      </c>
      <c r="F203" s="360">
        <v>12336741</v>
      </c>
      <c r="G203" s="361">
        <v>6</v>
      </c>
      <c r="H203" s="362">
        <v>43761</v>
      </c>
      <c r="I203" s="362">
        <v>43944</v>
      </c>
      <c r="J203" s="363" t="s">
        <v>1145</v>
      </c>
      <c r="K203" s="371" t="s">
        <v>1389</v>
      </c>
      <c r="L203" s="368" t="s">
        <v>1149</v>
      </c>
      <c r="M203" s="369">
        <v>80</v>
      </c>
      <c r="N203" s="369">
        <v>57.88</v>
      </c>
      <c r="O203" s="366" t="s">
        <v>1344</v>
      </c>
      <c r="P203" s="365"/>
      <c r="Q203" s="489" t="str">
        <f t="shared" si="4"/>
        <v>Flex</v>
      </c>
      <c r="R203" s="365"/>
      <c r="S203" s="372"/>
      <c r="T203" s="366" t="s">
        <v>1344</v>
      </c>
      <c r="U203" s="362">
        <v>43815</v>
      </c>
      <c r="V203" s="358" t="s">
        <v>2300</v>
      </c>
      <c r="W203" s="368" t="s">
        <v>1149</v>
      </c>
      <c r="X203" s="369">
        <v>80</v>
      </c>
      <c r="Y203" s="369">
        <v>57.88</v>
      </c>
      <c r="Z203" s="367" t="s">
        <v>1170</v>
      </c>
      <c r="AA203" s="367" t="s">
        <v>1170</v>
      </c>
      <c r="AB203" s="368" t="s">
        <v>1149</v>
      </c>
      <c r="AC203" s="369">
        <v>72</v>
      </c>
      <c r="AD203" s="369">
        <v>52.75</v>
      </c>
    </row>
    <row r="204" spans="1:30" hidden="1" x14ac:dyDescent="0.25">
      <c r="A204" s="204" t="s">
        <v>1330</v>
      </c>
      <c r="B204" s="301" t="s">
        <v>1395</v>
      </c>
      <c r="C204" s="238" t="s">
        <v>780</v>
      </c>
      <c r="D204" s="238" t="s">
        <v>364</v>
      </c>
      <c r="E204" s="239" t="s">
        <v>781</v>
      </c>
      <c r="F204" s="239">
        <v>14354695</v>
      </c>
      <c r="G204" s="69">
        <v>12</v>
      </c>
      <c r="H204" s="198">
        <v>43811</v>
      </c>
      <c r="I204" s="198">
        <v>44177</v>
      </c>
      <c r="J204" s="242" t="s">
        <v>1343</v>
      </c>
      <c r="K204" s="27" t="s">
        <v>1391</v>
      </c>
      <c r="L204" s="244" t="s">
        <v>1149</v>
      </c>
      <c r="M204" s="245">
        <v>216</v>
      </c>
      <c r="N204" s="245">
        <v>158.19540061520433</v>
      </c>
      <c r="O204" s="222" t="s">
        <v>1344</v>
      </c>
      <c r="P204" s="355"/>
      <c r="Q204" s="30" t="str">
        <f t="shared" si="4"/>
        <v>Flex</v>
      </c>
      <c r="R204" s="198">
        <v>43847</v>
      </c>
      <c r="S204" s="204" t="s">
        <v>2348</v>
      </c>
      <c r="T204" s="222" t="s">
        <v>1344</v>
      </c>
      <c r="U204" s="511">
        <v>43802</v>
      </c>
      <c r="V204" s="511"/>
      <c r="W204" s="512" t="s">
        <v>1149</v>
      </c>
      <c r="X204" s="513">
        <v>120</v>
      </c>
      <c r="Y204" s="513">
        <v>89.51</v>
      </c>
      <c r="Z204" s="299" t="s">
        <v>1392</v>
      </c>
      <c r="AA204" s="299" t="s">
        <v>1393</v>
      </c>
      <c r="AB204" s="244" t="s">
        <v>1149</v>
      </c>
      <c r="AC204" s="245">
        <v>120</v>
      </c>
      <c r="AD204" s="245">
        <v>89.51</v>
      </c>
    </row>
    <row r="205" spans="1:30" hidden="1" x14ac:dyDescent="0.25">
      <c r="A205" s="204" t="s">
        <v>1331</v>
      </c>
      <c r="B205" s="301" t="s">
        <v>1396</v>
      </c>
      <c r="C205" s="238" t="s">
        <v>780</v>
      </c>
      <c r="D205" s="238" t="s">
        <v>364</v>
      </c>
      <c r="E205" s="239" t="s">
        <v>781</v>
      </c>
      <c r="F205" s="239">
        <v>14354681</v>
      </c>
      <c r="G205" s="69">
        <v>12</v>
      </c>
      <c r="H205" s="198">
        <v>43573</v>
      </c>
      <c r="I205" s="198">
        <v>43939</v>
      </c>
      <c r="J205" s="242" t="s">
        <v>1141</v>
      </c>
      <c r="K205" s="27" t="s">
        <v>1180</v>
      </c>
      <c r="L205" s="244" t="s">
        <v>1149</v>
      </c>
      <c r="M205" s="245">
        <v>216</v>
      </c>
      <c r="N205" s="245">
        <v>159.35</v>
      </c>
      <c r="O205" s="222" t="s">
        <v>1344</v>
      </c>
      <c r="P205" s="355"/>
      <c r="Q205" s="30" t="str">
        <f t="shared" si="4"/>
        <v>Flex</v>
      </c>
      <c r="R205" s="355"/>
      <c r="S205" s="301"/>
      <c r="T205" s="222" t="s">
        <v>1344</v>
      </c>
      <c r="U205" s="198">
        <v>43634</v>
      </c>
      <c r="V205" s="204" t="s">
        <v>1788</v>
      </c>
      <c r="W205" s="244" t="s">
        <v>1149</v>
      </c>
      <c r="X205" s="245">
        <v>216</v>
      </c>
      <c r="Y205" s="245">
        <v>159.35</v>
      </c>
      <c r="Z205" s="299" t="s">
        <v>1392</v>
      </c>
      <c r="AA205" s="299" t="s">
        <v>1393</v>
      </c>
      <c r="AB205" s="244" t="s">
        <v>1149</v>
      </c>
      <c r="AC205" s="245">
        <v>120</v>
      </c>
      <c r="AD205" s="245">
        <v>89.51</v>
      </c>
    </row>
    <row r="206" spans="1:30" hidden="1" x14ac:dyDescent="0.25">
      <c r="A206" s="204" t="s">
        <v>1332</v>
      </c>
      <c r="B206" s="301" t="s">
        <v>1397</v>
      </c>
      <c r="C206" s="238" t="s">
        <v>780</v>
      </c>
      <c r="D206" s="238" t="s">
        <v>364</v>
      </c>
      <c r="E206" s="239" t="s">
        <v>781</v>
      </c>
      <c r="F206" s="239">
        <v>14354691</v>
      </c>
      <c r="G206" s="69">
        <v>12</v>
      </c>
      <c r="H206" s="198">
        <v>43581</v>
      </c>
      <c r="I206" s="198">
        <v>43947</v>
      </c>
      <c r="J206" s="242" t="s">
        <v>1141</v>
      </c>
      <c r="K206" s="27" t="s">
        <v>1180</v>
      </c>
      <c r="L206" s="244" t="s">
        <v>1149</v>
      </c>
      <c r="M206" s="245">
        <v>216</v>
      </c>
      <c r="N206" s="245">
        <v>159.35</v>
      </c>
      <c r="O206" s="222" t="s">
        <v>1344</v>
      </c>
      <c r="P206" s="355"/>
      <c r="Q206" s="30" t="str">
        <f t="shared" si="4"/>
        <v>Flex</v>
      </c>
      <c r="R206" s="355"/>
      <c r="S206" s="301"/>
      <c r="T206" s="222" t="s">
        <v>1344</v>
      </c>
      <c r="U206" s="198">
        <v>43634</v>
      </c>
      <c r="V206" s="204" t="s">
        <v>1788</v>
      </c>
      <c r="W206" s="244" t="s">
        <v>1149</v>
      </c>
      <c r="X206" s="245">
        <v>216</v>
      </c>
      <c r="Y206" s="245">
        <v>159.35</v>
      </c>
      <c r="Z206" s="299" t="s">
        <v>1392</v>
      </c>
      <c r="AA206" s="299" t="s">
        <v>1393</v>
      </c>
      <c r="AB206" s="244" t="s">
        <v>1149</v>
      </c>
      <c r="AC206" s="245">
        <v>120</v>
      </c>
      <c r="AD206" s="245">
        <v>89.51</v>
      </c>
    </row>
    <row r="207" spans="1:30" hidden="1" x14ac:dyDescent="0.25">
      <c r="A207" s="204" t="s">
        <v>1333</v>
      </c>
      <c r="B207" s="301" t="s">
        <v>1398</v>
      </c>
      <c r="C207" s="238" t="s">
        <v>780</v>
      </c>
      <c r="D207" s="238" t="s">
        <v>364</v>
      </c>
      <c r="E207" s="239" t="s">
        <v>781</v>
      </c>
      <c r="F207" s="239">
        <v>7322788</v>
      </c>
      <c r="G207" s="69">
        <v>12</v>
      </c>
      <c r="H207" s="198">
        <v>43580</v>
      </c>
      <c r="I207" s="198">
        <v>43946</v>
      </c>
      <c r="J207" s="242" t="s">
        <v>1141</v>
      </c>
      <c r="K207" s="27" t="s">
        <v>1180</v>
      </c>
      <c r="L207" s="244" t="s">
        <v>1149</v>
      </c>
      <c r="M207" s="245">
        <v>216</v>
      </c>
      <c r="N207" s="245">
        <v>159.35</v>
      </c>
      <c r="O207" s="222" t="s">
        <v>1344</v>
      </c>
      <c r="P207" s="355"/>
      <c r="Q207" s="30" t="str">
        <f t="shared" si="4"/>
        <v>Flex</v>
      </c>
      <c r="R207" s="355"/>
      <c r="S207" s="301"/>
      <c r="T207" s="222" t="s">
        <v>1344</v>
      </c>
      <c r="U207" s="198">
        <v>43634</v>
      </c>
      <c r="V207" s="204" t="s">
        <v>1788</v>
      </c>
      <c r="W207" s="244" t="s">
        <v>1149</v>
      </c>
      <c r="X207" s="245">
        <v>216</v>
      </c>
      <c r="Y207" s="245">
        <v>159.35</v>
      </c>
      <c r="Z207" s="299" t="s">
        <v>1392</v>
      </c>
      <c r="AA207" s="299" t="s">
        <v>1393</v>
      </c>
      <c r="AB207" s="244" t="s">
        <v>1149</v>
      </c>
      <c r="AC207" s="245">
        <v>120</v>
      </c>
      <c r="AD207" s="245">
        <v>89.51</v>
      </c>
    </row>
    <row r="208" spans="1:30" hidden="1" x14ac:dyDescent="0.25">
      <c r="A208" s="204" t="s">
        <v>1334</v>
      </c>
      <c r="B208" s="301">
        <v>2217</v>
      </c>
      <c r="C208" s="238" t="s">
        <v>842</v>
      </c>
      <c r="D208" s="238" t="s">
        <v>843</v>
      </c>
      <c r="E208" s="239" t="s">
        <v>844</v>
      </c>
      <c r="F208" s="239" t="s">
        <v>845</v>
      </c>
      <c r="G208" s="69">
        <v>12</v>
      </c>
      <c r="H208" s="198">
        <v>43578</v>
      </c>
      <c r="I208" s="198">
        <v>43943</v>
      </c>
      <c r="J208" s="242" t="s">
        <v>1141</v>
      </c>
      <c r="K208" s="27" t="s">
        <v>1399</v>
      </c>
      <c r="L208" s="244" t="s">
        <v>1149</v>
      </c>
      <c r="M208" s="245">
        <v>1712</v>
      </c>
      <c r="N208" s="245">
        <v>1303.48</v>
      </c>
      <c r="O208" s="222" t="s">
        <v>1344</v>
      </c>
      <c r="P208" s="355"/>
      <c r="Q208" s="30" t="str">
        <f t="shared" si="4"/>
        <v>Optical Gaging</v>
      </c>
      <c r="R208" s="355"/>
      <c r="S208" s="301"/>
      <c r="T208" s="222" t="s">
        <v>1399</v>
      </c>
      <c r="U208" s="198">
        <v>43516</v>
      </c>
      <c r="V208" s="204" t="s">
        <v>1790</v>
      </c>
      <c r="W208" s="244" t="s">
        <v>1149</v>
      </c>
      <c r="X208" s="245">
        <v>1712</v>
      </c>
      <c r="Y208" s="245">
        <v>1303.48</v>
      </c>
      <c r="Z208" s="299" t="s">
        <v>333</v>
      </c>
      <c r="AA208" s="299" t="s">
        <v>1400</v>
      </c>
      <c r="AB208" s="244" t="s">
        <v>1149</v>
      </c>
      <c r="AC208" s="245">
        <v>1712</v>
      </c>
      <c r="AD208" s="245">
        <v>1303.48</v>
      </c>
    </row>
    <row r="209" spans="1:30" hidden="1" x14ac:dyDescent="0.25">
      <c r="A209" s="204" t="s">
        <v>1335</v>
      </c>
      <c r="B209" s="54" t="s">
        <v>1831</v>
      </c>
      <c r="C209" s="238" t="s">
        <v>1013</v>
      </c>
      <c r="D209" s="238" t="s">
        <v>835</v>
      </c>
      <c r="E209" s="239">
        <v>186002441</v>
      </c>
      <c r="F209" s="239" t="s">
        <v>1014</v>
      </c>
      <c r="G209" s="69">
        <v>12</v>
      </c>
      <c r="H209" s="198">
        <v>43557</v>
      </c>
      <c r="I209" s="198">
        <v>43923</v>
      </c>
      <c r="J209" s="242" t="s">
        <v>1141</v>
      </c>
      <c r="K209" s="27" t="s">
        <v>1387</v>
      </c>
      <c r="L209" s="244" t="s">
        <v>1150</v>
      </c>
      <c r="M209" s="245">
        <v>33.4</v>
      </c>
      <c r="N209" s="245">
        <v>33.4</v>
      </c>
      <c r="O209" s="222" t="s">
        <v>1344</v>
      </c>
      <c r="P209" s="355" t="s">
        <v>1815</v>
      </c>
      <c r="Q209" s="30" t="str">
        <f t="shared" si="4"/>
        <v>Flex</v>
      </c>
      <c r="R209" s="355"/>
      <c r="S209" s="301"/>
      <c r="T209" s="222" t="s">
        <v>1344</v>
      </c>
      <c r="U209" s="198">
        <v>43656</v>
      </c>
      <c r="V209" s="204" t="s">
        <v>1793</v>
      </c>
      <c r="W209" s="244" t="s">
        <v>1150</v>
      </c>
      <c r="X209" s="245">
        <v>33.4</v>
      </c>
      <c r="Y209" s="245">
        <v>33.4</v>
      </c>
      <c r="Z209" s="299" t="s">
        <v>333</v>
      </c>
      <c r="AA209" s="299" t="s">
        <v>333</v>
      </c>
      <c r="AB209" s="244" t="s">
        <v>1150</v>
      </c>
      <c r="AC209" s="245">
        <v>33.4</v>
      </c>
      <c r="AD209" s="245">
        <v>33.4</v>
      </c>
    </row>
    <row r="210" spans="1:30" hidden="1" x14ac:dyDescent="0.25">
      <c r="A210" s="204" t="s">
        <v>1336</v>
      </c>
      <c r="B210" s="54" t="s">
        <v>1832</v>
      </c>
      <c r="C210" s="238" t="s">
        <v>1013</v>
      </c>
      <c r="D210" s="238" t="s">
        <v>835</v>
      </c>
      <c r="E210" s="239">
        <v>186002441</v>
      </c>
      <c r="F210" s="239" t="s">
        <v>1016</v>
      </c>
      <c r="G210" s="69">
        <v>12</v>
      </c>
      <c r="H210" s="198">
        <v>43557</v>
      </c>
      <c r="I210" s="198">
        <v>43923</v>
      </c>
      <c r="J210" s="242" t="s">
        <v>1141</v>
      </c>
      <c r="K210" s="27" t="s">
        <v>1387</v>
      </c>
      <c r="L210" s="244" t="s">
        <v>1150</v>
      </c>
      <c r="M210" s="245">
        <v>33.4</v>
      </c>
      <c r="N210" s="245">
        <v>33.4</v>
      </c>
      <c r="O210" s="222" t="s">
        <v>1344</v>
      </c>
      <c r="P210" s="355" t="s">
        <v>1816</v>
      </c>
      <c r="Q210" s="30" t="str">
        <f t="shared" si="4"/>
        <v>Flex</v>
      </c>
      <c r="R210" s="355"/>
      <c r="S210" s="301"/>
      <c r="T210" s="222" t="s">
        <v>1344</v>
      </c>
      <c r="U210" s="198">
        <v>43656</v>
      </c>
      <c r="V210" s="204" t="s">
        <v>1793</v>
      </c>
      <c r="W210" s="244" t="s">
        <v>1150</v>
      </c>
      <c r="X210" s="245">
        <v>33.4</v>
      </c>
      <c r="Y210" s="245">
        <v>33.4</v>
      </c>
      <c r="Z210" s="299" t="s">
        <v>333</v>
      </c>
      <c r="AA210" s="299" t="s">
        <v>333</v>
      </c>
      <c r="AB210" s="244" t="s">
        <v>1150</v>
      </c>
      <c r="AC210" s="245">
        <v>33.4</v>
      </c>
      <c r="AD210" s="245">
        <v>33.4</v>
      </c>
    </row>
    <row r="211" spans="1:30" hidden="1" x14ac:dyDescent="0.25">
      <c r="A211" s="204" t="s">
        <v>1337</v>
      </c>
      <c r="B211" s="357">
        <v>2348</v>
      </c>
      <c r="C211" s="238" t="s">
        <v>834</v>
      </c>
      <c r="D211" s="238" t="s">
        <v>835</v>
      </c>
      <c r="E211" s="239">
        <v>186248900</v>
      </c>
      <c r="F211" s="239" t="s">
        <v>1017</v>
      </c>
      <c r="G211" s="69">
        <v>12</v>
      </c>
      <c r="H211" s="198">
        <v>43545</v>
      </c>
      <c r="I211" s="198">
        <v>43911</v>
      </c>
      <c r="J211" s="242" t="s">
        <v>1142</v>
      </c>
      <c r="K211" s="27" t="s">
        <v>1387</v>
      </c>
      <c r="L211" s="244" t="s">
        <v>1150</v>
      </c>
      <c r="M211" s="245">
        <v>105.29</v>
      </c>
      <c r="N211" s="245">
        <v>105.29</v>
      </c>
      <c r="O211" s="222" t="s">
        <v>1344</v>
      </c>
      <c r="P211" s="62"/>
      <c r="Q211" s="30" t="str">
        <f t="shared" si="4"/>
        <v>Flex</v>
      </c>
      <c r="R211" s="62"/>
      <c r="S211" s="30"/>
      <c r="T211" s="222" t="s">
        <v>1344</v>
      </c>
      <c r="U211" s="198">
        <v>43593</v>
      </c>
      <c r="V211" s="204" t="s">
        <v>1690</v>
      </c>
      <c r="W211" s="244" t="s">
        <v>1150</v>
      </c>
      <c r="X211" s="245">
        <v>105.29</v>
      </c>
      <c r="Y211" s="245">
        <v>105.29</v>
      </c>
      <c r="Z211" s="299" t="s">
        <v>333</v>
      </c>
      <c r="AA211" s="299" t="s">
        <v>333</v>
      </c>
      <c r="AB211" s="244" t="s">
        <v>1150</v>
      </c>
      <c r="AC211" s="245">
        <v>105.29</v>
      </c>
      <c r="AD211" s="245">
        <v>105.29</v>
      </c>
    </row>
    <row r="212" spans="1:30" hidden="1" x14ac:dyDescent="0.25">
      <c r="A212" s="204" t="s">
        <v>1338</v>
      </c>
      <c r="B212" s="38">
        <v>2349</v>
      </c>
      <c r="C212" s="238" t="s">
        <v>834</v>
      </c>
      <c r="D212" s="238" t="s">
        <v>835</v>
      </c>
      <c r="E212" s="239">
        <v>186248900</v>
      </c>
      <c r="F212" s="239" t="s">
        <v>1019</v>
      </c>
      <c r="G212" s="69">
        <v>12</v>
      </c>
      <c r="H212" s="198">
        <v>43545</v>
      </c>
      <c r="I212" s="198">
        <v>43911</v>
      </c>
      <c r="J212" s="242" t="s">
        <v>1142</v>
      </c>
      <c r="K212" s="27" t="s">
        <v>1387</v>
      </c>
      <c r="L212" s="244" t="s">
        <v>1150</v>
      </c>
      <c r="M212" s="245">
        <v>105.29</v>
      </c>
      <c r="N212" s="245">
        <v>105.29</v>
      </c>
      <c r="O212" s="222" t="s">
        <v>1344</v>
      </c>
      <c r="P212" s="62"/>
      <c r="Q212" s="30" t="str">
        <f t="shared" si="4"/>
        <v>Flex</v>
      </c>
      <c r="R212" s="62"/>
      <c r="S212" s="30"/>
      <c r="T212" s="222" t="s">
        <v>1344</v>
      </c>
      <c r="U212" s="198">
        <v>43593</v>
      </c>
      <c r="V212" s="204" t="s">
        <v>1690</v>
      </c>
      <c r="W212" s="244" t="s">
        <v>1150</v>
      </c>
      <c r="X212" s="245">
        <v>105.29</v>
      </c>
      <c r="Y212" s="245">
        <v>105.29</v>
      </c>
      <c r="Z212" s="299" t="s">
        <v>333</v>
      </c>
      <c r="AA212" s="299" t="s">
        <v>333</v>
      </c>
      <c r="AB212" s="244" t="s">
        <v>1150</v>
      </c>
      <c r="AC212" s="245">
        <v>105.29</v>
      </c>
      <c r="AD212" s="245">
        <v>105.29</v>
      </c>
    </row>
    <row r="213" spans="1:30" hidden="1" x14ac:dyDescent="0.25">
      <c r="A213" s="204" t="s">
        <v>1339</v>
      </c>
      <c r="B213" s="38">
        <v>2350</v>
      </c>
      <c r="C213" s="238" t="s">
        <v>834</v>
      </c>
      <c r="D213" s="238" t="s">
        <v>835</v>
      </c>
      <c r="E213" s="239">
        <v>186248900</v>
      </c>
      <c r="F213" s="239" t="s">
        <v>1020</v>
      </c>
      <c r="G213" s="69">
        <v>12</v>
      </c>
      <c r="H213" s="198">
        <v>43537</v>
      </c>
      <c r="I213" s="198">
        <v>43903</v>
      </c>
      <c r="J213" s="242" t="s">
        <v>1142</v>
      </c>
      <c r="K213" s="27" t="s">
        <v>1387</v>
      </c>
      <c r="L213" s="244" t="s">
        <v>1150</v>
      </c>
      <c r="M213" s="245">
        <v>105.29</v>
      </c>
      <c r="N213" s="245">
        <v>105.29</v>
      </c>
      <c r="O213" s="222" t="s">
        <v>1344</v>
      </c>
      <c r="P213" s="62"/>
      <c r="Q213" s="30" t="str">
        <f t="shared" si="4"/>
        <v>Flex</v>
      </c>
      <c r="R213" s="62"/>
      <c r="S213" s="30"/>
      <c r="T213" s="222" t="s">
        <v>1344</v>
      </c>
      <c r="U213" s="198">
        <v>43593</v>
      </c>
      <c r="V213" s="204" t="s">
        <v>1690</v>
      </c>
      <c r="W213" s="244" t="s">
        <v>1150</v>
      </c>
      <c r="X213" s="245">
        <v>105.29</v>
      </c>
      <c r="Y213" s="245">
        <v>105.29</v>
      </c>
      <c r="Z213" s="299" t="s">
        <v>333</v>
      </c>
      <c r="AA213" s="299" t="s">
        <v>333</v>
      </c>
      <c r="AB213" s="244" t="s">
        <v>1150</v>
      </c>
      <c r="AC213" s="245">
        <v>105.29</v>
      </c>
      <c r="AD213" s="245">
        <v>105.29</v>
      </c>
    </row>
    <row r="214" spans="1:30" hidden="1" x14ac:dyDescent="0.25">
      <c r="A214" s="204" t="s">
        <v>1340</v>
      </c>
      <c r="B214" s="38">
        <v>2351</v>
      </c>
      <c r="C214" s="238" t="s">
        <v>834</v>
      </c>
      <c r="D214" s="238" t="s">
        <v>835</v>
      </c>
      <c r="E214" s="239">
        <v>186248900</v>
      </c>
      <c r="F214" s="239" t="s">
        <v>1021</v>
      </c>
      <c r="G214" s="69">
        <v>12</v>
      </c>
      <c r="H214" s="198">
        <v>43564</v>
      </c>
      <c r="I214" s="198">
        <v>43930</v>
      </c>
      <c r="J214" s="242" t="s">
        <v>1141</v>
      </c>
      <c r="K214" s="27" t="s">
        <v>1387</v>
      </c>
      <c r="L214" s="244" t="s">
        <v>1150</v>
      </c>
      <c r="M214" s="245">
        <v>105.29</v>
      </c>
      <c r="N214" s="245">
        <v>105.29</v>
      </c>
      <c r="O214" s="222" t="s">
        <v>1344</v>
      </c>
      <c r="P214" s="62"/>
      <c r="Q214" s="30" t="str">
        <f t="shared" si="4"/>
        <v>Flex</v>
      </c>
      <c r="R214" s="62"/>
      <c r="S214" s="30"/>
      <c r="T214" s="222" t="s">
        <v>1344</v>
      </c>
      <c r="U214" s="313">
        <v>43634</v>
      </c>
      <c r="V214" s="204" t="s">
        <v>1788</v>
      </c>
      <c r="W214" s="244" t="s">
        <v>1150</v>
      </c>
      <c r="X214" s="245">
        <v>105.29</v>
      </c>
      <c r="Y214" s="245">
        <v>105.29</v>
      </c>
      <c r="Z214" s="299" t="s">
        <v>333</v>
      </c>
      <c r="AA214" s="299" t="s">
        <v>333</v>
      </c>
      <c r="AB214" s="244" t="s">
        <v>1150</v>
      </c>
      <c r="AC214" s="245">
        <v>105.29</v>
      </c>
      <c r="AD214" s="245">
        <v>105.29</v>
      </c>
    </row>
    <row r="215" spans="1:30" hidden="1" x14ac:dyDescent="0.25">
      <c r="A215" s="204" t="s">
        <v>1341</v>
      </c>
      <c r="B215" s="38">
        <v>2352</v>
      </c>
      <c r="C215" s="238" t="s">
        <v>1022</v>
      </c>
      <c r="D215" s="238" t="s">
        <v>835</v>
      </c>
      <c r="E215" s="239" t="s">
        <v>936</v>
      </c>
      <c r="F215" s="239" t="s">
        <v>1023</v>
      </c>
      <c r="G215" s="69">
        <v>12</v>
      </c>
      <c r="H215" s="198">
        <v>43629</v>
      </c>
      <c r="I215" s="198">
        <v>43995</v>
      </c>
      <c r="J215" s="242" t="s">
        <v>1143</v>
      </c>
      <c r="K215" s="27" t="s">
        <v>1387</v>
      </c>
      <c r="L215" s="244" t="s">
        <v>1150</v>
      </c>
      <c r="M215" s="245">
        <v>33.340000000000003</v>
      </c>
      <c r="N215" s="245">
        <v>33.340000000000003</v>
      </c>
      <c r="O215" s="222" t="s">
        <v>1344</v>
      </c>
      <c r="P215" s="62"/>
      <c r="Q215" s="30" t="str">
        <f t="shared" si="4"/>
        <v>Flex</v>
      </c>
      <c r="R215" s="62"/>
      <c r="S215" s="30"/>
      <c r="T215" s="222" t="s">
        <v>1344</v>
      </c>
      <c r="U215" s="313">
        <v>43668</v>
      </c>
      <c r="V215" s="204" t="s">
        <v>1856</v>
      </c>
      <c r="W215" s="244" t="s">
        <v>1150</v>
      </c>
      <c r="X215" s="245">
        <v>33.340000000000003</v>
      </c>
      <c r="Y215" s="245">
        <v>33.340000000000003</v>
      </c>
      <c r="Z215" s="299" t="s">
        <v>333</v>
      </c>
      <c r="AA215" s="299" t="s">
        <v>333</v>
      </c>
      <c r="AB215" s="244" t="s">
        <v>1150</v>
      </c>
      <c r="AC215" s="245">
        <v>33.340000000000003</v>
      </c>
      <c r="AD215" s="245">
        <v>33.340000000000003</v>
      </c>
    </row>
    <row r="216" spans="1:30" hidden="1" x14ac:dyDescent="0.25">
      <c r="A216" s="204" t="s">
        <v>1342</v>
      </c>
      <c r="B216" s="38">
        <v>2353</v>
      </c>
      <c r="C216" s="238" t="s">
        <v>1022</v>
      </c>
      <c r="D216" s="238" t="s">
        <v>835</v>
      </c>
      <c r="E216" s="239" t="s">
        <v>936</v>
      </c>
      <c r="F216" s="239" t="s">
        <v>1024</v>
      </c>
      <c r="G216" s="69">
        <v>12</v>
      </c>
      <c r="H216" s="198">
        <v>43629</v>
      </c>
      <c r="I216" s="198">
        <v>43995</v>
      </c>
      <c r="J216" s="242" t="s">
        <v>1143</v>
      </c>
      <c r="K216" s="27" t="s">
        <v>1387</v>
      </c>
      <c r="L216" s="244" t="s">
        <v>1150</v>
      </c>
      <c r="M216" s="245">
        <v>33.340000000000003</v>
      </c>
      <c r="N216" s="245">
        <v>33.340000000000003</v>
      </c>
      <c r="O216" s="222" t="s">
        <v>1344</v>
      </c>
      <c r="P216" s="62"/>
      <c r="Q216" s="30" t="str">
        <f t="shared" si="4"/>
        <v>Flex</v>
      </c>
      <c r="R216" s="62"/>
      <c r="S216" s="30"/>
      <c r="T216" s="222" t="s">
        <v>1344</v>
      </c>
      <c r="U216" s="313">
        <v>43668</v>
      </c>
      <c r="V216" s="204" t="s">
        <v>1856</v>
      </c>
      <c r="W216" s="244" t="s">
        <v>1150</v>
      </c>
      <c r="X216" s="245">
        <v>33.340000000000003</v>
      </c>
      <c r="Y216" s="245">
        <v>33.340000000000003</v>
      </c>
      <c r="Z216" s="299" t="s">
        <v>333</v>
      </c>
      <c r="AA216" s="299" t="s">
        <v>333</v>
      </c>
      <c r="AB216" s="244" t="s">
        <v>1150</v>
      </c>
      <c r="AC216" s="245">
        <v>33.340000000000003</v>
      </c>
      <c r="AD216" s="245">
        <v>33.340000000000003</v>
      </c>
    </row>
    <row r="217" spans="1:30" hidden="1" x14ac:dyDescent="0.25">
      <c r="A217" s="204" t="s">
        <v>1401</v>
      </c>
      <c r="B217" s="38">
        <v>2354</v>
      </c>
      <c r="C217" s="238" t="s">
        <v>1022</v>
      </c>
      <c r="D217" s="238" t="s">
        <v>835</v>
      </c>
      <c r="E217" s="239" t="s">
        <v>936</v>
      </c>
      <c r="F217" s="239" t="s">
        <v>1025</v>
      </c>
      <c r="G217" s="69">
        <v>12</v>
      </c>
      <c r="H217" s="198">
        <v>43629</v>
      </c>
      <c r="I217" s="198">
        <v>43995</v>
      </c>
      <c r="J217" s="242" t="s">
        <v>1143</v>
      </c>
      <c r="K217" s="27" t="s">
        <v>1387</v>
      </c>
      <c r="L217" s="244" t="s">
        <v>1150</v>
      </c>
      <c r="M217" s="245">
        <v>33.340000000000003</v>
      </c>
      <c r="N217" s="245">
        <v>33.340000000000003</v>
      </c>
      <c r="O217" s="222" t="s">
        <v>1344</v>
      </c>
      <c r="P217" s="62"/>
      <c r="Q217" s="30" t="str">
        <f t="shared" si="4"/>
        <v>Flex</v>
      </c>
      <c r="R217" s="62"/>
      <c r="S217" s="30"/>
      <c r="T217" s="222" t="s">
        <v>1344</v>
      </c>
      <c r="U217" s="313">
        <v>43668</v>
      </c>
      <c r="V217" s="204" t="s">
        <v>1856</v>
      </c>
      <c r="W217" s="244" t="s">
        <v>1150</v>
      </c>
      <c r="X217" s="245">
        <v>33.340000000000003</v>
      </c>
      <c r="Y217" s="245">
        <v>33.340000000000003</v>
      </c>
      <c r="Z217" s="299" t="s">
        <v>333</v>
      </c>
      <c r="AA217" s="299" t="s">
        <v>333</v>
      </c>
      <c r="AB217" s="244" t="s">
        <v>1150</v>
      </c>
      <c r="AC217" s="245">
        <v>33.340000000000003</v>
      </c>
      <c r="AD217" s="245">
        <v>33.340000000000003</v>
      </c>
    </row>
    <row r="218" spans="1:30" hidden="1" x14ac:dyDescent="0.25">
      <c r="A218" s="204" t="s">
        <v>1402</v>
      </c>
      <c r="B218" s="38">
        <v>2355</v>
      </c>
      <c r="C218" s="238" t="s">
        <v>1022</v>
      </c>
      <c r="D218" s="238" t="s">
        <v>835</v>
      </c>
      <c r="E218" s="239" t="s">
        <v>936</v>
      </c>
      <c r="F218" s="239" t="s">
        <v>1026</v>
      </c>
      <c r="G218" s="69">
        <v>12</v>
      </c>
      <c r="H218" s="198">
        <v>43629</v>
      </c>
      <c r="I218" s="198">
        <v>43995</v>
      </c>
      <c r="J218" s="242" t="s">
        <v>1143</v>
      </c>
      <c r="K218" s="27" t="s">
        <v>1387</v>
      </c>
      <c r="L218" s="244" t="s">
        <v>1150</v>
      </c>
      <c r="M218" s="245">
        <v>33.340000000000003</v>
      </c>
      <c r="N218" s="245">
        <v>33.340000000000003</v>
      </c>
      <c r="O218" s="222" t="s">
        <v>1344</v>
      </c>
      <c r="P218" s="62"/>
      <c r="Q218" s="30" t="str">
        <f t="shared" si="4"/>
        <v>Flex</v>
      </c>
      <c r="R218" s="62"/>
      <c r="S218" s="30"/>
      <c r="T218" s="222" t="s">
        <v>1344</v>
      </c>
      <c r="U218" s="313">
        <v>43668</v>
      </c>
      <c r="V218" s="204" t="s">
        <v>1856</v>
      </c>
      <c r="W218" s="244" t="s">
        <v>1150</v>
      </c>
      <c r="X218" s="245">
        <v>33.340000000000003</v>
      </c>
      <c r="Y218" s="245">
        <v>33.340000000000003</v>
      </c>
      <c r="Z218" s="299" t="s">
        <v>333</v>
      </c>
      <c r="AA218" s="299" t="s">
        <v>333</v>
      </c>
      <c r="AB218" s="244" t="s">
        <v>1150</v>
      </c>
      <c r="AC218" s="245">
        <v>33.340000000000003</v>
      </c>
      <c r="AD218" s="245">
        <v>33.340000000000003</v>
      </c>
    </row>
    <row r="219" spans="1:30" hidden="1" x14ac:dyDescent="0.25">
      <c r="A219" s="358" t="s">
        <v>2301</v>
      </c>
      <c r="B219" s="372">
        <v>2092</v>
      </c>
      <c r="C219" s="452" t="s">
        <v>846</v>
      </c>
      <c r="D219" s="452" t="s">
        <v>847</v>
      </c>
      <c r="E219" s="358" t="s">
        <v>848</v>
      </c>
      <c r="F219" s="358">
        <v>12337042</v>
      </c>
      <c r="G219" s="358">
        <v>6</v>
      </c>
      <c r="H219" s="246">
        <v>43587</v>
      </c>
      <c r="I219" s="246">
        <v>43771</v>
      </c>
      <c r="J219" s="358" t="s">
        <v>1139</v>
      </c>
      <c r="K219" s="358" t="s">
        <v>1389</v>
      </c>
      <c r="L219" s="358" t="s">
        <v>1149</v>
      </c>
      <c r="M219" s="256">
        <v>80</v>
      </c>
      <c r="N219" s="256">
        <v>58.87</v>
      </c>
      <c r="O219" s="358" t="s">
        <v>1344</v>
      </c>
      <c r="P219" s="358" t="s">
        <v>1794</v>
      </c>
      <c r="Q219" s="489" t="str">
        <f t="shared" si="4"/>
        <v>Flex</v>
      </c>
      <c r="R219" s="358"/>
      <c r="S219" s="358"/>
      <c r="T219" s="358" t="s">
        <v>1344</v>
      </c>
      <c r="U219" s="453">
        <v>43656</v>
      </c>
      <c r="V219" s="358" t="s">
        <v>1793</v>
      </c>
      <c r="W219" s="358" t="s">
        <v>1149</v>
      </c>
      <c r="X219" s="256">
        <v>80</v>
      </c>
      <c r="Y219" s="256">
        <v>58.87</v>
      </c>
      <c r="Z219" s="358" t="s">
        <v>333</v>
      </c>
      <c r="AA219" s="358" t="s">
        <v>333</v>
      </c>
      <c r="AB219" s="358" t="s">
        <v>333</v>
      </c>
      <c r="AC219" s="358" t="s">
        <v>333</v>
      </c>
      <c r="AD219" s="358" t="s">
        <v>333</v>
      </c>
    </row>
    <row r="220" spans="1:30" hidden="1" x14ac:dyDescent="0.25">
      <c r="A220" s="358" t="s">
        <v>2302</v>
      </c>
      <c r="B220" s="372">
        <v>2092</v>
      </c>
      <c r="C220" s="452" t="s">
        <v>846</v>
      </c>
      <c r="D220" s="452" t="s">
        <v>847</v>
      </c>
      <c r="E220" s="358" t="s">
        <v>848</v>
      </c>
      <c r="F220" s="358">
        <v>12337042</v>
      </c>
      <c r="G220" s="358">
        <v>6</v>
      </c>
      <c r="H220" s="246">
        <v>43761</v>
      </c>
      <c r="I220" s="246">
        <v>43944</v>
      </c>
      <c r="J220" s="358" t="s">
        <v>1145</v>
      </c>
      <c r="K220" s="358" t="s">
        <v>1389</v>
      </c>
      <c r="L220" s="358" t="s">
        <v>1149</v>
      </c>
      <c r="M220" s="256">
        <v>80</v>
      </c>
      <c r="N220" s="256">
        <v>57.88</v>
      </c>
      <c r="O220" s="358" t="s">
        <v>1344</v>
      </c>
      <c r="P220" s="358" t="s">
        <v>1794</v>
      </c>
      <c r="Q220" s="489" t="str">
        <f t="shared" si="4"/>
        <v>Flex</v>
      </c>
      <c r="R220" s="358"/>
      <c r="S220" s="358"/>
      <c r="T220" s="358" t="s">
        <v>1344</v>
      </c>
      <c r="U220" s="376">
        <v>43815</v>
      </c>
      <c r="V220" s="358" t="s">
        <v>2300</v>
      </c>
      <c r="W220" s="358" t="s">
        <v>1149</v>
      </c>
      <c r="X220" s="256">
        <v>80</v>
      </c>
      <c r="Y220" s="256">
        <v>57.88</v>
      </c>
      <c r="Z220" s="358" t="s">
        <v>333</v>
      </c>
      <c r="AA220" s="358" t="s">
        <v>333</v>
      </c>
      <c r="AB220" s="358" t="s">
        <v>333</v>
      </c>
      <c r="AC220" s="358" t="s">
        <v>333</v>
      </c>
      <c r="AD220" s="358" t="s">
        <v>333</v>
      </c>
    </row>
    <row r="221" spans="1:30" hidden="1" x14ac:dyDescent="0.25">
      <c r="A221" s="204" t="s">
        <v>1403</v>
      </c>
      <c r="B221" s="354" t="s">
        <v>1795</v>
      </c>
      <c r="C221" s="238" t="s">
        <v>1013</v>
      </c>
      <c r="D221" s="238" t="s">
        <v>330</v>
      </c>
      <c r="E221" s="239">
        <v>186002441</v>
      </c>
      <c r="F221" s="239" t="s">
        <v>1797</v>
      </c>
      <c r="G221" s="69">
        <v>12</v>
      </c>
      <c r="H221" s="198">
        <v>43557</v>
      </c>
      <c r="I221" s="198">
        <v>43923</v>
      </c>
      <c r="J221" s="242" t="s">
        <v>1141</v>
      </c>
      <c r="K221" s="27" t="s">
        <v>1387</v>
      </c>
      <c r="L221" s="244" t="s">
        <v>1150</v>
      </c>
      <c r="M221" s="245">
        <v>33.4</v>
      </c>
      <c r="N221" s="245">
        <v>33.4</v>
      </c>
      <c r="O221" s="222" t="s">
        <v>1344</v>
      </c>
      <c r="P221" s="62" t="s">
        <v>1799</v>
      </c>
      <c r="Q221" s="30" t="str">
        <f t="shared" si="4"/>
        <v>Flex</v>
      </c>
      <c r="R221" s="62"/>
      <c r="S221" s="30"/>
      <c r="T221" s="222" t="s">
        <v>1344</v>
      </c>
      <c r="U221" s="198">
        <v>43656</v>
      </c>
      <c r="V221" s="299" t="s">
        <v>1793</v>
      </c>
      <c r="W221" s="244" t="s">
        <v>1150</v>
      </c>
      <c r="X221" s="245">
        <v>33.4</v>
      </c>
      <c r="Y221" s="245">
        <v>33.4</v>
      </c>
      <c r="Z221" s="299" t="s">
        <v>333</v>
      </c>
      <c r="AA221" s="299" t="s">
        <v>333</v>
      </c>
      <c r="AB221" s="299" t="s">
        <v>333</v>
      </c>
      <c r="AC221" s="299" t="s">
        <v>333</v>
      </c>
      <c r="AD221" s="299" t="s">
        <v>333</v>
      </c>
    </row>
    <row r="222" spans="1:30" hidden="1" x14ac:dyDescent="0.25">
      <c r="A222" s="204" t="s">
        <v>1404</v>
      </c>
      <c r="B222" s="354" t="s">
        <v>1796</v>
      </c>
      <c r="C222" s="238" t="s">
        <v>1013</v>
      </c>
      <c r="D222" s="238" t="s">
        <v>330</v>
      </c>
      <c r="E222" s="239">
        <v>186002441</v>
      </c>
      <c r="F222" s="239" t="s">
        <v>1798</v>
      </c>
      <c r="G222" s="69">
        <v>12</v>
      </c>
      <c r="H222" s="198">
        <v>43557</v>
      </c>
      <c r="I222" s="198">
        <v>43923</v>
      </c>
      <c r="J222" s="242" t="s">
        <v>1141</v>
      </c>
      <c r="K222" s="27" t="s">
        <v>1387</v>
      </c>
      <c r="L222" s="244" t="s">
        <v>1150</v>
      </c>
      <c r="M222" s="245">
        <v>33.4</v>
      </c>
      <c r="N222" s="245">
        <v>33.4</v>
      </c>
      <c r="O222" s="222" t="s">
        <v>1344</v>
      </c>
      <c r="P222" s="62" t="s">
        <v>1799</v>
      </c>
      <c r="Q222" s="30" t="str">
        <f t="shared" si="4"/>
        <v>Flex</v>
      </c>
      <c r="R222" s="62"/>
      <c r="S222" s="30"/>
      <c r="T222" s="222" t="s">
        <v>1344</v>
      </c>
      <c r="U222" s="198">
        <v>43656</v>
      </c>
      <c r="V222" s="299" t="s">
        <v>1793</v>
      </c>
      <c r="W222" s="244" t="s">
        <v>1150</v>
      </c>
      <c r="X222" s="245">
        <v>33.4</v>
      </c>
      <c r="Y222" s="245">
        <v>33.4</v>
      </c>
      <c r="Z222" s="299" t="s">
        <v>333</v>
      </c>
      <c r="AA222" s="299" t="s">
        <v>333</v>
      </c>
      <c r="AB222" s="299" t="s">
        <v>333</v>
      </c>
      <c r="AC222" s="299" t="s">
        <v>333</v>
      </c>
      <c r="AD222" s="299" t="s">
        <v>333</v>
      </c>
    </row>
    <row r="223" spans="1:30" x14ac:dyDescent="0.25">
      <c r="A223" s="204" t="s">
        <v>1405</v>
      </c>
      <c r="B223" s="38" t="s">
        <v>1031</v>
      </c>
      <c r="C223" s="238" t="s">
        <v>1032</v>
      </c>
      <c r="D223" s="238" t="s">
        <v>21</v>
      </c>
      <c r="E223" s="239">
        <v>236</v>
      </c>
      <c r="F223" s="239">
        <v>704826</v>
      </c>
      <c r="G223" s="69">
        <v>12</v>
      </c>
      <c r="H223" s="198">
        <v>43710</v>
      </c>
      <c r="I223" s="198">
        <v>44076</v>
      </c>
      <c r="J223" s="242" t="s">
        <v>1138</v>
      </c>
      <c r="K223" s="27" t="s">
        <v>683</v>
      </c>
      <c r="L223" s="244" t="s">
        <v>1423</v>
      </c>
      <c r="M223" s="245">
        <v>1279.33</v>
      </c>
      <c r="N223" s="245">
        <v>306.83</v>
      </c>
      <c r="O223" s="222" t="s">
        <v>1418</v>
      </c>
      <c r="P223" s="62"/>
      <c r="Q223" s="30" t="str">
        <f t="shared" si="4"/>
        <v>Flex</v>
      </c>
      <c r="R223" s="62"/>
      <c r="S223" s="30"/>
      <c r="T223" s="299" t="s">
        <v>1344</v>
      </c>
      <c r="U223" s="198">
        <v>43773</v>
      </c>
      <c r="V223" s="204" t="s">
        <v>2299</v>
      </c>
      <c r="W223" s="244" t="s">
        <v>1423</v>
      </c>
      <c r="X223" s="245">
        <v>1279.33</v>
      </c>
      <c r="Y223" s="245">
        <v>306.83</v>
      </c>
      <c r="Z223" s="299" t="s">
        <v>1164</v>
      </c>
      <c r="AA223" s="299" t="s">
        <v>1388</v>
      </c>
      <c r="AB223" s="244" t="s">
        <v>1423</v>
      </c>
      <c r="AC223" s="245">
        <v>1279.33</v>
      </c>
      <c r="AD223" s="245">
        <v>306.83</v>
      </c>
    </row>
    <row r="224" spans="1:30" ht="25.5" x14ac:dyDescent="0.25">
      <c r="A224" s="204" t="s">
        <v>1406</v>
      </c>
      <c r="B224" s="38" t="s">
        <v>1033</v>
      </c>
      <c r="C224" s="238" t="s">
        <v>1032</v>
      </c>
      <c r="D224" s="238" t="s">
        <v>21</v>
      </c>
      <c r="E224" s="239">
        <v>236</v>
      </c>
      <c r="F224" s="239">
        <v>796741</v>
      </c>
      <c r="G224" s="69">
        <v>12</v>
      </c>
      <c r="H224" s="198">
        <v>43242</v>
      </c>
      <c r="I224" s="198">
        <v>43607</v>
      </c>
      <c r="J224" s="242" t="s">
        <v>1139</v>
      </c>
      <c r="K224" s="27" t="s">
        <v>670</v>
      </c>
      <c r="L224" s="244" t="s">
        <v>1149</v>
      </c>
      <c r="M224" s="245">
        <v>4500</v>
      </c>
      <c r="N224" s="245">
        <v>3470</v>
      </c>
      <c r="O224" s="222" t="s">
        <v>1418</v>
      </c>
      <c r="P224" s="62" t="s">
        <v>1833</v>
      </c>
      <c r="Q224" s="30" t="str">
        <f t="shared" si="4"/>
        <v>Flex</v>
      </c>
      <c r="R224" s="62"/>
      <c r="S224" s="30"/>
      <c r="T224" s="299" t="s">
        <v>1344</v>
      </c>
      <c r="U224" s="299"/>
      <c r="V224" s="299"/>
      <c r="W224" s="244" t="s">
        <v>1149</v>
      </c>
      <c r="X224" s="245">
        <v>4500</v>
      </c>
      <c r="Y224" s="245">
        <v>3470</v>
      </c>
      <c r="Z224" s="299" t="s">
        <v>333</v>
      </c>
      <c r="AA224" s="299" t="s">
        <v>1424</v>
      </c>
      <c r="AB224" s="244" t="s">
        <v>1149</v>
      </c>
      <c r="AC224" s="245">
        <v>4500</v>
      </c>
      <c r="AD224" s="245">
        <v>3470</v>
      </c>
    </row>
    <row r="225" spans="1:30" x14ac:dyDescent="0.25">
      <c r="A225" s="204" t="s">
        <v>1407</v>
      </c>
      <c r="B225" s="38" t="s">
        <v>1034</v>
      </c>
      <c r="C225" s="238" t="s">
        <v>1032</v>
      </c>
      <c r="D225" s="238" t="s">
        <v>87</v>
      </c>
      <c r="E225" s="239" t="s">
        <v>1419</v>
      </c>
      <c r="F225" s="239" t="s">
        <v>1035</v>
      </c>
      <c r="G225" s="69">
        <v>12</v>
      </c>
      <c r="H225" s="198">
        <v>43538</v>
      </c>
      <c r="I225" s="198">
        <v>43904</v>
      </c>
      <c r="J225" s="242" t="s">
        <v>1142</v>
      </c>
      <c r="K225" s="27" t="s">
        <v>1422</v>
      </c>
      <c r="L225" s="244" t="s">
        <v>1149</v>
      </c>
      <c r="M225" s="245">
        <v>650</v>
      </c>
      <c r="N225" s="245">
        <v>481.48</v>
      </c>
      <c r="O225" s="222" t="s">
        <v>1418</v>
      </c>
      <c r="P225" s="62"/>
      <c r="Q225" s="30" t="str">
        <f t="shared" si="4"/>
        <v>Flex</v>
      </c>
      <c r="R225" s="62"/>
      <c r="S225" s="30"/>
      <c r="T225" s="299" t="s">
        <v>1344</v>
      </c>
      <c r="U225" s="198">
        <v>43593</v>
      </c>
      <c r="V225" s="204" t="s">
        <v>1690</v>
      </c>
      <c r="W225" s="244" t="s">
        <v>1149</v>
      </c>
      <c r="X225" s="245">
        <v>650</v>
      </c>
      <c r="Y225" s="245">
        <v>481.48</v>
      </c>
      <c r="Z225" s="299" t="s">
        <v>1392</v>
      </c>
      <c r="AA225" s="299" t="s">
        <v>1393</v>
      </c>
      <c r="AB225" s="244" t="s">
        <v>1149</v>
      </c>
      <c r="AC225" s="245">
        <v>650</v>
      </c>
      <c r="AD225" s="245">
        <v>485.07</v>
      </c>
    </row>
    <row r="226" spans="1:30" x14ac:dyDescent="0.25">
      <c r="A226" s="204" t="s">
        <v>1408</v>
      </c>
      <c r="B226" s="38" t="s">
        <v>1036</v>
      </c>
      <c r="C226" s="238" t="s">
        <v>1037</v>
      </c>
      <c r="D226" s="238" t="s">
        <v>87</v>
      </c>
      <c r="E226" s="239" t="s">
        <v>1420</v>
      </c>
      <c r="F226" s="239" t="s">
        <v>1038</v>
      </c>
      <c r="G226" s="69">
        <v>12</v>
      </c>
      <c r="H226" s="198">
        <v>43525</v>
      </c>
      <c r="I226" s="198">
        <v>43891</v>
      </c>
      <c r="J226" s="242" t="s">
        <v>1142</v>
      </c>
      <c r="K226" s="27" t="s">
        <v>1387</v>
      </c>
      <c r="L226" s="244" t="s">
        <v>1150</v>
      </c>
      <c r="M226" s="245">
        <v>0</v>
      </c>
      <c r="N226" s="245">
        <v>0</v>
      </c>
      <c r="O226" s="222" t="s">
        <v>1418</v>
      </c>
      <c r="P226" s="62"/>
      <c r="Q226" s="30" t="str">
        <f t="shared" si="4"/>
        <v>Flex</v>
      </c>
      <c r="R226" s="62"/>
      <c r="S226" s="30"/>
      <c r="T226" s="299" t="s">
        <v>1344</v>
      </c>
      <c r="U226" s="299"/>
      <c r="V226" s="299"/>
      <c r="W226" s="244" t="s">
        <v>1150</v>
      </c>
      <c r="X226" s="245">
        <v>0</v>
      </c>
      <c r="Y226" s="245">
        <v>0</v>
      </c>
      <c r="Z226" s="299" t="s">
        <v>333</v>
      </c>
      <c r="AA226" s="299" t="s">
        <v>333</v>
      </c>
      <c r="AB226" s="244" t="s">
        <v>1150</v>
      </c>
      <c r="AC226" s="245">
        <v>0</v>
      </c>
      <c r="AD226" s="245">
        <v>0</v>
      </c>
    </row>
    <row r="227" spans="1:30" x14ac:dyDescent="0.25">
      <c r="A227" s="204" t="s">
        <v>1409</v>
      </c>
      <c r="B227" s="38" t="s">
        <v>1039</v>
      </c>
      <c r="C227" s="238" t="s">
        <v>827</v>
      </c>
      <c r="D227" s="238" t="s">
        <v>87</v>
      </c>
      <c r="E227" s="239" t="s">
        <v>718</v>
      </c>
      <c r="F227" s="239">
        <v>1459564</v>
      </c>
      <c r="G227" s="69">
        <v>12</v>
      </c>
      <c r="H227" s="198">
        <v>43661</v>
      </c>
      <c r="I227" s="198">
        <v>44027</v>
      </c>
      <c r="J227" s="242" t="s">
        <v>1140</v>
      </c>
      <c r="K227" s="27" t="s">
        <v>303</v>
      </c>
      <c r="L227" s="244" t="s">
        <v>1150</v>
      </c>
      <c r="M227" s="245">
        <v>270</v>
      </c>
      <c r="N227" s="245">
        <v>270</v>
      </c>
      <c r="O227" s="222" t="s">
        <v>1418</v>
      </c>
      <c r="P227" s="62"/>
      <c r="Q227" s="30" t="str">
        <f t="shared" si="4"/>
        <v>Micro Precision</v>
      </c>
      <c r="R227" s="62"/>
      <c r="S227" s="30"/>
      <c r="T227" s="299" t="s">
        <v>303</v>
      </c>
      <c r="U227" s="198">
        <v>43685</v>
      </c>
      <c r="V227" s="299" t="s">
        <v>1858</v>
      </c>
      <c r="W227" s="244" t="s">
        <v>1150</v>
      </c>
      <c r="X227" s="245">
        <v>270</v>
      </c>
      <c r="Y227" s="245">
        <v>270</v>
      </c>
      <c r="Z227" s="300" t="s">
        <v>1394</v>
      </c>
      <c r="AA227" s="299" t="s">
        <v>1683</v>
      </c>
      <c r="AB227" s="244" t="s">
        <v>1149</v>
      </c>
      <c r="AC227" s="245">
        <v>840</v>
      </c>
      <c r="AD227" s="245">
        <v>609.66999999999996</v>
      </c>
    </row>
    <row r="228" spans="1:30" x14ac:dyDescent="0.25">
      <c r="A228" s="204" t="s">
        <v>1410</v>
      </c>
      <c r="B228" s="38" t="s">
        <v>1041</v>
      </c>
      <c r="C228" s="238" t="s">
        <v>699</v>
      </c>
      <c r="D228" s="238" t="s">
        <v>87</v>
      </c>
      <c r="E228" s="239" t="s">
        <v>700</v>
      </c>
      <c r="F228" s="239" t="s">
        <v>1042</v>
      </c>
      <c r="G228" s="69">
        <v>12</v>
      </c>
      <c r="H228" s="198">
        <v>43661</v>
      </c>
      <c r="I228" s="198">
        <v>44027</v>
      </c>
      <c r="J228" s="242" t="s">
        <v>1140</v>
      </c>
      <c r="K228" s="27" t="s">
        <v>303</v>
      </c>
      <c r="L228" s="244" t="s">
        <v>1150</v>
      </c>
      <c r="M228" s="245">
        <v>270</v>
      </c>
      <c r="N228" s="245">
        <v>270</v>
      </c>
      <c r="O228" s="222" t="s">
        <v>1418</v>
      </c>
      <c r="P228" s="62"/>
      <c r="Q228" s="30" t="str">
        <f t="shared" si="4"/>
        <v>Micro Precision</v>
      </c>
      <c r="R228" s="62"/>
      <c r="S228" s="30"/>
      <c r="T228" s="299" t="s">
        <v>303</v>
      </c>
      <c r="U228" s="198">
        <v>43685</v>
      </c>
      <c r="V228" s="299" t="s">
        <v>1858</v>
      </c>
      <c r="W228" s="244" t="s">
        <v>1150</v>
      </c>
      <c r="X228" s="245">
        <v>270</v>
      </c>
      <c r="Y228" s="245">
        <v>270</v>
      </c>
      <c r="Z228" s="300" t="s">
        <v>1394</v>
      </c>
      <c r="AA228" s="299" t="s">
        <v>1683</v>
      </c>
      <c r="AB228" s="244" t="s">
        <v>1149</v>
      </c>
      <c r="AC228" s="245">
        <v>650</v>
      </c>
      <c r="AD228" s="245">
        <v>471.77</v>
      </c>
    </row>
    <row r="229" spans="1:30" ht="25.5" x14ac:dyDescent="0.25">
      <c r="A229" s="204" t="s">
        <v>1411</v>
      </c>
      <c r="B229" s="38" t="s">
        <v>1043</v>
      </c>
      <c r="C229" s="238" t="s">
        <v>699</v>
      </c>
      <c r="D229" s="238" t="s">
        <v>87</v>
      </c>
      <c r="E229" s="239" t="s">
        <v>700</v>
      </c>
      <c r="F229" s="239" t="s">
        <v>1044</v>
      </c>
      <c r="G229" s="69">
        <v>12</v>
      </c>
      <c r="H229" s="198">
        <v>43661</v>
      </c>
      <c r="I229" s="198">
        <v>44027</v>
      </c>
      <c r="J229" s="242" t="s">
        <v>1140</v>
      </c>
      <c r="K229" s="27" t="s">
        <v>303</v>
      </c>
      <c r="L229" s="244" t="s">
        <v>1150</v>
      </c>
      <c r="M229" s="245">
        <v>270</v>
      </c>
      <c r="N229" s="245">
        <v>270</v>
      </c>
      <c r="O229" s="222" t="s">
        <v>1418</v>
      </c>
      <c r="P229" s="62"/>
      <c r="Q229" s="30" t="str">
        <f t="shared" si="4"/>
        <v>Micro Precision</v>
      </c>
      <c r="R229" s="62"/>
      <c r="S229" s="30"/>
      <c r="T229" s="299" t="s">
        <v>303</v>
      </c>
      <c r="U229" s="198">
        <v>43685</v>
      </c>
      <c r="V229" s="299" t="s">
        <v>1858</v>
      </c>
      <c r="W229" s="244" t="s">
        <v>1150</v>
      </c>
      <c r="X229" s="245">
        <v>270</v>
      </c>
      <c r="Y229" s="245">
        <v>270</v>
      </c>
      <c r="Z229" s="300" t="s">
        <v>1394</v>
      </c>
      <c r="AA229" s="299" t="s">
        <v>1683</v>
      </c>
      <c r="AB229" s="244" t="s">
        <v>1149</v>
      </c>
      <c r="AC229" s="245">
        <v>650</v>
      </c>
      <c r="AD229" s="245">
        <v>471.77</v>
      </c>
    </row>
    <row r="230" spans="1:30" x14ac:dyDescent="0.25">
      <c r="A230" s="204" t="s">
        <v>1412</v>
      </c>
      <c r="B230" s="38" t="s">
        <v>1045</v>
      </c>
      <c r="C230" s="238" t="s">
        <v>669</v>
      </c>
      <c r="D230" s="238" t="s">
        <v>52</v>
      </c>
      <c r="E230" s="239" t="s">
        <v>110</v>
      </c>
      <c r="F230" s="239" t="s">
        <v>1046</v>
      </c>
      <c r="G230" s="69">
        <v>12</v>
      </c>
      <c r="H230" s="198">
        <v>43427</v>
      </c>
      <c r="I230" s="198">
        <v>43661</v>
      </c>
      <c r="J230" s="242" t="s">
        <v>1140</v>
      </c>
      <c r="K230" s="27" t="s">
        <v>303</v>
      </c>
      <c r="L230" s="244" t="s">
        <v>1150</v>
      </c>
      <c r="M230" s="245">
        <v>200</v>
      </c>
      <c r="N230" s="245">
        <v>200</v>
      </c>
      <c r="O230" s="222" t="s">
        <v>1418</v>
      </c>
      <c r="P230" s="62"/>
      <c r="Q230" s="30" t="str">
        <f t="shared" si="4"/>
        <v>Micro Precision</v>
      </c>
      <c r="R230" s="62"/>
      <c r="S230" s="30"/>
      <c r="T230" s="299" t="s">
        <v>303</v>
      </c>
      <c r="U230" s="198">
        <v>43685</v>
      </c>
      <c r="V230" s="299" t="s">
        <v>1858</v>
      </c>
      <c r="W230" s="244" t="s">
        <v>1150</v>
      </c>
      <c r="X230" s="245">
        <v>200</v>
      </c>
      <c r="Y230" s="245">
        <v>200</v>
      </c>
      <c r="Z230" s="300" t="s">
        <v>1385</v>
      </c>
      <c r="AA230" s="299" t="s">
        <v>1386</v>
      </c>
      <c r="AB230" s="244" t="s">
        <v>1423</v>
      </c>
      <c r="AC230" s="245">
        <v>500</v>
      </c>
      <c r="AD230" s="245">
        <v>119.92</v>
      </c>
    </row>
    <row r="231" spans="1:30" ht="25.5" x14ac:dyDescent="0.25">
      <c r="A231" s="204" t="s">
        <v>1413</v>
      </c>
      <c r="B231" s="38" t="s">
        <v>1047</v>
      </c>
      <c r="C231" s="238" t="s">
        <v>1048</v>
      </c>
      <c r="D231" s="238" t="s">
        <v>28</v>
      </c>
      <c r="E231" s="239" t="s">
        <v>29</v>
      </c>
      <c r="F231" s="239" t="s">
        <v>1049</v>
      </c>
      <c r="G231" s="69">
        <v>12</v>
      </c>
      <c r="H231" s="198">
        <v>43661</v>
      </c>
      <c r="I231" s="198">
        <v>43661</v>
      </c>
      <c r="J231" s="242" t="s">
        <v>1140</v>
      </c>
      <c r="K231" s="27" t="s">
        <v>303</v>
      </c>
      <c r="L231" s="244" t="s">
        <v>1150</v>
      </c>
      <c r="M231" s="245">
        <v>250</v>
      </c>
      <c r="N231" s="245">
        <v>250</v>
      </c>
      <c r="O231" s="222" t="s">
        <v>1418</v>
      </c>
      <c r="P231" s="62"/>
      <c r="Q231" s="30" t="str">
        <f t="shared" si="4"/>
        <v>Micro Precision</v>
      </c>
      <c r="R231" s="62"/>
      <c r="S231" s="30"/>
      <c r="T231" s="299" t="s">
        <v>303</v>
      </c>
      <c r="U231" s="198">
        <v>43685</v>
      </c>
      <c r="V231" s="299" t="s">
        <v>1858</v>
      </c>
      <c r="W231" s="244" t="s">
        <v>1150</v>
      </c>
      <c r="X231" s="245">
        <v>250</v>
      </c>
      <c r="Y231" s="245">
        <v>250</v>
      </c>
      <c r="Z231" s="300" t="s">
        <v>1385</v>
      </c>
      <c r="AA231" s="299" t="s">
        <v>1386</v>
      </c>
      <c r="AB231" s="244" t="s">
        <v>1423</v>
      </c>
      <c r="AC231" s="245">
        <v>600</v>
      </c>
      <c r="AD231" s="245">
        <v>143.9</v>
      </c>
    </row>
    <row r="232" spans="1:30" ht="25.5" x14ac:dyDescent="0.25">
      <c r="A232" s="204" t="s">
        <v>1414</v>
      </c>
      <c r="B232" s="38" t="s">
        <v>1050</v>
      </c>
      <c r="C232" s="238" t="s">
        <v>1051</v>
      </c>
      <c r="D232" s="238" t="s">
        <v>28</v>
      </c>
      <c r="E232" s="239" t="s">
        <v>37</v>
      </c>
      <c r="F232" s="239" t="s">
        <v>1052</v>
      </c>
      <c r="G232" s="69">
        <v>12</v>
      </c>
      <c r="H232" s="198">
        <v>43661</v>
      </c>
      <c r="I232" s="198">
        <v>43661</v>
      </c>
      <c r="J232" s="242" t="s">
        <v>1140</v>
      </c>
      <c r="K232" s="27" t="s">
        <v>303</v>
      </c>
      <c r="L232" s="244" t="s">
        <v>1150</v>
      </c>
      <c r="M232" s="245">
        <v>144</v>
      </c>
      <c r="N232" s="245">
        <v>144</v>
      </c>
      <c r="O232" s="222" t="s">
        <v>1418</v>
      </c>
      <c r="P232" s="62"/>
      <c r="Q232" s="30" t="str">
        <f t="shared" si="4"/>
        <v>Micro Precision</v>
      </c>
      <c r="R232" s="62"/>
      <c r="S232" s="30"/>
      <c r="T232" s="299" t="s">
        <v>303</v>
      </c>
      <c r="U232" s="198">
        <v>43685</v>
      </c>
      <c r="V232" s="299" t="s">
        <v>1858</v>
      </c>
      <c r="W232" s="244" t="s">
        <v>1150</v>
      </c>
      <c r="X232" s="245">
        <v>144</v>
      </c>
      <c r="Y232" s="245">
        <v>144</v>
      </c>
      <c r="Z232" s="300" t="s">
        <v>1385</v>
      </c>
      <c r="AA232" s="299" t="s">
        <v>1386</v>
      </c>
      <c r="AB232" s="244" t="s">
        <v>1423</v>
      </c>
      <c r="AC232" s="245">
        <v>450</v>
      </c>
      <c r="AD232" s="245">
        <v>107.93</v>
      </c>
    </row>
    <row r="233" spans="1:30" ht="63.75" x14ac:dyDescent="0.25">
      <c r="A233" s="204" t="s">
        <v>1415</v>
      </c>
      <c r="B233" s="38" t="s">
        <v>1053</v>
      </c>
      <c r="C233" s="238" t="s">
        <v>1054</v>
      </c>
      <c r="D233" s="238" t="s">
        <v>364</v>
      </c>
      <c r="E233" s="239" t="s">
        <v>1421</v>
      </c>
      <c r="F233" s="239" t="s">
        <v>1055</v>
      </c>
      <c r="G233" s="69">
        <v>12</v>
      </c>
      <c r="H233" s="198">
        <v>43661</v>
      </c>
      <c r="I233" s="198">
        <v>43661</v>
      </c>
      <c r="J233" s="242" t="s">
        <v>1140</v>
      </c>
      <c r="K233" s="27" t="s">
        <v>303</v>
      </c>
      <c r="L233" s="244" t="s">
        <v>1150</v>
      </c>
      <c r="M233" s="245">
        <v>960</v>
      </c>
      <c r="N233" s="245">
        <v>960</v>
      </c>
      <c r="O233" s="222" t="s">
        <v>1418</v>
      </c>
      <c r="P233" s="62"/>
      <c r="Q233" s="30" t="str">
        <f t="shared" si="4"/>
        <v>Micro Precision</v>
      </c>
      <c r="R233" s="62"/>
      <c r="S233" s="30"/>
      <c r="T233" s="299" t="s">
        <v>303</v>
      </c>
      <c r="U233" s="198">
        <v>43685</v>
      </c>
      <c r="V233" s="299" t="s">
        <v>1858</v>
      </c>
      <c r="W233" s="244" t="s">
        <v>1150</v>
      </c>
      <c r="X233" s="245">
        <v>960</v>
      </c>
      <c r="Y233" s="245">
        <v>960</v>
      </c>
      <c r="Z233" s="300" t="s">
        <v>1385</v>
      </c>
      <c r="AA233" s="299" t="s">
        <v>1386</v>
      </c>
      <c r="AB233" s="244" t="s">
        <v>1423</v>
      </c>
      <c r="AC233" s="245">
        <v>700</v>
      </c>
      <c r="AD233" s="245">
        <v>167.89</v>
      </c>
    </row>
    <row r="234" spans="1:30" x14ac:dyDescent="0.25">
      <c r="A234" s="204" t="s">
        <v>1416</v>
      </c>
      <c r="B234" s="38" t="s">
        <v>1056</v>
      </c>
      <c r="C234" s="238" t="s">
        <v>636</v>
      </c>
      <c r="D234" s="238" t="s">
        <v>81</v>
      </c>
      <c r="E234" s="239" t="s">
        <v>99</v>
      </c>
      <c r="F234" s="239" t="s">
        <v>1860</v>
      </c>
      <c r="G234" s="69">
        <v>12</v>
      </c>
      <c r="H234" s="198">
        <v>43661</v>
      </c>
      <c r="I234" s="198">
        <v>43661</v>
      </c>
      <c r="J234" s="242" t="s">
        <v>1140</v>
      </c>
      <c r="K234" s="27" t="s">
        <v>303</v>
      </c>
      <c r="L234" s="244" t="s">
        <v>1150</v>
      </c>
      <c r="M234" s="245">
        <v>160</v>
      </c>
      <c r="N234" s="245">
        <v>160</v>
      </c>
      <c r="O234" s="222" t="s">
        <v>1418</v>
      </c>
      <c r="P234" s="62"/>
      <c r="Q234" s="30" t="str">
        <f t="shared" si="4"/>
        <v>Micro Precision</v>
      </c>
      <c r="R234" s="62"/>
      <c r="S234" s="30"/>
      <c r="T234" s="299" t="s">
        <v>303</v>
      </c>
      <c r="U234" s="198">
        <v>43685</v>
      </c>
      <c r="V234" s="299" t="s">
        <v>1858</v>
      </c>
      <c r="W234" s="244" t="s">
        <v>1150</v>
      </c>
      <c r="X234" s="245">
        <v>160</v>
      </c>
      <c r="Y234" s="245">
        <v>160</v>
      </c>
      <c r="Z234" s="300" t="s">
        <v>1385</v>
      </c>
      <c r="AA234" s="299" t="s">
        <v>1386</v>
      </c>
      <c r="AB234" s="244" t="s">
        <v>1423</v>
      </c>
      <c r="AC234" s="245">
        <v>175</v>
      </c>
      <c r="AD234" s="245">
        <v>41.97</v>
      </c>
    </row>
    <row r="235" spans="1:30" x14ac:dyDescent="0.25">
      <c r="A235" s="204" t="s">
        <v>1417</v>
      </c>
      <c r="B235" s="38" t="s">
        <v>1057</v>
      </c>
      <c r="C235" s="238" t="s">
        <v>636</v>
      </c>
      <c r="D235" s="238" t="s">
        <v>81</v>
      </c>
      <c r="E235" s="239" t="s">
        <v>99</v>
      </c>
      <c r="F235" s="239" t="s">
        <v>1861</v>
      </c>
      <c r="G235" s="69">
        <v>12</v>
      </c>
      <c r="H235" s="198">
        <v>43661</v>
      </c>
      <c r="I235" s="198">
        <v>43661</v>
      </c>
      <c r="J235" s="242" t="s">
        <v>1140</v>
      </c>
      <c r="K235" s="27" t="s">
        <v>303</v>
      </c>
      <c r="L235" s="244" t="s">
        <v>1150</v>
      </c>
      <c r="M235" s="245">
        <v>160</v>
      </c>
      <c r="N235" s="245">
        <v>160</v>
      </c>
      <c r="O235" s="222" t="s">
        <v>1418</v>
      </c>
      <c r="P235" s="62"/>
      <c r="Q235" s="30" t="str">
        <f t="shared" si="4"/>
        <v>Micro Precision</v>
      </c>
      <c r="R235" s="62"/>
      <c r="S235" s="30"/>
      <c r="T235" s="299" t="s">
        <v>303</v>
      </c>
      <c r="U235" s="198">
        <v>43685</v>
      </c>
      <c r="V235" s="299" t="s">
        <v>1858</v>
      </c>
      <c r="W235" s="244" t="s">
        <v>1150</v>
      </c>
      <c r="X235" s="245">
        <v>160</v>
      </c>
      <c r="Y235" s="245">
        <v>160</v>
      </c>
      <c r="Z235" s="300" t="s">
        <v>1385</v>
      </c>
      <c r="AA235" s="299" t="s">
        <v>1386</v>
      </c>
      <c r="AB235" s="244" t="s">
        <v>1423</v>
      </c>
      <c r="AC235" s="245">
        <v>175</v>
      </c>
      <c r="AD235" s="245">
        <v>41.97</v>
      </c>
    </row>
    <row r="236" spans="1:30" x14ac:dyDescent="0.25">
      <c r="A236" s="204" t="s">
        <v>1477</v>
      </c>
      <c r="B236" s="38" t="s">
        <v>1058</v>
      </c>
      <c r="C236" s="238" t="s">
        <v>636</v>
      </c>
      <c r="D236" s="238" t="s">
        <v>81</v>
      </c>
      <c r="E236" s="239" t="s">
        <v>99</v>
      </c>
      <c r="F236" s="239" t="s">
        <v>1862</v>
      </c>
      <c r="G236" s="69">
        <v>12</v>
      </c>
      <c r="H236" s="198">
        <v>43661</v>
      </c>
      <c r="I236" s="198">
        <v>43661</v>
      </c>
      <c r="J236" s="242" t="s">
        <v>1140</v>
      </c>
      <c r="K236" s="27" t="s">
        <v>303</v>
      </c>
      <c r="L236" s="244" t="s">
        <v>1150</v>
      </c>
      <c r="M236" s="245">
        <v>160</v>
      </c>
      <c r="N236" s="245">
        <v>160</v>
      </c>
      <c r="O236" s="222" t="s">
        <v>1418</v>
      </c>
      <c r="P236" s="62"/>
      <c r="Q236" s="30" t="str">
        <f t="shared" si="4"/>
        <v>Micro Precision</v>
      </c>
      <c r="R236" s="62"/>
      <c r="S236" s="30"/>
      <c r="T236" s="299" t="s">
        <v>303</v>
      </c>
      <c r="U236" s="198">
        <v>43685</v>
      </c>
      <c r="V236" s="299" t="s">
        <v>1858</v>
      </c>
      <c r="W236" s="244" t="s">
        <v>1150</v>
      </c>
      <c r="X236" s="245">
        <v>160</v>
      </c>
      <c r="Y236" s="245">
        <v>160</v>
      </c>
      <c r="Z236" s="300" t="s">
        <v>1385</v>
      </c>
      <c r="AA236" s="299" t="s">
        <v>1386</v>
      </c>
      <c r="AB236" s="244" t="s">
        <v>1423</v>
      </c>
      <c r="AC236" s="245">
        <v>175</v>
      </c>
      <c r="AD236" s="245">
        <v>41.97</v>
      </c>
    </row>
    <row r="237" spans="1:30" x14ac:dyDescent="0.25">
      <c r="A237" s="204" t="s">
        <v>1484</v>
      </c>
      <c r="B237" s="38" t="s">
        <v>1059</v>
      </c>
      <c r="C237" s="238" t="s">
        <v>636</v>
      </c>
      <c r="D237" s="238" t="s">
        <v>81</v>
      </c>
      <c r="E237" s="239" t="s">
        <v>99</v>
      </c>
      <c r="F237" s="239" t="s">
        <v>1863</v>
      </c>
      <c r="G237" s="69">
        <v>12</v>
      </c>
      <c r="H237" s="198">
        <v>43661</v>
      </c>
      <c r="I237" s="198">
        <v>43661</v>
      </c>
      <c r="J237" s="242" t="s">
        <v>1140</v>
      </c>
      <c r="K237" s="27" t="s">
        <v>303</v>
      </c>
      <c r="L237" s="244" t="s">
        <v>1150</v>
      </c>
      <c r="M237" s="245">
        <v>160</v>
      </c>
      <c r="N237" s="245">
        <v>160</v>
      </c>
      <c r="O237" s="222" t="s">
        <v>1418</v>
      </c>
      <c r="P237" s="62"/>
      <c r="Q237" s="30" t="str">
        <f t="shared" si="4"/>
        <v>Micro Precision</v>
      </c>
      <c r="R237" s="62"/>
      <c r="S237" s="30"/>
      <c r="T237" s="299" t="s">
        <v>303</v>
      </c>
      <c r="U237" s="198">
        <v>43685</v>
      </c>
      <c r="V237" s="299" t="s">
        <v>1858</v>
      </c>
      <c r="W237" s="244" t="s">
        <v>1150</v>
      </c>
      <c r="X237" s="245">
        <v>160</v>
      </c>
      <c r="Y237" s="245">
        <v>160</v>
      </c>
      <c r="Z237" s="300" t="s">
        <v>1385</v>
      </c>
      <c r="AA237" s="299" t="s">
        <v>1386</v>
      </c>
      <c r="AB237" s="244" t="s">
        <v>1423</v>
      </c>
      <c r="AC237" s="245">
        <v>175</v>
      </c>
      <c r="AD237" s="245">
        <v>41.97</v>
      </c>
    </row>
    <row r="238" spans="1:30" x14ac:dyDescent="0.25">
      <c r="A238" s="204" t="s">
        <v>1835</v>
      </c>
      <c r="B238" s="38" t="s">
        <v>1060</v>
      </c>
      <c r="C238" s="238" t="s">
        <v>636</v>
      </c>
      <c r="D238" s="238" t="s">
        <v>81</v>
      </c>
      <c r="E238" s="239" t="s">
        <v>638</v>
      </c>
      <c r="F238" s="239" t="s">
        <v>1864</v>
      </c>
      <c r="G238" s="69">
        <v>12</v>
      </c>
      <c r="H238" s="198">
        <v>43661</v>
      </c>
      <c r="I238" s="198">
        <v>43661</v>
      </c>
      <c r="J238" s="242" t="s">
        <v>1140</v>
      </c>
      <c r="K238" s="27" t="s">
        <v>303</v>
      </c>
      <c r="L238" s="244" t="s">
        <v>1150</v>
      </c>
      <c r="M238" s="245">
        <v>160</v>
      </c>
      <c r="N238" s="245">
        <v>160</v>
      </c>
      <c r="O238" s="222" t="s">
        <v>1418</v>
      </c>
      <c r="P238" s="62"/>
      <c r="Q238" s="30" t="str">
        <f t="shared" si="4"/>
        <v>Micro Precision</v>
      </c>
      <c r="R238" s="62"/>
      <c r="S238" s="30"/>
      <c r="T238" s="299" t="s">
        <v>303</v>
      </c>
      <c r="U238" s="198">
        <v>43685</v>
      </c>
      <c r="V238" s="299" t="s">
        <v>1858</v>
      </c>
      <c r="W238" s="244" t="s">
        <v>1150</v>
      </c>
      <c r="X238" s="245">
        <v>160</v>
      </c>
      <c r="Y238" s="245">
        <v>160</v>
      </c>
      <c r="Z238" s="300" t="s">
        <v>1385</v>
      </c>
      <c r="AA238" s="299" t="s">
        <v>1386</v>
      </c>
      <c r="AB238" s="244" t="s">
        <v>1423</v>
      </c>
      <c r="AC238" s="245">
        <v>175</v>
      </c>
      <c r="AD238" s="245">
        <v>41.97</v>
      </c>
    </row>
    <row r="239" spans="1:30" x14ac:dyDescent="0.25">
      <c r="A239" s="204" t="s">
        <v>1836</v>
      </c>
      <c r="B239" s="38" t="s">
        <v>1152</v>
      </c>
      <c r="C239" s="238" t="s">
        <v>636</v>
      </c>
      <c r="D239" s="238" t="s">
        <v>81</v>
      </c>
      <c r="E239" s="239" t="s">
        <v>638</v>
      </c>
      <c r="F239" s="239" t="s">
        <v>1865</v>
      </c>
      <c r="G239" s="69">
        <v>12</v>
      </c>
      <c r="H239" s="198">
        <v>43661</v>
      </c>
      <c r="I239" s="198">
        <v>43661</v>
      </c>
      <c r="J239" s="242" t="s">
        <v>1140</v>
      </c>
      <c r="K239" s="27" t="s">
        <v>303</v>
      </c>
      <c r="L239" s="244" t="s">
        <v>1150</v>
      </c>
      <c r="M239" s="245">
        <v>160</v>
      </c>
      <c r="N239" s="245">
        <v>160</v>
      </c>
      <c r="O239" s="222" t="s">
        <v>1418</v>
      </c>
      <c r="P239" s="62"/>
      <c r="Q239" s="30" t="str">
        <f t="shared" si="4"/>
        <v>Micro Precision</v>
      </c>
      <c r="R239" s="62"/>
      <c r="S239" s="30"/>
      <c r="T239" s="299" t="s">
        <v>303</v>
      </c>
      <c r="U239" s="198">
        <v>43685</v>
      </c>
      <c r="V239" s="299" t="s">
        <v>1858</v>
      </c>
      <c r="W239" s="244" t="s">
        <v>1150</v>
      </c>
      <c r="X239" s="245">
        <v>160</v>
      </c>
      <c r="Y239" s="245">
        <v>160</v>
      </c>
      <c r="Z239" s="300" t="s">
        <v>1385</v>
      </c>
      <c r="AA239" s="299" t="s">
        <v>1386</v>
      </c>
      <c r="AB239" s="244" t="s">
        <v>1423</v>
      </c>
      <c r="AC239" s="245">
        <v>175</v>
      </c>
      <c r="AD239" s="245">
        <v>41.97</v>
      </c>
    </row>
    <row r="240" spans="1:30" ht="25.5" x14ac:dyDescent="0.25">
      <c r="A240" s="204" t="s">
        <v>1837</v>
      </c>
      <c r="B240" s="38" t="s">
        <v>1153</v>
      </c>
      <c r="C240" s="238" t="s">
        <v>1151</v>
      </c>
      <c r="D240" s="238" t="s">
        <v>21</v>
      </c>
      <c r="E240" s="239">
        <v>236</v>
      </c>
      <c r="F240" s="239" t="s">
        <v>1155</v>
      </c>
      <c r="G240" s="69">
        <v>12</v>
      </c>
      <c r="H240" s="198">
        <v>43242</v>
      </c>
      <c r="I240" s="198">
        <v>43607</v>
      </c>
      <c r="J240" s="242" t="s">
        <v>1139</v>
      </c>
      <c r="K240" s="27" t="s">
        <v>670</v>
      </c>
      <c r="L240" s="244" t="s">
        <v>1149</v>
      </c>
      <c r="M240" s="245">
        <v>4500</v>
      </c>
      <c r="N240" s="245">
        <v>3470</v>
      </c>
      <c r="O240" s="222" t="s">
        <v>1418</v>
      </c>
      <c r="P240" s="62" t="s">
        <v>1834</v>
      </c>
      <c r="Q240" s="30" t="str">
        <f t="shared" si="4"/>
        <v>Flex</v>
      </c>
      <c r="R240" s="62"/>
      <c r="S240" s="30"/>
      <c r="T240" s="299" t="s">
        <v>1344</v>
      </c>
      <c r="U240" s="299"/>
      <c r="V240" s="299"/>
      <c r="W240" s="244" t="s">
        <v>1149</v>
      </c>
      <c r="X240" s="245">
        <v>4500</v>
      </c>
      <c r="Y240" s="245">
        <v>3470</v>
      </c>
      <c r="Z240" s="299" t="s">
        <v>333</v>
      </c>
      <c r="AA240" s="299" t="s">
        <v>1424</v>
      </c>
      <c r="AB240" s="244" t="s">
        <v>1149</v>
      </c>
      <c r="AC240" s="245">
        <v>4500</v>
      </c>
      <c r="AD240" s="245">
        <v>3470</v>
      </c>
    </row>
    <row r="241" spans="1:30" ht="25.5" x14ac:dyDescent="0.25">
      <c r="A241" s="204"/>
      <c r="B241" s="38"/>
      <c r="C241" s="238" t="s">
        <v>1859</v>
      </c>
      <c r="D241" s="238" t="s">
        <v>819</v>
      </c>
      <c r="E241" s="239" t="s">
        <v>820</v>
      </c>
      <c r="F241" s="239">
        <v>93228</v>
      </c>
      <c r="G241" s="69">
        <v>24</v>
      </c>
      <c r="H241" s="198">
        <v>43661</v>
      </c>
      <c r="I241" s="198">
        <v>44392</v>
      </c>
      <c r="J241" s="242" t="s">
        <v>1140</v>
      </c>
      <c r="K241" s="27" t="s">
        <v>303</v>
      </c>
      <c r="L241" s="244" t="s">
        <v>1150</v>
      </c>
      <c r="M241" s="245">
        <v>340</v>
      </c>
      <c r="N241" s="245">
        <v>340</v>
      </c>
      <c r="O241" s="222" t="s">
        <v>1418</v>
      </c>
      <c r="P241" s="62"/>
      <c r="Q241" s="30" t="str">
        <f t="shared" si="4"/>
        <v>Micro Precision</v>
      </c>
      <c r="R241" s="62"/>
      <c r="S241" s="30"/>
      <c r="T241" s="299" t="s">
        <v>303</v>
      </c>
      <c r="U241" s="299">
        <v>43685</v>
      </c>
      <c r="V241" s="299" t="s">
        <v>1858</v>
      </c>
      <c r="W241" s="244" t="s">
        <v>1150</v>
      </c>
      <c r="X241" s="245">
        <v>340</v>
      </c>
      <c r="Y241" s="245">
        <v>340</v>
      </c>
      <c r="Z241" s="299"/>
      <c r="AA241" s="299"/>
      <c r="AB241" s="244"/>
      <c r="AC241" s="245"/>
      <c r="AD241" s="245"/>
    </row>
    <row r="242" spans="1:30" hidden="1" x14ac:dyDescent="0.25">
      <c r="A242" s="204" t="s">
        <v>1496</v>
      </c>
      <c r="B242" s="223" t="s">
        <v>615</v>
      </c>
      <c r="C242" s="224" t="s">
        <v>616</v>
      </c>
      <c r="D242" s="224" t="s">
        <v>617</v>
      </c>
      <c r="E242" s="222" t="s">
        <v>618</v>
      </c>
      <c r="F242" s="222" t="s">
        <v>619</v>
      </c>
      <c r="G242" s="223">
        <v>12</v>
      </c>
      <c r="H242" s="198">
        <v>43712</v>
      </c>
      <c r="I242" s="198">
        <v>44078</v>
      </c>
      <c r="J242" s="202" t="s">
        <v>1138</v>
      </c>
      <c r="K242" s="222" t="s">
        <v>1157</v>
      </c>
      <c r="L242" s="244" t="s">
        <v>1149</v>
      </c>
      <c r="M242" s="245">
        <v>900</v>
      </c>
      <c r="N242" s="245">
        <v>720</v>
      </c>
      <c r="O242" s="222" t="s">
        <v>1162</v>
      </c>
      <c r="P242" s="62"/>
      <c r="Q242" s="30" t="str">
        <f t="shared" si="4"/>
        <v>Venture</v>
      </c>
      <c r="R242" s="62"/>
      <c r="S242" s="30"/>
      <c r="T242" s="204" t="s">
        <v>1778</v>
      </c>
      <c r="U242" s="313">
        <v>43767</v>
      </c>
      <c r="V242" s="204" t="s">
        <v>2298</v>
      </c>
      <c r="W242" s="244" t="s">
        <v>1149</v>
      </c>
      <c r="X242" s="245">
        <v>900</v>
      </c>
      <c r="Y242" s="245">
        <v>720</v>
      </c>
      <c r="Z242" s="204" t="s">
        <v>1164</v>
      </c>
      <c r="AA242" s="204" t="s">
        <v>1165</v>
      </c>
      <c r="AB242" s="244" t="s">
        <v>1149</v>
      </c>
      <c r="AC242" s="245">
        <v>900</v>
      </c>
      <c r="AD242" s="245">
        <v>720</v>
      </c>
    </row>
    <row r="243" spans="1:30" ht="25.5" hidden="1" x14ac:dyDescent="0.25">
      <c r="A243" s="204" t="s">
        <v>1497</v>
      </c>
      <c r="B243" s="226" t="s">
        <v>622</v>
      </c>
      <c r="C243" s="227" t="s">
        <v>623</v>
      </c>
      <c r="D243" s="227" t="s">
        <v>1673</v>
      </c>
      <c r="E243" s="225" t="s">
        <v>224</v>
      </c>
      <c r="F243" s="225" t="s">
        <v>624</v>
      </c>
      <c r="G243" s="226">
        <v>12</v>
      </c>
      <c r="H243" s="198" t="s">
        <v>2393</v>
      </c>
      <c r="I243" s="198" t="s">
        <v>2394</v>
      </c>
      <c r="J243" s="240" t="s">
        <v>1139</v>
      </c>
      <c r="K243" s="225" t="s">
        <v>303</v>
      </c>
      <c r="L243" s="244" t="s">
        <v>1150</v>
      </c>
      <c r="M243" s="245">
        <v>141.5</v>
      </c>
      <c r="N243" s="245">
        <v>141.5</v>
      </c>
      <c r="O243" s="225" t="s">
        <v>1163</v>
      </c>
      <c r="P243" s="228"/>
      <c r="Q243" s="30" t="str">
        <f t="shared" si="4"/>
        <v>Venture</v>
      </c>
      <c r="R243" s="228"/>
      <c r="S243" s="237"/>
      <c r="T243" s="204" t="s">
        <v>1778</v>
      </c>
      <c r="U243" s="313">
        <v>43649</v>
      </c>
      <c r="V243" s="204" t="s">
        <v>1792</v>
      </c>
      <c r="W243" s="244" t="s">
        <v>1150</v>
      </c>
      <c r="X243" s="245">
        <v>141.5</v>
      </c>
      <c r="Y243" s="245">
        <v>141.5</v>
      </c>
      <c r="Z243" s="204" t="s">
        <v>1166</v>
      </c>
      <c r="AA243" s="204" t="s">
        <v>1167</v>
      </c>
      <c r="AB243" s="244" t="s">
        <v>1150</v>
      </c>
      <c r="AC243" s="245">
        <v>141.5</v>
      </c>
      <c r="AD243" s="245">
        <v>141.5</v>
      </c>
    </row>
    <row r="244" spans="1:30" ht="25.5" hidden="1" x14ac:dyDescent="0.25">
      <c r="A244" s="204" t="s">
        <v>1498</v>
      </c>
      <c r="B244" s="226" t="s">
        <v>625</v>
      </c>
      <c r="C244" s="227" t="s">
        <v>623</v>
      </c>
      <c r="D244" s="227" t="s">
        <v>1673</v>
      </c>
      <c r="E244" s="225" t="s">
        <v>224</v>
      </c>
      <c r="F244" s="225" t="s">
        <v>626</v>
      </c>
      <c r="G244" s="226">
        <v>12</v>
      </c>
      <c r="H244" s="198" t="s">
        <v>2393</v>
      </c>
      <c r="I244" s="198" t="s">
        <v>2394</v>
      </c>
      <c r="J244" s="240" t="s">
        <v>1139</v>
      </c>
      <c r="K244" s="225" t="s">
        <v>303</v>
      </c>
      <c r="L244" s="244" t="s">
        <v>1150</v>
      </c>
      <c r="M244" s="245">
        <v>141.5</v>
      </c>
      <c r="N244" s="245">
        <v>141.5</v>
      </c>
      <c r="O244" s="225" t="s">
        <v>1163</v>
      </c>
      <c r="P244" s="228"/>
      <c r="Q244" s="30" t="str">
        <f t="shared" si="4"/>
        <v>Venture</v>
      </c>
      <c r="R244" s="228"/>
      <c r="S244" s="237"/>
      <c r="T244" s="204" t="s">
        <v>1778</v>
      </c>
      <c r="U244" s="313">
        <v>43649</v>
      </c>
      <c r="V244" s="204" t="s">
        <v>1792</v>
      </c>
      <c r="W244" s="244" t="s">
        <v>1150</v>
      </c>
      <c r="X244" s="245">
        <v>141.5</v>
      </c>
      <c r="Y244" s="245">
        <v>141.5</v>
      </c>
      <c r="Z244" s="204" t="s">
        <v>1166</v>
      </c>
      <c r="AA244" s="204" t="s">
        <v>1167</v>
      </c>
      <c r="AB244" s="244" t="s">
        <v>1150</v>
      </c>
      <c r="AC244" s="245">
        <v>141.5</v>
      </c>
      <c r="AD244" s="245">
        <v>141.5</v>
      </c>
    </row>
    <row r="245" spans="1:30" ht="25.5" hidden="1" x14ac:dyDescent="0.25">
      <c r="A245" s="204" t="s">
        <v>1499</v>
      </c>
      <c r="B245" s="226" t="s">
        <v>627</v>
      </c>
      <c r="C245" s="227" t="s">
        <v>623</v>
      </c>
      <c r="D245" s="227" t="s">
        <v>1673</v>
      </c>
      <c r="E245" s="225" t="s">
        <v>224</v>
      </c>
      <c r="F245" s="225" t="s">
        <v>628</v>
      </c>
      <c r="G245" s="226">
        <v>12</v>
      </c>
      <c r="H245" s="198" t="s">
        <v>2393</v>
      </c>
      <c r="I245" s="198" t="s">
        <v>2394</v>
      </c>
      <c r="J245" s="240" t="s">
        <v>1139</v>
      </c>
      <c r="K245" s="225" t="s">
        <v>303</v>
      </c>
      <c r="L245" s="244" t="s">
        <v>1150</v>
      </c>
      <c r="M245" s="245">
        <v>141.5</v>
      </c>
      <c r="N245" s="245">
        <v>141.5</v>
      </c>
      <c r="O245" s="225" t="s">
        <v>1163</v>
      </c>
      <c r="P245" s="228"/>
      <c r="Q245" s="30" t="str">
        <f t="shared" si="4"/>
        <v>Venture</v>
      </c>
      <c r="R245" s="228"/>
      <c r="S245" s="237"/>
      <c r="T245" s="204" t="s">
        <v>1778</v>
      </c>
      <c r="U245" s="313">
        <v>43649</v>
      </c>
      <c r="V245" s="204" t="s">
        <v>1792</v>
      </c>
      <c r="W245" s="244" t="s">
        <v>1150</v>
      </c>
      <c r="X245" s="245">
        <v>141.5</v>
      </c>
      <c r="Y245" s="245">
        <v>141.5</v>
      </c>
      <c r="Z245" s="204" t="s">
        <v>1166</v>
      </c>
      <c r="AA245" s="204" t="s">
        <v>1167</v>
      </c>
      <c r="AB245" s="244" t="s">
        <v>1150</v>
      </c>
      <c r="AC245" s="245">
        <v>141.5</v>
      </c>
      <c r="AD245" s="245">
        <v>141.5</v>
      </c>
    </row>
    <row r="246" spans="1:30" ht="25.5" hidden="1" x14ac:dyDescent="0.25">
      <c r="A246" s="204" t="s">
        <v>1500</v>
      </c>
      <c r="B246" s="226" t="s">
        <v>629</v>
      </c>
      <c r="C246" s="227" t="s">
        <v>623</v>
      </c>
      <c r="D246" s="227" t="s">
        <v>1673</v>
      </c>
      <c r="E246" s="225" t="s">
        <v>224</v>
      </c>
      <c r="F246" s="225" t="s">
        <v>630</v>
      </c>
      <c r="G246" s="226">
        <v>12</v>
      </c>
      <c r="H246" s="198" t="s">
        <v>2393</v>
      </c>
      <c r="I246" s="198" t="s">
        <v>2394</v>
      </c>
      <c r="J246" s="240" t="s">
        <v>1139</v>
      </c>
      <c r="K246" s="225" t="s">
        <v>303</v>
      </c>
      <c r="L246" s="244" t="s">
        <v>1150</v>
      </c>
      <c r="M246" s="245">
        <v>141.5</v>
      </c>
      <c r="N246" s="245">
        <v>141.5</v>
      </c>
      <c r="O246" s="225" t="s">
        <v>1163</v>
      </c>
      <c r="P246" s="228"/>
      <c r="Q246" s="30" t="str">
        <f t="shared" si="4"/>
        <v>Venture</v>
      </c>
      <c r="R246" s="228"/>
      <c r="S246" s="237"/>
      <c r="T246" s="204" t="s">
        <v>1778</v>
      </c>
      <c r="U246" s="313">
        <v>43649</v>
      </c>
      <c r="V246" s="204" t="s">
        <v>1792</v>
      </c>
      <c r="W246" s="244" t="s">
        <v>1150</v>
      </c>
      <c r="X246" s="245">
        <v>141.5</v>
      </c>
      <c r="Y246" s="245">
        <v>141.5</v>
      </c>
      <c r="Z246" s="204" t="s">
        <v>1166</v>
      </c>
      <c r="AA246" s="204" t="s">
        <v>1167</v>
      </c>
      <c r="AB246" s="244" t="s">
        <v>1150</v>
      </c>
      <c r="AC246" s="245">
        <v>141.5</v>
      </c>
      <c r="AD246" s="245">
        <v>141.5</v>
      </c>
    </row>
    <row r="247" spans="1:30" ht="25.5" hidden="1" x14ac:dyDescent="0.25">
      <c r="A247" s="204" t="s">
        <v>1501</v>
      </c>
      <c r="B247" s="226" t="s">
        <v>631</v>
      </c>
      <c r="C247" s="227" t="s">
        <v>623</v>
      </c>
      <c r="D247" s="227" t="s">
        <v>1673</v>
      </c>
      <c r="E247" s="225" t="s">
        <v>224</v>
      </c>
      <c r="F247" s="225" t="s">
        <v>632</v>
      </c>
      <c r="G247" s="226">
        <v>12</v>
      </c>
      <c r="H247" s="198" t="s">
        <v>2393</v>
      </c>
      <c r="I247" s="198" t="s">
        <v>2394</v>
      </c>
      <c r="J247" s="240" t="s">
        <v>1139</v>
      </c>
      <c r="K247" s="225" t="s">
        <v>303</v>
      </c>
      <c r="L247" s="244" t="s">
        <v>1150</v>
      </c>
      <c r="M247" s="245">
        <v>141.5</v>
      </c>
      <c r="N247" s="245">
        <v>141.5</v>
      </c>
      <c r="O247" s="225" t="s">
        <v>1163</v>
      </c>
      <c r="P247" s="228"/>
      <c r="Q247" s="30" t="str">
        <f t="shared" si="4"/>
        <v>Venture</v>
      </c>
      <c r="R247" s="228"/>
      <c r="S247" s="237"/>
      <c r="T247" s="204" t="s">
        <v>1778</v>
      </c>
      <c r="U247" s="313">
        <v>43649</v>
      </c>
      <c r="V247" s="204" t="s">
        <v>1792</v>
      </c>
      <c r="W247" s="244" t="s">
        <v>1150</v>
      </c>
      <c r="X247" s="245">
        <v>141.5</v>
      </c>
      <c r="Y247" s="245">
        <v>141.5</v>
      </c>
      <c r="Z247" s="204" t="s">
        <v>1166</v>
      </c>
      <c r="AA247" s="204" t="s">
        <v>1167</v>
      </c>
      <c r="AB247" s="244" t="s">
        <v>1150</v>
      </c>
      <c r="AC247" s="245">
        <v>141.5</v>
      </c>
      <c r="AD247" s="245">
        <v>141.5</v>
      </c>
    </row>
    <row r="248" spans="1:30" ht="25.5" hidden="1" x14ac:dyDescent="0.25">
      <c r="A248" s="204" t="s">
        <v>1502</v>
      </c>
      <c r="B248" s="226" t="s">
        <v>633</v>
      </c>
      <c r="C248" s="227" t="s">
        <v>623</v>
      </c>
      <c r="D248" s="227" t="s">
        <v>1673</v>
      </c>
      <c r="E248" s="225" t="s">
        <v>224</v>
      </c>
      <c r="F248" s="225" t="s">
        <v>634</v>
      </c>
      <c r="G248" s="226">
        <v>12</v>
      </c>
      <c r="H248" s="198" t="s">
        <v>2393</v>
      </c>
      <c r="I248" s="198" t="s">
        <v>2394</v>
      </c>
      <c r="J248" s="240" t="s">
        <v>1139</v>
      </c>
      <c r="K248" s="225" t="s">
        <v>303</v>
      </c>
      <c r="L248" s="244" t="s">
        <v>1150</v>
      </c>
      <c r="M248" s="245">
        <v>141.5</v>
      </c>
      <c r="N248" s="245">
        <v>141.5</v>
      </c>
      <c r="O248" s="225" t="s">
        <v>1163</v>
      </c>
      <c r="P248" s="228"/>
      <c r="Q248" s="30" t="str">
        <f t="shared" si="4"/>
        <v>Venture</v>
      </c>
      <c r="R248" s="228"/>
      <c r="S248" s="237"/>
      <c r="T248" s="204" t="s">
        <v>1778</v>
      </c>
      <c r="U248" s="313">
        <v>43649</v>
      </c>
      <c r="V248" s="204" t="s">
        <v>1792</v>
      </c>
      <c r="W248" s="244" t="s">
        <v>1150</v>
      </c>
      <c r="X248" s="245">
        <v>141.5</v>
      </c>
      <c r="Y248" s="245">
        <v>141.5</v>
      </c>
      <c r="Z248" s="204" t="s">
        <v>1166</v>
      </c>
      <c r="AA248" s="204" t="s">
        <v>1167</v>
      </c>
      <c r="AB248" s="244" t="s">
        <v>1150</v>
      </c>
      <c r="AC248" s="245">
        <v>141.5</v>
      </c>
      <c r="AD248" s="245">
        <v>141.5</v>
      </c>
    </row>
    <row r="249" spans="1:30" hidden="1" x14ac:dyDescent="0.25">
      <c r="A249" s="204" t="s">
        <v>1503</v>
      </c>
      <c r="B249" s="226" t="s">
        <v>635</v>
      </c>
      <c r="C249" s="227" t="s">
        <v>636</v>
      </c>
      <c r="D249" s="238" t="s">
        <v>81</v>
      </c>
      <c r="E249" s="225" t="s">
        <v>638</v>
      </c>
      <c r="F249" s="225" t="s">
        <v>639</v>
      </c>
      <c r="G249" s="226">
        <v>12</v>
      </c>
      <c r="H249" s="198" t="s">
        <v>2396</v>
      </c>
      <c r="I249" s="198" t="s">
        <v>2397</v>
      </c>
      <c r="J249" s="240" t="s">
        <v>1141</v>
      </c>
      <c r="K249" s="225" t="s">
        <v>303</v>
      </c>
      <c r="L249" s="244" t="s">
        <v>1150</v>
      </c>
      <c r="M249" s="245">
        <v>160</v>
      </c>
      <c r="N249" s="245">
        <v>160</v>
      </c>
      <c r="O249" s="225" t="s">
        <v>1163</v>
      </c>
      <c r="P249" s="228"/>
      <c r="Q249" s="30" t="str">
        <f t="shared" si="4"/>
        <v>Venture</v>
      </c>
      <c r="R249" s="228"/>
      <c r="S249" s="237"/>
      <c r="T249" s="204" t="s">
        <v>1778</v>
      </c>
      <c r="U249" s="313">
        <v>43623</v>
      </c>
      <c r="V249" s="204" t="s">
        <v>1787</v>
      </c>
      <c r="W249" s="244" t="s">
        <v>1150</v>
      </c>
      <c r="X249" s="245">
        <v>160</v>
      </c>
      <c r="Y249" s="245">
        <v>160</v>
      </c>
      <c r="Z249" s="204" t="s">
        <v>1164</v>
      </c>
      <c r="AA249" s="204" t="s">
        <v>1165</v>
      </c>
      <c r="AB249" s="244" t="s">
        <v>1150</v>
      </c>
      <c r="AC249" s="245">
        <v>160</v>
      </c>
      <c r="AD249" s="245">
        <v>160</v>
      </c>
    </row>
    <row r="250" spans="1:30" hidden="1" x14ac:dyDescent="0.25">
      <c r="A250" s="204" t="s">
        <v>1504</v>
      </c>
      <c r="B250" s="226" t="s">
        <v>642</v>
      </c>
      <c r="C250" s="227" t="s">
        <v>636</v>
      </c>
      <c r="D250" s="238" t="s">
        <v>81</v>
      </c>
      <c r="E250" s="225" t="s">
        <v>99</v>
      </c>
      <c r="F250" s="225" t="s">
        <v>644</v>
      </c>
      <c r="G250" s="226">
        <v>12</v>
      </c>
      <c r="H250" s="198" t="s">
        <v>2396</v>
      </c>
      <c r="I250" s="198" t="s">
        <v>2397</v>
      </c>
      <c r="J250" s="240" t="s">
        <v>1141</v>
      </c>
      <c r="K250" s="225" t="s">
        <v>303</v>
      </c>
      <c r="L250" s="244" t="s">
        <v>1150</v>
      </c>
      <c r="M250" s="245">
        <v>160</v>
      </c>
      <c r="N250" s="245">
        <v>160</v>
      </c>
      <c r="O250" s="225" t="s">
        <v>1163</v>
      </c>
      <c r="P250" s="228"/>
      <c r="Q250" s="30" t="str">
        <f t="shared" si="4"/>
        <v>Venture</v>
      </c>
      <c r="R250" s="228"/>
      <c r="S250" s="237"/>
      <c r="T250" s="204" t="s">
        <v>1778</v>
      </c>
      <c r="U250" s="313">
        <v>43623</v>
      </c>
      <c r="V250" s="204" t="s">
        <v>1787</v>
      </c>
      <c r="W250" s="244" t="s">
        <v>1150</v>
      </c>
      <c r="X250" s="245">
        <v>160</v>
      </c>
      <c r="Y250" s="245">
        <v>160</v>
      </c>
      <c r="Z250" s="204" t="s">
        <v>1164</v>
      </c>
      <c r="AA250" s="204" t="s">
        <v>1165</v>
      </c>
      <c r="AB250" s="244" t="s">
        <v>1150</v>
      </c>
      <c r="AC250" s="245">
        <v>160</v>
      </c>
      <c r="AD250" s="245">
        <v>160</v>
      </c>
    </row>
    <row r="251" spans="1:30" hidden="1" x14ac:dyDescent="0.25">
      <c r="A251" s="204" t="s">
        <v>1505</v>
      </c>
      <c r="B251" s="226" t="s">
        <v>645</v>
      </c>
      <c r="C251" s="227" t="s">
        <v>636</v>
      </c>
      <c r="D251" s="238" t="s">
        <v>81</v>
      </c>
      <c r="E251" s="225" t="s">
        <v>99</v>
      </c>
      <c r="F251" s="225" t="s">
        <v>646</v>
      </c>
      <c r="G251" s="226">
        <v>12</v>
      </c>
      <c r="H251" s="198" t="s">
        <v>2396</v>
      </c>
      <c r="I251" s="198" t="s">
        <v>2397</v>
      </c>
      <c r="J251" s="240" t="s">
        <v>1141</v>
      </c>
      <c r="K251" s="225" t="s">
        <v>303</v>
      </c>
      <c r="L251" s="244" t="s">
        <v>1150</v>
      </c>
      <c r="M251" s="245">
        <v>160</v>
      </c>
      <c r="N251" s="245">
        <v>160</v>
      </c>
      <c r="O251" s="225" t="s">
        <v>1163</v>
      </c>
      <c r="P251" s="228"/>
      <c r="Q251" s="30" t="str">
        <f t="shared" si="4"/>
        <v>Venture</v>
      </c>
      <c r="R251" s="228"/>
      <c r="S251" s="237"/>
      <c r="T251" s="204" t="s">
        <v>1778</v>
      </c>
      <c r="U251" s="313">
        <v>43623</v>
      </c>
      <c r="V251" s="204" t="s">
        <v>1787</v>
      </c>
      <c r="W251" s="244" t="s">
        <v>1150</v>
      </c>
      <c r="X251" s="245">
        <v>160</v>
      </c>
      <c r="Y251" s="245">
        <v>160</v>
      </c>
      <c r="Z251" s="204" t="s">
        <v>1164</v>
      </c>
      <c r="AA251" s="204" t="s">
        <v>1165</v>
      </c>
      <c r="AB251" s="244" t="s">
        <v>1150</v>
      </c>
      <c r="AC251" s="245">
        <v>160</v>
      </c>
      <c r="AD251" s="245">
        <v>160</v>
      </c>
    </row>
    <row r="252" spans="1:30" hidden="1" x14ac:dyDescent="0.25">
      <c r="A252" s="204" t="s">
        <v>1506</v>
      </c>
      <c r="B252" s="226" t="s">
        <v>647</v>
      </c>
      <c r="C252" s="227" t="s">
        <v>636</v>
      </c>
      <c r="D252" s="238" t="s">
        <v>81</v>
      </c>
      <c r="E252" s="225" t="s">
        <v>638</v>
      </c>
      <c r="F252" s="225" t="s">
        <v>648</v>
      </c>
      <c r="G252" s="226">
        <v>12</v>
      </c>
      <c r="H252" s="198" t="s">
        <v>2396</v>
      </c>
      <c r="I252" s="198" t="s">
        <v>2397</v>
      </c>
      <c r="J252" s="240" t="s">
        <v>1141</v>
      </c>
      <c r="K252" s="225" t="s">
        <v>303</v>
      </c>
      <c r="L252" s="244" t="s">
        <v>1150</v>
      </c>
      <c r="M252" s="245">
        <v>160</v>
      </c>
      <c r="N252" s="245">
        <v>160</v>
      </c>
      <c r="O252" s="225" t="s">
        <v>1163</v>
      </c>
      <c r="P252" s="228"/>
      <c r="Q252" s="30" t="str">
        <f t="shared" si="4"/>
        <v>Venture</v>
      </c>
      <c r="R252" s="228"/>
      <c r="S252" s="237"/>
      <c r="T252" s="204" t="s">
        <v>1778</v>
      </c>
      <c r="U252" s="313">
        <v>43623</v>
      </c>
      <c r="V252" s="204" t="s">
        <v>1787</v>
      </c>
      <c r="W252" s="244" t="s">
        <v>1150</v>
      </c>
      <c r="X252" s="245">
        <v>160</v>
      </c>
      <c r="Y252" s="245">
        <v>160</v>
      </c>
      <c r="Z252" s="204" t="s">
        <v>1164</v>
      </c>
      <c r="AA252" s="204" t="s">
        <v>1165</v>
      </c>
      <c r="AB252" s="244" t="s">
        <v>1150</v>
      </c>
      <c r="AC252" s="245">
        <v>160</v>
      </c>
      <c r="AD252" s="245">
        <v>160</v>
      </c>
    </row>
    <row r="253" spans="1:30" hidden="1" x14ac:dyDescent="0.25">
      <c r="A253" s="204" t="s">
        <v>1507</v>
      </c>
      <c r="B253" s="226" t="s">
        <v>649</v>
      </c>
      <c r="C253" s="227" t="s">
        <v>636</v>
      </c>
      <c r="D253" s="238" t="s">
        <v>81</v>
      </c>
      <c r="E253" s="225" t="s">
        <v>99</v>
      </c>
      <c r="F253" s="225" t="s">
        <v>650</v>
      </c>
      <c r="G253" s="226">
        <v>12</v>
      </c>
      <c r="H253" s="198" t="s">
        <v>2396</v>
      </c>
      <c r="I253" s="198" t="s">
        <v>2397</v>
      </c>
      <c r="J253" s="240" t="s">
        <v>1141</v>
      </c>
      <c r="K253" s="225" t="s">
        <v>303</v>
      </c>
      <c r="L253" s="244" t="s">
        <v>1150</v>
      </c>
      <c r="M253" s="245">
        <v>160</v>
      </c>
      <c r="N253" s="245">
        <v>160</v>
      </c>
      <c r="O253" s="225" t="s">
        <v>1163</v>
      </c>
      <c r="P253" s="228"/>
      <c r="Q253" s="30" t="str">
        <f t="shared" si="4"/>
        <v>Venture</v>
      </c>
      <c r="R253" s="228"/>
      <c r="S253" s="237"/>
      <c r="T253" s="204" t="s">
        <v>1778</v>
      </c>
      <c r="U253" s="313">
        <v>43623</v>
      </c>
      <c r="V253" s="204" t="s">
        <v>1787</v>
      </c>
      <c r="W253" s="244" t="s">
        <v>1150</v>
      </c>
      <c r="X253" s="245">
        <v>160</v>
      </c>
      <c r="Y253" s="245">
        <v>160</v>
      </c>
      <c r="Z253" s="204" t="s">
        <v>1164</v>
      </c>
      <c r="AA253" s="204" t="s">
        <v>1165</v>
      </c>
      <c r="AB253" s="244" t="s">
        <v>1150</v>
      </c>
      <c r="AC253" s="245">
        <v>160</v>
      </c>
      <c r="AD253" s="245">
        <v>160</v>
      </c>
    </row>
    <row r="254" spans="1:30" hidden="1" x14ac:dyDescent="0.25">
      <c r="A254" s="204" t="s">
        <v>1508</v>
      </c>
      <c r="B254" s="226" t="s">
        <v>651</v>
      </c>
      <c r="C254" s="227" t="s">
        <v>636</v>
      </c>
      <c r="D254" s="238" t="s">
        <v>81</v>
      </c>
      <c r="E254" s="225" t="s">
        <v>99</v>
      </c>
      <c r="F254" s="225" t="s">
        <v>652</v>
      </c>
      <c r="G254" s="226">
        <v>12</v>
      </c>
      <c r="H254" s="198" t="s">
        <v>2396</v>
      </c>
      <c r="I254" s="198" t="s">
        <v>2397</v>
      </c>
      <c r="J254" s="240" t="s">
        <v>1141</v>
      </c>
      <c r="K254" s="225" t="s">
        <v>303</v>
      </c>
      <c r="L254" s="244" t="s">
        <v>1150</v>
      </c>
      <c r="M254" s="245">
        <v>160</v>
      </c>
      <c r="N254" s="245">
        <v>160</v>
      </c>
      <c r="O254" s="225" t="s">
        <v>1163</v>
      </c>
      <c r="P254" s="228"/>
      <c r="Q254" s="30" t="str">
        <f t="shared" si="4"/>
        <v>Venture</v>
      </c>
      <c r="R254" s="228"/>
      <c r="S254" s="237"/>
      <c r="T254" s="204" t="s">
        <v>1778</v>
      </c>
      <c r="U254" s="313">
        <v>43623</v>
      </c>
      <c r="V254" s="204" t="s">
        <v>1787</v>
      </c>
      <c r="W254" s="244" t="s">
        <v>1150</v>
      </c>
      <c r="X254" s="245">
        <v>160</v>
      </c>
      <c r="Y254" s="245">
        <v>160</v>
      </c>
      <c r="Z254" s="204" t="s">
        <v>1164</v>
      </c>
      <c r="AA254" s="204" t="s">
        <v>1165</v>
      </c>
      <c r="AB254" s="244" t="s">
        <v>1150</v>
      </c>
      <c r="AC254" s="245">
        <v>160</v>
      </c>
      <c r="AD254" s="245">
        <v>160</v>
      </c>
    </row>
    <row r="255" spans="1:30" ht="25.5" hidden="1" x14ac:dyDescent="0.25">
      <c r="A255" s="204" t="s">
        <v>1509</v>
      </c>
      <c r="B255" s="226" t="s">
        <v>653</v>
      </c>
      <c r="C255" s="227" t="s">
        <v>654</v>
      </c>
      <c r="D255" s="227" t="s">
        <v>1673</v>
      </c>
      <c r="E255" s="225" t="s">
        <v>204</v>
      </c>
      <c r="F255" s="225" t="s">
        <v>655</v>
      </c>
      <c r="G255" s="226">
        <v>12</v>
      </c>
      <c r="H255" s="198" t="s">
        <v>2393</v>
      </c>
      <c r="I255" s="198" t="s">
        <v>2394</v>
      </c>
      <c r="J255" s="240" t="s">
        <v>1139</v>
      </c>
      <c r="K255" s="225" t="s">
        <v>303</v>
      </c>
      <c r="L255" s="244" t="s">
        <v>1150</v>
      </c>
      <c r="M255" s="245">
        <v>170</v>
      </c>
      <c r="N255" s="245">
        <v>170</v>
      </c>
      <c r="O255" s="225" t="s">
        <v>1163</v>
      </c>
      <c r="P255" s="228"/>
      <c r="Q255" s="30" t="str">
        <f t="shared" si="4"/>
        <v>Venture</v>
      </c>
      <c r="R255" s="228"/>
      <c r="S255" s="237"/>
      <c r="T255" s="204" t="s">
        <v>1778</v>
      </c>
      <c r="U255" s="313">
        <v>43649</v>
      </c>
      <c r="V255" s="204" t="s">
        <v>1792</v>
      </c>
      <c r="W255" s="244" t="s">
        <v>1150</v>
      </c>
      <c r="X255" s="245">
        <v>170</v>
      </c>
      <c r="Y255" s="245">
        <v>170</v>
      </c>
      <c r="Z255" s="204" t="s">
        <v>1166</v>
      </c>
      <c r="AA255" s="204" t="s">
        <v>1167</v>
      </c>
      <c r="AB255" s="244" t="s">
        <v>1150</v>
      </c>
      <c r="AC255" s="245">
        <v>170</v>
      </c>
      <c r="AD255" s="245">
        <v>170</v>
      </c>
    </row>
    <row r="256" spans="1:30" ht="25.5" hidden="1" x14ac:dyDescent="0.25">
      <c r="A256" s="204" t="s">
        <v>1510</v>
      </c>
      <c r="B256" s="226" t="s">
        <v>656</v>
      </c>
      <c r="C256" s="227" t="s">
        <v>654</v>
      </c>
      <c r="D256" s="227" t="s">
        <v>1673</v>
      </c>
      <c r="E256" s="225" t="s">
        <v>204</v>
      </c>
      <c r="F256" s="225" t="s">
        <v>657</v>
      </c>
      <c r="G256" s="226">
        <v>12</v>
      </c>
      <c r="H256" s="198" t="s">
        <v>2393</v>
      </c>
      <c r="I256" s="198" t="s">
        <v>2394</v>
      </c>
      <c r="J256" s="240" t="s">
        <v>1139</v>
      </c>
      <c r="K256" s="225" t="s">
        <v>303</v>
      </c>
      <c r="L256" s="244" t="s">
        <v>1150</v>
      </c>
      <c r="M256" s="245">
        <v>170</v>
      </c>
      <c r="N256" s="245">
        <v>170</v>
      </c>
      <c r="O256" s="225" t="s">
        <v>1163</v>
      </c>
      <c r="P256" s="228"/>
      <c r="Q256" s="30" t="str">
        <f t="shared" si="4"/>
        <v>Venture</v>
      </c>
      <c r="R256" s="228"/>
      <c r="S256" s="237"/>
      <c r="T256" s="204" t="s">
        <v>1778</v>
      </c>
      <c r="U256" s="313">
        <v>43649</v>
      </c>
      <c r="V256" s="204" t="s">
        <v>1792</v>
      </c>
      <c r="W256" s="244" t="s">
        <v>1150</v>
      </c>
      <c r="X256" s="245">
        <v>170</v>
      </c>
      <c r="Y256" s="245">
        <v>170</v>
      </c>
      <c r="Z256" s="204" t="s">
        <v>1166</v>
      </c>
      <c r="AA256" s="204" t="s">
        <v>1167</v>
      </c>
      <c r="AB256" s="244" t="s">
        <v>1150</v>
      </c>
      <c r="AC256" s="245">
        <v>170</v>
      </c>
      <c r="AD256" s="245">
        <v>170</v>
      </c>
    </row>
    <row r="257" spans="1:30" ht="25.5" hidden="1" x14ac:dyDescent="0.25">
      <c r="A257" s="204" t="s">
        <v>1511</v>
      </c>
      <c r="B257" s="226" t="s">
        <v>658</v>
      </c>
      <c r="C257" s="227" t="s">
        <v>654</v>
      </c>
      <c r="D257" s="227" t="s">
        <v>1673</v>
      </c>
      <c r="E257" s="225" t="s">
        <v>204</v>
      </c>
      <c r="F257" s="225" t="s">
        <v>659</v>
      </c>
      <c r="G257" s="226">
        <v>12</v>
      </c>
      <c r="H257" s="198" t="s">
        <v>2393</v>
      </c>
      <c r="I257" s="198" t="s">
        <v>2394</v>
      </c>
      <c r="J257" s="240" t="s">
        <v>1139</v>
      </c>
      <c r="K257" s="225" t="s">
        <v>303</v>
      </c>
      <c r="L257" s="244" t="s">
        <v>1150</v>
      </c>
      <c r="M257" s="245">
        <v>170</v>
      </c>
      <c r="N257" s="245">
        <v>170</v>
      </c>
      <c r="O257" s="225" t="s">
        <v>1163</v>
      </c>
      <c r="P257" s="228"/>
      <c r="Q257" s="30" t="str">
        <f t="shared" si="4"/>
        <v>Venture</v>
      </c>
      <c r="R257" s="228"/>
      <c r="S257" s="237"/>
      <c r="T257" s="204" t="s">
        <v>1778</v>
      </c>
      <c r="U257" s="313">
        <v>43649</v>
      </c>
      <c r="V257" s="204" t="s">
        <v>1792</v>
      </c>
      <c r="W257" s="244" t="s">
        <v>1150</v>
      </c>
      <c r="X257" s="245">
        <v>170</v>
      </c>
      <c r="Y257" s="245">
        <v>170</v>
      </c>
      <c r="Z257" s="204" t="s">
        <v>1166</v>
      </c>
      <c r="AA257" s="204" t="s">
        <v>1167</v>
      </c>
      <c r="AB257" s="244" t="s">
        <v>1150</v>
      </c>
      <c r="AC257" s="245">
        <v>170</v>
      </c>
      <c r="AD257" s="245">
        <v>170</v>
      </c>
    </row>
    <row r="258" spans="1:30" ht="25.5" hidden="1" x14ac:dyDescent="0.25">
      <c r="A258" s="204" t="s">
        <v>1512</v>
      </c>
      <c r="B258" s="226" t="s">
        <v>660</v>
      </c>
      <c r="C258" s="227" t="s">
        <v>654</v>
      </c>
      <c r="D258" s="227" t="s">
        <v>1673</v>
      </c>
      <c r="E258" s="225" t="s">
        <v>204</v>
      </c>
      <c r="F258" s="225" t="s">
        <v>661</v>
      </c>
      <c r="G258" s="226">
        <v>12</v>
      </c>
      <c r="H258" s="198" t="s">
        <v>2393</v>
      </c>
      <c r="I258" s="198" t="s">
        <v>2394</v>
      </c>
      <c r="J258" s="240" t="s">
        <v>1139</v>
      </c>
      <c r="K258" s="225" t="s">
        <v>303</v>
      </c>
      <c r="L258" s="244" t="s">
        <v>1150</v>
      </c>
      <c r="M258" s="245">
        <v>170</v>
      </c>
      <c r="N258" s="245">
        <v>170</v>
      </c>
      <c r="O258" s="225" t="s">
        <v>1163</v>
      </c>
      <c r="P258" s="228"/>
      <c r="Q258" s="30" t="str">
        <f t="shared" si="4"/>
        <v>Venture</v>
      </c>
      <c r="R258" s="228"/>
      <c r="S258" s="237"/>
      <c r="T258" s="204" t="s">
        <v>1778</v>
      </c>
      <c r="U258" s="313">
        <v>43649</v>
      </c>
      <c r="V258" s="204" t="s">
        <v>1792</v>
      </c>
      <c r="W258" s="244" t="s">
        <v>1150</v>
      </c>
      <c r="X258" s="245">
        <v>170</v>
      </c>
      <c r="Y258" s="245">
        <v>170</v>
      </c>
      <c r="Z258" s="204" t="s">
        <v>1166</v>
      </c>
      <c r="AA258" s="204" t="s">
        <v>1167</v>
      </c>
      <c r="AB258" s="244" t="s">
        <v>1150</v>
      </c>
      <c r="AC258" s="245">
        <v>170</v>
      </c>
      <c r="AD258" s="245">
        <v>170</v>
      </c>
    </row>
    <row r="259" spans="1:30" ht="25.5" hidden="1" x14ac:dyDescent="0.25">
      <c r="A259" s="204" t="s">
        <v>1513</v>
      </c>
      <c r="B259" s="226" t="s">
        <v>662</v>
      </c>
      <c r="C259" s="227" t="s">
        <v>654</v>
      </c>
      <c r="D259" s="227" t="s">
        <v>1673</v>
      </c>
      <c r="E259" s="225" t="s">
        <v>216</v>
      </c>
      <c r="F259" s="225" t="s">
        <v>663</v>
      </c>
      <c r="G259" s="226">
        <v>12</v>
      </c>
      <c r="H259" s="198" t="s">
        <v>2393</v>
      </c>
      <c r="I259" s="198" t="s">
        <v>2394</v>
      </c>
      <c r="J259" s="240" t="s">
        <v>1139</v>
      </c>
      <c r="K259" s="225" t="s">
        <v>303</v>
      </c>
      <c r="L259" s="244" t="s">
        <v>1150</v>
      </c>
      <c r="M259" s="245">
        <v>170</v>
      </c>
      <c r="N259" s="245">
        <v>170</v>
      </c>
      <c r="O259" s="225" t="s">
        <v>1163</v>
      </c>
      <c r="P259" s="228"/>
      <c r="Q259" s="30" t="str">
        <f t="shared" si="4"/>
        <v>Venture</v>
      </c>
      <c r="R259" s="228"/>
      <c r="S259" s="237"/>
      <c r="T259" s="204" t="s">
        <v>1778</v>
      </c>
      <c r="U259" s="313">
        <v>43649</v>
      </c>
      <c r="V259" s="204" t="s">
        <v>1792</v>
      </c>
      <c r="W259" s="244" t="s">
        <v>1150</v>
      </c>
      <c r="X259" s="245">
        <v>170</v>
      </c>
      <c r="Y259" s="245">
        <v>170</v>
      </c>
      <c r="Z259" s="204" t="s">
        <v>1166</v>
      </c>
      <c r="AA259" s="204" t="s">
        <v>1167</v>
      </c>
      <c r="AB259" s="244" t="s">
        <v>1150</v>
      </c>
      <c r="AC259" s="245">
        <v>170</v>
      </c>
      <c r="AD259" s="245">
        <v>170</v>
      </c>
    </row>
    <row r="260" spans="1:30" ht="25.5" hidden="1" x14ac:dyDescent="0.25">
      <c r="A260" s="204" t="s">
        <v>1514</v>
      </c>
      <c r="B260" s="226" t="s">
        <v>664</v>
      </c>
      <c r="C260" s="227" t="s">
        <v>654</v>
      </c>
      <c r="D260" s="227" t="s">
        <v>1673</v>
      </c>
      <c r="E260" s="225" t="s">
        <v>204</v>
      </c>
      <c r="F260" s="225" t="s">
        <v>665</v>
      </c>
      <c r="G260" s="226">
        <v>12</v>
      </c>
      <c r="H260" s="198" t="s">
        <v>2393</v>
      </c>
      <c r="I260" s="198" t="s">
        <v>2394</v>
      </c>
      <c r="J260" s="240" t="s">
        <v>1139</v>
      </c>
      <c r="K260" s="225" t="s">
        <v>303</v>
      </c>
      <c r="L260" s="244" t="s">
        <v>1150</v>
      </c>
      <c r="M260" s="245">
        <v>170</v>
      </c>
      <c r="N260" s="245">
        <v>170</v>
      </c>
      <c r="O260" s="225" t="s">
        <v>1163</v>
      </c>
      <c r="P260" s="228"/>
      <c r="Q260" s="30" t="str">
        <f t="shared" si="4"/>
        <v>Venture</v>
      </c>
      <c r="R260" s="228"/>
      <c r="S260" s="237"/>
      <c r="T260" s="204" t="s">
        <v>1778</v>
      </c>
      <c r="U260" s="313">
        <v>43649</v>
      </c>
      <c r="V260" s="204" t="s">
        <v>1792</v>
      </c>
      <c r="W260" s="244" t="s">
        <v>1150</v>
      </c>
      <c r="X260" s="245">
        <v>170</v>
      </c>
      <c r="Y260" s="245">
        <v>170</v>
      </c>
      <c r="Z260" s="204" t="s">
        <v>1166</v>
      </c>
      <c r="AA260" s="204" t="s">
        <v>1167</v>
      </c>
      <c r="AB260" s="244" t="s">
        <v>1150</v>
      </c>
      <c r="AC260" s="245">
        <v>170</v>
      </c>
      <c r="AD260" s="245">
        <v>170</v>
      </c>
    </row>
    <row r="261" spans="1:30" ht="25.5" hidden="1" x14ac:dyDescent="0.25">
      <c r="A261" s="204" t="s">
        <v>1515</v>
      </c>
      <c r="B261" s="226" t="s">
        <v>666</v>
      </c>
      <c r="C261" s="227" t="s">
        <v>654</v>
      </c>
      <c r="D261" s="227" t="s">
        <v>1673</v>
      </c>
      <c r="E261" s="225" t="s">
        <v>216</v>
      </c>
      <c r="F261" s="225" t="s">
        <v>667</v>
      </c>
      <c r="G261" s="226">
        <v>12</v>
      </c>
      <c r="H261" s="198" t="s">
        <v>2393</v>
      </c>
      <c r="I261" s="198" t="s">
        <v>2394</v>
      </c>
      <c r="J261" s="240" t="s">
        <v>1139</v>
      </c>
      <c r="K261" s="225" t="s">
        <v>303</v>
      </c>
      <c r="L261" s="244" t="s">
        <v>1150</v>
      </c>
      <c r="M261" s="245">
        <v>170</v>
      </c>
      <c r="N261" s="245">
        <v>170</v>
      </c>
      <c r="O261" s="225" t="s">
        <v>1163</v>
      </c>
      <c r="P261" s="228"/>
      <c r="Q261" s="30" t="str">
        <f t="shared" si="4"/>
        <v>Venture</v>
      </c>
      <c r="R261" s="228"/>
      <c r="S261" s="237"/>
      <c r="T261" s="204" t="s">
        <v>1778</v>
      </c>
      <c r="U261" s="313">
        <v>43649</v>
      </c>
      <c r="V261" s="204" t="s">
        <v>1792</v>
      </c>
      <c r="W261" s="244" t="s">
        <v>1150</v>
      </c>
      <c r="X261" s="245">
        <v>170</v>
      </c>
      <c r="Y261" s="245">
        <v>170</v>
      </c>
      <c r="Z261" s="204" t="s">
        <v>1166</v>
      </c>
      <c r="AA261" s="204" t="s">
        <v>1167</v>
      </c>
      <c r="AB261" s="244" t="s">
        <v>1150</v>
      </c>
      <c r="AC261" s="245">
        <v>170</v>
      </c>
      <c r="AD261" s="245">
        <v>170</v>
      </c>
    </row>
    <row r="262" spans="1:30" hidden="1" x14ac:dyDescent="0.25">
      <c r="A262" s="204" t="s">
        <v>1516</v>
      </c>
      <c r="B262" s="226" t="s">
        <v>668</v>
      </c>
      <c r="C262" s="227" t="s">
        <v>669</v>
      </c>
      <c r="D262" s="238" t="s">
        <v>52</v>
      </c>
      <c r="E262" s="225" t="s">
        <v>110</v>
      </c>
      <c r="F262" s="225" t="s">
        <v>671</v>
      </c>
      <c r="G262" s="226">
        <v>12</v>
      </c>
      <c r="H262" s="198" t="s">
        <v>2396</v>
      </c>
      <c r="I262" s="198" t="s">
        <v>2397</v>
      </c>
      <c r="J262" s="240" t="s">
        <v>1141</v>
      </c>
      <c r="K262" s="225" t="s">
        <v>303</v>
      </c>
      <c r="L262" s="244" t="s">
        <v>1150</v>
      </c>
      <c r="M262" s="245">
        <v>200</v>
      </c>
      <c r="N262" s="245">
        <v>200</v>
      </c>
      <c r="O262" s="225" t="s">
        <v>1163</v>
      </c>
      <c r="P262" s="228"/>
      <c r="Q262" s="30" t="str">
        <f t="shared" ref="Q262:Q326" si="5">T262</f>
        <v>Venture</v>
      </c>
      <c r="R262" s="228"/>
      <c r="S262" s="237"/>
      <c r="T262" s="204" t="s">
        <v>1778</v>
      </c>
      <c r="U262" s="346">
        <v>43623</v>
      </c>
      <c r="V262" s="204" t="s">
        <v>1787</v>
      </c>
      <c r="W262" s="244" t="s">
        <v>1150</v>
      </c>
      <c r="X262" s="245">
        <v>200</v>
      </c>
      <c r="Y262" s="245">
        <v>200</v>
      </c>
      <c r="Z262" s="204" t="s">
        <v>1164</v>
      </c>
      <c r="AA262" s="204" t="s">
        <v>1165</v>
      </c>
      <c r="AB262" s="244" t="s">
        <v>1150</v>
      </c>
      <c r="AC262" s="245">
        <v>200</v>
      </c>
      <c r="AD262" s="245">
        <v>200</v>
      </c>
    </row>
    <row r="263" spans="1:30" ht="25.5" hidden="1" x14ac:dyDescent="0.25">
      <c r="A263" s="204" t="s">
        <v>1517</v>
      </c>
      <c r="B263" s="226" t="s">
        <v>672</v>
      </c>
      <c r="C263" s="227" t="s">
        <v>673</v>
      </c>
      <c r="D263" s="238" t="s">
        <v>364</v>
      </c>
      <c r="E263" s="225" t="s">
        <v>674</v>
      </c>
      <c r="F263" s="225" t="s">
        <v>675</v>
      </c>
      <c r="G263" s="226">
        <v>12</v>
      </c>
      <c r="H263" s="198" t="s">
        <v>2396</v>
      </c>
      <c r="I263" s="198" t="s">
        <v>2397</v>
      </c>
      <c r="J263" s="240" t="s">
        <v>1141</v>
      </c>
      <c r="K263" s="225" t="s">
        <v>303</v>
      </c>
      <c r="L263" s="244" t="s">
        <v>1150</v>
      </c>
      <c r="M263" s="245">
        <v>240</v>
      </c>
      <c r="N263" s="245">
        <v>240</v>
      </c>
      <c r="O263" s="225" t="s">
        <v>1163</v>
      </c>
      <c r="P263" s="228"/>
      <c r="Q263" s="30" t="str">
        <f t="shared" si="5"/>
        <v>Venture</v>
      </c>
      <c r="R263" s="228"/>
      <c r="S263" s="237"/>
      <c r="T263" s="204" t="s">
        <v>1778</v>
      </c>
      <c r="U263" s="346">
        <v>43623</v>
      </c>
      <c r="V263" s="204" t="s">
        <v>1787</v>
      </c>
      <c r="W263" s="244" t="s">
        <v>1150</v>
      </c>
      <c r="X263" s="245">
        <v>240</v>
      </c>
      <c r="Y263" s="245">
        <v>240</v>
      </c>
      <c r="Z263" s="204" t="s">
        <v>1164</v>
      </c>
      <c r="AA263" s="204" t="s">
        <v>1165</v>
      </c>
      <c r="AB263" s="244" t="s">
        <v>1150</v>
      </c>
      <c r="AC263" s="245">
        <v>240</v>
      </c>
      <c r="AD263" s="245">
        <v>240</v>
      </c>
    </row>
    <row r="264" spans="1:30" ht="25.5" hidden="1" x14ac:dyDescent="0.25">
      <c r="A264" s="204" t="s">
        <v>1518</v>
      </c>
      <c r="B264" s="226" t="s">
        <v>676</v>
      </c>
      <c r="C264" s="227" t="s">
        <v>677</v>
      </c>
      <c r="D264" s="238" t="s">
        <v>28</v>
      </c>
      <c r="E264" s="225" t="s">
        <v>29</v>
      </c>
      <c r="F264" s="225" t="s">
        <v>679</v>
      </c>
      <c r="G264" s="226">
        <v>12</v>
      </c>
      <c r="H264" s="198" t="s">
        <v>2396</v>
      </c>
      <c r="I264" s="198" t="s">
        <v>2397</v>
      </c>
      <c r="J264" s="240" t="s">
        <v>1141</v>
      </c>
      <c r="K264" s="225" t="s">
        <v>303</v>
      </c>
      <c r="L264" s="244" t="s">
        <v>1150</v>
      </c>
      <c r="M264" s="245">
        <v>250</v>
      </c>
      <c r="N264" s="245">
        <v>250</v>
      </c>
      <c r="O264" s="225" t="s">
        <v>1163</v>
      </c>
      <c r="P264" s="228"/>
      <c r="Q264" s="30" t="str">
        <f t="shared" si="5"/>
        <v>Venture</v>
      </c>
      <c r="R264" s="228"/>
      <c r="S264" s="237"/>
      <c r="T264" s="204" t="s">
        <v>1778</v>
      </c>
      <c r="U264" s="346">
        <v>43623</v>
      </c>
      <c r="V264" s="204" t="s">
        <v>1787</v>
      </c>
      <c r="W264" s="244" t="s">
        <v>1150</v>
      </c>
      <c r="X264" s="245">
        <v>250</v>
      </c>
      <c r="Y264" s="245">
        <v>250</v>
      </c>
      <c r="Z264" s="204" t="s">
        <v>1164</v>
      </c>
      <c r="AA264" s="204" t="s">
        <v>1165</v>
      </c>
      <c r="AB264" s="244" t="s">
        <v>1150</v>
      </c>
      <c r="AC264" s="245">
        <v>250</v>
      </c>
      <c r="AD264" s="245">
        <v>250</v>
      </c>
    </row>
    <row r="265" spans="1:30" hidden="1" x14ac:dyDescent="0.25">
      <c r="A265" s="204" t="s">
        <v>1519</v>
      </c>
      <c r="B265" s="226" t="s">
        <v>680</v>
      </c>
      <c r="C265" s="227" t="s">
        <v>681</v>
      </c>
      <c r="D265" s="238" t="s">
        <v>21</v>
      </c>
      <c r="E265" s="225" t="s">
        <v>22</v>
      </c>
      <c r="F265" s="225" t="s">
        <v>682</v>
      </c>
      <c r="G265" s="226">
        <v>12</v>
      </c>
      <c r="H265" s="198" t="s">
        <v>2365</v>
      </c>
      <c r="I265" s="198" t="s">
        <v>2366</v>
      </c>
      <c r="J265" s="240" t="s">
        <v>1142</v>
      </c>
      <c r="K265" s="225" t="s">
        <v>683</v>
      </c>
      <c r="L265" s="244" t="s">
        <v>1149</v>
      </c>
      <c r="M265" s="245">
        <v>323</v>
      </c>
      <c r="N265" s="245">
        <v>240</v>
      </c>
      <c r="O265" s="225" t="s">
        <v>1163</v>
      </c>
      <c r="P265" s="308"/>
      <c r="Q265" s="30" t="str">
        <f t="shared" si="5"/>
        <v>Venture</v>
      </c>
      <c r="R265" s="308"/>
      <c r="S265" s="496"/>
      <c r="T265" s="204" t="s">
        <v>1778</v>
      </c>
      <c r="U265" s="313">
        <v>43593</v>
      </c>
      <c r="V265" s="204" t="s">
        <v>1689</v>
      </c>
      <c r="W265" s="244" t="s">
        <v>1149</v>
      </c>
      <c r="X265" s="245">
        <v>323</v>
      </c>
      <c r="Y265" s="245">
        <v>240</v>
      </c>
      <c r="Z265" s="204" t="s">
        <v>1166</v>
      </c>
      <c r="AA265" s="204" t="s">
        <v>1167</v>
      </c>
      <c r="AB265" s="244" t="s">
        <v>1149</v>
      </c>
      <c r="AC265" s="245">
        <v>309</v>
      </c>
      <c r="AD265" s="245">
        <v>247.2</v>
      </c>
    </row>
    <row r="266" spans="1:30" ht="51" hidden="1" customHeight="1" x14ac:dyDescent="0.25">
      <c r="A266" s="204" t="s">
        <v>1520</v>
      </c>
      <c r="B266" s="226" t="s">
        <v>684</v>
      </c>
      <c r="C266" s="227" t="s">
        <v>681</v>
      </c>
      <c r="D266" s="238" t="s">
        <v>21</v>
      </c>
      <c r="E266" s="225" t="s">
        <v>22</v>
      </c>
      <c r="F266" s="225" t="s">
        <v>685</v>
      </c>
      <c r="G266" s="226">
        <v>12</v>
      </c>
      <c r="H266" s="198" t="s">
        <v>2365</v>
      </c>
      <c r="I266" s="198" t="s">
        <v>2366</v>
      </c>
      <c r="J266" s="240" t="s">
        <v>1142</v>
      </c>
      <c r="K266" s="225" t="s">
        <v>683</v>
      </c>
      <c r="L266" s="244" t="s">
        <v>1149</v>
      </c>
      <c r="M266" s="245">
        <v>450</v>
      </c>
      <c r="N266" s="245">
        <v>360</v>
      </c>
      <c r="O266" s="225" t="s">
        <v>1163</v>
      </c>
      <c r="P266" s="308" t="s">
        <v>1678</v>
      </c>
      <c r="Q266" s="30" t="str">
        <f t="shared" si="5"/>
        <v>Venture</v>
      </c>
      <c r="R266" s="308"/>
      <c r="S266" s="496"/>
      <c r="T266" s="204" t="s">
        <v>1778</v>
      </c>
      <c r="U266" s="313"/>
      <c r="V266" s="204"/>
      <c r="W266" s="244" t="s">
        <v>1149</v>
      </c>
      <c r="X266" s="245">
        <v>450</v>
      </c>
      <c r="Y266" s="245">
        <v>360</v>
      </c>
      <c r="Z266" s="204" t="s">
        <v>1168</v>
      </c>
      <c r="AA266" s="204" t="s">
        <v>1169</v>
      </c>
      <c r="AB266" s="244" t="s">
        <v>1149</v>
      </c>
      <c r="AC266" s="245">
        <v>450</v>
      </c>
      <c r="AD266" s="245">
        <v>360</v>
      </c>
    </row>
    <row r="267" spans="1:30" ht="25.5" hidden="1" x14ac:dyDescent="0.25">
      <c r="A267" s="204" t="s">
        <v>1521</v>
      </c>
      <c r="B267" s="226" t="s">
        <v>687</v>
      </c>
      <c r="C267" s="227" t="s">
        <v>681</v>
      </c>
      <c r="D267" s="238" t="s">
        <v>21</v>
      </c>
      <c r="E267" s="225" t="s">
        <v>22</v>
      </c>
      <c r="F267" s="225" t="s">
        <v>688</v>
      </c>
      <c r="G267" s="226">
        <v>12</v>
      </c>
      <c r="H267" s="198" t="s">
        <v>2372</v>
      </c>
      <c r="I267" s="198" t="s">
        <v>2373</v>
      </c>
      <c r="J267" s="240" t="s">
        <v>1142</v>
      </c>
      <c r="K267" s="225" t="s">
        <v>683</v>
      </c>
      <c r="L267" s="244" t="s">
        <v>1149</v>
      </c>
      <c r="M267" s="245">
        <v>323</v>
      </c>
      <c r="N267" s="245">
        <v>240</v>
      </c>
      <c r="O267" s="225" t="s">
        <v>1163</v>
      </c>
      <c r="P267" s="308" t="s">
        <v>1678</v>
      </c>
      <c r="Q267" s="30" t="str">
        <f t="shared" si="5"/>
        <v>Venture</v>
      </c>
      <c r="R267" s="308"/>
      <c r="S267" s="496"/>
      <c r="T267" s="204" t="s">
        <v>1778</v>
      </c>
      <c r="U267" s="313">
        <v>43593</v>
      </c>
      <c r="V267" s="204" t="s">
        <v>1689</v>
      </c>
      <c r="W267" s="244" t="s">
        <v>1149</v>
      </c>
      <c r="X267" s="245">
        <v>323</v>
      </c>
      <c r="Y267" s="245">
        <v>240</v>
      </c>
      <c r="Z267" s="204" t="s">
        <v>1168</v>
      </c>
      <c r="AA267" s="204" t="s">
        <v>1169</v>
      </c>
      <c r="AB267" s="244" t="s">
        <v>1149</v>
      </c>
      <c r="AC267" s="245">
        <v>450</v>
      </c>
      <c r="AD267" s="245">
        <v>360</v>
      </c>
    </row>
    <row r="268" spans="1:30" ht="25.5" hidden="1" x14ac:dyDescent="0.25">
      <c r="A268" s="204" t="s">
        <v>1522</v>
      </c>
      <c r="B268" s="226" t="s">
        <v>690</v>
      </c>
      <c r="C268" s="231" t="s">
        <v>681</v>
      </c>
      <c r="D268" s="238" t="s">
        <v>21</v>
      </c>
      <c r="E268" s="230" t="s">
        <v>22</v>
      </c>
      <c r="F268" s="232" t="s">
        <v>691</v>
      </c>
      <c r="G268" s="226">
        <v>12</v>
      </c>
      <c r="H268" s="198" t="s">
        <v>2375</v>
      </c>
      <c r="I268" s="198" t="s">
        <v>2376</v>
      </c>
      <c r="J268" s="240" t="s">
        <v>1141</v>
      </c>
      <c r="K268" s="230" t="s">
        <v>683</v>
      </c>
      <c r="L268" s="244" t="s">
        <v>1149</v>
      </c>
      <c r="M268" s="245">
        <v>323</v>
      </c>
      <c r="N268" s="245">
        <v>258.39999999999998</v>
      </c>
      <c r="O268" s="225" t="s">
        <v>1163</v>
      </c>
      <c r="P268" s="308" t="s">
        <v>1678</v>
      </c>
      <c r="Q268" s="30" t="str">
        <f t="shared" si="5"/>
        <v>Venture</v>
      </c>
      <c r="R268" s="308"/>
      <c r="S268" s="496"/>
      <c r="T268" s="204" t="s">
        <v>1778</v>
      </c>
      <c r="U268" s="346">
        <v>43623</v>
      </c>
      <c r="V268" s="204" t="s">
        <v>1787</v>
      </c>
      <c r="W268" s="244" t="s">
        <v>1149</v>
      </c>
      <c r="X268" s="245">
        <v>323</v>
      </c>
      <c r="Y268" s="245">
        <v>258.39999999999998</v>
      </c>
      <c r="Z268" s="204" t="s">
        <v>1166</v>
      </c>
      <c r="AA268" s="204" t="s">
        <v>1167</v>
      </c>
      <c r="AB268" s="244" t="s">
        <v>1149</v>
      </c>
      <c r="AC268" s="245">
        <v>309</v>
      </c>
      <c r="AD268" s="245">
        <v>247.2</v>
      </c>
    </row>
    <row r="269" spans="1:30" hidden="1" x14ac:dyDescent="0.25">
      <c r="A269" s="204" t="s">
        <v>1523</v>
      </c>
      <c r="B269" s="226" t="s">
        <v>692</v>
      </c>
      <c r="C269" s="231" t="s">
        <v>681</v>
      </c>
      <c r="D269" s="238" t="s">
        <v>21</v>
      </c>
      <c r="E269" s="230" t="s">
        <v>22</v>
      </c>
      <c r="F269" s="230" t="s">
        <v>693</v>
      </c>
      <c r="G269" s="226">
        <v>12</v>
      </c>
      <c r="H269" s="198" t="s">
        <v>696</v>
      </c>
      <c r="I269" s="198" t="s">
        <v>697</v>
      </c>
      <c r="J269" s="241" t="s">
        <v>1143</v>
      </c>
      <c r="K269" s="230" t="s">
        <v>683</v>
      </c>
      <c r="L269" s="244" t="s">
        <v>1149</v>
      </c>
      <c r="M269" s="245">
        <v>323</v>
      </c>
      <c r="N269" s="245">
        <v>258.39999999999998</v>
      </c>
      <c r="O269" s="225" t="s">
        <v>1163</v>
      </c>
      <c r="P269" s="308"/>
      <c r="Q269" s="30" t="str">
        <f t="shared" si="5"/>
        <v>Venture</v>
      </c>
      <c r="R269" s="308"/>
      <c r="S269" s="496"/>
      <c r="T269" s="204" t="s">
        <v>1778</v>
      </c>
      <c r="U269" s="313">
        <v>43670</v>
      </c>
      <c r="V269" s="204" t="s">
        <v>1857</v>
      </c>
      <c r="W269" s="244" t="s">
        <v>1149</v>
      </c>
      <c r="X269" s="245">
        <v>323</v>
      </c>
      <c r="Y269" s="245">
        <v>258.39999999999998</v>
      </c>
      <c r="Z269" s="204" t="s">
        <v>1170</v>
      </c>
      <c r="AA269" s="204" t="s">
        <v>1170</v>
      </c>
      <c r="AB269" s="244" t="s">
        <v>1149</v>
      </c>
      <c r="AC269" s="245">
        <v>450</v>
      </c>
      <c r="AD269" s="245">
        <v>360</v>
      </c>
    </row>
    <row r="270" spans="1:30" ht="61.5" hidden="1" customHeight="1" x14ac:dyDescent="0.25">
      <c r="A270" s="204" t="s">
        <v>1524</v>
      </c>
      <c r="B270" s="226" t="s">
        <v>694</v>
      </c>
      <c r="C270" s="227" t="s">
        <v>681</v>
      </c>
      <c r="D270" s="238" t="s">
        <v>21</v>
      </c>
      <c r="E270" s="225" t="s">
        <v>22</v>
      </c>
      <c r="F270" s="225" t="s">
        <v>695</v>
      </c>
      <c r="G270" s="226">
        <v>12</v>
      </c>
      <c r="H270" s="198">
        <v>43226</v>
      </c>
      <c r="I270" s="198">
        <v>43591</v>
      </c>
      <c r="J270" s="240" t="s">
        <v>1139</v>
      </c>
      <c r="K270" s="230" t="s">
        <v>683</v>
      </c>
      <c r="L270" s="244" t="s">
        <v>1149</v>
      </c>
      <c r="M270" s="245">
        <v>309</v>
      </c>
      <c r="N270" s="245">
        <v>247.2</v>
      </c>
      <c r="O270" s="225" t="s">
        <v>1163</v>
      </c>
      <c r="P270" s="308" t="s">
        <v>1791</v>
      </c>
      <c r="Q270" s="30" t="str">
        <f t="shared" si="5"/>
        <v>Venture</v>
      </c>
      <c r="R270" s="308"/>
      <c r="S270" s="496"/>
      <c r="T270" s="204" t="s">
        <v>1778</v>
      </c>
      <c r="U270" s="313"/>
      <c r="V270" s="204"/>
      <c r="W270" s="244" t="s">
        <v>1149</v>
      </c>
      <c r="X270" s="245">
        <v>309</v>
      </c>
      <c r="Y270" s="245">
        <v>247.2</v>
      </c>
      <c r="Z270" s="204" t="s">
        <v>1166</v>
      </c>
      <c r="AA270" s="204" t="s">
        <v>1167</v>
      </c>
      <c r="AB270" s="244" t="s">
        <v>1149</v>
      </c>
      <c r="AC270" s="245">
        <v>309</v>
      </c>
      <c r="AD270" s="245">
        <v>247.2</v>
      </c>
    </row>
    <row r="271" spans="1:30" ht="25.5" hidden="1" x14ac:dyDescent="0.25">
      <c r="A271" s="204" t="s">
        <v>1525</v>
      </c>
      <c r="B271" s="226" t="s">
        <v>698</v>
      </c>
      <c r="C271" s="227" t="s">
        <v>699</v>
      </c>
      <c r="D271" s="238" t="s">
        <v>87</v>
      </c>
      <c r="E271" s="225" t="s">
        <v>700</v>
      </c>
      <c r="F271" s="225" t="s">
        <v>701</v>
      </c>
      <c r="G271" s="226">
        <v>12</v>
      </c>
      <c r="H271" s="198" t="s">
        <v>2396</v>
      </c>
      <c r="I271" s="198" t="s">
        <v>2397</v>
      </c>
      <c r="J271" s="240" t="s">
        <v>1141</v>
      </c>
      <c r="K271" s="225" t="s">
        <v>303</v>
      </c>
      <c r="L271" s="244" t="s">
        <v>1150</v>
      </c>
      <c r="M271" s="245">
        <v>270</v>
      </c>
      <c r="N271" s="245">
        <v>270</v>
      </c>
      <c r="O271" s="225" t="s">
        <v>1163</v>
      </c>
      <c r="P271" s="228"/>
      <c r="Q271" s="30" t="str">
        <f t="shared" si="5"/>
        <v>Venture</v>
      </c>
      <c r="R271" s="228"/>
      <c r="S271" s="237"/>
      <c r="T271" s="204" t="s">
        <v>1778</v>
      </c>
      <c r="U271" s="346">
        <v>43623</v>
      </c>
      <c r="V271" s="204" t="s">
        <v>1787</v>
      </c>
      <c r="W271" s="244" t="s">
        <v>1150</v>
      </c>
      <c r="X271" s="245">
        <v>270</v>
      </c>
      <c r="Y271" s="245">
        <v>270</v>
      </c>
      <c r="Z271" s="204" t="s">
        <v>1164</v>
      </c>
      <c r="AA271" s="204" t="s">
        <v>1165</v>
      </c>
      <c r="AB271" s="244" t="s">
        <v>1150</v>
      </c>
      <c r="AC271" s="245">
        <v>270</v>
      </c>
      <c r="AD271" s="245">
        <v>270</v>
      </c>
    </row>
    <row r="272" spans="1:30" ht="25.5" hidden="1" x14ac:dyDescent="0.25">
      <c r="A272" s="204" t="s">
        <v>1526</v>
      </c>
      <c r="B272" s="226" t="s">
        <v>702</v>
      </c>
      <c r="C272" s="227" t="s">
        <v>699</v>
      </c>
      <c r="D272" s="238" t="s">
        <v>87</v>
      </c>
      <c r="E272" s="225" t="s">
        <v>700</v>
      </c>
      <c r="F272" s="225" t="s">
        <v>703</v>
      </c>
      <c r="G272" s="226">
        <v>12</v>
      </c>
      <c r="H272" s="198" t="s">
        <v>2396</v>
      </c>
      <c r="I272" s="198" t="s">
        <v>2397</v>
      </c>
      <c r="J272" s="240" t="s">
        <v>1141</v>
      </c>
      <c r="K272" s="225" t="s">
        <v>303</v>
      </c>
      <c r="L272" s="244" t="s">
        <v>1150</v>
      </c>
      <c r="M272" s="245">
        <v>270</v>
      </c>
      <c r="N272" s="245">
        <v>270</v>
      </c>
      <c r="O272" s="225" t="s">
        <v>1163</v>
      </c>
      <c r="P272" s="228"/>
      <c r="Q272" s="30" t="str">
        <f t="shared" si="5"/>
        <v>Venture</v>
      </c>
      <c r="R272" s="228"/>
      <c r="S272" s="237"/>
      <c r="T272" s="204" t="s">
        <v>1778</v>
      </c>
      <c r="U272" s="346">
        <v>43623</v>
      </c>
      <c r="V272" s="204" t="s">
        <v>1787</v>
      </c>
      <c r="W272" s="244" t="s">
        <v>1150</v>
      </c>
      <c r="X272" s="245">
        <v>270</v>
      </c>
      <c r="Y272" s="245">
        <v>270</v>
      </c>
      <c r="Z272" s="204" t="s">
        <v>1164</v>
      </c>
      <c r="AA272" s="204" t="s">
        <v>1165</v>
      </c>
      <c r="AB272" s="244" t="s">
        <v>1150</v>
      </c>
      <c r="AC272" s="245">
        <v>270</v>
      </c>
      <c r="AD272" s="245">
        <v>270</v>
      </c>
    </row>
    <row r="273" spans="1:30" ht="25.5" hidden="1" x14ac:dyDescent="0.25">
      <c r="A273" s="204" t="s">
        <v>1527</v>
      </c>
      <c r="B273" s="226" t="s">
        <v>704</v>
      </c>
      <c r="C273" s="227" t="s">
        <v>705</v>
      </c>
      <c r="D273" s="238" t="s">
        <v>28</v>
      </c>
      <c r="E273" s="225" t="s">
        <v>37</v>
      </c>
      <c r="F273" s="225" t="s">
        <v>706</v>
      </c>
      <c r="G273" s="226">
        <v>12</v>
      </c>
      <c r="H273" s="198" t="s">
        <v>2396</v>
      </c>
      <c r="I273" s="198" t="s">
        <v>2397</v>
      </c>
      <c r="J273" s="240" t="s">
        <v>1141</v>
      </c>
      <c r="K273" s="225" t="s">
        <v>303</v>
      </c>
      <c r="L273" s="244" t="s">
        <v>1150</v>
      </c>
      <c r="M273" s="245">
        <v>144</v>
      </c>
      <c r="N273" s="245">
        <v>144</v>
      </c>
      <c r="O273" s="225" t="s">
        <v>1163</v>
      </c>
      <c r="P273" s="228"/>
      <c r="Q273" s="30" t="str">
        <f t="shared" si="5"/>
        <v>Venture</v>
      </c>
      <c r="R273" s="228"/>
      <c r="S273" s="237"/>
      <c r="T273" s="204" t="s">
        <v>1778</v>
      </c>
      <c r="U273" s="346">
        <v>43623</v>
      </c>
      <c r="V273" s="204" t="s">
        <v>1787</v>
      </c>
      <c r="W273" s="244" t="s">
        <v>1150</v>
      </c>
      <c r="X273" s="245">
        <v>144</v>
      </c>
      <c r="Y273" s="245">
        <v>144</v>
      </c>
      <c r="Z273" s="204" t="s">
        <v>1164</v>
      </c>
      <c r="AA273" s="204" t="s">
        <v>1165</v>
      </c>
      <c r="AB273" s="244" t="s">
        <v>1150</v>
      </c>
      <c r="AC273" s="245">
        <v>144</v>
      </c>
      <c r="AD273" s="245">
        <v>144</v>
      </c>
    </row>
    <row r="274" spans="1:30" hidden="1" x14ac:dyDescent="0.25">
      <c r="A274" s="204" t="s">
        <v>1528</v>
      </c>
      <c r="B274" s="226" t="s">
        <v>707</v>
      </c>
      <c r="C274" s="227" t="s">
        <v>708</v>
      </c>
      <c r="D274" s="238" t="s">
        <v>52</v>
      </c>
      <c r="E274" s="225" t="s">
        <v>235</v>
      </c>
      <c r="F274" s="225" t="s">
        <v>710</v>
      </c>
      <c r="G274" s="226">
        <v>12</v>
      </c>
      <c r="H274" s="198" t="s">
        <v>2401</v>
      </c>
      <c r="I274" s="198" t="s">
        <v>2402</v>
      </c>
      <c r="J274" s="240" t="s">
        <v>1140</v>
      </c>
      <c r="K274" s="225" t="s">
        <v>303</v>
      </c>
      <c r="L274" s="244" t="s">
        <v>1150</v>
      </c>
      <c r="M274" s="245">
        <v>350</v>
      </c>
      <c r="N274" s="245">
        <v>350</v>
      </c>
      <c r="O274" s="225" t="s">
        <v>1163</v>
      </c>
      <c r="P274" s="228"/>
      <c r="Q274" s="30" t="str">
        <f t="shared" si="5"/>
        <v>Venture</v>
      </c>
      <c r="R274" s="228"/>
      <c r="S274" s="237"/>
      <c r="T274" s="204" t="s">
        <v>1778</v>
      </c>
      <c r="U274" s="313">
        <v>43707</v>
      </c>
      <c r="V274" s="204" t="s">
        <v>1868</v>
      </c>
      <c r="W274" s="244" t="s">
        <v>1150</v>
      </c>
      <c r="X274" s="245">
        <v>350</v>
      </c>
      <c r="Y274" s="245">
        <v>350</v>
      </c>
      <c r="Z274" s="204" t="s">
        <v>1164</v>
      </c>
      <c r="AA274" s="204" t="s">
        <v>1165</v>
      </c>
      <c r="AB274" s="244" t="s">
        <v>1150</v>
      </c>
      <c r="AC274" s="245">
        <v>350</v>
      </c>
      <c r="AD274" s="245">
        <v>350</v>
      </c>
    </row>
    <row r="275" spans="1:30" ht="25.5" hidden="1" x14ac:dyDescent="0.25">
      <c r="A275" s="204" t="s">
        <v>1529</v>
      </c>
      <c r="B275" s="226" t="s">
        <v>711</v>
      </c>
      <c r="C275" s="227" t="s">
        <v>712</v>
      </c>
      <c r="D275" s="238" t="s">
        <v>87</v>
      </c>
      <c r="E275" s="225" t="s">
        <v>713</v>
      </c>
      <c r="F275" s="225" t="s">
        <v>714</v>
      </c>
      <c r="G275" s="226">
        <v>12</v>
      </c>
      <c r="H275" s="198" t="s">
        <v>2403</v>
      </c>
      <c r="I275" s="198" t="s">
        <v>2404</v>
      </c>
      <c r="J275" s="240" t="s">
        <v>1144</v>
      </c>
      <c r="K275" s="225" t="s">
        <v>303</v>
      </c>
      <c r="L275" s="244" t="s">
        <v>1150</v>
      </c>
      <c r="M275" s="245">
        <v>250</v>
      </c>
      <c r="N275" s="245">
        <v>250</v>
      </c>
      <c r="O275" s="225" t="s">
        <v>1163</v>
      </c>
      <c r="P275" s="228"/>
      <c r="Q275" s="30" t="str">
        <f t="shared" si="5"/>
        <v>Venture</v>
      </c>
      <c r="R275" s="313">
        <v>43838</v>
      </c>
      <c r="S275" s="313" t="s">
        <v>2324</v>
      </c>
      <c r="T275" s="204" t="s">
        <v>1778</v>
      </c>
      <c r="U275" s="313">
        <v>43838</v>
      </c>
      <c r="V275" s="204"/>
      <c r="W275" s="244" t="s">
        <v>1150</v>
      </c>
      <c r="X275" s="245">
        <v>250</v>
      </c>
      <c r="Y275" s="245">
        <v>250</v>
      </c>
      <c r="Z275" s="204" t="s">
        <v>1158</v>
      </c>
      <c r="AA275" s="204" t="s">
        <v>1159</v>
      </c>
      <c r="AB275" s="244" t="s">
        <v>1150</v>
      </c>
      <c r="AC275" s="245">
        <v>250</v>
      </c>
      <c r="AD275" s="245">
        <v>250</v>
      </c>
    </row>
    <row r="276" spans="1:30" ht="25.5" hidden="1" x14ac:dyDescent="0.25">
      <c r="A276" s="204" t="s">
        <v>1530</v>
      </c>
      <c r="B276" s="226" t="s">
        <v>715</v>
      </c>
      <c r="C276" s="227" t="s">
        <v>716</v>
      </c>
      <c r="D276" s="238" t="s">
        <v>87</v>
      </c>
      <c r="E276" s="225" t="s">
        <v>718</v>
      </c>
      <c r="F276" s="225" t="s">
        <v>719</v>
      </c>
      <c r="G276" s="226">
        <v>12</v>
      </c>
      <c r="H276" s="198" t="s">
        <v>2396</v>
      </c>
      <c r="I276" s="198" t="s">
        <v>2397</v>
      </c>
      <c r="J276" s="240" t="s">
        <v>1141</v>
      </c>
      <c r="K276" s="225" t="s">
        <v>303</v>
      </c>
      <c r="L276" s="244" t="s">
        <v>1150</v>
      </c>
      <c r="M276" s="245">
        <v>270</v>
      </c>
      <c r="N276" s="245">
        <v>270</v>
      </c>
      <c r="O276" s="225" t="s">
        <v>1163</v>
      </c>
      <c r="P276" s="228"/>
      <c r="Q276" s="30" t="str">
        <f t="shared" si="5"/>
        <v>Venture</v>
      </c>
      <c r="R276" s="228"/>
      <c r="S276" s="237"/>
      <c r="T276" s="204" t="s">
        <v>1778</v>
      </c>
      <c r="U276" s="346">
        <v>43623</v>
      </c>
      <c r="V276" s="204" t="s">
        <v>1787</v>
      </c>
      <c r="W276" s="244" t="s">
        <v>1150</v>
      </c>
      <c r="X276" s="245">
        <v>270</v>
      </c>
      <c r="Y276" s="245">
        <v>270</v>
      </c>
      <c r="Z276" s="204" t="s">
        <v>1164</v>
      </c>
      <c r="AA276" s="204" t="s">
        <v>1165</v>
      </c>
      <c r="AB276" s="244" t="s">
        <v>1150</v>
      </c>
      <c r="AC276" s="245">
        <v>270</v>
      </c>
      <c r="AD276" s="245">
        <v>270</v>
      </c>
    </row>
    <row r="277" spans="1:30" ht="38.25" hidden="1" x14ac:dyDescent="0.25">
      <c r="A277" s="204" t="s">
        <v>1531</v>
      </c>
      <c r="B277" s="226" t="s">
        <v>720</v>
      </c>
      <c r="C277" s="231" t="s">
        <v>721</v>
      </c>
      <c r="D277" s="231" t="s">
        <v>722</v>
      </c>
      <c r="E277" s="230" t="s">
        <v>184</v>
      </c>
      <c r="F277" s="230" t="s">
        <v>723</v>
      </c>
      <c r="G277" s="226">
        <v>12</v>
      </c>
      <c r="H277" s="198" t="s">
        <v>2405</v>
      </c>
      <c r="I277" s="198" t="s">
        <v>2406</v>
      </c>
      <c r="J277" s="240" t="s">
        <v>1145</v>
      </c>
      <c r="K277" s="225" t="s">
        <v>303</v>
      </c>
      <c r="L277" s="244" t="s">
        <v>1150</v>
      </c>
      <c r="M277" s="245">
        <v>360</v>
      </c>
      <c r="N277" s="245">
        <v>360</v>
      </c>
      <c r="O277" s="225" t="s">
        <v>1163</v>
      </c>
      <c r="P277" s="229"/>
      <c r="Q277" s="30" t="str">
        <f t="shared" si="5"/>
        <v>Venture</v>
      </c>
      <c r="R277" s="229"/>
      <c r="S277" s="497"/>
      <c r="T277" s="204" t="s">
        <v>1778</v>
      </c>
      <c r="U277" s="313">
        <v>43815</v>
      </c>
      <c r="V277" s="204" t="s">
        <v>2303</v>
      </c>
      <c r="W277" s="244" t="s">
        <v>1150</v>
      </c>
      <c r="X277" s="245">
        <v>360</v>
      </c>
      <c r="Y277" s="245">
        <v>360</v>
      </c>
      <c r="Z277" s="204" t="s">
        <v>1158</v>
      </c>
      <c r="AA277" s="204" t="s">
        <v>1159</v>
      </c>
      <c r="AB277" s="244" t="s">
        <v>1150</v>
      </c>
      <c r="AC277" s="245">
        <v>360</v>
      </c>
      <c r="AD277" s="245">
        <v>360</v>
      </c>
    </row>
    <row r="278" spans="1:30" hidden="1" x14ac:dyDescent="0.25">
      <c r="A278" s="716" t="s">
        <v>1532</v>
      </c>
      <c r="B278" s="717" t="s">
        <v>312</v>
      </c>
      <c r="C278" s="718" t="s">
        <v>313</v>
      </c>
      <c r="D278" s="716" t="s">
        <v>314</v>
      </c>
      <c r="E278" s="716" t="s">
        <v>315</v>
      </c>
      <c r="F278" s="716" t="s">
        <v>316</v>
      </c>
      <c r="G278" s="717">
        <v>24</v>
      </c>
      <c r="H278" s="661" t="s">
        <v>337</v>
      </c>
      <c r="I278" s="661" t="s">
        <v>2407</v>
      </c>
      <c r="J278" s="661" t="s">
        <v>1141</v>
      </c>
      <c r="K278" s="225" t="s">
        <v>303</v>
      </c>
      <c r="L278" s="244"/>
      <c r="M278" s="245"/>
      <c r="N278" s="245"/>
      <c r="O278" s="225"/>
      <c r="P278" s="229"/>
      <c r="Q278" s="30"/>
      <c r="R278" s="229"/>
      <c r="S278" s="497"/>
      <c r="T278" s="204"/>
      <c r="U278" s="313"/>
      <c r="V278" s="204"/>
      <c r="W278" s="244"/>
      <c r="X278" s="245"/>
      <c r="Y278" s="245"/>
      <c r="Z278" s="204"/>
      <c r="AA278" s="204"/>
      <c r="AB278" s="244"/>
      <c r="AC278" s="245"/>
      <c r="AD278" s="245"/>
    </row>
    <row r="279" spans="1:30" ht="38.25" hidden="1" x14ac:dyDescent="0.25">
      <c r="A279" s="204" t="s">
        <v>1533</v>
      </c>
      <c r="B279" s="226" t="s">
        <v>724</v>
      </c>
      <c r="C279" s="231" t="s">
        <v>725</v>
      </c>
      <c r="D279" s="231" t="s">
        <v>726</v>
      </c>
      <c r="E279" s="230" t="s">
        <v>184</v>
      </c>
      <c r="F279" s="230" t="s">
        <v>727</v>
      </c>
      <c r="G279" s="226">
        <v>12</v>
      </c>
      <c r="H279" s="198" t="s">
        <v>2408</v>
      </c>
      <c r="I279" s="198" t="s">
        <v>2409</v>
      </c>
      <c r="J279" s="240" t="s">
        <v>1144</v>
      </c>
      <c r="K279" s="230" t="s">
        <v>303</v>
      </c>
      <c r="L279" s="244" t="s">
        <v>1150</v>
      </c>
      <c r="M279" s="245">
        <v>360</v>
      </c>
      <c r="N279" s="245">
        <v>360</v>
      </c>
      <c r="O279" s="225" t="s">
        <v>1163</v>
      </c>
      <c r="P279" s="248" t="s">
        <v>1682</v>
      </c>
      <c r="Q279" s="30" t="str">
        <f t="shared" si="5"/>
        <v>Venture</v>
      </c>
      <c r="R279" s="248"/>
      <c r="S279" s="498"/>
      <c r="T279" s="204" t="s">
        <v>1778</v>
      </c>
      <c r="U279" s="313"/>
      <c r="V279" s="204"/>
      <c r="W279" s="244" t="s">
        <v>1150</v>
      </c>
      <c r="X279" s="245">
        <v>360</v>
      </c>
      <c r="Y279" s="245">
        <v>360</v>
      </c>
      <c r="Z279" s="204" t="s">
        <v>333</v>
      </c>
      <c r="AA279" s="204" t="s">
        <v>333</v>
      </c>
      <c r="AB279" s="244" t="s">
        <v>1150</v>
      </c>
      <c r="AC279" s="245">
        <v>360</v>
      </c>
      <c r="AD279" s="245">
        <v>360</v>
      </c>
    </row>
    <row r="280" spans="1:30" s="295" customFormat="1" ht="76.5" hidden="1" x14ac:dyDescent="0.25">
      <c r="A280" s="262" t="s">
        <v>1534</v>
      </c>
      <c r="B280" s="263" t="s">
        <v>728</v>
      </c>
      <c r="C280" s="264" t="s">
        <v>729</v>
      </c>
      <c r="D280" s="264" t="s">
        <v>722</v>
      </c>
      <c r="E280" s="265" t="s">
        <v>196</v>
      </c>
      <c r="F280" s="265" t="s">
        <v>730</v>
      </c>
      <c r="G280" s="263">
        <v>12</v>
      </c>
      <c r="H280" s="266" t="s">
        <v>2408</v>
      </c>
      <c r="I280" s="266" t="s">
        <v>2409</v>
      </c>
      <c r="J280" s="267" t="s">
        <v>1146</v>
      </c>
      <c r="K280" s="265" t="s">
        <v>303</v>
      </c>
      <c r="L280" s="268" t="s">
        <v>1125</v>
      </c>
      <c r="M280" s="269"/>
      <c r="N280" s="262"/>
      <c r="O280" s="270" t="s">
        <v>1163</v>
      </c>
      <c r="P280" s="271" t="s">
        <v>1681</v>
      </c>
      <c r="Q280" s="263" t="str">
        <f t="shared" si="5"/>
        <v>Venture</v>
      </c>
      <c r="R280" s="271"/>
      <c r="S280" s="499"/>
      <c r="T280" s="262" t="s">
        <v>1778</v>
      </c>
      <c r="U280" s="262"/>
      <c r="V280" s="262"/>
      <c r="W280" s="268" t="s">
        <v>1125</v>
      </c>
      <c r="X280" s="269"/>
      <c r="Y280" s="262"/>
      <c r="Z280" s="262" t="s">
        <v>333</v>
      </c>
      <c r="AA280" s="262" t="s">
        <v>333</v>
      </c>
      <c r="AB280" s="268" t="s">
        <v>1125</v>
      </c>
      <c r="AC280" s="269"/>
      <c r="AD280" s="262"/>
    </row>
    <row r="281" spans="1:30" ht="38.25" hidden="1" x14ac:dyDescent="0.25">
      <c r="A281" s="204" t="s">
        <v>1535</v>
      </c>
      <c r="B281" s="226" t="s">
        <v>731</v>
      </c>
      <c r="C281" s="227" t="s">
        <v>729</v>
      </c>
      <c r="D281" s="227" t="s">
        <v>726</v>
      </c>
      <c r="E281" s="225" t="s">
        <v>196</v>
      </c>
      <c r="F281" s="225" t="s">
        <v>732</v>
      </c>
      <c r="G281" s="226">
        <v>12</v>
      </c>
      <c r="H281" s="198" t="s">
        <v>337</v>
      </c>
      <c r="I281" s="198" t="s">
        <v>2407</v>
      </c>
      <c r="J281" s="240" t="s">
        <v>1145</v>
      </c>
      <c r="K281" s="27" t="s">
        <v>303</v>
      </c>
      <c r="L281" s="244" t="s">
        <v>1150</v>
      </c>
      <c r="M281" s="245">
        <v>300</v>
      </c>
      <c r="N281" s="245">
        <v>300</v>
      </c>
      <c r="O281" s="21" t="s">
        <v>1163</v>
      </c>
      <c r="P281" s="229"/>
      <c r="Q281" s="30" t="str">
        <f t="shared" si="5"/>
        <v>Venture</v>
      </c>
      <c r="R281" s="229"/>
      <c r="S281" s="497"/>
      <c r="T281" s="204" t="s">
        <v>1778</v>
      </c>
      <c r="U281" s="313">
        <v>43815</v>
      </c>
      <c r="V281" s="204" t="s">
        <v>2303</v>
      </c>
      <c r="W281" s="244" t="s">
        <v>1150</v>
      </c>
      <c r="X281" s="245">
        <v>300</v>
      </c>
      <c r="Y281" s="245">
        <v>300</v>
      </c>
      <c r="Z281" s="204" t="s">
        <v>1158</v>
      </c>
      <c r="AA281" s="204" t="s">
        <v>1159</v>
      </c>
      <c r="AB281" s="244" t="s">
        <v>1150</v>
      </c>
      <c r="AC281" s="245">
        <v>300</v>
      </c>
      <c r="AD281" s="245">
        <v>300</v>
      </c>
    </row>
    <row r="282" spans="1:30" ht="38.25" hidden="1" x14ac:dyDescent="0.25">
      <c r="A282" s="204" t="s">
        <v>1536</v>
      </c>
      <c r="B282" s="226" t="s">
        <v>733</v>
      </c>
      <c r="C282" s="231" t="s">
        <v>734</v>
      </c>
      <c r="D282" s="231" t="s">
        <v>726</v>
      </c>
      <c r="E282" s="230" t="s">
        <v>735</v>
      </c>
      <c r="F282" s="230" t="s">
        <v>736</v>
      </c>
      <c r="G282" s="226">
        <v>12</v>
      </c>
      <c r="H282" s="198" t="s">
        <v>640</v>
      </c>
      <c r="I282" s="198" t="s">
        <v>641</v>
      </c>
      <c r="J282" s="240"/>
      <c r="K282" s="27" t="s">
        <v>303</v>
      </c>
      <c r="L282" s="244" t="s">
        <v>1150</v>
      </c>
      <c r="M282" s="245">
        <v>480</v>
      </c>
      <c r="N282" s="245">
        <v>480</v>
      </c>
      <c r="O282" s="21" t="s">
        <v>1163</v>
      </c>
      <c r="P282" s="229" t="s">
        <v>1680</v>
      </c>
      <c r="Q282" s="30" t="str">
        <f t="shared" si="5"/>
        <v>Venture</v>
      </c>
      <c r="R282" s="229"/>
      <c r="S282" s="497"/>
      <c r="T282" s="204" t="s">
        <v>1778</v>
      </c>
      <c r="U282" s="313"/>
      <c r="V282" s="204"/>
      <c r="W282" s="244" t="s">
        <v>1150</v>
      </c>
      <c r="X282" s="245">
        <v>480</v>
      </c>
      <c r="Y282" s="245">
        <v>480</v>
      </c>
      <c r="Z282" s="204" t="s">
        <v>1164</v>
      </c>
      <c r="AA282" s="204" t="s">
        <v>1165</v>
      </c>
      <c r="AB282" s="244" t="s">
        <v>1150</v>
      </c>
      <c r="AC282" s="245">
        <v>480</v>
      </c>
      <c r="AD282" s="245">
        <v>480</v>
      </c>
    </row>
    <row r="283" spans="1:30" ht="38.25" hidden="1" x14ac:dyDescent="0.25">
      <c r="A283" s="204" t="s">
        <v>1537</v>
      </c>
      <c r="B283" s="226" t="s">
        <v>737</v>
      </c>
      <c r="C283" s="231" t="s">
        <v>734</v>
      </c>
      <c r="D283" s="231" t="s">
        <v>722</v>
      </c>
      <c r="E283" s="230" t="s">
        <v>735</v>
      </c>
      <c r="F283" s="230" t="s">
        <v>738</v>
      </c>
      <c r="G283" s="226">
        <v>12</v>
      </c>
      <c r="H283" s="198" t="s">
        <v>337</v>
      </c>
      <c r="I283" s="198" t="s">
        <v>2407</v>
      </c>
      <c r="J283" s="240" t="s">
        <v>1145</v>
      </c>
      <c r="K283" s="27" t="s">
        <v>303</v>
      </c>
      <c r="L283" s="244" t="s">
        <v>1150</v>
      </c>
      <c r="M283" s="245">
        <v>480</v>
      </c>
      <c r="N283" s="245">
        <v>480</v>
      </c>
      <c r="O283" s="21" t="s">
        <v>1163</v>
      </c>
      <c r="P283" s="229"/>
      <c r="Q283" s="30" t="str">
        <f t="shared" si="5"/>
        <v>Venture</v>
      </c>
      <c r="R283" s="229"/>
      <c r="S283" s="497"/>
      <c r="T283" s="204" t="s">
        <v>1778</v>
      </c>
      <c r="U283" s="313">
        <v>43815</v>
      </c>
      <c r="V283" s="204" t="s">
        <v>2303</v>
      </c>
      <c r="W283" s="244" t="s">
        <v>1150</v>
      </c>
      <c r="X283" s="245">
        <v>480</v>
      </c>
      <c r="Y283" s="245">
        <v>480</v>
      </c>
      <c r="Z283" s="204" t="s">
        <v>1158</v>
      </c>
      <c r="AA283" s="204" t="s">
        <v>1159</v>
      </c>
      <c r="AB283" s="244" t="s">
        <v>1150</v>
      </c>
      <c r="AC283" s="245">
        <v>480</v>
      </c>
      <c r="AD283" s="245">
        <v>480</v>
      </c>
    </row>
    <row r="284" spans="1:30" ht="25.5" hidden="1" x14ac:dyDescent="0.25">
      <c r="A284" s="204" t="s">
        <v>1538</v>
      </c>
      <c r="B284" s="66" t="s">
        <v>740</v>
      </c>
      <c r="C284" s="233" t="s">
        <v>741</v>
      </c>
      <c r="D284" s="238" t="s">
        <v>28</v>
      </c>
      <c r="E284" s="234" t="s">
        <v>37</v>
      </c>
      <c r="F284" s="234" t="s">
        <v>743</v>
      </c>
      <c r="G284" s="226">
        <v>12</v>
      </c>
      <c r="H284" s="198" t="s">
        <v>337</v>
      </c>
      <c r="I284" s="198" t="s">
        <v>2407</v>
      </c>
      <c r="J284" s="240" t="s">
        <v>1145</v>
      </c>
      <c r="K284" s="27" t="s">
        <v>303</v>
      </c>
      <c r="L284" s="244" t="s">
        <v>1150</v>
      </c>
      <c r="M284" s="245">
        <v>144</v>
      </c>
      <c r="N284" s="245">
        <v>144</v>
      </c>
      <c r="O284" s="225" t="s">
        <v>1160</v>
      </c>
      <c r="P284" s="228"/>
      <c r="Q284" s="30" t="str">
        <f t="shared" si="5"/>
        <v>Venture</v>
      </c>
      <c r="R284" s="228"/>
      <c r="S284" s="237"/>
      <c r="T284" s="204" t="s">
        <v>1778</v>
      </c>
      <c r="U284" s="313">
        <v>43815</v>
      </c>
      <c r="V284" s="204" t="s">
        <v>2303</v>
      </c>
      <c r="W284" s="244" t="s">
        <v>1150</v>
      </c>
      <c r="X284" s="245">
        <v>144</v>
      </c>
      <c r="Y284" s="245">
        <v>144</v>
      </c>
      <c r="Z284" s="204" t="s">
        <v>1158</v>
      </c>
      <c r="AA284" s="204" t="s">
        <v>1159</v>
      </c>
      <c r="AB284" s="244" t="s">
        <v>1150</v>
      </c>
      <c r="AC284" s="245">
        <v>144</v>
      </c>
      <c r="AD284" s="245">
        <v>144</v>
      </c>
    </row>
    <row r="285" spans="1:30" ht="25.5" hidden="1" x14ac:dyDescent="0.25">
      <c r="A285" s="204" t="s">
        <v>1539</v>
      </c>
      <c r="B285" s="66" t="s">
        <v>744</v>
      </c>
      <c r="C285" s="235" t="s">
        <v>745</v>
      </c>
      <c r="D285" s="238" t="s">
        <v>28</v>
      </c>
      <c r="E285" s="234" t="s">
        <v>29</v>
      </c>
      <c r="F285" s="234" t="s">
        <v>746</v>
      </c>
      <c r="G285" s="226">
        <v>12</v>
      </c>
      <c r="H285" s="198" t="s">
        <v>2401</v>
      </c>
      <c r="I285" s="198" t="s">
        <v>2402</v>
      </c>
      <c r="J285" s="240" t="s">
        <v>1140</v>
      </c>
      <c r="K285" s="27" t="s">
        <v>303</v>
      </c>
      <c r="L285" s="244" t="s">
        <v>1150</v>
      </c>
      <c r="M285" s="245">
        <v>250</v>
      </c>
      <c r="N285" s="245">
        <v>250</v>
      </c>
      <c r="O285" s="225" t="s">
        <v>1160</v>
      </c>
      <c r="P285" s="228"/>
      <c r="Q285" s="30" t="str">
        <f t="shared" si="5"/>
        <v>Venture</v>
      </c>
      <c r="R285" s="228"/>
      <c r="S285" s="237"/>
      <c r="T285" s="204" t="s">
        <v>1778</v>
      </c>
      <c r="U285" s="313">
        <v>43707</v>
      </c>
      <c r="V285" s="204" t="s">
        <v>1868</v>
      </c>
      <c r="W285" s="244" t="s">
        <v>1150</v>
      </c>
      <c r="X285" s="245">
        <v>250</v>
      </c>
      <c r="Y285" s="245">
        <v>250</v>
      </c>
      <c r="Z285" s="204" t="s">
        <v>1164</v>
      </c>
      <c r="AA285" s="204" t="s">
        <v>1165</v>
      </c>
      <c r="AB285" s="244" t="s">
        <v>1150</v>
      </c>
      <c r="AC285" s="245">
        <v>250</v>
      </c>
      <c r="AD285" s="245">
        <v>250</v>
      </c>
    </row>
    <row r="286" spans="1:30" hidden="1" x14ac:dyDescent="0.25">
      <c r="A286" s="204" t="s">
        <v>2442</v>
      </c>
      <c r="B286" s="66" t="s">
        <v>747</v>
      </c>
      <c r="C286" s="233" t="s">
        <v>748</v>
      </c>
      <c r="D286" s="238" t="s">
        <v>52</v>
      </c>
      <c r="E286" s="236" t="s">
        <v>110</v>
      </c>
      <c r="F286" s="234" t="s">
        <v>749</v>
      </c>
      <c r="G286" s="237">
        <v>12</v>
      </c>
      <c r="H286" s="198" t="s">
        <v>337</v>
      </c>
      <c r="I286" s="198" t="s">
        <v>2407</v>
      </c>
      <c r="J286" s="240" t="s">
        <v>1145</v>
      </c>
      <c r="K286" s="27" t="s">
        <v>303</v>
      </c>
      <c r="L286" s="244" t="s">
        <v>1150</v>
      </c>
      <c r="M286" s="245">
        <v>200</v>
      </c>
      <c r="N286" s="245">
        <v>200</v>
      </c>
      <c r="O286" s="225" t="s">
        <v>1161</v>
      </c>
      <c r="P286" s="228"/>
      <c r="Q286" s="30" t="str">
        <f t="shared" si="5"/>
        <v>Venture</v>
      </c>
      <c r="R286" s="228"/>
      <c r="S286" s="237"/>
      <c r="T286" s="204" t="s">
        <v>1778</v>
      </c>
      <c r="U286" s="313">
        <v>43815</v>
      </c>
      <c r="V286" s="204" t="s">
        <v>2303</v>
      </c>
      <c r="W286" s="244" t="s">
        <v>1150</v>
      </c>
      <c r="X286" s="245">
        <v>200</v>
      </c>
      <c r="Y286" s="245">
        <v>200</v>
      </c>
      <c r="Z286" s="204" t="s">
        <v>1158</v>
      </c>
      <c r="AA286" s="204" t="s">
        <v>1159</v>
      </c>
      <c r="AB286" s="244" t="s">
        <v>1150</v>
      </c>
      <c r="AC286" s="245">
        <v>200</v>
      </c>
      <c r="AD286" s="245">
        <v>200</v>
      </c>
    </row>
    <row r="287" spans="1:30" s="296" customFormat="1" ht="25.5" hidden="1" x14ac:dyDescent="0.25">
      <c r="A287" s="249" t="s">
        <v>1540</v>
      </c>
      <c r="B287" s="250" t="s">
        <v>750</v>
      </c>
      <c r="C287" s="251" t="s">
        <v>751</v>
      </c>
      <c r="D287" s="287" t="s">
        <v>847</v>
      </c>
      <c r="E287" s="252" t="s">
        <v>753</v>
      </c>
      <c r="F287" s="252" t="s">
        <v>754</v>
      </c>
      <c r="G287" s="253">
        <v>6</v>
      </c>
      <c r="H287" s="246" t="s">
        <v>375</v>
      </c>
      <c r="I287" s="246" t="s">
        <v>2433</v>
      </c>
      <c r="J287" s="254" t="s">
        <v>1139</v>
      </c>
      <c r="K287" s="27" t="s">
        <v>303</v>
      </c>
      <c r="L287" s="255" t="s">
        <v>1149</v>
      </c>
      <c r="M287" s="256">
        <v>90</v>
      </c>
      <c r="N287" s="256">
        <v>72</v>
      </c>
      <c r="O287" s="259" t="s">
        <v>1162</v>
      </c>
      <c r="P287" s="258"/>
      <c r="Q287" s="489" t="str">
        <f t="shared" si="5"/>
        <v>Venture</v>
      </c>
      <c r="R287" s="258"/>
      <c r="S287" s="495"/>
      <c r="T287" s="358" t="s">
        <v>1778</v>
      </c>
      <c r="U287" s="376">
        <v>43649</v>
      </c>
      <c r="V287" s="249" t="s">
        <v>1792</v>
      </c>
      <c r="W287" s="255" t="s">
        <v>1149</v>
      </c>
      <c r="X287" s="256">
        <v>90</v>
      </c>
      <c r="Y287" s="256">
        <v>72</v>
      </c>
      <c r="Z287" s="249" t="s">
        <v>1166</v>
      </c>
      <c r="AA287" s="249" t="s">
        <v>1167</v>
      </c>
      <c r="AB287" s="255" t="s">
        <v>1149</v>
      </c>
      <c r="AC287" s="256">
        <v>80</v>
      </c>
      <c r="AD287" s="256">
        <v>64</v>
      </c>
    </row>
    <row r="288" spans="1:30" s="296" customFormat="1" ht="25.5" hidden="1" x14ac:dyDescent="0.25">
      <c r="A288" s="249" t="s">
        <v>1541</v>
      </c>
      <c r="B288" s="250" t="s">
        <v>750</v>
      </c>
      <c r="C288" s="251" t="s">
        <v>751</v>
      </c>
      <c r="D288" s="287" t="s">
        <v>847</v>
      </c>
      <c r="E288" s="252" t="s">
        <v>753</v>
      </c>
      <c r="F288" s="252" t="s">
        <v>754</v>
      </c>
      <c r="G288" s="253">
        <v>6</v>
      </c>
      <c r="H288" s="246">
        <v>43777</v>
      </c>
      <c r="I288" s="246">
        <v>43959</v>
      </c>
      <c r="J288" s="254" t="s">
        <v>1144</v>
      </c>
      <c r="K288" s="27" t="s">
        <v>303</v>
      </c>
      <c r="L288" s="255" t="s">
        <v>1149</v>
      </c>
      <c r="M288" s="256">
        <v>90</v>
      </c>
      <c r="N288" s="256">
        <v>72</v>
      </c>
      <c r="O288" s="259" t="s">
        <v>1162</v>
      </c>
      <c r="P288" s="258"/>
      <c r="Q288" s="489" t="str">
        <f t="shared" si="5"/>
        <v>Venture</v>
      </c>
      <c r="R288" s="376">
        <v>43838</v>
      </c>
      <c r="S288" s="491" t="s">
        <v>2324</v>
      </c>
      <c r="T288" s="358" t="s">
        <v>1778</v>
      </c>
      <c r="U288" s="376">
        <v>43838</v>
      </c>
      <c r="V288" s="249"/>
      <c r="W288" s="255" t="s">
        <v>1149</v>
      </c>
      <c r="X288" s="256">
        <v>90</v>
      </c>
      <c r="Y288" s="256">
        <v>72</v>
      </c>
      <c r="Z288" s="249" t="s">
        <v>1158</v>
      </c>
      <c r="AA288" s="249" t="s">
        <v>1159</v>
      </c>
      <c r="AB288" s="255" t="s">
        <v>1149</v>
      </c>
      <c r="AC288" s="256">
        <v>90</v>
      </c>
      <c r="AD288" s="256">
        <v>72</v>
      </c>
    </row>
    <row r="289" spans="1:30" s="296" customFormat="1" ht="25.5" hidden="1" x14ac:dyDescent="0.25">
      <c r="A289" s="249" t="s">
        <v>1542</v>
      </c>
      <c r="B289" s="250" t="s">
        <v>755</v>
      </c>
      <c r="C289" s="251" t="s">
        <v>751</v>
      </c>
      <c r="D289" s="287" t="s">
        <v>847</v>
      </c>
      <c r="E289" s="252" t="s">
        <v>753</v>
      </c>
      <c r="F289" s="252" t="s">
        <v>756</v>
      </c>
      <c r="G289" s="253">
        <v>6</v>
      </c>
      <c r="H289" s="246" t="s">
        <v>375</v>
      </c>
      <c r="I289" s="246" t="s">
        <v>2433</v>
      </c>
      <c r="J289" s="254" t="s">
        <v>1139</v>
      </c>
      <c r="K289" s="27" t="s">
        <v>303</v>
      </c>
      <c r="L289" s="255" t="s">
        <v>1149</v>
      </c>
      <c r="M289" s="256">
        <v>90</v>
      </c>
      <c r="N289" s="256">
        <v>72</v>
      </c>
      <c r="O289" s="259" t="s">
        <v>1162</v>
      </c>
      <c r="P289" s="258"/>
      <c r="Q289" s="489" t="str">
        <f t="shared" si="5"/>
        <v>Venture</v>
      </c>
      <c r="R289" s="258"/>
      <c r="S289" s="491"/>
      <c r="T289" s="358" t="s">
        <v>1778</v>
      </c>
      <c r="U289" s="376">
        <v>43649</v>
      </c>
      <c r="V289" s="249" t="s">
        <v>1792</v>
      </c>
      <c r="W289" s="255" t="s">
        <v>1149</v>
      </c>
      <c r="X289" s="256">
        <v>90</v>
      </c>
      <c r="Y289" s="256">
        <v>72</v>
      </c>
      <c r="Z289" s="249" t="s">
        <v>1166</v>
      </c>
      <c r="AA289" s="249" t="s">
        <v>1167</v>
      </c>
      <c r="AB289" s="255" t="s">
        <v>1149</v>
      </c>
      <c r="AC289" s="256">
        <v>80</v>
      </c>
      <c r="AD289" s="256">
        <v>64</v>
      </c>
    </row>
    <row r="290" spans="1:30" s="296" customFormat="1" ht="25.5" hidden="1" x14ac:dyDescent="0.25">
      <c r="A290" s="249" t="s">
        <v>1543</v>
      </c>
      <c r="B290" s="250" t="s">
        <v>755</v>
      </c>
      <c r="C290" s="251" t="s">
        <v>751</v>
      </c>
      <c r="D290" s="287" t="s">
        <v>847</v>
      </c>
      <c r="E290" s="252" t="s">
        <v>753</v>
      </c>
      <c r="F290" s="252" t="s">
        <v>756</v>
      </c>
      <c r="G290" s="253">
        <v>6</v>
      </c>
      <c r="H290" s="246">
        <v>43777</v>
      </c>
      <c r="I290" s="246">
        <v>43959</v>
      </c>
      <c r="J290" s="254" t="s">
        <v>1144</v>
      </c>
      <c r="K290" s="27" t="s">
        <v>303</v>
      </c>
      <c r="L290" s="255" t="s">
        <v>1149</v>
      </c>
      <c r="M290" s="256">
        <v>90</v>
      </c>
      <c r="N290" s="256">
        <v>72</v>
      </c>
      <c r="O290" s="259" t="s">
        <v>1162</v>
      </c>
      <c r="P290" s="258"/>
      <c r="Q290" s="489" t="str">
        <f t="shared" si="5"/>
        <v>Venture</v>
      </c>
      <c r="R290" s="376">
        <v>43838</v>
      </c>
      <c r="S290" s="491" t="s">
        <v>2324</v>
      </c>
      <c r="T290" s="358" t="s">
        <v>1778</v>
      </c>
      <c r="U290" s="376">
        <v>43838</v>
      </c>
      <c r="V290" s="249"/>
      <c r="W290" s="255" t="s">
        <v>1149</v>
      </c>
      <c r="X290" s="256">
        <v>90</v>
      </c>
      <c r="Y290" s="256">
        <v>72</v>
      </c>
      <c r="Z290" s="249" t="s">
        <v>1158</v>
      </c>
      <c r="AA290" s="249" t="s">
        <v>1159</v>
      </c>
      <c r="AB290" s="255" t="s">
        <v>1149</v>
      </c>
      <c r="AC290" s="256">
        <v>90</v>
      </c>
      <c r="AD290" s="256">
        <v>72</v>
      </c>
    </row>
    <row r="291" spans="1:30" s="296" customFormat="1" ht="25.5" hidden="1" x14ac:dyDescent="0.25">
      <c r="A291" s="249" t="s">
        <v>1544</v>
      </c>
      <c r="B291" s="250" t="s">
        <v>757</v>
      </c>
      <c r="C291" s="251" t="s">
        <v>751</v>
      </c>
      <c r="D291" s="287" t="s">
        <v>847</v>
      </c>
      <c r="E291" s="252" t="s">
        <v>753</v>
      </c>
      <c r="F291" s="252" t="s">
        <v>758</v>
      </c>
      <c r="G291" s="253">
        <v>6</v>
      </c>
      <c r="H291" s="246" t="s">
        <v>375</v>
      </c>
      <c r="I291" s="246" t="s">
        <v>2433</v>
      </c>
      <c r="J291" s="254" t="s">
        <v>1139</v>
      </c>
      <c r="K291" s="27" t="s">
        <v>303</v>
      </c>
      <c r="L291" s="255" t="s">
        <v>1149</v>
      </c>
      <c r="M291" s="256">
        <v>90</v>
      </c>
      <c r="N291" s="256">
        <v>72</v>
      </c>
      <c r="O291" s="259" t="s">
        <v>1162</v>
      </c>
      <c r="P291" s="258"/>
      <c r="Q291" s="489" t="str">
        <f t="shared" si="5"/>
        <v>Venture</v>
      </c>
      <c r="R291" s="258"/>
      <c r="S291" s="491"/>
      <c r="T291" s="358" t="s">
        <v>1778</v>
      </c>
      <c r="U291" s="376">
        <v>43649</v>
      </c>
      <c r="V291" s="249" t="s">
        <v>1792</v>
      </c>
      <c r="W291" s="255" t="s">
        <v>1149</v>
      </c>
      <c r="X291" s="256">
        <v>90</v>
      </c>
      <c r="Y291" s="256">
        <v>72</v>
      </c>
      <c r="Z291" s="249" t="s">
        <v>1166</v>
      </c>
      <c r="AA291" s="249" t="s">
        <v>1167</v>
      </c>
      <c r="AB291" s="255" t="s">
        <v>1149</v>
      </c>
      <c r="AC291" s="256">
        <v>80</v>
      </c>
      <c r="AD291" s="256">
        <v>64</v>
      </c>
    </row>
    <row r="292" spans="1:30" s="296" customFormat="1" ht="25.5" hidden="1" x14ac:dyDescent="0.25">
      <c r="A292" s="249" t="s">
        <v>1545</v>
      </c>
      <c r="B292" s="250" t="s">
        <v>757</v>
      </c>
      <c r="C292" s="251" t="s">
        <v>751</v>
      </c>
      <c r="D292" s="287" t="s">
        <v>847</v>
      </c>
      <c r="E292" s="252" t="s">
        <v>753</v>
      </c>
      <c r="F292" s="252" t="s">
        <v>758</v>
      </c>
      <c r="G292" s="253">
        <v>6</v>
      </c>
      <c r="H292" s="246">
        <v>43777</v>
      </c>
      <c r="I292" s="246">
        <v>43959</v>
      </c>
      <c r="J292" s="254" t="s">
        <v>1144</v>
      </c>
      <c r="K292" s="27" t="s">
        <v>303</v>
      </c>
      <c r="L292" s="255" t="s">
        <v>1149</v>
      </c>
      <c r="M292" s="256">
        <v>90</v>
      </c>
      <c r="N292" s="256">
        <v>72</v>
      </c>
      <c r="O292" s="259" t="s">
        <v>1162</v>
      </c>
      <c r="P292" s="258"/>
      <c r="Q292" s="489" t="str">
        <f t="shared" si="5"/>
        <v>Venture</v>
      </c>
      <c r="R292" s="376">
        <v>43838</v>
      </c>
      <c r="S292" s="491" t="s">
        <v>2324</v>
      </c>
      <c r="T292" s="358" t="s">
        <v>1778</v>
      </c>
      <c r="U292" s="376">
        <v>43838</v>
      </c>
      <c r="V292" s="249"/>
      <c r="W292" s="255" t="s">
        <v>1149</v>
      </c>
      <c r="X292" s="256">
        <v>90</v>
      </c>
      <c r="Y292" s="256">
        <v>72</v>
      </c>
      <c r="Z292" s="249" t="s">
        <v>1158</v>
      </c>
      <c r="AA292" s="249" t="s">
        <v>1159</v>
      </c>
      <c r="AB292" s="255" t="s">
        <v>1149</v>
      </c>
      <c r="AC292" s="256">
        <v>90</v>
      </c>
      <c r="AD292" s="256">
        <v>72</v>
      </c>
    </row>
    <row r="293" spans="1:30" s="296" customFormat="1" ht="25.5" hidden="1" x14ac:dyDescent="0.25">
      <c r="A293" s="249" t="s">
        <v>1546</v>
      </c>
      <c r="B293" s="250" t="s">
        <v>759</v>
      </c>
      <c r="C293" s="251" t="s">
        <v>751</v>
      </c>
      <c r="D293" s="287" t="s">
        <v>847</v>
      </c>
      <c r="E293" s="252" t="s">
        <v>753</v>
      </c>
      <c r="F293" s="252" t="s">
        <v>760</v>
      </c>
      <c r="G293" s="253">
        <v>6</v>
      </c>
      <c r="H293" s="246" t="s">
        <v>375</v>
      </c>
      <c r="I293" s="246" t="s">
        <v>2433</v>
      </c>
      <c r="J293" s="254" t="s">
        <v>1139</v>
      </c>
      <c r="K293" s="27" t="s">
        <v>303</v>
      </c>
      <c r="L293" s="255" t="s">
        <v>1149</v>
      </c>
      <c r="M293" s="256">
        <v>90</v>
      </c>
      <c r="N293" s="256">
        <v>72</v>
      </c>
      <c r="O293" s="259" t="s">
        <v>1162</v>
      </c>
      <c r="P293" s="258"/>
      <c r="Q293" s="489" t="str">
        <f t="shared" si="5"/>
        <v>Venture</v>
      </c>
      <c r="R293" s="258"/>
      <c r="S293" s="495"/>
      <c r="T293" s="358" t="s">
        <v>1778</v>
      </c>
      <c r="U293" s="376">
        <v>43649</v>
      </c>
      <c r="V293" s="249" t="s">
        <v>1792</v>
      </c>
      <c r="W293" s="255" t="s">
        <v>1149</v>
      </c>
      <c r="X293" s="256">
        <v>90</v>
      </c>
      <c r="Y293" s="256">
        <v>72</v>
      </c>
      <c r="Z293" s="249" t="s">
        <v>1166</v>
      </c>
      <c r="AA293" s="249" t="s">
        <v>1167</v>
      </c>
      <c r="AB293" s="255" t="s">
        <v>1149</v>
      </c>
      <c r="AC293" s="256">
        <v>80</v>
      </c>
      <c r="AD293" s="256">
        <v>64</v>
      </c>
    </row>
    <row r="294" spans="1:30" s="296" customFormat="1" ht="25.5" hidden="1" x14ac:dyDescent="0.25">
      <c r="A294" s="249" t="s">
        <v>1547</v>
      </c>
      <c r="B294" s="250" t="s">
        <v>759</v>
      </c>
      <c r="C294" s="251" t="s">
        <v>751</v>
      </c>
      <c r="D294" s="287" t="s">
        <v>847</v>
      </c>
      <c r="E294" s="252" t="s">
        <v>753</v>
      </c>
      <c r="F294" s="252" t="s">
        <v>760</v>
      </c>
      <c r="G294" s="253">
        <v>6</v>
      </c>
      <c r="H294" s="246">
        <v>43777</v>
      </c>
      <c r="I294" s="246">
        <v>43959</v>
      </c>
      <c r="J294" s="254" t="s">
        <v>1144</v>
      </c>
      <c r="K294" s="27" t="s">
        <v>303</v>
      </c>
      <c r="L294" s="255" t="s">
        <v>1149</v>
      </c>
      <c r="M294" s="256">
        <v>90</v>
      </c>
      <c r="N294" s="256">
        <v>72</v>
      </c>
      <c r="O294" s="259" t="s">
        <v>1162</v>
      </c>
      <c r="P294" s="258"/>
      <c r="Q294" s="489" t="str">
        <f t="shared" si="5"/>
        <v>Venture</v>
      </c>
      <c r="R294" s="376">
        <v>43838</v>
      </c>
      <c r="S294" s="491" t="s">
        <v>2324</v>
      </c>
      <c r="T294" s="358" t="s">
        <v>1778</v>
      </c>
      <c r="U294" s="376">
        <v>43838</v>
      </c>
      <c r="V294" s="249"/>
      <c r="W294" s="255" t="s">
        <v>1149</v>
      </c>
      <c r="X294" s="256">
        <v>90</v>
      </c>
      <c r="Y294" s="256">
        <v>72</v>
      </c>
      <c r="Z294" s="249" t="s">
        <v>1158</v>
      </c>
      <c r="AA294" s="249" t="s">
        <v>1159</v>
      </c>
      <c r="AB294" s="255" t="s">
        <v>1149</v>
      </c>
      <c r="AC294" s="256">
        <v>90</v>
      </c>
      <c r="AD294" s="256">
        <v>72</v>
      </c>
    </row>
    <row r="295" spans="1:30" s="296" customFormat="1" ht="25.5" hidden="1" x14ac:dyDescent="0.25">
      <c r="A295" s="249" t="s">
        <v>1548</v>
      </c>
      <c r="B295" s="250" t="s">
        <v>761</v>
      </c>
      <c r="C295" s="251" t="s">
        <v>751</v>
      </c>
      <c r="D295" s="287" t="s">
        <v>847</v>
      </c>
      <c r="E295" s="252" t="s">
        <v>753</v>
      </c>
      <c r="F295" s="260" t="s">
        <v>762</v>
      </c>
      <c r="G295" s="253">
        <v>6</v>
      </c>
      <c r="H295" s="246" t="s">
        <v>2435</v>
      </c>
      <c r="I295" s="246" t="s">
        <v>2380</v>
      </c>
      <c r="J295" s="254" t="s">
        <v>1146</v>
      </c>
      <c r="K295" s="27" t="s">
        <v>303</v>
      </c>
      <c r="L295" s="255" t="s">
        <v>1149</v>
      </c>
      <c r="M295" s="256">
        <v>90</v>
      </c>
      <c r="N295" s="256">
        <v>72</v>
      </c>
      <c r="O295" s="259" t="s">
        <v>1162</v>
      </c>
      <c r="P295" s="258"/>
      <c r="Q295" s="489" t="str">
        <f t="shared" si="5"/>
        <v>Venture</v>
      </c>
      <c r="R295" s="258"/>
      <c r="S295" s="495"/>
      <c r="T295" s="358" t="s">
        <v>1778</v>
      </c>
      <c r="U295" s="376">
        <v>43528</v>
      </c>
      <c r="V295" s="249" t="s">
        <v>1684</v>
      </c>
      <c r="W295" s="255" t="s">
        <v>1149</v>
      </c>
      <c r="X295" s="256">
        <v>90</v>
      </c>
      <c r="Y295" s="256">
        <v>72</v>
      </c>
      <c r="Z295" s="249" t="s">
        <v>1168</v>
      </c>
      <c r="AA295" s="249" t="s">
        <v>1169</v>
      </c>
      <c r="AB295" s="255" t="s">
        <v>1149</v>
      </c>
      <c r="AC295" s="256">
        <v>80</v>
      </c>
      <c r="AD295" s="256">
        <v>64</v>
      </c>
    </row>
    <row r="296" spans="1:30" s="296" customFormat="1" ht="25.5" hidden="1" x14ac:dyDescent="0.25">
      <c r="A296" s="249" t="s">
        <v>1549</v>
      </c>
      <c r="B296" s="250" t="s">
        <v>761</v>
      </c>
      <c r="C296" s="251" t="s">
        <v>751</v>
      </c>
      <c r="D296" s="287" t="s">
        <v>847</v>
      </c>
      <c r="E296" s="252" t="s">
        <v>753</v>
      </c>
      <c r="F296" s="260" t="s">
        <v>762</v>
      </c>
      <c r="G296" s="253">
        <v>6</v>
      </c>
      <c r="H296" s="246">
        <v>43657</v>
      </c>
      <c r="I296" s="246">
        <v>43841</v>
      </c>
      <c r="J296" s="261" t="s">
        <v>1140</v>
      </c>
      <c r="K296" s="27" t="s">
        <v>303</v>
      </c>
      <c r="L296" s="368" t="s">
        <v>1149</v>
      </c>
      <c r="M296" s="369">
        <v>90</v>
      </c>
      <c r="N296" s="369">
        <v>72</v>
      </c>
      <c r="O296" s="370" t="s">
        <v>1162</v>
      </c>
      <c r="P296" s="375"/>
      <c r="Q296" s="489" t="str">
        <f t="shared" si="5"/>
        <v>Venture</v>
      </c>
      <c r="R296" s="375"/>
      <c r="S296" s="489"/>
      <c r="T296" s="358" t="s">
        <v>1778</v>
      </c>
      <c r="U296" s="376">
        <v>43707</v>
      </c>
      <c r="V296" s="249" t="s">
        <v>1868</v>
      </c>
      <c r="W296" s="368" t="s">
        <v>1149</v>
      </c>
      <c r="X296" s="369">
        <v>90</v>
      </c>
      <c r="Y296" s="369">
        <v>72</v>
      </c>
      <c r="Z296" s="249" t="s">
        <v>1164</v>
      </c>
      <c r="AA296" s="249" t="s">
        <v>1165</v>
      </c>
      <c r="AB296" s="255" t="s">
        <v>1149</v>
      </c>
      <c r="AC296" s="256">
        <v>80</v>
      </c>
      <c r="AD296" s="256">
        <v>64</v>
      </c>
    </row>
    <row r="297" spans="1:30" s="296" customFormat="1" ht="25.5" hidden="1" x14ac:dyDescent="0.25">
      <c r="A297" s="249" t="s">
        <v>1550</v>
      </c>
      <c r="B297" s="250" t="s">
        <v>763</v>
      </c>
      <c r="C297" s="251" t="s">
        <v>751</v>
      </c>
      <c r="D297" s="287" t="s">
        <v>847</v>
      </c>
      <c r="E297" s="252" t="s">
        <v>753</v>
      </c>
      <c r="F297" s="260" t="s">
        <v>764</v>
      </c>
      <c r="G297" s="253">
        <v>6</v>
      </c>
      <c r="H297" s="246" t="s">
        <v>2435</v>
      </c>
      <c r="I297" s="246" t="s">
        <v>2380</v>
      </c>
      <c r="J297" s="254" t="s">
        <v>1146</v>
      </c>
      <c r="K297" s="27" t="s">
        <v>303</v>
      </c>
      <c r="L297" s="255" t="s">
        <v>1149</v>
      </c>
      <c r="M297" s="256">
        <v>90</v>
      </c>
      <c r="N297" s="256">
        <v>72</v>
      </c>
      <c r="O297" s="259" t="s">
        <v>1162</v>
      </c>
      <c r="P297" s="258"/>
      <c r="Q297" s="489" t="str">
        <f t="shared" si="5"/>
        <v>Venture</v>
      </c>
      <c r="R297" s="258"/>
      <c r="S297" s="495"/>
      <c r="T297" s="358" t="s">
        <v>1778</v>
      </c>
      <c r="U297" s="376">
        <v>43528</v>
      </c>
      <c r="V297" s="249" t="s">
        <v>1684</v>
      </c>
      <c r="W297" s="255" t="s">
        <v>1149</v>
      </c>
      <c r="X297" s="256">
        <v>90</v>
      </c>
      <c r="Y297" s="256">
        <v>72</v>
      </c>
      <c r="Z297" s="249" t="s">
        <v>1168</v>
      </c>
      <c r="AA297" s="249" t="s">
        <v>1169</v>
      </c>
      <c r="AB297" s="255" t="s">
        <v>1149</v>
      </c>
      <c r="AC297" s="256">
        <v>80</v>
      </c>
      <c r="AD297" s="256">
        <v>64</v>
      </c>
    </row>
    <row r="298" spans="1:30" s="296" customFormat="1" ht="25.5" hidden="1" x14ac:dyDescent="0.25">
      <c r="A298" s="249" t="s">
        <v>1551</v>
      </c>
      <c r="B298" s="250" t="s">
        <v>763</v>
      </c>
      <c r="C298" s="251" t="s">
        <v>751</v>
      </c>
      <c r="D298" s="287" t="s">
        <v>847</v>
      </c>
      <c r="E298" s="252" t="s">
        <v>753</v>
      </c>
      <c r="F298" s="260" t="s">
        <v>764</v>
      </c>
      <c r="G298" s="253">
        <v>6</v>
      </c>
      <c r="H298" s="246">
        <v>43657</v>
      </c>
      <c r="I298" s="246">
        <v>43841</v>
      </c>
      <c r="J298" s="261" t="s">
        <v>1140</v>
      </c>
      <c r="K298" s="27" t="s">
        <v>303</v>
      </c>
      <c r="L298" s="368" t="s">
        <v>1149</v>
      </c>
      <c r="M298" s="369">
        <v>90</v>
      </c>
      <c r="N298" s="369">
        <v>72</v>
      </c>
      <c r="O298" s="370" t="s">
        <v>1162</v>
      </c>
      <c r="P298" s="375"/>
      <c r="Q298" s="489" t="str">
        <f t="shared" si="5"/>
        <v>Venture</v>
      </c>
      <c r="R298" s="375"/>
      <c r="S298" s="489"/>
      <c r="T298" s="358" t="s">
        <v>1778</v>
      </c>
      <c r="U298" s="376">
        <v>43707</v>
      </c>
      <c r="V298" s="249" t="s">
        <v>1868</v>
      </c>
      <c r="W298" s="368" t="s">
        <v>1149</v>
      </c>
      <c r="X298" s="369">
        <v>90</v>
      </c>
      <c r="Y298" s="369">
        <v>72</v>
      </c>
      <c r="Z298" s="249" t="s">
        <v>1164</v>
      </c>
      <c r="AA298" s="249" t="s">
        <v>1165</v>
      </c>
      <c r="AB298" s="255" t="s">
        <v>1149</v>
      </c>
      <c r="AC298" s="256">
        <v>80</v>
      </c>
      <c r="AD298" s="256">
        <v>64</v>
      </c>
    </row>
    <row r="299" spans="1:30" ht="25.5" hidden="1" x14ac:dyDescent="0.25">
      <c r="A299" s="204" t="s">
        <v>1552</v>
      </c>
      <c r="B299" s="38" t="s">
        <v>765</v>
      </c>
      <c r="C299" s="63" t="s">
        <v>766</v>
      </c>
      <c r="D299" s="238" t="s">
        <v>21</v>
      </c>
      <c r="E299" s="27" t="s">
        <v>767</v>
      </c>
      <c r="F299" s="27" t="s">
        <v>768</v>
      </c>
      <c r="G299" s="69">
        <v>12</v>
      </c>
      <c r="H299" s="198" t="s">
        <v>2422</v>
      </c>
      <c r="I299" s="198" t="s">
        <v>2423</v>
      </c>
      <c r="J299" s="240" t="s">
        <v>1142</v>
      </c>
      <c r="K299" s="27" t="s">
        <v>303</v>
      </c>
      <c r="L299" s="244" t="s">
        <v>1150</v>
      </c>
      <c r="M299" s="245">
        <v>150</v>
      </c>
      <c r="N299" s="245">
        <v>150</v>
      </c>
      <c r="O299" s="222" t="s">
        <v>1162</v>
      </c>
      <c r="P299" s="62"/>
      <c r="Q299" s="30" t="str">
        <f t="shared" si="5"/>
        <v>Venture</v>
      </c>
      <c r="R299" s="62"/>
      <c r="S299" s="30"/>
      <c r="T299" s="204" t="s">
        <v>1778</v>
      </c>
      <c r="U299" s="313">
        <v>43593</v>
      </c>
      <c r="V299" s="204" t="s">
        <v>1689</v>
      </c>
      <c r="W299" s="244" t="s">
        <v>1150</v>
      </c>
      <c r="X299" s="245">
        <v>150</v>
      </c>
      <c r="Y299" s="245">
        <v>150</v>
      </c>
      <c r="Z299" s="204" t="s">
        <v>1168</v>
      </c>
      <c r="AA299" s="204" t="s">
        <v>1169</v>
      </c>
      <c r="AB299" s="244" t="s">
        <v>1149</v>
      </c>
      <c r="AC299" s="245">
        <v>220</v>
      </c>
      <c r="AD299" s="245">
        <v>176</v>
      </c>
    </row>
    <row r="300" spans="1:30" hidden="1" x14ac:dyDescent="0.25">
      <c r="A300" s="204" t="s">
        <v>1553</v>
      </c>
      <c r="B300" s="38" t="s">
        <v>770</v>
      </c>
      <c r="C300" s="63" t="s">
        <v>771</v>
      </c>
      <c r="D300" s="238" t="s">
        <v>776</v>
      </c>
      <c r="E300" s="27" t="s">
        <v>772</v>
      </c>
      <c r="F300" s="27" t="s">
        <v>773</v>
      </c>
      <c r="G300" s="69">
        <v>12</v>
      </c>
      <c r="H300" s="198" t="s">
        <v>2437</v>
      </c>
      <c r="I300" s="198" t="s">
        <v>2438</v>
      </c>
      <c r="J300" s="242" t="s">
        <v>1146</v>
      </c>
      <c r="K300" s="27" t="s">
        <v>303</v>
      </c>
      <c r="L300" s="244" t="s">
        <v>1149</v>
      </c>
      <c r="M300" s="245">
        <v>438</v>
      </c>
      <c r="N300" s="245">
        <v>350.4</v>
      </c>
      <c r="O300" s="310" t="s">
        <v>1162</v>
      </c>
      <c r="P300" s="62"/>
      <c r="Q300" s="30" t="str">
        <f t="shared" si="5"/>
        <v>Venture</v>
      </c>
      <c r="R300" s="62"/>
      <c r="S300" s="30"/>
      <c r="T300" s="204" t="s">
        <v>1778</v>
      </c>
      <c r="U300" s="313">
        <v>43528</v>
      </c>
      <c r="V300" s="204" t="s">
        <v>1684</v>
      </c>
      <c r="W300" s="244" t="s">
        <v>1149</v>
      </c>
      <c r="X300" s="245">
        <v>438</v>
      </c>
      <c r="Y300" s="245">
        <v>350.4</v>
      </c>
      <c r="Z300" s="204" t="s">
        <v>1168</v>
      </c>
      <c r="AA300" s="204" t="s">
        <v>1169</v>
      </c>
      <c r="AB300" s="244" t="s">
        <v>1149</v>
      </c>
      <c r="AC300" s="245">
        <v>438</v>
      </c>
      <c r="AD300" s="245">
        <v>350.4</v>
      </c>
    </row>
    <row r="301" spans="1:30" hidden="1" x14ac:dyDescent="0.25">
      <c r="A301" s="204" t="s">
        <v>1554</v>
      </c>
      <c r="B301" s="38" t="s">
        <v>774</v>
      </c>
      <c r="C301" s="63" t="s">
        <v>775</v>
      </c>
      <c r="D301" s="63" t="s">
        <v>776</v>
      </c>
      <c r="E301" s="27" t="s">
        <v>777</v>
      </c>
      <c r="F301" s="27" t="s">
        <v>778</v>
      </c>
      <c r="G301" s="69">
        <v>12</v>
      </c>
      <c r="H301" s="198" t="s">
        <v>2440</v>
      </c>
      <c r="I301" s="198" t="s">
        <v>2441</v>
      </c>
      <c r="J301" s="241" t="s">
        <v>1143</v>
      </c>
      <c r="K301" s="27" t="s">
        <v>303</v>
      </c>
      <c r="L301" s="244" t="s">
        <v>1149</v>
      </c>
      <c r="M301" s="245">
        <v>394</v>
      </c>
      <c r="N301" s="245">
        <v>315.2</v>
      </c>
      <c r="O301" s="222" t="s">
        <v>1162</v>
      </c>
      <c r="P301" s="62"/>
      <c r="Q301" s="30" t="str">
        <f t="shared" si="5"/>
        <v>Venture</v>
      </c>
      <c r="R301" s="62"/>
      <c r="S301" s="30"/>
      <c r="T301" s="204" t="s">
        <v>1778</v>
      </c>
      <c r="U301" s="313">
        <v>43670</v>
      </c>
      <c r="V301" s="204" t="s">
        <v>1857</v>
      </c>
      <c r="W301" s="244" t="s">
        <v>1149</v>
      </c>
      <c r="X301" s="245">
        <v>394</v>
      </c>
      <c r="Y301" s="245">
        <v>315.2</v>
      </c>
      <c r="Z301" s="204" t="s">
        <v>1166</v>
      </c>
      <c r="AA301" s="204" t="s">
        <v>1167</v>
      </c>
      <c r="AB301" s="244" t="s">
        <v>1149</v>
      </c>
      <c r="AC301" s="245">
        <v>180</v>
      </c>
      <c r="AD301" s="245">
        <v>144</v>
      </c>
    </row>
    <row r="302" spans="1:30" ht="25.5" hidden="1" x14ac:dyDescent="0.25">
      <c r="A302" s="204" t="s">
        <v>1555</v>
      </c>
      <c r="B302" s="38" t="s">
        <v>362</v>
      </c>
      <c r="C302" s="63" t="s">
        <v>363</v>
      </c>
      <c r="D302" s="238" t="s">
        <v>364</v>
      </c>
      <c r="E302" s="27" t="s">
        <v>365</v>
      </c>
      <c r="F302" s="64" t="s">
        <v>366</v>
      </c>
      <c r="G302" s="69">
        <v>12</v>
      </c>
      <c r="H302" s="198" t="s">
        <v>2401</v>
      </c>
      <c r="I302" s="198" t="s">
        <v>2402</v>
      </c>
      <c r="J302" s="240" t="s">
        <v>1140</v>
      </c>
      <c r="K302" s="27" t="s">
        <v>303</v>
      </c>
      <c r="L302" s="244" t="s">
        <v>1150</v>
      </c>
      <c r="M302" s="245">
        <v>240</v>
      </c>
      <c r="N302" s="245">
        <v>240</v>
      </c>
      <c r="O302" s="222" t="s">
        <v>1162</v>
      </c>
      <c r="P302" s="62"/>
      <c r="Q302" s="30" t="str">
        <f t="shared" si="5"/>
        <v>Venture</v>
      </c>
      <c r="R302" s="62"/>
      <c r="S302" s="30"/>
      <c r="T302" s="204" t="s">
        <v>1778</v>
      </c>
      <c r="U302" s="313">
        <v>43707</v>
      </c>
      <c r="V302" s="204" t="s">
        <v>1868</v>
      </c>
      <c r="W302" s="244" t="s">
        <v>1150</v>
      </c>
      <c r="X302" s="245">
        <v>240</v>
      </c>
      <c r="Y302" s="245">
        <v>240</v>
      </c>
      <c r="Z302" s="204" t="s">
        <v>1164</v>
      </c>
      <c r="AA302" s="204" t="s">
        <v>1165</v>
      </c>
      <c r="AB302" s="244" t="s">
        <v>1150</v>
      </c>
      <c r="AC302" s="245">
        <v>240</v>
      </c>
      <c r="AD302" s="245">
        <v>240</v>
      </c>
    </row>
    <row r="303" spans="1:30" ht="25.5" hidden="1" x14ac:dyDescent="0.25">
      <c r="A303" s="204" t="s">
        <v>1556</v>
      </c>
      <c r="B303" s="38" t="s">
        <v>370</v>
      </c>
      <c r="C303" s="63" t="s">
        <v>363</v>
      </c>
      <c r="D303" s="63" t="s">
        <v>371</v>
      </c>
      <c r="E303" s="27" t="s">
        <v>372</v>
      </c>
      <c r="F303" s="64" t="s">
        <v>373</v>
      </c>
      <c r="G303" s="69">
        <v>12</v>
      </c>
      <c r="H303" s="198" t="s">
        <v>2403</v>
      </c>
      <c r="I303" s="198" t="s">
        <v>2404</v>
      </c>
      <c r="J303" s="240" t="s">
        <v>1144</v>
      </c>
      <c r="K303" s="27" t="s">
        <v>303</v>
      </c>
      <c r="L303" s="244" t="s">
        <v>1150</v>
      </c>
      <c r="M303" s="245">
        <v>240</v>
      </c>
      <c r="N303" s="245">
        <v>240</v>
      </c>
      <c r="O303" s="222" t="s">
        <v>1162</v>
      </c>
      <c r="P303" s="62"/>
      <c r="Q303" s="30" t="str">
        <f t="shared" si="5"/>
        <v>Venture</v>
      </c>
      <c r="R303" s="313">
        <v>43838</v>
      </c>
      <c r="S303" s="313" t="s">
        <v>2324</v>
      </c>
      <c r="T303" s="204" t="s">
        <v>1778</v>
      </c>
      <c r="U303" s="313">
        <v>43838</v>
      </c>
      <c r="V303" s="204"/>
      <c r="W303" s="244" t="s">
        <v>1150</v>
      </c>
      <c r="X303" s="245">
        <v>240</v>
      </c>
      <c r="Y303" s="245">
        <v>240</v>
      </c>
      <c r="Z303" s="204" t="s">
        <v>1158</v>
      </c>
      <c r="AA303" s="204" t="s">
        <v>1159</v>
      </c>
      <c r="AB303" s="244" t="s">
        <v>1150</v>
      </c>
      <c r="AC303" s="245">
        <v>240</v>
      </c>
      <c r="AD303" s="245">
        <v>240</v>
      </c>
    </row>
    <row r="304" spans="1:30" ht="25.5" hidden="1" x14ac:dyDescent="0.25">
      <c r="A304" s="204" t="s">
        <v>1557</v>
      </c>
      <c r="B304" s="38" t="s">
        <v>376</v>
      </c>
      <c r="C304" s="63" t="s">
        <v>363</v>
      </c>
      <c r="D304" s="63" t="s">
        <v>371</v>
      </c>
      <c r="E304" s="27" t="s">
        <v>372</v>
      </c>
      <c r="F304" s="64" t="s">
        <v>377</v>
      </c>
      <c r="G304" s="69">
        <v>12</v>
      </c>
      <c r="H304" s="198" t="s">
        <v>2425</v>
      </c>
      <c r="I304" s="198" t="s">
        <v>2426</v>
      </c>
      <c r="J304" s="242" t="s">
        <v>1146</v>
      </c>
      <c r="K304" s="27" t="s">
        <v>303</v>
      </c>
      <c r="L304" s="244" t="s">
        <v>1150</v>
      </c>
      <c r="M304" s="245">
        <v>240</v>
      </c>
      <c r="N304" s="245">
        <v>240</v>
      </c>
      <c r="O304" s="310" t="s">
        <v>1162</v>
      </c>
      <c r="P304" s="62"/>
      <c r="Q304" s="30" t="str">
        <f t="shared" si="5"/>
        <v>Venture</v>
      </c>
      <c r="R304" s="62"/>
      <c r="S304" s="30"/>
      <c r="T304" s="204" t="s">
        <v>1778</v>
      </c>
      <c r="U304" s="313">
        <v>43528</v>
      </c>
      <c r="V304" s="204" t="s">
        <v>1684</v>
      </c>
      <c r="W304" s="244" t="s">
        <v>1150</v>
      </c>
      <c r="X304" s="245">
        <v>240</v>
      </c>
      <c r="Y304" s="245">
        <v>240</v>
      </c>
      <c r="Z304" s="204" t="s">
        <v>1168</v>
      </c>
      <c r="AA304" s="204" t="s">
        <v>1169</v>
      </c>
      <c r="AB304" s="244" t="s">
        <v>1150</v>
      </c>
      <c r="AC304" s="245">
        <v>240</v>
      </c>
      <c r="AD304" s="245">
        <v>240</v>
      </c>
    </row>
    <row r="305" spans="1:30" ht="25.5" hidden="1" x14ac:dyDescent="0.25">
      <c r="A305" s="204" t="s">
        <v>1558</v>
      </c>
      <c r="B305" s="38" t="s">
        <v>380</v>
      </c>
      <c r="C305" s="70" t="s">
        <v>363</v>
      </c>
      <c r="D305" s="65" t="s">
        <v>371</v>
      </c>
      <c r="E305" s="64" t="s">
        <v>381</v>
      </c>
      <c r="F305" s="64" t="s">
        <v>382</v>
      </c>
      <c r="G305" s="32">
        <v>12</v>
      </c>
      <c r="H305" s="198" t="s">
        <v>2422</v>
      </c>
      <c r="I305" s="198" t="s">
        <v>2423</v>
      </c>
      <c r="J305" s="240" t="s">
        <v>1142</v>
      </c>
      <c r="K305" s="27" t="s">
        <v>303</v>
      </c>
      <c r="L305" s="244" t="s">
        <v>1150</v>
      </c>
      <c r="M305" s="245">
        <v>240</v>
      </c>
      <c r="N305" s="245">
        <v>240</v>
      </c>
      <c r="O305" s="222" t="s">
        <v>1162</v>
      </c>
      <c r="P305" s="34"/>
      <c r="Q305" s="30" t="str">
        <f t="shared" si="5"/>
        <v>Venture</v>
      </c>
      <c r="R305" s="34"/>
      <c r="S305" s="31"/>
      <c r="T305" s="204" t="s">
        <v>1778</v>
      </c>
      <c r="U305" s="313"/>
      <c r="V305" s="204"/>
      <c r="W305" s="244" t="s">
        <v>1150</v>
      </c>
      <c r="X305" s="245">
        <v>240</v>
      </c>
      <c r="Y305" s="245">
        <v>240</v>
      </c>
      <c r="Z305" s="204" t="s">
        <v>1166</v>
      </c>
      <c r="AA305" s="204" t="s">
        <v>1167</v>
      </c>
      <c r="AB305" s="244" t="s">
        <v>1150</v>
      </c>
      <c r="AC305" s="245">
        <v>240</v>
      </c>
      <c r="AD305" s="245">
        <v>240</v>
      </c>
    </row>
    <row r="306" spans="1:30" hidden="1" x14ac:dyDescent="0.25">
      <c r="A306" s="204" t="s">
        <v>1559</v>
      </c>
      <c r="B306" s="38" t="s">
        <v>779</v>
      </c>
      <c r="C306" s="67" t="s">
        <v>780</v>
      </c>
      <c r="D306" s="238" t="s">
        <v>364</v>
      </c>
      <c r="E306" s="68" t="s">
        <v>781</v>
      </c>
      <c r="F306" s="68">
        <v>7322783</v>
      </c>
      <c r="G306" s="69">
        <v>12</v>
      </c>
      <c r="H306" s="747">
        <v>43172</v>
      </c>
      <c r="I306" s="747">
        <v>43537</v>
      </c>
      <c r="J306" s="240" t="s">
        <v>1142</v>
      </c>
      <c r="K306" s="27" t="s">
        <v>303</v>
      </c>
      <c r="L306" s="244" t="s">
        <v>1149</v>
      </c>
      <c r="M306" s="245">
        <v>100</v>
      </c>
      <c r="N306" s="245">
        <v>80</v>
      </c>
      <c r="O306" s="222" t="s">
        <v>1162</v>
      </c>
      <c r="P306" s="62"/>
      <c r="Q306" s="30" t="str">
        <f t="shared" si="5"/>
        <v>Venture</v>
      </c>
      <c r="R306" s="62"/>
      <c r="S306" s="30"/>
      <c r="T306" s="204" t="s">
        <v>1778</v>
      </c>
      <c r="U306" s="313"/>
      <c r="V306" s="204"/>
      <c r="W306" s="244" t="s">
        <v>1149</v>
      </c>
      <c r="X306" s="245">
        <v>100</v>
      </c>
      <c r="Y306" s="245">
        <v>80</v>
      </c>
      <c r="Z306" s="204" t="s">
        <v>1166</v>
      </c>
      <c r="AA306" s="204" t="s">
        <v>1167</v>
      </c>
      <c r="AB306" s="244" t="s">
        <v>1149</v>
      </c>
      <c r="AC306" s="245">
        <v>100</v>
      </c>
      <c r="AD306" s="245">
        <v>80</v>
      </c>
    </row>
    <row r="307" spans="1:30" hidden="1" x14ac:dyDescent="0.25">
      <c r="A307" s="204" t="s">
        <v>1560</v>
      </c>
      <c r="B307" s="38" t="s">
        <v>782</v>
      </c>
      <c r="C307" s="67" t="s">
        <v>780</v>
      </c>
      <c r="D307" s="238" t="s">
        <v>364</v>
      </c>
      <c r="E307" s="68" t="s">
        <v>781</v>
      </c>
      <c r="F307" s="68">
        <v>7322786</v>
      </c>
      <c r="G307" s="69">
        <v>12</v>
      </c>
      <c r="H307" s="198" t="s">
        <v>2422</v>
      </c>
      <c r="I307" s="198" t="s">
        <v>2423</v>
      </c>
      <c r="J307" s="240" t="s">
        <v>1142</v>
      </c>
      <c r="K307" s="27" t="s">
        <v>303</v>
      </c>
      <c r="L307" s="244" t="s">
        <v>1149</v>
      </c>
      <c r="M307" s="245">
        <v>100</v>
      </c>
      <c r="N307" s="245">
        <v>80</v>
      </c>
      <c r="O307" s="222" t="s">
        <v>1162</v>
      </c>
      <c r="P307" s="62"/>
      <c r="Q307" s="30" t="str">
        <f t="shared" si="5"/>
        <v>Venture</v>
      </c>
      <c r="R307" s="62"/>
      <c r="S307" s="30"/>
      <c r="T307" s="204" t="s">
        <v>1778</v>
      </c>
      <c r="U307" s="313">
        <v>43593</v>
      </c>
      <c r="V307" s="204" t="s">
        <v>1689</v>
      </c>
      <c r="W307" s="244" t="s">
        <v>1149</v>
      </c>
      <c r="X307" s="245">
        <v>100</v>
      </c>
      <c r="Y307" s="245">
        <v>80</v>
      </c>
      <c r="Z307" s="204" t="s">
        <v>1166</v>
      </c>
      <c r="AA307" s="204" t="s">
        <v>1167</v>
      </c>
      <c r="AB307" s="244" t="s">
        <v>1149</v>
      </c>
      <c r="AC307" s="245">
        <v>100</v>
      </c>
      <c r="AD307" s="245">
        <v>80</v>
      </c>
    </row>
    <row r="308" spans="1:30" hidden="1" x14ac:dyDescent="0.25">
      <c r="A308" s="204" t="s">
        <v>1561</v>
      </c>
      <c r="B308" s="38" t="s">
        <v>783</v>
      </c>
      <c r="C308" s="67" t="s">
        <v>780</v>
      </c>
      <c r="D308" s="238" t="s">
        <v>364</v>
      </c>
      <c r="E308" s="68" t="s">
        <v>781</v>
      </c>
      <c r="F308" s="68">
        <v>14354687</v>
      </c>
      <c r="G308" s="69">
        <v>12</v>
      </c>
      <c r="H308" s="198" t="s">
        <v>2422</v>
      </c>
      <c r="I308" s="198" t="s">
        <v>2423</v>
      </c>
      <c r="J308" s="240" t="s">
        <v>1142</v>
      </c>
      <c r="K308" s="27" t="s">
        <v>303</v>
      </c>
      <c r="L308" s="244" t="s">
        <v>1149</v>
      </c>
      <c r="M308" s="245">
        <v>100</v>
      </c>
      <c r="N308" s="245">
        <v>80</v>
      </c>
      <c r="O308" s="222" t="s">
        <v>1162</v>
      </c>
      <c r="P308" s="62"/>
      <c r="Q308" s="30" t="str">
        <f t="shared" si="5"/>
        <v>Venture</v>
      </c>
      <c r="R308" s="62"/>
      <c r="S308" s="30"/>
      <c r="T308" s="204" t="s">
        <v>1778</v>
      </c>
      <c r="U308" s="313">
        <v>43593</v>
      </c>
      <c r="V308" s="204" t="s">
        <v>1689</v>
      </c>
      <c r="W308" s="244" t="s">
        <v>1149</v>
      </c>
      <c r="X308" s="245">
        <v>100</v>
      </c>
      <c r="Y308" s="245">
        <v>80</v>
      </c>
      <c r="Z308" s="204" t="s">
        <v>1166</v>
      </c>
      <c r="AA308" s="204" t="s">
        <v>1167</v>
      </c>
      <c r="AB308" s="244" t="s">
        <v>1149</v>
      </c>
      <c r="AC308" s="245">
        <v>100</v>
      </c>
      <c r="AD308" s="245">
        <v>80</v>
      </c>
    </row>
    <row r="309" spans="1:30" hidden="1" x14ac:dyDescent="0.25">
      <c r="A309" s="204" t="s">
        <v>1562</v>
      </c>
      <c r="B309" s="38" t="s">
        <v>784</v>
      </c>
      <c r="C309" s="67" t="s">
        <v>780</v>
      </c>
      <c r="D309" s="238" t="s">
        <v>364</v>
      </c>
      <c r="E309" s="68" t="s">
        <v>781</v>
      </c>
      <c r="F309" s="68">
        <v>14354682</v>
      </c>
      <c r="G309" s="69">
        <v>12</v>
      </c>
      <c r="H309" s="198" t="s">
        <v>2422</v>
      </c>
      <c r="I309" s="198" t="s">
        <v>2423</v>
      </c>
      <c r="J309" s="240" t="s">
        <v>1142</v>
      </c>
      <c r="K309" s="27" t="s">
        <v>303</v>
      </c>
      <c r="L309" s="244" t="s">
        <v>1149</v>
      </c>
      <c r="M309" s="245">
        <v>100</v>
      </c>
      <c r="N309" s="245">
        <v>80</v>
      </c>
      <c r="O309" s="222" t="s">
        <v>1162</v>
      </c>
      <c r="P309" s="62"/>
      <c r="Q309" s="30" t="str">
        <f t="shared" si="5"/>
        <v>Venture</v>
      </c>
      <c r="R309" s="62"/>
      <c r="S309" s="30"/>
      <c r="T309" s="204" t="s">
        <v>1778</v>
      </c>
      <c r="U309" s="313">
        <v>43593</v>
      </c>
      <c r="V309" s="204" t="s">
        <v>1689</v>
      </c>
      <c r="W309" s="244" t="s">
        <v>1149</v>
      </c>
      <c r="X309" s="245">
        <v>100</v>
      </c>
      <c r="Y309" s="245">
        <v>80</v>
      </c>
      <c r="Z309" s="204" t="s">
        <v>1166</v>
      </c>
      <c r="AA309" s="204" t="s">
        <v>1167</v>
      </c>
      <c r="AB309" s="244" t="s">
        <v>1149</v>
      </c>
      <c r="AC309" s="245">
        <v>100</v>
      </c>
      <c r="AD309" s="245">
        <v>80</v>
      </c>
    </row>
    <row r="310" spans="1:30" hidden="1" x14ac:dyDescent="0.25">
      <c r="A310" s="204" t="s">
        <v>1563</v>
      </c>
      <c r="B310" s="38" t="s">
        <v>785</v>
      </c>
      <c r="C310" s="67" t="s">
        <v>780</v>
      </c>
      <c r="D310" s="238" t="s">
        <v>364</v>
      </c>
      <c r="E310" s="68" t="s">
        <v>781</v>
      </c>
      <c r="F310" s="68">
        <v>14354698</v>
      </c>
      <c r="G310" s="69">
        <v>12</v>
      </c>
      <c r="H310" s="198" t="s">
        <v>2422</v>
      </c>
      <c r="I310" s="198" t="s">
        <v>2423</v>
      </c>
      <c r="J310" s="240" t="s">
        <v>1142</v>
      </c>
      <c r="K310" s="27" t="s">
        <v>303</v>
      </c>
      <c r="L310" s="244" t="s">
        <v>1149</v>
      </c>
      <c r="M310" s="245">
        <v>100</v>
      </c>
      <c r="N310" s="245">
        <v>80</v>
      </c>
      <c r="O310" s="222" t="s">
        <v>1162</v>
      </c>
      <c r="P310" s="62"/>
      <c r="Q310" s="30" t="str">
        <f t="shared" si="5"/>
        <v>Venture</v>
      </c>
      <c r="R310" s="62"/>
      <c r="S310" s="30"/>
      <c r="T310" s="204" t="s">
        <v>1778</v>
      </c>
      <c r="U310" s="313">
        <v>43593</v>
      </c>
      <c r="V310" s="204" t="s">
        <v>1689</v>
      </c>
      <c r="W310" s="244" t="s">
        <v>1149</v>
      </c>
      <c r="X310" s="245">
        <v>100</v>
      </c>
      <c r="Y310" s="245">
        <v>80</v>
      </c>
      <c r="Z310" s="204" t="s">
        <v>1166</v>
      </c>
      <c r="AA310" s="204" t="s">
        <v>1167</v>
      </c>
      <c r="AB310" s="244" t="s">
        <v>1149</v>
      </c>
      <c r="AC310" s="245">
        <v>100</v>
      </c>
      <c r="AD310" s="245">
        <v>80</v>
      </c>
    </row>
    <row r="311" spans="1:30" ht="25.5" hidden="1" x14ac:dyDescent="0.25">
      <c r="A311" s="204" t="s">
        <v>1564</v>
      </c>
      <c r="B311" s="38" t="s">
        <v>786</v>
      </c>
      <c r="C311" s="238" t="s">
        <v>787</v>
      </c>
      <c r="D311" s="238" t="s">
        <v>788</v>
      </c>
      <c r="E311" s="239" t="s">
        <v>789</v>
      </c>
      <c r="F311" s="239" t="s">
        <v>790</v>
      </c>
      <c r="G311" s="69">
        <v>12</v>
      </c>
      <c r="H311" s="198" t="s">
        <v>2428</v>
      </c>
      <c r="I311" s="198" t="s">
        <v>2429</v>
      </c>
      <c r="J311" s="242" t="s">
        <v>1147</v>
      </c>
      <c r="K311" s="27" t="s">
        <v>303</v>
      </c>
      <c r="L311" s="244" t="s">
        <v>1150</v>
      </c>
      <c r="M311" s="245">
        <v>432</v>
      </c>
      <c r="N311" s="245">
        <v>432</v>
      </c>
      <c r="O311" s="222" t="s">
        <v>1161</v>
      </c>
      <c r="P311" s="62"/>
      <c r="Q311" s="30" t="str">
        <f t="shared" si="5"/>
        <v>Venture</v>
      </c>
      <c r="R311" s="62"/>
      <c r="S311" s="30"/>
      <c r="T311" s="204" t="s">
        <v>1778</v>
      </c>
      <c r="U311" s="313">
        <v>43735</v>
      </c>
      <c r="V311" s="204" t="s">
        <v>1872</v>
      </c>
      <c r="W311" s="244" t="s">
        <v>1150</v>
      </c>
      <c r="X311" s="245">
        <v>432</v>
      </c>
      <c r="Y311" s="245">
        <v>432</v>
      </c>
      <c r="Z311" s="204" t="s">
        <v>1164</v>
      </c>
      <c r="AA311" s="204" t="s">
        <v>1165</v>
      </c>
      <c r="AB311" s="244" t="s">
        <v>1150</v>
      </c>
      <c r="AC311" s="245">
        <v>432</v>
      </c>
      <c r="AD311" s="245">
        <v>432</v>
      </c>
    </row>
    <row r="312" spans="1:30" hidden="1" x14ac:dyDescent="0.25">
      <c r="A312" s="204" t="s">
        <v>1565</v>
      </c>
      <c r="B312" s="71" t="s">
        <v>791</v>
      </c>
      <c r="C312" s="72" t="s">
        <v>792</v>
      </c>
      <c r="D312" s="73" t="s">
        <v>793</v>
      </c>
      <c r="E312" s="74" t="s">
        <v>794</v>
      </c>
      <c r="F312" s="75" t="s">
        <v>795</v>
      </c>
      <c r="G312" s="27" t="s">
        <v>796</v>
      </c>
      <c r="H312" s="198" t="s">
        <v>2403</v>
      </c>
      <c r="I312" s="198" t="s">
        <v>2404</v>
      </c>
      <c r="J312" s="240" t="s">
        <v>1144</v>
      </c>
      <c r="K312" s="27" t="s">
        <v>303</v>
      </c>
      <c r="L312" s="244" t="s">
        <v>1150</v>
      </c>
      <c r="M312" s="245">
        <v>180</v>
      </c>
      <c r="N312" s="245">
        <v>180</v>
      </c>
      <c r="O312" s="222" t="s">
        <v>1161</v>
      </c>
      <c r="P312" s="62"/>
      <c r="Q312" s="30" t="str">
        <f t="shared" si="5"/>
        <v>Venture</v>
      </c>
      <c r="R312" s="313">
        <v>43838</v>
      </c>
      <c r="S312" s="313" t="s">
        <v>2324</v>
      </c>
      <c r="T312" s="204" t="s">
        <v>1778</v>
      </c>
      <c r="U312" s="313">
        <v>43838</v>
      </c>
      <c r="V312" s="204"/>
      <c r="W312" s="244" t="s">
        <v>1150</v>
      </c>
      <c r="X312" s="245">
        <v>180</v>
      </c>
      <c r="Y312" s="245">
        <v>180</v>
      </c>
      <c r="Z312" s="204" t="s">
        <v>1158</v>
      </c>
      <c r="AA312" s="204" t="s">
        <v>1159</v>
      </c>
      <c r="AB312" s="244" t="s">
        <v>1150</v>
      </c>
      <c r="AC312" s="245">
        <v>180</v>
      </c>
      <c r="AD312" s="245">
        <v>180</v>
      </c>
    </row>
    <row r="313" spans="1:30" s="297" customFormat="1" ht="51" hidden="1" x14ac:dyDescent="0.25">
      <c r="A313" s="272" t="s">
        <v>1566</v>
      </c>
      <c r="B313" s="273" t="s">
        <v>797</v>
      </c>
      <c r="C313" s="274" t="s">
        <v>798</v>
      </c>
      <c r="D313" s="275" t="s">
        <v>81</v>
      </c>
      <c r="E313" s="276" t="s">
        <v>638</v>
      </c>
      <c r="F313" s="277">
        <v>97019</v>
      </c>
      <c r="G313" s="278">
        <v>12</v>
      </c>
      <c r="H313" s="345" t="s">
        <v>2396</v>
      </c>
      <c r="I313" s="345" t="s">
        <v>2397</v>
      </c>
      <c r="J313" s="279" t="s">
        <v>1148</v>
      </c>
      <c r="K313" s="27" t="s">
        <v>303</v>
      </c>
      <c r="L313" s="281" t="s">
        <v>1150</v>
      </c>
      <c r="M313" s="282">
        <v>160</v>
      </c>
      <c r="N313" s="282">
        <v>160</v>
      </c>
      <c r="O313" s="283" t="s">
        <v>1160</v>
      </c>
      <c r="P313" s="284" t="s">
        <v>1677</v>
      </c>
      <c r="Q313" s="490" t="str">
        <f t="shared" si="5"/>
        <v>Venture</v>
      </c>
      <c r="R313" s="284"/>
      <c r="S313" s="500"/>
      <c r="T313" s="315" t="s">
        <v>1778</v>
      </c>
      <c r="U313" s="314">
        <v>43546</v>
      </c>
      <c r="V313" s="272" t="s">
        <v>1687</v>
      </c>
      <c r="W313" s="281" t="s">
        <v>1150</v>
      </c>
      <c r="X313" s="282">
        <v>160</v>
      </c>
      <c r="Y313" s="282">
        <v>160</v>
      </c>
      <c r="Z313" s="272" t="s">
        <v>333</v>
      </c>
      <c r="AA313" s="272" t="s">
        <v>333</v>
      </c>
      <c r="AB313" s="281" t="s">
        <v>1125</v>
      </c>
      <c r="AC313" s="282"/>
      <c r="AD313" s="272"/>
    </row>
    <row r="314" spans="1:30" s="297" customFormat="1" ht="51" hidden="1" x14ac:dyDescent="0.25">
      <c r="A314" s="272" t="s">
        <v>1567</v>
      </c>
      <c r="B314" s="273" t="s">
        <v>799</v>
      </c>
      <c r="C314" s="274" t="s">
        <v>798</v>
      </c>
      <c r="D314" s="275" t="s">
        <v>81</v>
      </c>
      <c r="E314" s="276" t="s">
        <v>638</v>
      </c>
      <c r="F314" s="277">
        <v>97020</v>
      </c>
      <c r="G314" s="278">
        <v>12</v>
      </c>
      <c r="H314" s="345" t="s">
        <v>2396</v>
      </c>
      <c r="I314" s="345" t="s">
        <v>2397</v>
      </c>
      <c r="J314" s="279" t="s">
        <v>1148</v>
      </c>
      <c r="K314" s="27" t="s">
        <v>303</v>
      </c>
      <c r="L314" s="281" t="s">
        <v>1150</v>
      </c>
      <c r="M314" s="282">
        <v>160</v>
      </c>
      <c r="N314" s="282">
        <v>160</v>
      </c>
      <c r="O314" s="283" t="s">
        <v>1160</v>
      </c>
      <c r="P314" s="284" t="s">
        <v>1677</v>
      </c>
      <c r="Q314" s="490" t="str">
        <f t="shared" si="5"/>
        <v>Venture</v>
      </c>
      <c r="R314" s="284"/>
      <c r="S314" s="500"/>
      <c r="T314" s="315" t="s">
        <v>1778</v>
      </c>
      <c r="U314" s="314">
        <v>43546</v>
      </c>
      <c r="V314" s="272" t="s">
        <v>1687</v>
      </c>
      <c r="W314" s="281" t="s">
        <v>1150</v>
      </c>
      <c r="X314" s="282">
        <v>160</v>
      </c>
      <c r="Y314" s="282">
        <v>160</v>
      </c>
      <c r="Z314" s="272" t="s">
        <v>333</v>
      </c>
      <c r="AA314" s="272" t="s">
        <v>333</v>
      </c>
      <c r="AB314" s="281" t="s">
        <v>1125</v>
      </c>
      <c r="AC314" s="282"/>
      <c r="AD314" s="272"/>
    </row>
    <row r="315" spans="1:30" s="297" customFormat="1" ht="51" hidden="1" x14ac:dyDescent="0.25">
      <c r="A315" s="272" t="s">
        <v>1568</v>
      </c>
      <c r="B315" s="273" t="s">
        <v>800</v>
      </c>
      <c r="C315" s="274" t="s">
        <v>798</v>
      </c>
      <c r="D315" s="275" t="s">
        <v>81</v>
      </c>
      <c r="E315" s="276" t="s">
        <v>99</v>
      </c>
      <c r="F315" s="277">
        <v>97015</v>
      </c>
      <c r="G315" s="278">
        <v>12</v>
      </c>
      <c r="H315" s="345" t="s">
        <v>2396</v>
      </c>
      <c r="I315" s="345" t="s">
        <v>2397</v>
      </c>
      <c r="J315" s="279" t="s">
        <v>1148</v>
      </c>
      <c r="K315" s="27" t="s">
        <v>303</v>
      </c>
      <c r="L315" s="281" t="s">
        <v>1150</v>
      </c>
      <c r="M315" s="282">
        <v>160</v>
      </c>
      <c r="N315" s="282">
        <v>160</v>
      </c>
      <c r="O315" s="283" t="s">
        <v>1160</v>
      </c>
      <c r="P315" s="284" t="s">
        <v>1677</v>
      </c>
      <c r="Q315" s="490" t="str">
        <f t="shared" si="5"/>
        <v>Venture</v>
      </c>
      <c r="R315" s="284"/>
      <c r="S315" s="500"/>
      <c r="T315" s="315" t="s">
        <v>1778</v>
      </c>
      <c r="U315" s="314">
        <v>43546</v>
      </c>
      <c r="V315" s="272" t="s">
        <v>1687</v>
      </c>
      <c r="W315" s="281" t="s">
        <v>1150</v>
      </c>
      <c r="X315" s="282">
        <v>160</v>
      </c>
      <c r="Y315" s="282">
        <v>160</v>
      </c>
      <c r="Z315" s="272" t="s">
        <v>333</v>
      </c>
      <c r="AA315" s="272" t="s">
        <v>333</v>
      </c>
      <c r="AB315" s="281" t="s">
        <v>1125</v>
      </c>
      <c r="AC315" s="282"/>
      <c r="AD315" s="272"/>
    </row>
    <row r="316" spans="1:30" s="297" customFormat="1" ht="51" hidden="1" x14ac:dyDescent="0.25">
      <c r="A316" s="272" t="s">
        <v>1569</v>
      </c>
      <c r="B316" s="273" t="s">
        <v>801</v>
      </c>
      <c r="C316" s="274" t="s">
        <v>798</v>
      </c>
      <c r="D316" s="275" t="s">
        <v>81</v>
      </c>
      <c r="E316" s="276" t="s">
        <v>99</v>
      </c>
      <c r="F316" s="277">
        <v>97016</v>
      </c>
      <c r="G316" s="278">
        <v>12</v>
      </c>
      <c r="H316" s="345" t="s">
        <v>2396</v>
      </c>
      <c r="I316" s="345" t="s">
        <v>2397</v>
      </c>
      <c r="J316" s="279" t="s">
        <v>1148</v>
      </c>
      <c r="K316" s="27" t="s">
        <v>303</v>
      </c>
      <c r="L316" s="281" t="s">
        <v>1150</v>
      </c>
      <c r="M316" s="282">
        <v>160</v>
      </c>
      <c r="N316" s="282">
        <v>160</v>
      </c>
      <c r="O316" s="283" t="s">
        <v>1160</v>
      </c>
      <c r="P316" s="284" t="s">
        <v>1677</v>
      </c>
      <c r="Q316" s="490" t="str">
        <f t="shared" si="5"/>
        <v>Venture</v>
      </c>
      <c r="R316" s="284"/>
      <c r="S316" s="500"/>
      <c r="T316" s="315" t="s">
        <v>1778</v>
      </c>
      <c r="U316" s="314">
        <v>43546</v>
      </c>
      <c r="V316" s="272" t="s">
        <v>1687</v>
      </c>
      <c r="W316" s="281" t="s">
        <v>1150</v>
      </c>
      <c r="X316" s="282">
        <v>160</v>
      </c>
      <c r="Y316" s="282">
        <v>160</v>
      </c>
      <c r="Z316" s="272" t="s">
        <v>333</v>
      </c>
      <c r="AA316" s="272" t="s">
        <v>333</v>
      </c>
      <c r="AB316" s="281" t="s">
        <v>1125</v>
      </c>
      <c r="AC316" s="282"/>
      <c r="AD316" s="272"/>
    </row>
    <row r="317" spans="1:30" s="297" customFormat="1" ht="51" hidden="1" x14ac:dyDescent="0.25">
      <c r="A317" s="272" t="s">
        <v>1570</v>
      </c>
      <c r="B317" s="273" t="s">
        <v>802</v>
      </c>
      <c r="C317" s="274" t="s">
        <v>798</v>
      </c>
      <c r="D317" s="275" t="s">
        <v>81</v>
      </c>
      <c r="E317" s="276" t="s">
        <v>99</v>
      </c>
      <c r="F317" s="277">
        <v>97017</v>
      </c>
      <c r="G317" s="278">
        <v>12</v>
      </c>
      <c r="H317" s="345" t="s">
        <v>2396</v>
      </c>
      <c r="I317" s="345" t="s">
        <v>2397</v>
      </c>
      <c r="J317" s="279" t="s">
        <v>1148</v>
      </c>
      <c r="K317" s="27" t="s">
        <v>303</v>
      </c>
      <c r="L317" s="281" t="s">
        <v>1150</v>
      </c>
      <c r="M317" s="282">
        <v>160</v>
      </c>
      <c r="N317" s="282">
        <v>160</v>
      </c>
      <c r="O317" s="283" t="s">
        <v>1160</v>
      </c>
      <c r="P317" s="284" t="s">
        <v>1677</v>
      </c>
      <c r="Q317" s="490" t="str">
        <f t="shared" si="5"/>
        <v>Venture</v>
      </c>
      <c r="R317" s="284"/>
      <c r="S317" s="500"/>
      <c r="T317" s="315" t="s">
        <v>1778</v>
      </c>
      <c r="U317" s="314">
        <v>43546</v>
      </c>
      <c r="V317" s="272" t="s">
        <v>1687</v>
      </c>
      <c r="W317" s="281" t="s">
        <v>1150</v>
      </c>
      <c r="X317" s="282">
        <v>160</v>
      </c>
      <c r="Y317" s="282">
        <v>160</v>
      </c>
      <c r="Z317" s="272" t="s">
        <v>333</v>
      </c>
      <c r="AA317" s="272" t="s">
        <v>333</v>
      </c>
      <c r="AB317" s="281" t="s">
        <v>1125</v>
      </c>
      <c r="AC317" s="282"/>
      <c r="AD317" s="272"/>
    </row>
    <row r="318" spans="1:30" s="297" customFormat="1" ht="51" hidden="1" x14ac:dyDescent="0.25">
      <c r="A318" s="272" t="s">
        <v>1571</v>
      </c>
      <c r="B318" s="273" t="s">
        <v>803</v>
      </c>
      <c r="C318" s="274" t="s">
        <v>798</v>
      </c>
      <c r="D318" s="275" t="s">
        <v>81</v>
      </c>
      <c r="E318" s="276" t="s">
        <v>99</v>
      </c>
      <c r="F318" s="277">
        <v>97018</v>
      </c>
      <c r="G318" s="278">
        <v>12</v>
      </c>
      <c r="H318" s="345" t="s">
        <v>2396</v>
      </c>
      <c r="I318" s="345" t="s">
        <v>2397</v>
      </c>
      <c r="J318" s="279" t="s">
        <v>1148</v>
      </c>
      <c r="K318" s="27" t="s">
        <v>303</v>
      </c>
      <c r="L318" s="281" t="s">
        <v>1150</v>
      </c>
      <c r="M318" s="282">
        <v>160</v>
      </c>
      <c r="N318" s="282">
        <v>160</v>
      </c>
      <c r="O318" s="283" t="s">
        <v>1160</v>
      </c>
      <c r="P318" s="284" t="s">
        <v>1677</v>
      </c>
      <c r="Q318" s="490" t="str">
        <f t="shared" si="5"/>
        <v>Venture</v>
      </c>
      <c r="R318" s="284"/>
      <c r="S318" s="500"/>
      <c r="T318" s="315" t="s">
        <v>1778</v>
      </c>
      <c r="U318" s="314">
        <v>43546</v>
      </c>
      <c r="V318" s="272" t="s">
        <v>1687</v>
      </c>
      <c r="W318" s="281" t="s">
        <v>1150</v>
      </c>
      <c r="X318" s="282">
        <v>160</v>
      </c>
      <c r="Y318" s="282">
        <v>160</v>
      </c>
      <c r="Z318" s="272" t="s">
        <v>333</v>
      </c>
      <c r="AA318" s="272" t="s">
        <v>333</v>
      </c>
      <c r="AB318" s="281" t="s">
        <v>1125</v>
      </c>
      <c r="AC318" s="282"/>
      <c r="AD318" s="272"/>
    </row>
    <row r="319" spans="1:30" s="297" customFormat="1" ht="51" hidden="1" x14ac:dyDescent="0.25">
      <c r="A319" s="272" t="s">
        <v>1572</v>
      </c>
      <c r="B319" s="273" t="s">
        <v>804</v>
      </c>
      <c r="C319" s="274" t="s">
        <v>805</v>
      </c>
      <c r="D319" s="305" t="s">
        <v>364</v>
      </c>
      <c r="E319" s="280" t="s">
        <v>806</v>
      </c>
      <c r="F319" s="277">
        <v>97010</v>
      </c>
      <c r="G319" s="278">
        <v>12</v>
      </c>
      <c r="H319" s="345" t="s">
        <v>2396</v>
      </c>
      <c r="I319" s="345" t="s">
        <v>2397</v>
      </c>
      <c r="J319" s="279" t="s">
        <v>1148</v>
      </c>
      <c r="K319" s="27" t="s">
        <v>303</v>
      </c>
      <c r="L319" s="281" t="s">
        <v>1150</v>
      </c>
      <c r="M319" s="282">
        <v>240</v>
      </c>
      <c r="N319" s="282">
        <v>240</v>
      </c>
      <c r="O319" s="283" t="s">
        <v>1160</v>
      </c>
      <c r="P319" s="284" t="s">
        <v>1677</v>
      </c>
      <c r="Q319" s="490" t="str">
        <f t="shared" si="5"/>
        <v>Venture</v>
      </c>
      <c r="R319" s="284"/>
      <c r="S319" s="500"/>
      <c r="T319" s="315" t="s">
        <v>1778</v>
      </c>
      <c r="U319" s="314">
        <v>43546</v>
      </c>
      <c r="V319" s="272" t="s">
        <v>1687</v>
      </c>
      <c r="W319" s="281" t="s">
        <v>1150</v>
      </c>
      <c r="X319" s="282">
        <v>240</v>
      </c>
      <c r="Y319" s="282">
        <v>240</v>
      </c>
      <c r="Z319" s="272" t="s">
        <v>333</v>
      </c>
      <c r="AA319" s="272" t="s">
        <v>333</v>
      </c>
      <c r="AB319" s="281" t="s">
        <v>1125</v>
      </c>
      <c r="AC319" s="282"/>
      <c r="AD319" s="272"/>
    </row>
    <row r="320" spans="1:30" s="297" customFormat="1" ht="51" hidden="1" x14ac:dyDescent="0.25">
      <c r="A320" s="272" t="s">
        <v>1573</v>
      </c>
      <c r="B320" s="273" t="s">
        <v>807</v>
      </c>
      <c r="C320" s="274" t="s">
        <v>805</v>
      </c>
      <c r="D320" s="305" t="s">
        <v>364</v>
      </c>
      <c r="E320" s="280" t="s">
        <v>806</v>
      </c>
      <c r="F320" s="277">
        <v>97011</v>
      </c>
      <c r="G320" s="278">
        <v>12</v>
      </c>
      <c r="H320" s="345" t="s">
        <v>2396</v>
      </c>
      <c r="I320" s="345" t="s">
        <v>2397</v>
      </c>
      <c r="J320" s="279" t="s">
        <v>1148</v>
      </c>
      <c r="K320" s="27" t="s">
        <v>303</v>
      </c>
      <c r="L320" s="281" t="s">
        <v>1150</v>
      </c>
      <c r="M320" s="282">
        <v>240</v>
      </c>
      <c r="N320" s="282">
        <v>240</v>
      </c>
      <c r="O320" s="283" t="s">
        <v>1160</v>
      </c>
      <c r="P320" s="284" t="s">
        <v>1677</v>
      </c>
      <c r="Q320" s="490" t="str">
        <f t="shared" si="5"/>
        <v>Venture</v>
      </c>
      <c r="R320" s="284"/>
      <c r="S320" s="500"/>
      <c r="T320" s="315" t="s">
        <v>1778</v>
      </c>
      <c r="U320" s="314">
        <v>43546</v>
      </c>
      <c r="V320" s="272" t="s">
        <v>1687</v>
      </c>
      <c r="W320" s="281" t="s">
        <v>1150</v>
      </c>
      <c r="X320" s="282">
        <v>240</v>
      </c>
      <c r="Y320" s="282">
        <v>240</v>
      </c>
      <c r="Z320" s="272" t="s">
        <v>333</v>
      </c>
      <c r="AA320" s="272" t="s">
        <v>333</v>
      </c>
      <c r="AB320" s="281" t="s">
        <v>1125</v>
      </c>
      <c r="AC320" s="282"/>
      <c r="AD320" s="272"/>
    </row>
    <row r="321" spans="1:30" s="297" customFormat="1" ht="51" hidden="1" x14ac:dyDescent="0.25">
      <c r="A321" s="272" t="s">
        <v>1574</v>
      </c>
      <c r="B321" s="273" t="s">
        <v>808</v>
      </c>
      <c r="C321" s="274" t="s">
        <v>805</v>
      </c>
      <c r="D321" s="305" t="s">
        <v>364</v>
      </c>
      <c r="E321" s="280" t="s">
        <v>63</v>
      </c>
      <c r="F321" s="277">
        <v>97012</v>
      </c>
      <c r="G321" s="278">
        <v>12</v>
      </c>
      <c r="H321" s="345" t="s">
        <v>2396</v>
      </c>
      <c r="I321" s="345" t="s">
        <v>2397</v>
      </c>
      <c r="J321" s="279" t="s">
        <v>1148</v>
      </c>
      <c r="K321" s="27" t="s">
        <v>303</v>
      </c>
      <c r="L321" s="281" t="s">
        <v>1150</v>
      </c>
      <c r="M321" s="282">
        <v>240</v>
      </c>
      <c r="N321" s="282">
        <v>240</v>
      </c>
      <c r="O321" s="283" t="s">
        <v>1160</v>
      </c>
      <c r="P321" s="284" t="s">
        <v>1677</v>
      </c>
      <c r="Q321" s="490" t="str">
        <f t="shared" si="5"/>
        <v>Venture</v>
      </c>
      <c r="R321" s="284"/>
      <c r="S321" s="500"/>
      <c r="T321" s="315" t="s">
        <v>1778</v>
      </c>
      <c r="U321" s="314">
        <v>43546</v>
      </c>
      <c r="V321" s="272" t="s">
        <v>1687</v>
      </c>
      <c r="W321" s="281" t="s">
        <v>1150</v>
      </c>
      <c r="X321" s="282">
        <v>240</v>
      </c>
      <c r="Y321" s="282">
        <v>240</v>
      </c>
      <c r="Z321" s="272" t="s">
        <v>333</v>
      </c>
      <c r="AA321" s="272" t="s">
        <v>333</v>
      </c>
      <c r="AB321" s="281" t="s">
        <v>1125</v>
      </c>
      <c r="AC321" s="282"/>
      <c r="AD321" s="272"/>
    </row>
    <row r="322" spans="1:30" s="297" customFormat="1" ht="51" hidden="1" x14ac:dyDescent="0.25">
      <c r="A322" s="272" t="s">
        <v>1575</v>
      </c>
      <c r="B322" s="273" t="s">
        <v>810</v>
      </c>
      <c r="C322" s="274" t="s">
        <v>805</v>
      </c>
      <c r="D322" s="305" t="s">
        <v>364</v>
      </c>
      <c r="E322" s="280" t="s">
        <v>63</v>
      </c>
      <c r="F322" s="277">
        <v>97013</v>
      </c>
      <c r="G322" s="278">
        <v>12</v>
      </c>
      <c r="H322" s="345" t="s">
        <v>2396</v>
      </c>
      <c r="I322" s="345" t="s">
        <v>2397</v>
      </c>
      <c r="J322" s="279" t="s">
        <v>1148</v>
      </c>
      <c r="K322" s="27" t="s">
        <v>303</v>
      </c>
      <c r="L322" s="281" t="s">
        <v>1150</v>
      </c>
      <c r="M322" s="282">
        <v>240</v>
      </c>
      <c r="N322" s="282">
        <v>240</v>
      </c>
      <c r="O322" s="283" t="s">
        <v>1160</v>
      </c>
      <c r="P322" s="284" t="s">
        <v>1677</v>
      </c>
      <c r="Q322" s="490" t="str">
        <f t="shared" si="5"/>
        <v>Venture</v>
      </c>
      <c r="R322" s="284"/>
      <c r="S322" s="500"/>
      <c r="T322" s="315" t="s">
        <v>1778</v>
      </c>
      <c r="U322" s="314">
        <v>43546</v>
      </c>
      <c r="V322" s="272" t="s">
        <v>1687</v>
      </c>
      <c r="W322" s="281" t="s">
        <v>1150</v>
      </c>
      <c r="X322" s="282">
        <v>240</v>
      </c>
      <c r="Y322" s="282">
        <v>240</v>
      </c>
      <c r="Z322" s="272" t="s">
        <v>333</v>
      </c>
      <c r="AA322" s="272" t="s">
        <v>333</v>
      </c>
      <c r="AB322" s="281" t="s">
        <v>1125</v>
      </c>
      <c r="AC322" s="282"/>
      <c r="AD322" s="272"/>
    </row>
    <row r="323" spans="1:30" s="297" customFormat="1" ht="51" hidden="1" x14ac:dyDescent="0.25">
      <c r="A323" s="272" t="s">
        <v>1576</v>
      </c>
      <c r="B323" s="273" t="s">
        <v>811</v>
      </c>
      <c r="C323" s="274" t="s">
        <v>741</v>
      </c>
      <c r="D323" s="305" t="s">
        <v>28</v>
      </c>
      <c r="E323" s="280" t="s">
        <v>46</v>
      </c>
      <c r="F323" s="277">
        <v>97025</v>
      </c>
      <c r="G323" s="278">
        <v>12</v>
      </c>
      <c r="H323" s="345" t="s">
        <v>2396</v>
      </c>
      <c r="I323" s="345" t="s">
        <v>2397</v>
      </c>
      <c r="J323" s="279" t="s">
        <v>1148</v>
      </c>
      <c r="K323" s="27" t="s">
        <v>303</v>
      </c>
      <c r="L323" s="281" t="s">
        <v>1150</v>
      </c>
      <c r="M323" s="282">
        <v>144</v>
      </c>
      <c r="N323" s="282">
        <v>144</v>
      </c>
      <c r="O323" s="283" t="s">
        <v>1160</v>
      </c>
      <c r="P323" s="284" t="s">
        <v>1677</v>
      </c>
      <c r="Q323" s="490" t="str">
        <f t="shared" si="5"/>
        <v>Venture</v>
      </c>
      <c r="R323" s="284"/>
      <c r="S323" s="500"/>
      <c r="T323" s="315" t="s">
        <v>1778</v>
      </c>
      <c r="U323" s="314">
        <v>43546</v>
      </c>
      <c r="V323" s="272" t="s">
        <v>1687</v>
      </c>
      <c r="W323" s="281" t="s">
        <v>1150</v>
      </c>
      <c r="X323" s="282">
        <v>144</v>
      </c>
      <c r="Y323" s="282">
        <v>144</v>
      </c>
      <c r="Z323" s="272" t="s">
        <v>333</v>
      </c>
      <c r="AA323" s="272" t="s">
        <v>333</v>
      </c>
      <c r="AB323" s="281" t="s">
        <v>1125</v>
      </c>
      <c r="AC323" s="282"/>
      <c r="AD323" s="272"/>
    </row>
    <row r="324" spans="1:30" s="297" customFormat="1" ht="51" hidden="1" x14ac:dyDescent="0.25">
      <c r="A324" s="272" t="s">
        <v>1577</v>
      </c>
      <c r="B324" s="273" t="s">
        <v>812</v>
      </c>
      <c r="C324" s="286" t="s">
        <v>813</v>
      </c>
      <c r="D324" s="305" t="s">
        <v>28</v>
      </c>
      <c r="E324" s="280" t="s">
        <v>29</v>
      </c>
      <c r="F324" s="277">
        <v>97026</v>
      </c>
      <c r="G324" s="278">
        <v>12</v>
      </c>
      <c r="H324" s="345" t="s">
        <v>2396</v>
      </c>
      <c r="I324" s="345" t="s">
        <v>2397</v>
      </c>
      <c r="J324" s="279" t="s">
        <v>1148</v>
      </c>
      <c r="K324" s="27" t="s">
        <v>303</v>
      </c>
      <c r="L324" s="281" t="s">
        <v>1150</v>
      </c>
      <c r="M324" s="282">
        <v>250</v>
      </c>
      <c r="N324" s="282">
        <v>250</v>
      </c>
      <c r="O324" s="283" t="s">
        <v>1160</v>
      </c>
      <c r="P324" s="284" t="s">
        <v>1677</v>
      </c>
      <c r="Q324" s="490" t="str">
        <f t="shared" si="5"/>
        <v>Venture</v>
      </c>
      <c r="R324" s="284"/>
      <c r="S324" s="500"/>
      <c r="T324" s="315" t="s">
        <v>1778</v>
      </c>
      <c r="U324" s="314">
        <v>43546</v>
      </c>
      <c r="V324" s="272" t="s">
        <v>1687</v>
      </c>
      <c r="W324" s="281" t="s">
        <v>1150</v>
      </c>
      <c r="X324" s="282">
        <v>250</v>
      </c>
      <c r="Y324" s="282">
        <v>250</v>
      </c>
      <c r="Z324" s="272" t="s">
        <v>333</v>
      </c>
      <c r="AA324" s="272" t="s">
        <v>333</v>
      </c>
      <c r="AB324" s="281" t="s">
        <v>1125</v>
      </c>
      <c r="AC324" s="282"/>
      <c r="AD324" s="272"/>
    </row>
    <row r="325" spans="1:30" s="297" customFormat="1" ht="51" hidden="1" x14ac:dyDescent="0.25">
      <c r="A325" s="272" t="s">
        <v>1578</v>
      </c>
      <c r="B325" s="273" t="s">
        <v>815</v>
      </c>
      <c r="C325" s="274" t="s">
        <v>748</v>
      </c>
      <c r="D325" s="305" t="s">
        <v>52</v>
      </c>
      <c r="E325" s="280" t="s">
        <v>816</v>
      </c>
      <c r="F325" s="277">
        <v>97024</v>
      </c>
      <c r="G325" s="278">
        <v>12</v>
      </c>
      <c r="H325" s="345" t="s">
        <v>2396</v>
      </c>
      <c r="I325" s="345" t="s">
        <v>2397</v>
      </c>
      <c r="J325" s="279" t="s">
        <v>1148</v>
      </c>
      <c r="K325" s="27" t="s">
        <v>303</v>
      </c>
      <c r="L325" s="281" t="s">
        <v>1150</v>
      </c>
      <c r="M325" s="282">
        <v>200</v>
      </c>
      <c r="N325" s="282">
        <v>200</v>
      </c>
      <c r="O325" s="283" t="s">
        <v>1160</v>
      </c>
      <c r="P325" s="284" t="s">
        <v>1677</v>
      </c>
      <c r="Q325" s="490" t="str">
        <f t="shared" si="5"/>
        <v>Venture</v>
      </c>
      <c r="R325" s="284"/>
      <c r="S325" s="500"/>
      <c r="T325" s="315" t="s">
        <v>1778</v>
      </c>
      <c r="U325" s="314">
        <v>43546</v>
      </c>
      <c r="V325" s="272" t="s">
        <v>1687</v>
      </c>
      <c r="W325" s="281" t="s">
        <v>1150</v>
      </c>
      <c r="X325" s="282">
        <v>200</v>
      </c>
      <c r="Y325" s="282">
        <v>200</v>
      </c>
      <c r="Z325" s="272" t="s">
        <v>333</v>
      </c>
      <c r="AA325" s="272" t="s">
        <v>333</v>
      </c>
      <c r="AB325" s="281" t="s">
        <v>1125</v>
      </c>
      <c r="AC325" s="282"/>
      <c r="AD325" s="272"/>
    </row>
    <row r="326" spans="1:30" s="297" customFormat="1" ht="51" hidden="1" x14ac:dyDescent="0.25">
      <c r="A326" s="272" t="s">
        <v>1579</v>
      </c>
      <c r="B326" s="273" t="s">
        <v>817</v>
      </c>
      <c r="C326" s="274" t="s">
        <v>818</v>
      </c>
      <c r="D326" s="285" t="s">
        <v>819</v>
      </c>
      <c r="E326" s="280" t="s">
        <v>820</v>
      </c>
      <c r="F326" s="277">
        <v>97014</v>
      </c>
      <c r="G326" s="278">
        <v>12</v>
      </c>
      <c r="H326" s="345" t="s">
        <v>2419</v>
      </c>
      <c r="I326" s="345" t="s">
        <v>2420</v>
      </c>
      <c r="J326" s="279" t="s">
        <v>1142</v>
      </c>
      <c r="K326" s="27" t="s">
        <v>303</v>
      </c>
      <c r="L326" s="281" t="s">
        <v>1150</v>
      </c>
      <c r="M326" s="282">
        <v>185</v>
      </c>
      <c r="N326" s="282">
        <v>185</v>
      </c>
      <c r="O326" s="283" t="s">
        <v>1160</v>
      </c>
      <c r="P326" s="284" t="s">
        <v>1677</v>
      </c>
      <c r="Q326" s="490" t="str">
        <f t="shared" si="5"/>
        <v>Venture</v>
      </c>
      <c r="R326" s="284"/>
      <c r="S326" s="500"/>
      <c r="T326" s="315" t="s">
        <v>1778</v>
      </c>
      <c r="U326" s="314">
        <v>43593</v>
      </c>
      <c r="V326" s="315" t="s">
        <v>1689</v>
      </c>
      <c r="W326" s="281" t="s">
        <v>1150</v>
      </c>
      <c r="X326" s="282">
        <v>185</v>
      </c>
      <c r="Y326" s="282">
        <v>185</v>
      </c>
      <c r="Z326" s="272" t="s">
        <v>333</v>
      </c>
      <c r="AA326" s="272" t="s">
        <v>333</v>
      </c>
      <c r="AB326" s="281" t="s">
        <v>1125</v>
      </c>
      <c r="AC326" s="282"/>
      <c r="AD326" s="272"/>
    </row>
    <row r="327" spans="1:30" s="297" customFormat="1" ht="51" hidden="1" x14ac:dyDescent="0.25">
      <c r="A327" s="272" t="s">
        <v>1580</v>
      </c>
      <c r="B327" s="273" t="s">
        <v>821</v>
      </c>
      <c r="C327" s="274" t="s">
        <v>822</v>
      </c>
      <c r="D327" s="274" t="s">
        <v>87</v>
      </c>
      <c r="E327" s="280" t="s">
        <v>824</v>
      </c>
      <c r="F327" s="277">
        <v>97021</v>
      </c>
      <c r="G327" s="278">
        <v>12</v>
      </c>
      <c r="H327" s="345" t="s">
        <v>2396</v>
      </c>
      <c r="I327" s="345" t="s">
        <v>2397</v>
      </c>
      <c r="J327" s="279" t="s">
        <v>1148</v>
      </c>
      <c r="K327" s="27" t="s">
        <v>303</v>
      </c>
      <c r="L327" s="281" t="s">
        <v>1150</v>
      </c>
      <c r="M327" s="282">
        <v>270</v>
      </c>
      <c r="N327" s="282">
        <v>270</v>
      </c>
      <c r="O327" s="283" t="s">
        <v>1160</v>
      </c>
      <c r="P327" s="284" t="s">
        <v>1677</v>
      </c>
      <c r="Q327" s="490" t="str">
        <f t="shared" ref="Q327:Q390" si="6">T327</f>
        <v>Venture</v>
      </c>
      <c r="R327" s="284"/>
      <c r="S327" s="500"/>
      <c r="T327" s="315" t="s">
        <v>1778</v>
      </c>
      <c r="U327" s="314">
        <v>43546</v>
      </c>
      <c r="V327" s="272" t="s">
        <v>1687</v>
      </c>
      <c r="W327" s="281" t="s">
        <v>1150</v>
      </c>
      <c r="X327" s="282">
        <v>270</v>
      </c>
      <c r="Y327" s="282">
        <v>270</v>
      </c>
      <c r="Z327" s="272" t="s">
        <v>333</v>
      </c>
      <c r="AA327" s="272" t="s">
        <v>333</v>
      </c>
      <c r="AB327" s="281" t="s">
        <v>1125</v>
      </c>
      <c r="AC327" s="282"/>
      <c r="AD327" s="272"/>
    </row>
    <row r="328" spans="1:30" s="297" customFormat="1" ht="51" hidden="1" x14ac:dyDescent="0.25">
      <c r="A328" s="272" t="s">
        <v>1581</v>
      </c>
      <c r="B328" s="273" t="s">
        <v>825</v>
      </c>
      <c r="C328" s="274" t="s">
        <v>822</v>
      </c>
      <c r="D328" s="274" t="s">
        <v>87</v>
      </c>
      <c r="E328" s="280" t="s">
        <v>824</v>
      </c>
      <c r="F328" s="277">
        <v>97022</v>
      </c>
      <c r="G328" s="278">
        <v>12</v>
      </c>
      <c r="H328" s="345" t="s">
        <v>2396</v>
      </c>
      <c r="I328" s="345" t="s">
        <v>2397</v>
      </c>
      <c r="J328" s="279" t="s">
        <v>1148</v>
      </c>
      <c r="K328" s="27" t="s">
        <v>303</v>
      </c>
      <c r="L328" s="281" t="s">
        <v>1150</v>
      </c>
      <c r="M328" s="282">
        <v>270</v>
      </c>
      <c r="N328" s="282">
        <v>270</v>
      </c>
      <c r="O328" s="283" t="s">
        <v>1160</v>
      </c>
      <c r="P328" s="284" t="s">
        <v>1677</v>
      </c>
      <c r="Q328" s="490" t="str">
        <f t="shared" si="6"/>
        <v>Venture</v>
      </c>
      <c r="R328" s="284"/>
      <c r="S328" s="500"/>
      <c r="T328" s="315" t="s">
        <v>1778</v>
      </c>
      <c r="U328" s="314">
        <v>43546</v>
      </c>
      <c r="V328" s="272" t="s">
        <v>1687</v>
      </c>
      <c r="W328" s="281" t="s">
        <v>1150</v>
      </c>
      <c r="X328" s="282">
        <v>270</v>
      </c>
      <c r="Y328" s="282">
        <v>270</v>
      </c>
      <c r="Z328" s="272" t="s">
        <v>333</v>
      </c>
      <c r="AA328" s="272" t="s">
        <v>333</v>
      </c>
      <c r="AB328" s="281" t="s">
        <v>1125</v>
      </c>
      <c r="AC328" s="282"/>
      <c r="AD328" s="272"/>
    </row>
    <row r="329" spans="1:30" s="297" customFormat="1" ht="51" hidden="1" x14ac:dyDescent="0.25">
      <c r="A329" s="272" t="s">
        <v>1582</v>
      </c>
      <c r="B329" s="273" t="s">
        <v>826</v>
      </c>
      <c r="C329" s="274" t="s">
        <v>827</v>
      </c>
      <c r="D329" s="274" t="s">
        <v>87</v>
      </c>
      <c r="E329" s="280" t="s">
        <v>828</v>
      </c>
      <c r="F329" s="277">
        <v>97023</v>
      </c>
      <c r="G329" s="278">
        <v>12</v>
      </c>
      <c r="H329" s="345" t="s">
        <v>2396</v>
      </c>
      <c r="I329" s="345" t="s">
        <v>2397</v>
      </c>
      <c r="J329" s="279" t="s">
        <v>1148</v>
      </c>
      <c r="K329" s="27" t="s">
        <v>303</v>
      </c>
      <c r="L329" s="281" t="s">
        <v>1150</v>
      </c>
      <c r="M329" s="282">
        <v>270</v>
      </c>
      <c r="N329" s="282">
        <v>270</v>
      </c>
      <c r="O329" s="283" t="s">
        <v>1160</v>
      </c>
      <c r="P329" s="284" t="s">
        <v>1677</v>
      </c>
      <c r="Q329" s="490" t="str">
        <f t="shared" si="6"/>
        <v>Venture</v>
      </c>
      <c r="R329" s="284"/>
      <c r="S329" s="500"/>
      <c r="T329" s="315" t="s">
        <v>1778</v>
      </c>
      <c r="U329" s="314">
        <v>43546</v>
      </c>
      <c r="V329" s="272" t="s">
        <v>1687</v>
      </c>
      <c r="W329" s="281" t="s">
        <v>1150</v>
      </c>
      <c r="X329" s="282">
        <v>270</v>
      </c>
      <c r="Y329" s="282">
        <v>270</v>
      </c>
      <c r="Z329" s="272" t="s">
        <v>333</v>
      </c>
      <c r="AA329" s="272" t="s">
        <v>333</v>
      </c>
      <c r="AB329" s="281" t="s">
        <v>1125</v>
      </c>
      <c r="AC329" s="282"/>
      <c r="AD329" s="272"/>
    </row>
    <row r="330" spans="1:30" ht="25.5" hidden="1" x14ac:dyDescent="0.25">
      <c r="A330" s="204" t="s">
        <v>1583</v>
      </c>
      <c r="B330" s="71" t="s">
        <v>298</v>
      </c>
      <c r="C330" s="72" t="s">
        <v>299</v>
      </c>
      <c r="D330" s="227" t="s">
        <v>1673</v>
      </c>
      <c r="E330" s="74" t="s">
        <v>301</v>
      </c>
      <c r="F330" s="75" t="s">
        <v>302</v>
      </c>
      <c r="G330" s="27">
        <v>12</v>
      </c>
      <c r="H330" s="198">
        <v>43587</v>
      </c>
      <c r="I330" s="198">
        <v>43953</v>
      </c>
      <c r="J330" s="240" t="s">
        <v>1139</v>
      </c>
      <c r="K330" s="27" t="s">
        <v>303</v>
      </c>
      <c r="L330" s="244" t="s">
        <v>1150</v>
      </c>
      <c r="M330" s="245">
        <v>0</v>
      </c>
      <c r="N330" s="245">
        <v>0</v>
      </c>
      <c r="O330" s="21" t="s">
        <v>1163</v>
      </c>
      <c r="P330" s="25" t="s">
        <v>306</v>
      </c>
      <c r="Q330" s="30" t="str">
        <f t="shared" si="6"/>
        <v>Venture</v>
      </c>
      <c r="R330" s="25"/>
      <c r="S330" s="501"/>
      <c r="T330" s="204" t="s">
        <v>1778</v>
      </c>
      <c r="U330" s="313"/>
      <c r="V330" s="204"/>
      <c r="W330" s="244" t="s">
        <v>1150</v>
      </c>
      <c r="X330" s="245">
        <v>0</v>
      </c>
      <c r="Y330" s="245">
        <v>0</v>
      </c>
      <c r="Z330" s="204" t="s">
        <v>333</v>
      </c>
      <c r="AA330" s="204" t="s">
        <v>333</v>
      </c>
      <c r="AB330" s="244" t="s">
        <v>1150</v>
      </c>
      <c r="AC330" s="245">
        <v>0</v>
      </c>
      <c r="AD330" s="245">
        <v>0</v>
      </c>
    </row>
    <row r="331" spans="1:30" ht="25.5" hidden="1" x14ac:dyDescent="0.25">
      <c r="A331" s="204" t="s">
        <v>1584</v>
      </c>
      <c r="B331" s="71" t="s">
        <v>308</v>
      </c>
      <c r="C331" s="72" t="s">
        <v>309</v>
      </c>
      <c r="D331" s="227" t="s">
        <v>1673</v>
      </c>
      <c r="E331" s="74" t="s">
        <v>310</v>
      </c>
      <c r="F331" s="75" t="s">
        <v>311</v>
      </c>
      <c r="G331" s="27">
        <v>12</v>
      </c>
      <c r="H331" s="198">
        <v>43587</v>
      </c>
      <c r="I331" s="198">
        <v>43953</v>
      </c>
      <c r="J331" s="240" t="s">
        <v>1139</v>
      </c>
      <c r="K331" s="27" t="s">
        <v>303</v>
      </c>
      <c r="L331" s="244" t="s">
        <v>1150</v>
      </c>
      <c r="M331" s="245">
        <v>0</v>
      </c>
      <c r="N331" s="245">
        <v>0</v>
      </c>
      <c r="O331" s="21" t="s">
        <v>1163</v>
      </c>
      <c r="P331" s="25" t="s">
        <v>306</v>
      </c>
      <c r="Q331" s="30" t="str">
        <f t="shared" si="6"/>
        <v>Venture</v>
      </c>
      <c r="R331" s="25"/>
      <c r="S331" s="501"/>
      <c r="T331" s="204" t="s">
        <v>1778</v>
      </c>
      <c r="U331" s="313"/>
      <c r="V331" s="204"/>
      <c r="W331" s="244" t="s">
        <v>1150</v>
      </c>
      <c r="X331" s="245">
        <v>0</v>
      </c>
      <c r="Y331" s="245">
        <v>0</v>
      </c>
      <c r="Z331" s="204" t="s">
        <v>333</v>
      </c>
      <c r="AA331" s="204" t="s">
        <v>333</v>
      </c>
      <c r="AB331" s="244" t="s">
        <v>1150</v>
      </c>
      <c r="AC331" s="245">
        <v>0</v>
      </c>
      <c r="AD331" s="245">
        <v>0</v>
      </c>
    </row>
    <row r="332" spans="1:30" ht="38.25" hidden="1" x14ac:dyDescent="0.25">
      <c r="A332" s="204" t="s">
        <v>1585</v>
      </c>
      <c r="B332" s="71" t="s">
        <v>312</v>
      </c>
      <c r="C332" s="72" t="s">
        <v>313</v>
      </c>
      <c r="D332" s="238" t="s">
        <v>314</v>
      </c>
      <c r="E332" s="74" t="s">
        <v>315</v>
      </c>
      <c r="F332" s="451">
        <v>435110</v>
      </c>
      <c r="G332" s="27">
        <v>24</v>
      </c>
      <c r="H332" s="198">
        <v>43571</v>
      </c>
      <c r="I332" s="198">
        <v>44302</v>
      </c>
      <c r="J332" s="240" t="s">
        <v>1141</v>
      </c>
      <c r="K332" s="27" t="s">
        <v>303</v>
      </c>
      <c r="L332" s="244" t="s">
        <v>1150</v>
      </c>
      <c r="M332" s="245">
        <v>185</v>
      </c>
      <c r="N332" s="245">
        <v>185</v>
      </c>
      <c r="O332" s="21" t="s">
        <v>1163</v>
      </c>
      <c r="P332" s="26" t="s">
        <v>1679</v>
      </c>
      <c r="Q332" s="30" t="str">
        <f t="shared" si="6"/>
        <v>Venture</v>
      </c>
      <c r="R332" s="26"/>
      <c r="S332" s="502"/>
      <c r="T332" s="204" t="s">
        <v>1778</v>
      </c>
      <c r="U332" s="346">
        <v>43623</v>
      </c>
      <c r="V332" s="204" t="s">
        <v>1787</v>
      </c>
      <c r="W332" s="244" t="s">
        <v>1150</v>
      </c>
      <c r="X332" s="245">
        <v>185</v>
      </c>
      <c r="Y332" s="245">
        <v>185</v>
      </c>
      <c r="Z332" s="204" t="s">
        <v>333</v>
      </c>
      <c r="AA332" s="204" t="s">
        <v>333</v>
      </c>
      <c r="AB332" s="244" t="s">
        <v>1150</v>
      </c>
      <c r="AC332" s="245">
        <v>0</v>
      </c>
      <c r="AD332" s="245">
        <v>0</v>
      </c>
    </row>
    <row r="333" spans="1:30" ht="38.25" hidden="1" x14ac:dyDescent="0.25">
      <c r="A333" s="204" t="s">
        <v>1586</v>
      </c>
      <c r="B333" s="71" t="s">
        <v>322</v>
      </c>
      <c r="C333" s="72" t="s">
        <v>323</v>
      </c>
      <c r="D333" s="73" t="s">
        <v>324</v>
      </c>
      <c r="E333" s="74" t="s">
        <v>325</v>
      </c>
      <c r="F333" s="75">
        <v>90001301209</v>
      </c>
      <c r="G333" s="27">
        <v>15</v>
      </c>
      <c r="H333" s="198">
        <v>43647</v>
      </c>
      <c r="I333" s="198">
        <v>44013</v>
      </c>
      <c r="J333" s="240" t="s">
        <v>1140</v>
      </c>
      <c r="K333" s="27" t="s">
        <v>324</v>
      </c>
      <c r="L333" s="244" t="s">
        <v>1149</v>
      </c>
      <c r="M333" s="245">
        <v>3513.02</v>
      </c>
      <c r="N333" s="245">
        <v>2634.77</v>
      </c>
      <c r="O333" s="27" t="s">
        <v>1161</v>
      </c>
      <c r="P333" s="307" t="s">
        <v>1676</v>
      </c>
      <c r="Q333" s="30" t="str">
        <f t="shared" si="6"/>
        <v>Venture</v>
      </c>
      <c r="R333" s="307"/>
      <c r="S333" s="503"/>
      <c r="T333" s="204" t="s">
        <v>1778</v>
      </c>
      <c r="U333" s="313"/>
      <c r="V333" s="204"/>
      <c r="W333" s="244" t="s">
        <v>1149</v>
      </c>
      <c r="X333" s="245">
        <v>3513.02</v>
      </c>
      <c r="Y333" s="245">
        <v>2634.77</v>
      </c>
      <c r="Z333" s="204" t="s">
        <v>333</v>
      </c>
      <c r="AA333" s="204" t="s">
        <v>1675</v>
      </c>
      <c r="AB333" s="244" t="s">
        <v>1149</v>
      </c>
      <c r="AC333" s="245">
        <v>3513.02</v>
      </c>
      <c r="AD333" s="245">
        <v>2634.77</v>
      </c>
    </row>
    <row r="334" spans="1:30" ht="25.5" hidden="1" x14ac:dyDescent="0.25">
      <c r="A334" s="204" t="s">
        <v>1587</v>
      </c>
      <c r="B334" s="71" t="s">
        <v>331</v>
      </c>
      <c r="C334" s="72" t="s">
        <v>332</v>
      </c>
      <c r="D334" s="238" t="s">
        <v>835</v>
      </c>
      <c r="E334" s="74" t="s">
        <v>333</v>
      </c>
      <c r="F334" s="75" t="s">
        <v>334</v>
      </c>
      <c r="G334" s="27">
        <v>12</v>
      </c>
      <c r="H334" s="198">
        <v>43383</v>
      </c>
      <c r="I334" s="198">
        <v>43748</v>
      </c>
      <c r="J334" s="240" t="s">
        <v>1145</v>
      </c>
      <c r="K334" s="27" t="s">
        <v>1671</v>
      </c>
      <c r="L334" s="244" t="s">
        <v>1150</v>
      </c>
      <c r="M334" s="245">
        <v>0</v>
      </c>
      <c r="N334" s="245">
        <v>0</v>
      </c>
      <c r="O334" s="222" t="s">
        <v>1162</v>
      </c>
      <c r="P334" s="40"/>
      <c r="Q334" s="30" t="str">
        <f t="shared" si="6"/>
        <v>Venture</v>
      </c>
      <c r="R334" s="40"/>
      <c r="S334" s="76"/>
      <c r="T334" s="204" t="s">
        <v>1778</v>
      </c>
      <c r="U334" s="313"/>
      <c r="V334" s="204"/>
      <c r="W334" s="244" t="s">
        <v>1150</v>
      </c>
      <c r="X334" s="245">
        <v>0</v>
      </c>
      <c r="Y334" s="245">
        <v>0</v>
      </c>
      <c r="Z334" s="204" t="s">
        <v>333</v>
      </c>
      <c r="AA334" s="204" t="s">
        <v>333</v>
      </c>
      <c r="AB334" s="244" t="s">
        <v>1150</v>
      </c>
      <c r="AC334" s="245">
        <v>0</v>
      </c>
      <c r="AD334" s="245">
        <v>0</v>
      </c>
    </row>
    <row r="335" spans="1:30" hidden="1" x14ac:dyDescent="0.25">
      <c r="A335" s="204" t="s">
        <v>1588</v>
      </c>
      <c r="B335" s="71" t="s">
        <v>339</v>
      </c>
      <c r="C335" s="72" t="s">
        <v>340</v>
      </c>
      <c r="D335" s="238" t="s">
        <v>835</v>
      </c>
      <c r="E335" s="74">
        <v>186015031</v>
      </c>
      <c r="F335" s="75" t="s">
        <v>341</v>
      </c>
      <c r="G335" s="27">
        <v>12</v>
      </c>
      <c r="H335" s="198">
        <v>43383</v>
      </c>
      <c r="I335" s="198">
        <v>43748</v>
      </c>
      <c r="J335" s="240" t="s">
        <v>1145</v>
      </c>
      <c r="K335" s="27" t="s">
        <v>1671</v>
      </c>
      <c r="L335" s="244" t="s">
        <v>1150</v>
      </c>
      <c r="M335" s="245">
        <v>0</v>
      </c>
      <c r="N335" s="245">
        <v>0</v>
      </c>
      <c r="O335" s="222" t="s">
        <v>1162</v>
      </c>
      <c r="P335" s="40"/>
      <c r="Q335" s="30" t="str">
        <f t="shared" si="6"/>
        <v>Venture</v>
      </c>
      <c r="R335" s="40"/>
      <c r="S335" s="76"/>
      <c r="T335" s="204" t="s">
        <v>1778</v>
      </c>
      <c r="U335" s="313"/>
      <c r="V335" s="204"/>
      <c r="W335" s="244" t="s">
        <v>1150</v>
      </c>
      <c r="X335" s="245">
        <v>0</v>
      </c>
      <c r="Y335" s="245">
        <v>0</v>
      </c>
      <c r="Z335" s="204" t="s">
        <v>333</v>
      </c>
      <c r="AA335" s="204" t="s">
        <v>333</v>
      </c>
      <c r="AB335" s="244" t="s">
        <v>1150</v>
      </c>
      <c r="AC335" s="245">
        <v>0</v>
      </c>
      <c r="AD335" s="245">
        <v>0</v>
      </c>
    </row>
    <row r="336" spans="1:30" ht="25.5" hidden="1" x14ac:dyDescent="0.25">
      <c r="A336" s="204" t="s">
        <v>1589</v>
      </c>
      <c r="B336" s="71" t="s">
        <v>342</v>
      </c>
      <c r="C336" s="72" t="s">
        <v>332</v>
      </c>
      <c r="D336" s="238" t="s">
        <v>835</v>
      </c>
      <c r="E336" s="74" t="s">
        <v>333</v>
      </c>
      <c r="F336" s="75" t="s">
        <v>343</v>
      </c>
      <c r="G336" s="27">
        <v>12</v>
      </c>
      <c r="H336" s="198">
        <v>43385</v>
      </c>
      <c r="I336" s="198">
        <v>43750</v>
      </c>
      <c r="J336" s="240" t="s">
        <v>1145</v>
      </c>
      <c r="K336" s="27" t="s">
        <v>1671</v>
      </c>
      <c r="L336" s="244" t="s">
        <v>1150</v>
      </c>
      <c r="M336" s="245">
        <v>0</v>
      </c>
      <c r="N336" s="245">
        <v>0</v>
      </c>
      <c r="O336" s="222" t="s">
        <v>1162</v>
      </c>
      <c r="P336" s="40"/>
      <c r="Q336" s="30" t="str">
        <f t="shared" si="6"/>
        <v>Venture</v>
      </c>
      <c r="R336" s="40"/>
      <c r="S336" s="76"/>
      <c r="T336" s="204" t="s">
        <v>1778</v>
      </c>
      <c r="U336" s="313"/>
      <c r="V336" s="204"/>
      <c r="W336" s="244" t="s">
        <v>1150</v>
      </c>
      <c r="X336" s="245">
        <v>0</v>
      </c>
      <c r="Y336" s="245">
        <v>0</v>
      </c>
      <c r="Z336" s="204" t="s">
        <v>333</v>
      </c>
      <c r="AA336" s="204" t="s">
        <v>333</v>
      </c>
      <c r="AB336" s="244" t="s">
        <v>1150</v>
      </c>
      <c r="AC336" s="245">
        <v>0</v>
      </c>
      <c r="AD336" s="245">
        <v>0</v>
      </c>
    </row>
    <row r="337" spans="1:30" hidden="1" x14ac:dyDescent="0.25">
      <c r="A337" s="204" t="s">
        <v>1590</v>
      </c>
      <c r="B337" s="71" t="s">
        <v>346</v>
      </c>
      <c r="C337" s="72" t="s">
        <v>340</v>
      </c>
      <c r="D337" s="238" t="s">
        <v>835</v>
      </c>
      <c r="E337" s="74">
        <v>186015031</v>
      </c>
      <c r="F337" s="75" t="s">
        <v>347</v>
      </c>
      <c r="G337" s="27">
        <v>12</v>
      </c>
      <c r="H337" s="198">
        <v>43385</v>
      </c>
      <c r="I337" s="198">
        <v>43750</v>
      </c>
      <c r="J337" s="240" t="s">
        <v>1145</v>
      </c>
      <c r="K337" s="27" t="s">
        <v>1671</v>
      </c>
      <c r="L337" s="244" t="s">
        <v>1150</v>
      </c>
      <c r="M337" s="245">
        <v>0</v>
      </c>
      <c r="N337" s="245">
        <v>0</v>
      </c>
      <c r="O337" s="222" t="s">
        <v>1162</v>
      </c>
      <c r="P337" s="40"/>
      <c r="Q337" s="30" t="str">
        <f t="shared" si="6"/>
        <v>Venture</v>
      </c>
      <c r="R337" s="40"/>
      <c r="S337" s="76"/>
      <c r="T337" s="204" t="s">
        <v>1778</v>
      </c>
      <c r="U337" s="313"/>
      <c r="V337" s="204"/>
      <c r="W337" s="244" t="s">
        <v>1150</v>
      </c>
      <c r="X337" s="245">
        <v>0</v>
      </c>
      <c r="Y337" s="245">
        <v>0</v>
      </c>
      <c r="Z337" s="204" t="s">
        <v>333</v>
      </c>
      <c r="AA337" s="204" t="s">
        <v>333</v>
      </c>
      <c r="AB337" s="244" t="s">
        <v>1150</v>
      </c>
      <c r="AC337" s="245">
        <v>0</v>
      </c>
      <c r="AD337" s="245">
        <v>0</v>
      </c>
    </row>
    <row r="338" spans="1:30" ht="25.5" hidden="1" x14ac:dyDescent="0.25">
      <c r="A338" s="204" t="s">
        <v>1591</v>
      </c>
      <c r="B338" s="71" t="s">
        <v>348</v>
      </c>
      <c r="C338" s="72" t="s">
        <v>332</v>
      </c>
      <c r="D338" s="238" t="s">
        <v>835</v>
      </c>
      <c r="E338" s="74" t="s">
        <v>333</v>
      </c>
      <c r="F338" s="75" t="s">
        <v>349</v>
      </c>
      <c r="G338" s="27">
        <v>12</v>
      </c>
      <c r="H338" s="198">
        <v>43384</v>
      </c>
      <c r="I338" s="198">
        <v>43749</v>
      </c>
      <c r="J338" s="240" t="s">
        <v>1145</v>
      </c>
      <c r="K338" s="27" t="s">
        <v>1671</v>
      </c>
      <c r="L338" s="244" t="s">
        <v>1150</v>
      </c>
      <c r="M338" s="245">
        <v>0</v>
      </c>
      <c r="N338" s="245">
        <v>0</v>
      </c>
      <c r="O338" s="222" t="s">
        <v>1162</v>
      </c>
      <c r="P338" s="40"/>
      <c r="Q338" s="30" t="str">
        <f t="shared" si="6"/>
        <v>Venture</v>
      </c>
      <c r="R338" s="40"/>
      <c r="S338" s="76"/>
      <c r="T338" s="204" t="s">
        <v>1778</v>
      </c>
      <c r="U338" s="313"/>
      <c r="V338" s="204"/>
      <c r="W338" s="244" t="s">
        <v>1150</v>
      </c>
      <c r="X338" s="245">
        <v>0</v>
      </c>
      <c r="Y338" s="245">
        <v>0</v>
      </c>
      <c r="Z338" s="204" t="s">
        <v>333</v>
      </c>
      <c r="AA338" s="204" t="s">
        <v>333</v>
      </c>
      <c r="AB338" s="244" t="s">
        <v>1150</v>
      </c>
      <c r="AC338" s="245">
        <v>0</v>
      </c>
      <c r="AD338" s="245">
        <v>0</v>
      </c>
    </row>
    <row r="339" spans="1:30" hidden="1" x14ac:dyDescent="0.25">
      <c r="A339" s="204" t="s">
        <v>1592</v>
      </c>
      <c r="B339" s="71" t="s">
        <v>352</v>
      </c>
      <c r="C339" s="72" t="s">
        <v>340</v>
      </c>
      <c r="D339" s="238" t="s">
        <v>835</v>
      </c>
      <c r="E339" s="74">
        <v>186015031</v>
      </c>
      <c r="F339" s="75" t="s">
        <v>353</v>
      </c>
      <c r="G339" s="27">
        <v>12</v>
      </c>
      <c r="H339" s="198">
        <v>43384</v>
      </c>
      <c r="I339" s="198">
        <v>43749</v>
      </c>
      <c r="J339" s="240" t="s">
        <v>1145</v>
      </c>
      <c r="K339" s="27" t="s">
        <v>1671</v>
      </c>
      <c r="L339" s="244" t="s">
        <v>1150</v>
      </c>
      <c r="M339" s="245">
        <v>0</v>
      </c>
      <c r="N339" s="245">
        <v>0</v>
      </c>
      <c r="O339" s="222" t="s">
        <v>1162</v>
      </c>
      <c r="P339" s="40"/>
      <c r="Q339" s="30" t="str">
        <f t="shared" si="6"/>
        <v>Venture</v>
      </c>
      <c r="R339" s="40"/>
      <c r="S339" s="76"/>
      <c r="T339" s="204" t="s">
        <v>1778</v>
      </c>
      <c r="U339" s="313"/>
      <c r="V339" s="204"/>
      <c r="W339" s="244" t="s">
        <v>1150</v>
      </c>
      <c r="X339" s="245">
        <v>0</v>
      </c>
      <c r="Y339" s="245">
        <v>0</v>
      </c>
      <c r="Z339" s="204" t="s">
        <v>333</v>
      </c>
      <c r="AA339" s="204" t="s">
        <v>333</v>
      </c>
      <c r="AB339" s="244" t="s">
        <v>1150</v>
      </c>
      <c r="AC339" s="245">
        <v>0</v>
      </c>
      <c r="AD339" s="245">
        <v>0</v>
      </c>
    </row>
    <row r="340" spans="1:30" ht="25.5" hidden="1" x14ac:dyDescent="0.25">
      <c r="A340" s="204" t="s">
        <v>1593</v>
      </c>
      <c r="B340" s="71" t="s">
        <v>354</v>
      </c>
      <c r="C340" s="72" t="s">
        <v>332</v>
      </c>
      <c r="D340" s="238" t="s">
        <v>835</v>
      </c>
      <c r="E340" s="74" t="s">
        <v>333</v>
      </c>
      <c r="F340" s="75" t="s">
        <v>355</v>
      </c>
      <c r="G340" s="27">
        <v>12</v>
      </c>
      <c r="H340" s="198">
        <v>43385</v>
      </c>
      <c r="I340" s="198">
        <v>43750</v>
      </c>
      <c r="J340" s="240" t="s">
        <v>1145</v>
      </c>
      <c r="K340" s="27" t="s">
        <v>1671</v>
      </c>
      <c r="L340" s="244" t="s">
        <v>1150</v>
      </c>
      <c r="M340" s="245">
        <v>0</v>
      </c>
      <c r="N340" s="245">
        <v>0</v>
      </c>
      <c r="O340" s="222" t="s">
        <v>1162</v>
      </c>
      <c r="P340" s="40"/>
      <c r="Q340" s="30" t="str">
        <f t="shared" si="6"/>
        <v>Venture</v>
      </c>
      <c r="R340" s="40"/>
      <c r="S340" s="76"/>
      <c r="T340" s="204" t="s">
        <v>1778</v>
      </c>
      <c r="U340" s="313"/>
      <c r="V340" s="204"/>
      <c r="W340" s="244" t="s">
        <v>1150</v>
      </c>
      <c r="X340" s="245">
        <v>0</v>
      </c>
      <c r="Y340" s="245">
        <v>0</v>
      </c>
      <c r="Z340" s="204" t="s">
        <v>333</v>
      </c>
      <c r="AA340" s="204" t="s">
        <v>333</v>
      </c>
      <c r="AB340" s="244" t="s">
        <v>1150</v>
      </c>
      <c r="AC340" s="245">
        <v>0</v>
      </c>
      <c r="AD340" s="245">
        <v>0</v>
      </c>
    </row>
    <row r="341" spans="1:30" hidden="1" x14ac:dyDescent="0.25">
      <c r="A341" s="204" t="s">
        <v>1594</v>
      </c>
      <c r="B341" s="71" t="s">
        <v>356</v>
      </c>
      <c r="C341" s="72" t="s">
        <v>340</v>
      </c>
      <c r="D341" s="238" t="s">
        <v>835</v>
      </c>
      <c r="E341" s="74">
        <v>186015031</v>
      </c>
      <c r="F341" s="75" t="s">
        <v>357</v>
      </c>
      <c r="G341" s="27">
        <v>12</v>
      </c>
      <c r="H341" s="198">
        <v>43385</v>
      </c>
      <c r="I341" s="198">
        <v>43750</v>
      </c>
      <c r="J341" s="240" t="s">
        <v>1145</v>
      </c>
      <c r="K341" s="27" t="s">
        <v>1671</v>
      </c>
      <c r="L341" s="244" t="s">
        <v>1150</v>
      </c>
      <c r="M341" s="245">
        <v>0</v>
      </c>
      <c r="N341" s="245">
        <v>0</v>
      </c>
      <c r="O341" s="222" t="s">
        <v>1162</v>
      </c>
      <c r="P341" s="40"/>
      <c r="Q341" s="30" t="str">
        <f t="shared" si="6"/>
        <v>Venture</v>
      </c>
      <c r="R341" s="40"/>
      <c r="S341" s="76"/>
      <c r="T341" s="204" t="s">
        <v>1778</v>
      </c>
      <c r="U341" s="313"/>
      <c r="V341" s="204"/>
      <c r="W341" s="244" t="s">
        <v>1150</v>
      </c>
      <c r="X341" s="245">
        <v>0</v>
      </c>
      <c r="Y341" s="245">
        <v>0</v>
      </c>
      <c r="Z341" s="204" t="s">
        <v>333</v>
      </c>
      <c r="AA341" s="204" t="s">
        <v>333</v>
      </c>
      <c r="AB341" s="244" t="s">
        <v>1150</v>
      </c>
      <c r="AC341" s="245">
        <v>0</v>
      </c>
      <c r="AD341" s="245">
        <v>0</v>
      </c>
    </row>
    <row r="342" spans="1:30" ht="25.5" hidden="1" x14ac:dyDescent="0.25">
      <c r="A342" s="204" t="s">
        <v>1595</v>
      </c>
      <c r="B342" s="71" t="s">
        <v>358</v>
      </c>
      <c r="C342" s="72" t="s">
        <v>332</v>
      </c>
      <c r="D342" s="238" t="s">
        <v>835</v>
      </c>
      <c r="E342" s="74" t="s">
        <v>333</v>
      </c>
      <c r="F342" s="75" t="s">
        <v>359</v>
      </c>
      <c r="G342" s="27">
        <v>12</v>
      </c>
      <c r="H342" s="198">
        <v>43384</v>
      </c>
      <c r="I342" s="198">
        <v>43749</v>
      </c>
      <c r="J342" s="240" t="s">
        <v>1145</v>
      </c>
      <c r="K342" s="27" t="s">
        <v>1671</v>
      </c>
      <c r="L342" s="244" t="s">
        <v>1150</v>
      </c>
      <c r="M342" s="245">
        <v>0</v>
      </c>
      <c r="N342" s="245">
        <v>0</v>
      </c>
      <c r="O342" s="222" t="s">
        <v>1162</v>
      </c>
      <c r="P342" s="40"/>
      <c r="Q342" s="30" t="str">
        <f t="shared" si="6"/>
        <v>Venture</v>
      </c>
      <c r="R342" s="40"/>
      <c r="S342" s="76"/>
      <c r="T342" s="204" t="s">
        <v>1778</v>
      </c>
      <c r="U342" s="313"/>
      <c r="V342" s="204"/>
      <c r="W342" s="244" t="s">
        <v>1150</v>
      </c>
      <c r="X342" s="245">
        <v>0</v>
      </c>
      <c r="Y342" s="245">
        <v>0</v>
      </c>
      <c r="Z342" s="204" t="s">
        <v>333</v>
      </c>
      <c r="AA342" s="204" t="s">
        <v>333</v>
      </c>
      <c r="AB342" s="244" t="s">
        <v>1150</v>
      </c>
      <c r="AC342" s="245">
        <v>0</v>
      </c>
      <c r="AD342" s="245">
        <v>0</v>
      </c>
    </row>
    <row r="343" spans="1:30" hidden="1" x14ac:dyDescent="0.25">
      <c r="A343" s="204" t="s">
        <v>1596</v>
      </c>
      <c r="B343" s="71" t="s">
        <v>360</v>
      </c>
      <c r="C343" s="72" t="s">
        <v>340</v>
      </c>
      <c r="D343" s="238" t="s">
        <v>835</v>
      </c>
      <c r="E343" s="74">
        <v>800000204</v>
      </c>
      <c r="F343" s="75" t="s">
        <v>361</v>
      </c>
      <c r="G343" s="27">
        <v>12</v>
      </c>
      <c r="H343" s="198">
        <v>43384</v>
      </c>
      <c r="I343" s="198">
        <v>43749</v>
      </c>
      <c r="J343" s="240" t="s">
        <v>1145</v>
      </c>
      <c r="K343" s="27" t="s">
        <v>1671</v>
      </c>
      <c r="L343" s="244" t="s">
        <v>1150</v>
      </c>
      <c r="M343" s="245">
        <v>0</v>
      </c>
      <c r="N343" s="245">
        <v>0</v>
      </c>
      <c r="O343" s="222" t="s">
        <v>1162</v>
      </c>
      <c r="P343" s="40"/>
      <c r="Q343" s="30" t="str">
        <f t="shared" si="6"/>
        <v>Venture</v>
      </c>
      <c r="R343" s="40"/>
      <c r="S343" s="76"/>
      <c r="T343" s="204" t="s">
        <v>1778</v>
      </c>
      <c r="U343" s="313"/>
      <c r="V343" s="204"/>
      <c r="W343" s="244" t="s">
        <v>1150</v>
      </c>
      <c r="X343" s="245">
        <v>0</v>
      </c>
      <c r="Y343" s="245">
        <v>0</v>
      </c>
      <c r="Z343" s="204" t="s">
        <v>333</v>
      </c>
      <c r="AA343" s="204" t="s">
        <v>333</v>
      </c>
      <c r="AB343" s="244" t="s">
        <v>1150</v>
      </c>
      <c r="AC343" s="245">
        <v>0</v>
      </c>
      <c r="AD343" s="245">
        <v>0</v>
      </c>
    </row>
    <row r="344" spans="1:30" hidden="1" x14ac:dyDescent="0.25">
      <c r="A344" s="204" t="s">
        <v>1597</v>
      </c>
      <c r="B344" s="71" t="s">
        <v>362</v>
      </c>
      <c r="C344" s="72" t="s">
        <v>363</v>
      </c>
      <c r="D344" s="73" t="s">
        <v>364</v>
      </c>
      <c r="E344" s="74">
        <v>19032</v>
      </c>
      <c r="F344" s="75" t="s">
        <v>366</v>
      </c>
      <c r="G344" s="27">
        <v>12</v>
      </c>
      <c r="H344" s="198">
        <v>43656</v>
      </c>
      <c r="I344" s="198">
        <v>44022</v>
      </c>
      <c r="J344" s="240" t="s">
        <v>1140</v>
      </c>
      <c r="K344" s="27" t="s">
        <v>1671</v>
      </c>
      <c r="L344" s="244" t="s">
        <v>1150</v>
      </c>
      <c r="M344" s="245">
        <v>240</v>
      </c>
      <c r="N344" s="245">
        <v>240</v>
      </c>
      <c r="O344" s="222" t="s">
        <v>1162</v>
      </c>
      <c r="P344" s="40"/>
      <c r="Q344" s="30" t="str">
        <f t="shared" si="6"/>
        <v>Venture</v>
      </c>
      <c r="R344" s="40"/>
      <c r="S344" s="76"/>
      <c r="T344" s="204" t="s">
        <v>1778</v>
      </c>
      <c r="U344" s="313">
        <v>43707</v>
      </c>
      <c r="V344" s="204" t="s">
        <v>1868</v>
      </c>
      <c r="W344" s="244" t="s">
        <v>1150</v>
      </c>
      <c r="X344" s="245">
        <v>240</v>
      </c>
      <c r="Y344" s="245">
        <v>240</v>
      </c>
      <c r="Z344" s="204" t="s">
        <v>333</v>
      </c>
      <c r="AA344" s="204" t="s">
        <v>333</v>
      </c>
      <c r="AB344" s="244" t="s">
        <v>1150</v>
      </c>
      <c r="AC344" s="245">
        <v>0</v>
      </c>
      <c r="AD344" s="245">
        <v>0</v>
      </c>
    </row>
    <row r="345" spans="1:30" hidden="1" x14ac:dyDescent="0.25">
      <c r="A345" s="204" t="s">
        <v>1598</v>
      </c>
      <c r="B345" s="71" t="s">
        <v>370</v>
      </c>
      <c r="C345" s="72" t="s">
        <v>363</v>
      </c>
      <c r="D345" s="73" t="s">
        <v>371</v>
      </c>
      <c r="E345" s="74" t="s">
        <v>372</v>
      </c>
      <c r="F345" s="75" t="s">
        <v>373</v>
      </c>
      <c r="G345" s="27">
        <v>12</v>
      </c>
      <c r="H345" s="198">
        <v>43412</v>
      </c>
      <c r="I345" s="198">
        <v>43777</v>
      </c>
      <c r="J345" s="240" t="s">
        <v>1144</v>
      </c>
      <c r="K345" s="27" t="s">
        <v>1671</v>
      </c>
      <c r="L345" s="244" t="s">
        <v>1150</v>
      </c>
      <c r="M345" s="245">
        <v>0</v>
      </c>
      <c r="N345" s="245">
        <v>0</v>
      </c>
      <c r="O345" s="222" t="s">
        <v>1162</v>
      </c>
      <c r="P345" s="40"/>
      <c r="Q345" s="30" t="str">
        <f t="shared" si="6"/>
        <v>Venture</v>
      </c>
      <c r="R345" s="40"/>
      <c r="S345" s="76"/>
      <c r="T345" s="204" t="s">
        <v>1778</v>
      </c>
      <c r="U345" s="313"/>
      <c r="V345" s="204"/>
      <c r="W345" s="244" t="s">
        <v>1150</v>
      </c>
      <c r="X345" s="245">
        <v>0</v>
      </c>
      <c r="Y345" s="245">
        <v>0</v>
      </c>
      <c r="Z345" s="204" t="s">
        <v>333</v>
      </c>
      <c r="AA345" s="204" t="s">
        <v>333</v>
      </c>
      <c r="AB345" s="244" t="s">
        <v>1150</v>
      </c>
      <c r="AC345" s="245">
        <v>0</v>
      </c>
      <c r="AD345" s="245">
        <v>0</v>
      </c>
    </row>
    <row r="346" spans="1:30" hidden="1" x14ac:dyDescent="0.25">
      <c r="A346" s="204" t="s">
        <v>1599</v>
      </c>
      <c r="B346" s="71" t="s">
        <v>380</v>
      </c>
      <c r="C346" s="72" t="s">
        <v>363</v>
      </c>
      <c r="D346" s="73" t="s">
        <v>371</v>
      </c>
      <c r="E346" s="74" t="s">
        <v>381</v>
      </c>
      <c r="F346" s="75" t="s">
        <v>382</v>
      </c>
      <c r="G346" s="27">
        <v>12</v>
      </c>
      <c r="H346" s="198">
        <v>43529</v>
      </c>
      <c r="I346" s="198">
        <v>43895</v>
      </c>
      <c r="J346" s="240" t="s">
        <v>1142</v>
      </c>
      <c r="K346" s="27" t="s">
        <v>1671</v>
      </c>
      <c r="L346" s="244" t="s">
        <v>1150</v>
      </c>
      <c r="M346" s="245">
        <v>0</v>
      </c>
      <c r="N346" s="245">
        <v>0</v>
      </c>
      <c r="O346" s="222" t="s">
        <v>1162</v>
      </c>
      <c r="P346" s="40"/>
      <c r="Q346" s="30" t="str">
        <f t="shared" si="6"/>
        <v>Venture</v>
      </c>
      <c r="R346" s="40"/>
      <c r="S346" s="76"/>
      <c r="T346" s="204" t="s">
        <v>1778</v>
      </c>
      <c r="U346" s="313"/>
      <c r="V346" s="204"/>
      <c r="W346" s="244" t="s">
        <v>1150</v>
      </c>
      <c r="X346" s="245">
        <v>0</v>
      </c>
      <c r="Y346" s="245">
        <v>0</v>
      </c>
      <c r="Z346" s="204" t="s">
        <v>333</v>
      </c>
      <c r="AA346" s="204" t="s">
        <v>333</v>
      </c>
      <c r="AB346" s="244" t="s">
        <v>1150</v>
      </c>
      <c r="AC346" s="245">
        <v>0</v>
      </c>
      <c r="AD346" s="245">
        <v>0</v>
      </c>
    </row>
    <row r="347" spans="1:30" hidden="1" x14ac:dyDescent="0.25">
      <c r="A347" s="204" t="s">
        <v>1600</v>
      </c>
      <c r="B347" s="71" t="s">
        <v>385</v>
      </c>
      <c r="C347" s="72" t="s">
        <v>386</v>
      </c>
      <c r="D347" s="238" t="s">
        <v>835</v>
      </c>
      <c r="E347" s="74" t="s">
        <v>387</v>
      </c>
      <c r="F347" s="75" t="s">
        <v>388</v>
      </c>
      <c r="G347" s="27">
        <v>12</v>
      </c>
      <c r="H347" s="198">
        <v>43551</v>
      </c>
      <c r="I347" s="198">
        <v>43917</v>
      </c>
      <c r="J347" s="240" t="s">
        <v>1142</v>
      </c>
      <c r="K347" s="27" t="s">
        <v>1671</v>
      </c>
      <c r="L347" s="244" t="s">
        <v>1150</v>
      </c>
      <c r="M347" s="245">
        <v>0</v>
      </c>
      <c r="N347" s="245">
        <v>0</v>
      </c>
      <c r="O347" s="222" t="s">
        <v>1162</v>
      </c>
      <c r="P347" s="40"/>
      <c r="Q347" s="30" t="str">
        <f t="shared" si="6"/>
        <v>Venture</v>
      </c>
      <c r="R347" s="40"/>
      <c r="S347" s="76"/>
      <c r="T347" s="204" t="s">
        <v>1778</v>
      </c>
      <c r="U347" s="313"/>
      <c r="V347" s="204"/>
      <c r="W347" s="244" t="s">
        <v>1150</v>
      </c>
      <c r="X347" s="245">
        <v>0</v>
      </c>
      <c r="Y347" s="245">
        <v>0</v>
      </c>
      <c r="Z347" s="204" t="s">
        <v>333</v>
      </c>
      <c r="AA347" s="204" t="s">
        <v>333</v>
      </c>
      <c r="AB347" s="244" t="s">
        <v>1150</v>
      </c>
      <c r="AC347" s="245">
        <v>0</v>
      </c>
      <c r="AD347" s="245">
        <v>0</v>
      </c>
    </row>
    <row r="348" spans="1:30" hidden="1" x14ac:dyDescent="0.25">
      <c r="A348" s="204" t="s">
        <v>1601</v>
      </c>
      <c r="B348" s="71" t="s">
        <v>391</v>
      </c>
      <c r="C348" s="72" t="s">
        <v>386</v>
      </c>
      <c r="D348" s="238" t="s">
        <v>835</v>
      </c>
      <c r="E348" s="74" t="s">
        <v>387</v>
      </c>
      <c r="F348" s="75" t="s">
        <v>392</v>
      </c>
      <c r="G348" s="27">
        <v>12</v>
      </c>
      <c r="H348" s="198">
        <v>43551</v>
      </c>
      <c r="I348" s="198">
        <v>43917</v>
      </c>
      <c r="J348" s="240" t="s">
        <v>1142</v>
      </c>
      <c r="K348" s="27" t="s">
        <v>1671</v>
      </c>
      <c r="L348" s="244" t="s">
        <v>1150</v>
      </c>
      <c r="M348" s="245">
        <v>0</v>
      </c>
      <c r="N348" s="245">
        <v>0</v>
      </c>
      <c r="O348" s="222" t="s">
        <v>1162</v>
      </c>
      <c r="P348" s="40"/>
      <c r="Q348" s="30" t="str">
        <f t="shared" si="6"/>
        <v>Venture</v>
      </c>
      <c r="R348" s="40"/>
      <c r="S348" s="76"/>
      <c r="T348" s="204" t="s">
        <v>1778</v>
      </c>
      <c r="U348" s="313"/>
      <c r="V348" s="204"/>
      <c r="W348" s="244" t="s">
        <v>1150</v>
      </c>
      <c r="X348" s="245">
        <v>0</v>
      </c>
      <c r="Y348" s="245">
        <v>0</v>
      </c>
      <c r="Z348" s="204" t="s">
        <v>333</v>
      </c>
      <c r="AA348" s="204" t="s">
        <v>333</v>
      </c>
      <c r="AB348" s="244" t="s">
        <v>1150</v>
      </c>
      <c r="AC348" s="245">
        <v>0</v>
      </c>
      <c r="AD348" s="245">
        <v>0</v>
      </c>
    </row>
    <row r="349" spans="1:30" hidden="1" x14ac:dyDescent="0.25">
      <c r="A349" s="204" t="s">
        <v>1602</v>
      </c>
      <c r="B349" s="71" t="s">
        <v>393</v>
      </c>
      <c r="C349" s="72" t="s">
        <v>394</v>
      </c>
      <c r="D349" s="238" t="s">
        <v>835</v>
      </c>
      <c r="E349" s="74">
        <v>800000146</v>
      </c>
      <c r="F349" s="75" t="s">
        <v>395</v>
      </c>
      <c r="G349" s="27">
        <v>12</v>
      </c>
      <c r="H349" s="198">
        <v>43223</v>
      </c>
      <c r="I349" s="198">
        <v>43588</v>
      </c>
      <c r="J349" s="240" t="s">
        <v>1139</v>
      </c>
      <c r="K349" s="27" t="s">
        <v>1344</v>
      </c>
      <c r="L349" s="244" t="s">
        <v>1149</v>
      </c>
      <c r="M349" s="245">
        <v>655.35</v>
      </c>
      <c r="N349" s="245">
        <v>481.2</v>
      </c>
      <c r="O349" s="222" t="s">
        <v>1162</v>
      </c>
      <c r="P349" s="40"/>
      <c r="Q349" s="30" t="str">
        <f t="shared" si="6"/>
        <v>Flex</v>
      </c>
      <c r="R349" s="40"/>
      <c r="S349" s="76"/>
      <c r="T349" s="204" t="s">
        <v>1344</v>
      </c>
      <c r="U349" s="313"/>
      <c r="V349" s="204"/>
      <c r="W349" s="244" t="s">
        <v>1149</v>
      </c>
      <c r="X349" s="245">
        <v>655.35</v>
      </c>
      <c r="Y349" s="245">
        <v>481.2</v>
      </c>
      <c r="Z349" s="204" t="s">
        <v>1392</v>
      </c>
      <c r="AA349" s="204" t="s">
        <v>1393</v>
      </c>
      <c r="AB349" s="244" t="s">
        <v>1149</v>
      </c>
      <c r="AC349" s="245">
        <v>655.35</v>
      </c>
      <c r="AD349" s="245">
        <v>481.2</v>
      </c>
    </row>
    <row r="350" spans="1:30" hidden="1" x14ac:dyDescent="0.25">
      <c r="A350" s="204" t="s">
        <v>1603</v>
      </c>
      <c r="B350" s="71" t="s">
        <v>397</v>
      </c>
      <c r="C350" s="72" t="s">
        <v>394</v>
      </c>
      <c r="D350" s="238" t="s">
        <v>835</v>
      </c>
      <c r="E350" s="74">
        <v>800000146</v>
      </c>
      <c r="F350" s="75" t="s">
        <v>398</v>
      </c>
      <c r="G350" s="27">
        <v>12</v>
      </c>
      <c r="H350" s="198">
        <v>43230</v>
      </c>
      <c r="I350" s="198">
        <v>43595</v>
      </c>
      <c r="J350" s="240" t="s">
        <v>1139</v>
      </c>
      <c r="K350" s="27" t="s">
        <v>1344</v>
      </c>
      <c r="L350" s="244" t="s">
        <v>1149</v>
      </c>
      <c r="M350" s="245">
        <v>655.35</v>
      </c>
      <c r="N350" s="245">
        <v>481.2</v>
      </c>
      <c r="O350" s="222" t="s">
        <v>1162</v>
      </c>
      <c r="P350" s="40"/>
      <c r="Q350" s="30" t="str">
        <f t="shared" si="6"/>
        <v>Flex</v>
      </c>
      <c r="R350" s="40"/>
      <c r="S350" s="76"/>
      <c r="T350" s="204" t="s">
        <v>1344</v>
      </c>
      <c r="U350" s="313"/>
      <c r="V350" s="204"/>
      <c r="W350" s="244" t="s">
        <v>1149</v>
      </c>
      <c r="X350" s="245">
        <v>655.35</v>
      </c>
      <c r="Y350" s="245">
        <v>481.2</v>
      </c>
      <c r="Z350" s="204" t="s">
        <v>1392</v>
      </c>
      <c r="AA350" s="204" t="s">
        <v>1393</v>
      </c>
      <c r="AB350" s="244" t="s">
        <v>1149</v>
      </c>
      <c r="AC350" s="245">
        <v>655.35</v>
      </c>
      <c r="AD350" s="245">
        <v>481.2</v>
      </c>
    </row>
    <row r="351" spans="1:30" hidden="1" x14ac:dyDescent="0.25">
      <c r="A351" s="204" t="s">
        <v>1604</v>
      </c>
      <c r="B351" s="71" t="s">
        <v>401</v>
      </c>
      <c r="C351" s="72" t="s">
        <v>402</v>
      </c>
      <c r="D351" s="238" t="s">
        <v>835</v>
      </c>
      <c r="E351" s="74" t="s">
        <v>333</v>
      </c>
      <c r="F351" s="75" t="s">
        <v>403</v>
      </c>
      <c r="G351" s="27">
        <v>12</v>
      </c>
      <c r="H351" s="198">
        <v>43402</v>
      </c>
      <c r="I351" s="198">
        <v>43767</v>
      </c>
      <c r="J351" s="240" t="s">
        <v>1145</v>
      </c>
      <c r="K351" s="27" t="s">
        <v>1671</v>
      </c>
      <c r="L351" s="244" t="s">
        <v>1150</v>
      </c>
      <c r="M351" s="245">
        <v>0</v>
      </c>
      <c r="N351" s="245">
        <v>0</v>
      </c>
      <c r="O351" s="222" t="s">
        <v>1162</v>
      </c>
      <c r="P351" s="40"/>
      <c r="Q351" s="30" t="str">
        <f t="shared" si="6"/>
        <v>Venture</v>
      </c>
      <c r="R351" s="40"/>
      <c r="S351" s="76"/>
      <c r="T351" s="204" t="s">
        <v>1778</v>
      </c>
      <c r="U351" s="313"/>
      <c r="V351" s="204"/>
      <c r="W351" s="244" t="s">
        <v>1150</v>
      </c>
      <c r="X351" s="245">
        <v>0</v>
      </c>
      <c r="Y351" s="245">
        <v>0</v>
      </c>
      <c r="Z351" s="204" t="s">
        <v>333</v>
      </c>
      <c r="AA351" s="204" t="s">
        <v>333</v>
      </c>
      <c r="AB351" s="244" t="s">
        <v>1150</v>
      </c>
      <c r="AC351" s="245">
        <v>0</v>
      </c>
      <c r="AD351" s="245">
        <v>0</v>
      </c>
    </row>
    <row r="352" spans="1:30" hidden="1" x14ac:dyDescent="0.25">
      <c r="A352" s="204" t="s">
        <v>1605</v>
      </c>
      <c r="B352" s="71" t="s">
        <v>406</v>
      </c>
      <c r="C352" s="72" t="s">
        <v>407</v>
      </c>
      <c r="D352" s="238" t="s">
        <v>835</v>
      </c>
      <c r="E352" s="74">
        <v>800000240</v>
      </c>
      <c r="F352" s="75" t="s">
        <v>408</v>
      </c>
      <c r="G352" s="27">
        <v>12</v>
      </c>
      <c r="H352" s="198">
        <v>43378</v>
      </c>
      <c r="I352" s="198">
        <v>43743</v>
      </c>
      <c r="J352" s="240" t="s">
        <v>1145</v>
      </c>
      <c r="K352" s="27" t="s">
        <v>1671</v>
      </c>
      <c r="L352" s="244" t="s">
        <v>1150</v>
      </c>
      <c r="M352" s="245">
        <v>0</v>
      </c>
      <c r="N352" s="245">
        <v>0</v>
      </c>
      <c r="O352" s="222" t="s">
        <v>1162</v>
      </c>
      <c r="P352" s="40"/>
      <c r="Q352" s="30" t="str">
        <f t="shared" si="6"/>
        <v>Venture</v>
      </c>
      <c r="R352" s="40"/>
      <c r="S352" s="76"/>
      <c r="T352" s="204" t="s">
        <v>1778</v>
      </c>
      <c r="U352" s="313"/>
      <c r="V352" s="204"/>
      <c r="W352" s="244" t="s">
        <v>1150</v>
      </c>
      <c r="X352" s="245">
        <v>0</v>
      </c>
      <c r="Y352" s="245">
        <v>0</v>
      </c>
      <c r="Z352" s="204" t="s">
        <v>333</v>
      </c>
      <c r="AA352" s="204" t="s">
        <v>333</v>
      </c>
      <c r="AB352" s="244" t="s">
        <v>1150</v>
      </c>
      <c r="AC352" s="245">
        <v>0</v>
      </c>
      <c r="AD352" s="245">
        <v>0</v>
      </c>
    </row>
    <row r="353" spans="1:30" hidden="1" x14ac:dyDescent="0.25">
      <c r="A353" s="204" t="s">
        <v>1606</v>
      </c>
      <c r="B353" s="71" t="s">
        <v>411</v>
      </c>
      <c r="C353" s="72" t="s">
        <v>412</v>
      </c>
      <c r="D353" s="238" t="s">
        <v>835</v>
      </c>
      <c r="E353" s="74">
        <v>186015043</v>
      </c>
      <c r="F353" s="75" t="s">
        <v>413</v>
      </c>
      <c r="G353" s="27">
        <v>12</v>
      </c>
      <c r="H353" s="198">
        <v>43378</v>
      </c>
      <c r="I353" s="198">
        <v>43743</v>
      </c>
      <c r="J353" s="240" t="s">
        <v>1145</v>
      </c>
      <c r="K353" s="27" t="s">
        <v>1671</v>
      </c>
      <c r="L353" s="244" t="s">
        <v>1150</v>
      </c>
      <c r="M353" s="245">
        <v>0</v>
      </c>
      <c r="N353" s="245">
        <v>0</v>
      </c>
      <c r="O353" s="222" t="s">
        <v>1162</v>
      </c>
      <c r="P353" s="40"/>
      <c r="Q353" s="30" t="str">
        <f t="shared" si="6"/>
        <v>Venture</v>
      </c>
      <c r="R353" s="40"/>
      <c r="S353" s="76"/>
      <c r="T353" s="204" t="s">
        <v>1778</v>
      </c>
      <c r="U353" s="313"/>
      <c r="V353" s="204"/>
      <c r="W353" s="244" t="s">
        <v>1150</v>
      </c>
      <c r="X353" s="245">
        <v>0</v>
      </c>
      <c r="Y353" s="245">
        <v>0</v>
      </c>
      <c r="Z353" s="204" t="s">
        <v>333</v>
      </c>
      <c r="AA353" s="204" t="s">
        <v>333</v>
      </c>
      <c r="AB353" s="244" t="s">
        <v>1150</v>
      </c>
      <c r="AC353" s="245">
        <v>0</v>
      </c>
      <c r="AD353" s="245">
        <v>0</v>
      </c>
    </row>
    <row r="354" spans="1:30" hidden="1" x14ac:dyDescent="0.25">
      <c r="A354" s="204" t="s">
        <v>1607</v>
      </c>
      <c r="B354" s="71" t="s">
        <v>414</v>
      </c>
      <c r="C354" s="72" t="s">
        <v>415</v>
      </c>
      <c r="D354" s="238" t="s">
        <v>835</v>
      </c>
      <c r="E354" s="74">
        <v>800000204</v>
      </c>
      <c r="F354" s="75" t="s">
        <v>416</v>
      </c>
      <c r="G354" s="27">
        <v>12</v>
      </c>
      <c r="H354" s="198">
        <v>43378</v>
      </c>
      <c r="I354" s="198">
        <v>43743</v>
      </c>
      <c r="J354" s="240" t="s">
        <v>1145</v>
      </c>
      <c r="K354" s="27" t="s">
        <v>1344</v>
      </c>
      <c r="L354" s="244" t="s">
        <v>1149</v>
      </c>
      <c r="M354" s="245">
        <v>315.23</v>
      </c>
      <c r="N354" s="245">
        <v>230.94</v>
      </c>
      <c r="O354" s="222" t="s">
        <v>1162</v>
      </c>
      <c r="P354" s="40"/>
      <c r="Q354" s="30" t="str">
        <f t="shared" si="6"/>
        <v>Flex</v>
      </c>
      <c r="R354" s="40"/>
      <c r="S354" s="76"/>
      <c r="T354" s="204" t="s">
        <v>1344</v>
      </c>
      <c r="U354" s="313"/>
      <c r="V354" s="204"/>
      <c r="W354" s="244" t="s">
        <v>1149</v>
      </c>
      <c r="X354" s="245">
        <v>315.23</v>
      </c>
      <c r="Y354" s="245">
        <v>230.94</v>
      </c>
      <c r="Z354" s="204" t="s">
        <v>1164</v>
      </c>
      <c r="AA354" s="204" t="s">
        <v>1388</v>
      </c>
      <c r="AB354" s="244" t="s">
        <v>1149</v>
      </c>
      <c r="AC354" s="245">
        <v>315.23</v>
      </c>
      <c r="AD354" s="245">
        <v>230.94</v>
      </c>
    </row>
    <row r="355" spans="1:30" hidden="1" x14ac:dyDescent="0.25">
      <c r="A355" s="204" t="s">
        <v>1608</v>
      </c>
      <c r="B355" s="71" t="s">
        <v>417</v>
      </c>
      <c r="C355" s="72" t="s">
        <v>407</v>
      </c>
      <c r="D355" s="238" t="s">
        <v>835</v>
      </c>
      <c r="E355" s="74">
        <v>800000240</v>
      </c>
      <c r="F355" s="75" t="s">
        <v>418</v>
      </c>
      <c r="G355" s="27">
        <v>12</v>
      </c>
      <c r="H355" s="198">
        <v>43380</v>
      </c>
      <c r="I355" s="198">
        <v>43745</v>
      </c>
      <c r="J355" s="240" t="s">
        <v>1145</v>
      </c>
      <c r="K355" s="27" t="s">
        <v>1671</v>
      </c>
      <c r="L355" s="244" t="s">
        <v>1150</v>
      </c>
      <c r="M355" s="245">
        <v>0</v>
      </c>
      <c r="N355" s="245">
        <v>0</v>
      </c>
      <c r="O355" s="222" t="s">
        <v>1162</v>
      </c>
      <c r="P355" s="40"/>
      <c r="Q355" s="30" t="str">
        <f t="shared" si="6"/>
        <v>Venture</v>
      </c>
      <c r="R355" s="40"/>
      <c r="S355" s="76"/>
      <c r="T355" s="204" t="s">
        <v>1778</v>
      </c>
      <c r="U355" s="313"/>
      <c r="V355" s="204"/>
      <c r="W355" s="244" t="s">
        <v>1150</v>
      </c>
      <c r="X355" s="245">
        <v>0</v>
      </c>
      <c r="Y355" s="245">
        <v>0</v>
      </c>
      <c r="Z355" s="204" t="s">
        <v>333</v>
      </c>
      <c r="AA355" s="204" t="s">
        <v>333</v>
      </c>
      <c r="AB355" s="244" t="s">
        <v>1150</v>
      </c>
      <c r="AC355" s="245">
        <v>0</v>
      </c>
      <c r="AD355" s="245">
        <v>0</v>
      </c>
    </row>
    <row r="356" spans="1:30" hidden="1" x14ac:dyDescent="0.25">
      <c r="A356" s="204" t="s">
        <v>1609</v>
      </c>
      <c r="B356" s="71" t="s">
        <v>421</v>
      </c>
      <c r="C356" s="72" t="s">
        <v>412</v>
      </c>
      <c r="D356" s="238" t="s">
        <v>835</v>
      </c>
      <c r="E356" s="74">
        <v>186015043</v>
      </c>
      <c r="F356" s="75" t="s">
        <v>422</v>
      </c>
      <c r="G356" s="27">
        <v>12</v>
      </c>
      <c r="H356" s="198">
        <v>43378</v>
      </c>
      <c r="I356" s="198">
        <v>43743</v>
      </c>
      <c r="J356" s="240" t="s">
        <v>1145</v>
      </c>
      <c r="K356" s="27" t="s">
        <v>1671</v>
      </c>
      <c r="L356" s="244" t="s">
        <v>1150</v>
      </c>
      <c r="M356" s="245">
        <v>0</v>
      </c>
      <c r="N356" s="245">
        <v>0</v>
      </c>
      <c r="O356" s="222" t="s">
        <v>1162</v>
      </c>
      <c r="P356" s="40"/>
      <c r="Q356" s="30" t="str">
        <f t="shared" si="6"/>
        <v>Venture</v>
      </c>
      <c r="R356" s="40"/>
      <c r="S356" s="76"/>
      <c r="T356" s="204" t="s">
        <v>1778</v>
      </c>
      <c r="U356" s="313"/>
      <c r="V356" s="204"/>
      <c r="W356" s="244" t="s">
        <v>1150</v>
      </c>
      <c r="X356" s="245">
        <v>0</v>
      </c>
      <c r="Y356" s="245">
        <v>0</v>
      </c>
      <c r="Z356" s="204" t="s">
        <v>333</v>
      </c>
      <c r="AA356" s="204" t="s">
        <v>333</v>
      </c>
      <c r="AB356" s="244" t="s">
        <v>1150</v>
      </c>
      <c r="AC356" s="245">
        <v>0</v>
      </c>
      <c r="AD356" s="245">
        <v>0</v>
      </c>
    </row>
    <row r="357" spans="1:30" hidden="1" x14ac:dyDescent="0.25">
      <c r="A357" s="204" t="s">
        <v>1610</v>
      </c>
      <c r="B357" s="71" t="s">
        <v>423</v>
      </c>
      <c r="C357" s="72" t="s">
        <v>415</v>
      </c>
      <c r="D357" s="238" t="s">
        <v>835</v>
      </c>
      <c r="E357" s="74">
        <v>800000204</v>
      </c>
      <c r="F357" s="75" t="s">
        <v>424</v>
      </c>
      <c r="G357" s="27">
        <v>12</v>
      </c>
      <c r="H357" s="198">
        <v>43378</v>
      </c>
      <c r="I357" s="198">
        <v>43743</v>
      </c>
      <c r="J357" s="240" t="s">
        <v>1145</v>
      </c>
      <c r="K357" s="27" t="s">
        <v>1344</v>
      </c>
      <c r="L357" s="244" t="s">
        <v>1149</v>
      </c>
      <c r="M357" s="245">
        <v>315.23</v>
      </c>
      <c r="N357" s="245">
        <v>230.94</v>
      </c>
      <c r="O357" s="222" t="s">
        <v>1162</v>
      </c>
      <c r="P357" s="40"/>
      <c r="Q357" s="30" t="str">
        <f t="shared" si="6"/>
        <v>Flex</v>
      </c>
      <c r="R357" s="40"/>
      <c r="S357" s="76"/>
      <c r="T357" s="204" t="s">
        <v>1344</v>
      </c>
      <c r="U357" s="313"/>
      <c r="V357" s="204"/>
      <c r="W357" s="244" t="s">
        <v>1149</v>
      </c>
      <c r="X357" s="245">
        <v>315.23</v>
      </c>
      <c r="Y357" s="245">
        <v>230.94</v>
      </c>
      <c r="Z357" s="204" t="s">
        <v>1164</v>
      </c>
      <c r="AA357" s="204" t="s">
        <v>1388</v>
      </c>
      <c r="AB357" s="244" t="s">
        <v>1149</v>
      </c>
      <c r="AC357" s="245">
        <v>315.23</v>
      </c>
      <c r="AD357" s="245">
        <v>230.94</v>
      </c>
    </row>
    <row r="358" spans="1:30" hidden="1" x14ac:dyDescent="0.25">
      <c r="A358" s="204" t="s">
        <v>1611</v>
      </c>
      <c r="B358" s="71" t="s">
        <v>425</v>
      </c>
      <c r="C358" s="72" t="s">
        <v>407</v>
      </c>
      <c r="D358" s="238" t="s">
        <v>835</v>
      </c>
      <c r="E358" s="74">
        <v>186015000</v>
      </c>
      <c r="F358" s="75" t="s">
        <v>426</v>
      </c>
      <c r="G358" s="27">
        <v>12</v>
      </c>
      <c r="H358" s="198">
        <v>43385</v>
      </c>
      <c r="I358" s="198">
        <v>43750</v>
      </c>
      <c r="J358" s="240" t="s">
        <v>1145</v>
      </c>
      <c r="K358" s="27" t="s">
        <v>1671</v>
      </c>
      <c r="L358" s="244" t="s">
        <v>1150</v>
      </c>
      <c r="M358" s="245">
        <v>0</v>
      </c>
      <c r="N358" s="245">
        <v>0</v>
      </c>
      <c r="O358" s="222" t="s">
        <v>1162</v>
      </c>
      <c r="P358" s="40"/>
      <c r="Q358" s="30" t="str">
        <f t="shared" si="6"/>
        <v>Venture</v>
      </c>
      <c r="R358" s="40"/>
      <c r="S358" s="76"/>
      <c r="T358" s="204" t="s">
        <v>1778</v>
      </c>
      <c r="U358" s="313"/>
      <c r="V358" s="204"/>
      <c r="W358" s="244" t="s">
        <v>1150</v>
      </c>
      <c r="X358" s="245">
        <v>0</v>
      </c>
      <c r="Y358" s="245">
        <v>0</v>
      </c>
      <c r="Z358" s="204" t="s">
        <v>333</v>
      </c>
      <c r="AA358" s="204" t="s">
        <v>333</v>
      </c>
      <c r="AB358" s="244" t="s">
        <v>1150</v>
      </c>
      <c r="AC358" s="245">
        <v>0</v>
      </c>
      <c r="AD358" s="245">
        <v>0</v>
      </c>
    </row>
    <row r="359" spans="1:30" hidden="1" x14ac:dyDescent="0.25">
      <c r="A359" s="204" t="s">
        <v>1612</v>
      </c>
      <c r="B359" s="71" t="s">
        <v>427</v>
      </c>
      <c r="C359" s="72" t="s">
        <v>412</v>
      </c>
      <c r="D359" s="238" t="s">
        <v>835</v>
      </c>
      <c r="E359" s="74">
        <v>186015043</v>
      </c>
      <c r="F359" s="75" t="s">
        <v>428</v>
      </c>
      <c r="G359" s="27">
        <v>12</v>
      </c>
      <c r="H359" s="198">
        <v>43383</v>
      </c>
      <c r="I359" s="198">
        <v>43748</v>
      </c>
      <c r="J359" s="240" t="s">
        <v>1145</v>
      </c>
      <c r="K359" s="27" t="s">
        <v>1671</v>
      </c>
      <c r="L359" s="244" t="s">
        <v>1150</v>
      </c>
      <c r="M359" s="245">
        <v>0</v>
      </c>
      <c r="N359" s="245">
        <v>0</v>
      </c>
      <c r="O359" s="222" t="s">
        <v>1162</v>
      </c>
      <c r="P359" s="40"/>
      <c r="Q359" s="30" t="str">
        <f t="shared" si="6"/>
        <v>Venture</v>
      </c>
      <c r="R359" s="40"/>
      <c r="S359" s="76"/>
      <c r="T359" s="204" t="s">
        <v>1778</v>
      </c>
      <c r="U359" s="313"/>
      <c r="V359" s="204"/>
      <c r="W359" s="244" t="s">
        <v>1150</v>
      </c>
      <c r="X359" s="245">
        <v>0</v>
      </c>
      <c r="Y359" s="245">
        <v>0</v>
      </c>
      <c r="Z359" s="204" t="s">
        <v>333</v>
      </c>
      <c r="AA359" s="204" t="s">
        <v>333</v>
      </c>
      <c r="AB359" s="244" t="s">
        <v>1150</v>
      </c>
      <c r="AC359" s="245">
        <v>0</v>
      </c>
      <c r="AD359" s="245">
        <v>0</v>
      </c>
    </row>
    <row r="360" spans="1:30" hidden="1" x14ac:dyDescent="0.25">
      <c r="A360" s="204" t="s">
        <v>1613</v>
      </c>
      <c r="B360" s="71" t="s">
        <v>429</v>
      </c>
      <c r="C360" s="72" t="s">
        <v>415</v>
      </c>
      <c r="D360" s="238" t="s">
        <v>835</v>
      </c>
      <c r="E360" s="74">
        <v>800000204</v>
      </c>
      <c r="F360" s="75" t="s">
        <v>430</v>
      </c>
      <c r="G360" s="27">
        <v>12</v>
      </c>
      <c r="H360" s="198">
        <v>43383</v>
      </c>
      <c r="I360" s="198">
        <v>43748</v>
      </c>
      <c r="J360" s="240" t="s">
        <v>1145</v>
      </c>
      <c r="K360" s="27" t="s">
        <v>1344</v>
      </c>
      <c r="L360" s="244" t="s">
        <v>1149</v>
      </c>
      <c r="M360" s="245">
        <v>367.24</v>
      </c>
      <c r="N360" s="245">
        <v>269.04000000000002</v>
      </c>
      <c r="O360" s="222" t="s">
        <v>1162</v>
      </c>
      <c r="P360" s="40"/>
      <c r="Q360" s="30" t="str">
        <f t="shared" si="6"/>
        <v>Flex</v>
      </c>
      <c r="R360" s="40"/>
      <c r="S360" s="76"/>
      <c r="T360" s="204" t="s">
        <v>1344</v>
      </c>
      <c r="U360" s="313"/>
      <c r="V360" s="204"/>
      <c r="W360" s="244" t="s">
        <v>1149</v>
      </c>
      <c r="X360" s="245">
        <v>367.24</v>
      </c>
      <c r="Y360" s="245">
        <v>269.04000000000002</v>
      </c>
      <c r="Z360" s="204" t="s">
        <v>1164</v>
      </c>
      <c r="AA360" s="204" t="s">
        <v>1388</v>
      </c>
      <c r="AB360" s="244" t="s">
        <v>1149</v>
      </c>
      <c r="AC360" s="245">
        <v>367.24</v>
      </c>
      <c r="AD360" s="245">
        <v>269.04000000000002</v>
      </c>
    </row>
    <row r="361" spans="1:30" hidden="1" x14ac:dyDescent="0.25">
      <c r="A361" s="204" t="s">
        <v>1614</v>
      </c>
      <c r="B361" s="71" t="s">
        <v>431</v>
      </c>
      <c r="C361" s="72" t="s">
        <v>407</v>
      </c>
      <c r="D361" s="238" t="s">
        <v>835</v>
      </c>
      <c r="E361" s="74">
        <v>186015000</v>
      </c>
      <c r="F361" s="75" t="s">
        <v>432</v>
      </c>
      <c r="G361" s="27">
        <v>12</v>
      </c>
      <c r="H361" s="198">
        <v>43384</v>
      </c>
      <c r="I361" s="198">
        <v>43749</v>
      </c>
      <c r="J361" s="240" t="s">
        <v>1145</v>
      </c>
      <c r="K361" s="27" t="s">
        <v>1671</v>
      </c>
      <c r="L361" s="244" t="s">
        <v>1150</v>
      </c>
      <c r="M361" s="245">
        <v>0</v>
      </c>
      <c r="N361" s="245">
        <v>0</v>
      </c>
      <c r="O361" s="222" t="s">
        <v>1162</v>
      </c>
      <c r="P361" s="40"/>
      <c r="Q361" s="30" t="str">
        <f t="shared" si="6"/>
        <v>Venture</v>
      </c>
      <c r="R361" s="40"/>
      <c r="S361" s="76"/>
      <c r="T361" s="204" t="s">
        <v>1778</v>
      </c>
      <c r="U361" s="313"/>
      <c r="V361" s="204"/>
      <c r="W361" s="244" t="s">
        <v>1150</v>
      </c>
      <c r="X361" s="245">
        <v>0</v>
      </c>
      <c r="Y361" s="245">
        <v>0</v>
      </c>
      <c r="Z361" s="204" t="s">
        <v>333</v>
      </c>
      <c r="AA361" s="204" t="s">
        <v>333</v>
      </c>
      <c r="AB361" s="244" t="s">
        <v>1150</v>
      </c>
      <c r="AC361" s="245">
        <v>0</v>
      </c>
      <c r="AD361" s="245">
        <v>0</v>
      </c>
    </row>
    <row r="362" spans="1:30" hidden="1" x14ac:dyDescent="0.25">
      <c r="A362" s="204" t="s">
        <v>1615</v>
      </c>
      <c r="B362" s="71" t="s">
        <v>433</v>
      </c>
      <c r="C362" s="72" t="s">
        <v>412</v>
      </c>
      <c r="D362" s="238" t="s">
        <v>835</v>
      </c>
      <c r="E362" s="74">
        <v>186015043</v>
      </c>
      <c r="F362" s="75" t="s">
        <v>434</v>
      </c>
      <c r="G362" s="27">
        <v>12</v>
      </c>
      <c r="H362" s="198">
        <v>43383</v>
      </c>
      <c r="I362" s="198">
        <v>43748</v>
      </c>
      <c r="J362" s="240" t="s">
        <v>1145</v>
      </c>
      <c r="K362" s="27" t="s">
        <v>1671</v>
      </c>
      <c r="L362" s="244" t="s">
        <v>1150</v>
      </c>
      <c r="M362" s="245">
        <v>0</v>
      </c>
      <c r="N362" s="245">
        <v>0</v>
      </c>
      <c r="O362" s="222" t="s">
        <v>1162</v>
      </c>
      <c r="P362" s="40"/>
      <c r="Q362" s="30" t="str">
        <f t="shared" si="6"/>
        <v>Venture</v>
      </c>
      <c r="R362" s="40"/>
      <c r="S362" s="76"/>
      <c r="T362" s="204" t="s">
        <v>1778</v>
      </c>
      <c r="U362" s="313"/>
      <c r="V362" s="204"/>
      <c r="W362" s="244" t="s">
        <v>1150</v>
      </c>
      <c r="X362" s="245">
        <v>0</v>
      </c>
      <c r="Y362" s="245">
        <v>0</v>
      </c>
      <c r="Z362" s="204" t="s">
        <v>333</v>
      </c>
      <c r="AA362" s="204" t="s">
        <v>333</v>
      </c>
      <c r="AB362" s="244" t="s">
        <v>1150</v>
      </c>
      <c r="AC362" s="245">
        <v>0</v>
      </c>
      <c r="AD362" s="245">
        <v>0</v>
      </c>
    </row>
    <row r="363" spans="1:30" hidden="1" x14ac:dyDescent="0.25">
      <c r="A363" s="204" t="s">
        <v>1616</v>
      </c>
      <c r="B363" s="71" t="s">
        <v>435</v>
      </c>
      <c r="C363" s="72" t="s">
        <v>415</v>
      </c>
      <c r="D363" s="238" t="s">
        <v>835</v>
      </c>
      <c r="E363" s="74">
        <v>800000204</v>
      </c>
      <c r="F363" s="75" t="s">
        <v>436</v>
      </c>
      <c r="G363" s="27">
        <v>12</v>
      </c>
      <c r="H363" s="198">
        <v>43382</v>
      </c>
      <c r="I363" s="198">
        <v>43747</v>
      </c>
      <c r="J363" s="240" t="s">
        <v>1145</v>
      </c>
      <c r="K363" s="27" t="s">
        <v>1344</v>
      </c>
      <c r="L363" s="244" t="s">
        <v>1149</v>
      </c>
      <c r="M363" s="245">
        <v>315.23</v>
      </c>
      <c r="N363" s="245">
        <v>230.94</v>
      </c>
      <c r="O363" s="222" t="s">
        <v>1162</v>
      </c>
      <c r="P363" s="40"/>
      <c r="Q363" s="30" t="str">
        <f t="shared" si="6"/>
        <v>Flex</v>
      </c>
      <c r="R363" s="40"/>
      <c r="S363" s="76"/>
      <c r="T363" s="204" t="s">
        <v>1344</v>
      </c>
      <c r="U363" s="313"/>
      <c r="V363" s="204"/>
      <c r="W363" s="244" t="s">
        <v>1149</v>
      </c>
      <c r="X363" s="245">
        <v>315.23</v>
      </c>
      <c r="Y363" s="245">
        <v>230.94</v>
      </c>
      <c r="Z363" s="204" t="s">
        <v>1164</v>
      </c>
      <c r="AA363" s="204" t="s">
        <v>1388</v>
      </c>
      <c r="AB363" s="244" t="s">
        <v>1149</v>
      </c>
      <c r="AC363" s="245">
        <v>315.23</v>
      </c>
      <c r="AD363" s="245">
        <v>230.94</v>
      </c>
    </row>
    <row r="364" spans="1:30" hidden="1" x14ac:dyDescent="0.25">
      <c r="A364" s="204" t="s">
        <v>1617</v>
      </c>
      <c r="B364" s="71" t="s">
        <v>439</v>
      </c>
      <c r="C364" s="72" t="s">
        <v>407</v>
      </c>
      <c r="D364" s="238" t="s">
        <v>835</v>
      </c>
      <c r="E364" s="74">
        <v>186015000</v>
      </c>
      <c r="F364" s="75" t="s">
        <v>440</v>
      </c>
      <c r="G364" s="27">
        <v>12</v>
      </c>
      <c r="H364" s="198">
        <v>43467</v>
      </c>
      <c r="I364" s="198">
        <v>43832</v>
      </c>
      <c r="J364" s="240" t="s">
        <v>1146</v>
      </c>
      <c r="K364" s="27" t="s">
        <v>1671</v>
      </c>
      <c r="L364" s="244" t="s">
        <v>1150</v>
      </c>
      <c r="M364" s="245">
        <v>0</v>
      </c>
      <c r="N364" s="245">
        <v>0</v>
      </c>
      <c r="O364" s="222" t="s">
        <v>1162</v>
      </c>
      <c r="P364" s="40"/>
      <c r="Q364" s="30" t="str">
        <f t="shared" si="6"/>
        <v>Venture</v>
      </c>
      <c r="R364" s="40"/>
      <c r="S364" s="76"/>
      <c r="T364" s="204" t="s">
        <v>1778</v>
      </c>
      <c r="U364" s="313"/>
      <c r="V364" s="204"/>
      <c r="W364" s="244" t="s">
        <v>1150</v>
      </c>
      <c r="X364" s="245">
        <v>0</v>
      </c>
      <c r="Y364" s="245">
        <v>0</v>
      </c>
      <c r="Z364" s="204" t="s">
        <v>333</v>
      </c>
      <c r="AA364" s="204" t="s">
        <v>333</v>
      </c>
      <c r="AB364" s="244" t="s">
        <v>1150</v>
      </c>
      <c r="AC364" s="245">
        <v>0</v>
      </c>
      <c r="AD364" s="245">
        <v>0</v>
      </c>
    </row>
    <row r="365" spans="1:30" hidden="1" x14ac:dyDescent="0.25">
      <c r="A365" s="204" t="s">
        <v>1618</v>
      </c>
      <c r="B365" s="71" t="s">
        <v>443</v>
      </c>
      <c r="C365" s="72" t="s">
        <v>412</v>
      </c>
      <c r="D365" s="238" t="s">
        <v>835</v>
      </c>
      <c r="E365" s="74">
        <v>186015043</v>
      </c>
      <c r="F365" s="75" t="s">
        <v>444</v>
      </c>
      <c r="G365" s="27">
        <v>12</v>
      </c>
      <c r="H365" s="198">
        <v>43098</v>
      </c>
      <c r="I365" s="198">
        <v>43463</v>
      </c>
      <c r="J365" s="240" t="s">
        <v>1343</v>
      </c>
      <c r="K365" s="27" t="s">
        <v>1671</v>
      </c>
      <c r="L365" s="244" t="s">
        <v>1150</v>
      </c>
      <c r="M365" s="245">
        <v>0</v>
      </c>
      <c r="N365" s="245">
        <v>0</v>
      </c>
      <c r="O365" s="222" t="s">
        <v>1162</v>
      </c>
      <c r="P365" s="40"/>
      <c r="Q365" s="30" t="str">
        <f t="shared" si="6"/>
        <v>Venture</v>
      </c>
      <c r="R365" s="40"/>
      <c r="S365" s="76"/>
      <c r="T365" s="204" t="s">
        <v>1778</v>
      </c>
      <c r="U365" s="313"/>
      <c r="V365" s="204"/>
      <c r="W365" s="244" t="s">
        <v>1150</v>
      </c>
      <c r="X365" s="245">
        <v>0</v>
      </c>
      <c r="Y365" s="245">
        <v>0</v>
      </c>
      <c r="Z365" s="204" t="s">
        <v>333</v>
      </c>
      <c r="AA365" s="204" t="s">
        <v>333</v>
      </c>
      <c r="AB365" s="244" t="s">
        <v>1150</v>
      </c>
      <c r="AC365" s="245">
        <v>0</v>
      </c>
      <c r="AD365" s="245">
        <v>0</v>
      </c>
    </row>
    <row r="366" spans="1:30" hidden="1" x14ac:dyDescent="0.25">
      <c r="A366" s="204" t="s">
        <v>1619</v>
      </c>
      <c r="B366" s="71" t="s">
        <v>447</v>
      </c>
      <c r="C366" s="72" t="s">
        <v>415</v>
      </c>
      <c r="D366" s="238" t="s">
        <v>835</v>
      </c>
      <c r="E366" s="74">
        <v>800000204</v>
      </c>
      <c r="F366" s="75" t="s">
        <v>448</v>
      </c>
      <c r="G366" s="27">
        <v>12</v>
      </c>
      <c r="H366" s="198">
        <v>43470</v>
      </c>
      <c r="I366" s="198">
        <v>43835</v>
      </c>
      <c r="J366" s="240" t="s">
        <v>1146</v>
      </c>
      <c r="K366" s="27" t="s">
        <v>1344</v>
      </c>
      <c r="L366" s="244" t="s">
        <v>1149</v>
      </c>
      <c r="M366" s="245">
        <v>486.77</v>
      </c>
      <c r="N366" s="245">
        <v>358</v>
      </c>
      <c r="O366" s="222" t="s">
        <v>1162</v>
      </c>
      <c r="P366" s="40"/>
      <c r="Q366" s="30" t="str">
        <f t="shared" si="6"/>
        <v>Flex</v>
      </c>
      <c r="R366" s="40"/>
      <c r="S366" s="76"/>
      <c r="T366" s="204" t="s">
        <v>1344</v>
      </c>
      <c r="U366" s="313">
        <v>43550</v>
      </c>
      <c r="V366" s="204" t="s">
        <v>1685</v>
      </c>
      <c r="W366" s="244" t="s">
        <v>1149</v>
      </c>
      <c r="X366" s="245">
        <v>486.77</v>
      </c>
      <c r="Y366" s="245">
        <v>358</v>
      </c>
      <c r="Z366" s="204" t="s">
        <v>1392</v>
      </c>
      <c r="AA366" s="204" t="s">
        <v>1393</v>
      </c>
      <c r="AB366" s="244" t="s">
        <v>1149</v>
      </c>
      <c r="AC366" s="245">
        <v>331.54</v>
      </c>
      <c r="AD366" s="245">
        <v>243.44</v>
      </c>
    </row>
    <row r="367" spans="1:30" hidden="1" x14ac:dyDescent="0.25">
      <c r="A367" s="204" t="s">
        <v>1620</v>
      </c>
      <c r="B367" s="71" t="s">
        <v>449</v>
      </c>
      <c r="C367" s="72" t="s">
        <v>407</v>
      </c>
      <c r="D367" s="238" t="s">
        <v>835</v>
      </c>
      <c r="E367" s="74">
        <v>186015000</v>
      </c>
      <c r="F367" s="75" t="s">
        <v>450</v>
      </c>
      <c r="G367" s="27">
        <v>12</v>
      </c>
      <c r="H367" s="198">
        <v>43099</v>
      </c>
      <c r="I367" s="198">
        <v>43464</v>
      </c>
      <c r="J367" s="240" t="s">
        <v>1343</v>
      </c>
      <c r="K367" s="27" t="s">
        <v>1671</v>
      </c>
      <c r="L367" s="244" t="s">
        <v>1150</v>
      </c>
      <c r="M367" s="245">
        <v>0</v>
      </c>
      <c r="N367" s="245">
        <v>0</v>
      </c>
      <c r="O367" s="222" t="s">
        <v>1162</v>
      </c>
      <c r="P367" s="40"/>
      <c r="Q367" s="30" t="str">
        <f t="shared" si="6"/>
        <v>Venture</v>
      </c>
      <c r="R367" s="40"/>
      <c r="S367" s="76"/>
      <c r="T367" s="204" t="s">
        <v>1778</v>
      </c>
      <c r="U367" s="313"/>
      <c r="V367" s="204"/>
      <c r="W367" s="244" t="s">
        <v>1150</v>
      </c>
      <c r="X367" s="245">
        <v>0</v>
      </c>
      <c r="Y367" s="245">
        <v>0</v>
      </c>
      <c r="Z367" s="204" t="s">
        <v>333</v>
      </c>
      <c r="AA367" s="204" t="s">
        <v>333</v>
      </c>
      <c r="AB367" s="244" t="s">
        <v>1150</v>
      </c>
      <c r="AC367" s="245">
        <v>0</v>
      </c>
      <c r="AD367" s="245">
        <v>0</v>
      </c>
    </row>
    <row r="368" spans="1:30" hidden="1" x14ac:dyDescent="0.25">
      <c r="A368" s="204" t="s">
        <v>1621</v>
      </c>
      <c r="B368" s="71" t="s">
        <v>453</v>
      </c>
      <c r="C368" s="72" t="s">
        <v>412</v>
      </c>
      <c r="D368" s="238" t="s">
        <v>835</v>
      </c>
      <c r="E368" s="74">
        <v>186015043</v>
      </c>
      <c r="F368" s="75" t="s">
        <v>454</v>
      </c>
      <c r="G368" s="27">
        <v>12</v>
      </c>
      <c r="H368" s="198">
        <v>43098</v>
      </c>
      <c r="I368" s="198">
        <v>43463</v>
      </c>
      <c r="J368" s="240" t="s">
        <v>1343</v>
      </c>
      <c r="K368" s="27" t="s">
        <v>1671</v>
      </c>
      <c r="L368" s="244" t="s">
        <v>1150</v>
      </c>
      <c r="M368" s="245">
        <v>0</v>
      </c>
      <c r="N368" s="245">
        <v>0</v>
      </c>
      <c r="O368" s="222" t="s">
        <v>1162</v>
      </c>
      <c r="P368" s="40"/>
      <c r="Q368" s="30" t="str">
        <f t="shared" si="6"/>
        <v>Venture</v>
      </c>
      <c r="R368" s="40"/>
      <c r="S368" s="76"/>
      <c r="T368" s="204" t="s">
        <v>1778</v>
      </c>
      <c r="U368" s="313"/>
      <c r="V368" s="204"/>
      <c r="W368" s="244" t="s">
        <v>1150</v>
      </c>
      <c r="X368" s="245">
        <v>0</v>
      </c>
      <c r="Y368" s="245">
        <v>0</v>
      </c>
      <c r="Z368" s="204" t="s">
        <v>333</v>
      </c>
      <c r="AA368" s="204" t="s">
        <v>333</v>
      </c>
      <c r="AB368" s="244" t="s">
        <v>1150</v>
      </c>
      <c r="AC368" s="245">
        <v>0</v>
      </c>
      <c r="AD368" s="245">
        <v>0</v>
      </c>
    </row>
    <row r="369" spans="1:30" hidden="1" x14ac:dyDescent="0.25">
      <c r="A369" s="204" t="s">
        <v>1622</v>
      </c>
      <c r="B369" s="71" t="s">
        <v>455</v>
      </c>
      <c r="C369" s="72" t="s">
        <v>415</v>
      </c>
      <c r="D369" s="238" t="s">
        <v>835</v>
      </c>
      <c r="E369" s="74">
        <v>186015028</v>
      </c>
      <c r="F369" s="75" t="s">
        <v>456</v>
      </c>
      <c r="G369" s="27">
        <v>12</v>
      </c>
      <c r="H369" s="198">
        <v>43479</v>
      </c>
      <c r="I369" s="198">
        <v>43844</v>
      </c>
      <c r="J369" s="240" t="s">
        <v>1146</v>
      </c>
      <c r="K369" s="27" t="s">
        <v>1344</v>
      </c>
      <c r="L369" s="244" t="s">
        <v>1149</v>
      </c>
      <c r="M369" s="245">
        <v>621.11</v>
      </c>
      <c r="N369" s="245">
        <v>456.8</v>
      </c>
      <c r="O369" s="222" t="s">
        <v>1162</v>
      </c>
      <c r="P369" s="40"/>
      <c r="Q369" s="30" t="str">
        <f t="shared" si="6"/>
        <v>Flex</v>
      </c>
      <c r="R369" s="40"/>
      <c r="S369" s="76"/>
      <c r="T369" s="204" t="s">
        <v>1344</v>
      </c>
      <c r="U369" s="313">
        <v>43550</v>
      </c>
      <c r="V369" s="204" t="s">
        <v>1685</v>
      </c>
      <c r="W369" s="244" t="s">
        <v>1149</v>
      </c>
      <c r="X369" s="245">
        <v>621.11</v>
      </c>
      <c r="Y369" s="245">
        <v>456.8</v>
      </c>
      <c r="Z369" s="204" t="s">
        <v>1392</v>
      </c>
      <c r="AA369" s="204" t="s">
        <v>1393</v>
      </c>
      <c r="AB369" s="244" t="s">
        <v>1149</v>
      </c>
      <c r="AC369" s="245">
        <v>331.54</v>
      </c>
      <c r="AD369" s="245">
        <v>243.44</v>
      </c>
    </row>
    <row r="370" spans="1:30" hidden="1" x14ac:dyDescent="0.25">
      <c r="A370" s="204" t="s">
        <v>1623</v>
      </c>
      <c r="B370" s="71" t="s">
        <v>457</v>
      </c>
      <c r="C370" s="72" t="s">
        <v>407</v>
      </c>
      <c r="D370" s="238" t="s">
        <v>835</v>
      </c>
      <c r="E370" s="74">
        <v>186015000</v>
      </c>
      <c r="F370" s="75" t="s">
        <v>458</v>
      </c>
      <c r="G370" s="27">
        <v>12</v>
      </c>
      <c r="H370" s="198">
        <v>43100</v>
      </c>
      <c r="I370" s="198">
        <v>43465</v>
      </c>
      <c r="J370" s="240" t="s">
        <v>1343</v>
      </c>
      <c r="K370" s="27" t="s">
        <v>1671</v>
      </c>
      <c r="L370" s="244" t="s">
        <v>1150</v>
      </c>
      <c r="M370" s="245">
        <v>0</v>
      </c>
      <c r="N370" s="245">
        <v>0</v>
      </c>
      <c r="O370" s="222" t="s">
        <v>1162</v>
      </c>
      <c r="P370" s="40"/>
      <c r="Q370" s="30" t="str">
        <f t="shared" si="6"/>
        <v>Venture</v>
      </c>
      <c r="R370" s="40"/>
      <c r="S370" s="76"/>
      <c r="T370" s="204" t="s">
        <v>1778</v>
      </c>
      <c r="U370" s="313"/>
      <c r="V370" s="204"/>
      <c r="W370" s="244" t="s">
        <v>1150</v>
      </c>
      <c r="X370" s="245">
        <v>0</v>
      </c>
      <c r="Y370" s="245">
        <v>0</v>
      </c>
      <c r="Z370" s="204" t="s">
        <v>333</v>
      </c>
      <c r="AA370" s="204" t="s">
        <v>333</v>
      </c>
      <c r="AB370" s="244" t="s">
        <v>1150</v>
      </c>
      <c r="AC370" s="245">
        <v>0</v>
      </c>
      <c r="AD370" s="245">
        <v>0</v>
      </c>
    </row>
    <row r="371" spans="1:30" hidden="1" x14ac:dyDescent="0.25">
      <c r="A371" s="204" t="s">
        <v>1624</v>
      </c>
      <c r="B371" s="71" t="s">
        <v>461</v>
      </c>
      <c r="C371" s="72" t="s">
        <v>412</v>
      </c>
      <c r="D371" s="238" t="s">
        <v>835</v>
      </c>
      <c r="E371" s="74">
        <v>186015043</v>
      </c>
      <c r="F371" s="75" t="s">
        <v>462</v>
      </c>
      <c r="G371" s="27">
        <v>12</v>
      </c>
      <c r="H371" s="198">
        <v>43098</v>
      </c>
      <c r="I371" s="198">
        <v>43463</v>
      </c>
      <c r="J371" s="240" t="s">
        <v>1343</v>
      </c>
      <c r="K371" s="27" t="s">
        <v>1671</v>
      </c>
      <c r="L371" s="244" t="s">
        <v>1150</v>
      </c>
      <c r="M371" s="245">
        <v>0</v>
      </c>
      <c r="N371" s="245">
        <v>0</v>
      </c>
      <c r="O371" s="222" t="s">
        <v>1162</v>
      </c>
      <c r="P371" s="40"/>
      <c r="Q371" s="30" t="str">
        <f t="shared" si="6"/>
        <v>Venture</v>
      </c>
      <c r="R371" s="40"/>
      <c r="S371" s="76"/>
      <c r="T371" s="204" t="s">
        <v>1778</v>
      </c>
      <c r="U371" s="313"/>
      <c r="V371" s="204"/>
      <c r="W371" s="244" t="s">
        <v>1150</v>
      </c>
      <c r="X371" s="245">
        <v>0</v>
      </c>
      <c r="Y371" s="245">
        <v>0</v>
      </c>
      <c r="Z371" s="204" t="s">
        <v>333</v>
      </c>
      <c r="AA371" s="204" t="s">
        <v>333</v>
      </c>
      <c r="AB371" s="244" t="s">
        <v>1150</v>
      </c>
      <c r="AC371" s="245">
        <v>0</v>
      </c>
      <c r="AD371" s="245">
        <v>0</v>
      </c>
    </row>
    <row r="372" spans="1:30" ht="25.5" hidden="1" x14ac:dyDescent="0.25">
      <c r="A372" s="204" t="s">
        <v>1625</v>
      </c>
      <c r="B372" s="71" t="s">
        <v>463</v>
      </c>
      <c r="C372" s="72" t="s">
        <v>464</v>
      </c>
      <c r="D372" s="238" t="s">
        <v>835</v>
      </c>
      <c r="E372" s="74">
        <v>186015031</v>
      </c>
      <c r="F372" s="309" t="s">
        <v>465</v>
      </c>
      <c r="G372" s="27">
        <v>12</v>
      </c>
      <c r="H372" s="198">
        <v>43115</v>
      </c>
      <c r="I372" s="198">
        <v>43480</v>
      </c>
      <c r="J372" s="240" t="s">
        <v>1146</v>
      </c>
      <c r="K372" s="27" t="s">
        <v>1344</v>
      </c>
      <c r="L372" s="244" t="s">
        <v>1149</v>
      </c>
      <c r="M372" s="245">
        <v>357.83</v>
      </c>
      <c r="N372" s="245">
        <v>263.17</v>
      </c>
      <c r="O372" s="310" t="s">
        <v>1162</v>
      </c>
      <c r="P372" s="40"/>
      <c r="Q372" s="30" t="str">
        <f t="shared" si="6"/>
        <v>Flex</v>
      </c>
      <c r="R372" s="40"/>
      <c r="S372" s="76"/>
      <c r="T372" s="204" t="s">
        <v>1344</v>
      </c>
      <c r="U372" s="313">
        <v>43550</v>
      </c>
      <c r="V372" s="204" t="s">
        <v>1685</v>
      </c>
      <c r="W372" s="244" t="s">
        <v>1149</v>
      </c>
      <c r="X372" s="245">
        <v>357.83</v>
      </c>
      <c r="Y372" s="245">
        <v>263.17</v>
      </c>
      <c r="Z372" s="204" t="s">
        <v>1392</v>
      </c>
      <c r="AA372" s="204" t="s">
        <v>1393</v>
      </c>
      <c r="AB372" s="244" t="s">
        <v>1149</v>
      </c>
      <c r="AC372" s="245">
        <v>898.93</v>
      </c>
      <c r="AD372" s="245">
        <v>660.06</v>
      </c>
    </row>
    <row r="373" spans="1:30" hidden="1" x14ac:dyDescent="0.25">
      <c r="A373" s="204" t="s">
        <v>1626</v>
      </c>
      <c r="B373" s="71" t="s">
        <v>468</v>
      </c>
      <c r="C373" s="72" t="s">
        <v>407</v>
      </c>
      <c r="D373" s="238" t="s">
        <v>835</v>
      </c>
      <c r="E373" s="74">
        <v>186015000</v>
      </c>
      <c r="F373" s="75" t="s">
        <v>469</v>
      </c>
      <c r="G373" s="27">
        <v>12</v>
      </c>
      <c r="H373" s="198">
        <v>43469</v>
      </c>
      <c r="I373" s="198">
        <v>43834</v>
      </c>
      <c r="J373" s="240" t="s">
        <v>1146</v>
      </c>
      <c r="K373" s="27" t="s">
        <v>1671</v>
      </c>
      <c r="L373" s="244" t="s">
        <v>1150</v>
      </c>
      <c r="M373" s="245">
        <v>0</v>
      </c>
      <c r="N373" s="245">
        <v>0</v>
      </c>
      <c r="O373" s="222" t="s">
        <v>1162</v>
      </c>
      <c r="P373" s="40"/>
      <c r="Q373" s="30" t="str">
        <f t="shared" si="6"/>
        <v>Venture</v>
      </c>
      <c r="R373" s="40"/>
      <c r="S373" s="76"/>
      <c r="T373" s="204" t="s">
        <v>1778</v>
      </c>
      <c r="U373" s="313"/>
      <c r="V373" s="204"/>
      <c r="W373" s="244" t="s">
        <v>1150</v>
      </c>
      <c r="X373" s="245">
        <v>0</v>
      </c>
      <c r="Y373" s="245">
        <v>0</v>
      </c>
      <c r="Z373" s="204" t="s">
        <v>333</v>
      </c>
      <c r="AA373" s="204" t="s">
        <v>333</v>
      </c>
      <c r="AB373" s="244" t="s">
        <v>1150</v>
      </c>
      <c r="AC373" s="245">
        <v>0</v>
      </c>
      <c r="AD373" s="245">
        <v>0</v>
      </c>
    </row>
    <row r="374" spans="1:30" hidden="1" x14ac:dyDescent="0.25">
      <c r="A374" s="204" t="s">
        <v>1627</v>
      </c>
      <c r="B374" s="71" t="s">
        <v>472</v>
      </c>
      <c r="C374" s="72" t="s">
        <v>412</v>
      </c>
      <c r="D374" s="238" t="s">
        <v>835</v>
      </c>
      <c r="E374" s="74">
        <v>186015043</v>
      </c>
      <c r="F374" s="75" t="s">
        <v>473</v>
      </c>
      <c r="G374" s="27">
        <v>12</v>
      </c>
      <c r="H374" s="198">
        <v>43098</v>
      </c>
      <c r="I374" s="198">
        <v>43463</v>
      </c>
      <c r="J374" s="240" t="s">
        <v>1343</v>
      </c>
      <c r="K374" s="27" t="s">
        <v>1671</v>
      </c>
      <c r="L374" s="244" t="s">
        <v>1150</v>
      </c>
      <c r="M374" s="245">
        <v>0</v>
      </c>
      <c r="N374" s="245">
        <v>0</v>
      </c>
      <c r="O374" s="222" t="s">
        <v>1162</v>
      </c>
      <c r="P374" s="40"/>
      <c r="Q374" s="30" t="str">
        <f t="shared" si="6"/>
        <v>Venture</v>
      </c>
      <c r="R374" s="40"/>
      <c r="S374" s="76"/>
      <c r="T374" s="204" t="s">
        <v>1778</v>
      </c>
      <c r="U374" s="313"/>
      <c r="V374" s="204"/>
      <c r="W374" s="244" t="s">
        <v>1150</v>
      </c>
      <c r="X374" s="245">
        <v>0</v>
      </c>
      <c r="Y374" s="245">
        <v>0</v>
      </c>
      <c r="Z374" s="204" t="s">
        <v>333</v>
      </c>
      <c r="AA374" s="204" t="s">
        <v>333</v>
      </c>
      <c r="AB374" s="244" t="s">
        <v>1150</v>
      </c>
      <c r="AC374" s="245">
        <v>0</v>
      </c>
      <c r="AD374" s="245">
        <v>0</v>
      </c>
    </row>
    <row r="375" spans="1:30" hidden="1" x14ac:dyDescent="0.25">
      <c r="A375" s="204" t="s">
        <v>1628</v>
      </c>
      <c r="B375" s="71" t="s">
        <v>474</v>
      </c>
      <c r="C375" s="72" t="s">
        <v>464</v>
      </c>
      <c r="D375" s="238" t="s">
        <v>835</v>
      </c>
      <c r="E375" s="74">
        <v>186015031</v>
      </c>
      <c r="F375" s="75" t="s">
        <v>475</v>
      </c>
      <c r="G375" s="27">
        <v>12</v>
      </c>
      <c r="H375" s="198">
        <v>43111</v>
      </c>
      <c r="I375" s="198">
        <v>43476</v>
      </c>
      <c r="J375" s="240" t="s">
        <v>1146</v>
      </c>
      <c r="K375" s="27" t="s">
        <v>1344</v>
      </c>
      <c r="L375" s="244" t="s">
        <v>1149</v>
      </c>
      <c r="M375" s="245">
        <v>340.02</v>
      </c>
      <c r="N375" s="245">
        <v>250.07</v>
      </c>
      <c r="O375" s="310" t="s">
        <v>1162</v>
      </c>
      <c r="P375" s="40"/>
      <c r="Q375" s="30" t="str">
        <f t="shared" si="6"/>
        <v>Flex</v>
      </c>
      <c r="R375" s="40"/>
      <c r="S375" s="76"/>
      <c r="T375" s="204" t="s">
        <v>1344</v>
      </c>
      <c r="U375" s="313">
        <v>43550</v>
      </c>
      <c r="V375" s="204" t="s">
        <v>1685</v>
      </c>
      <c r="W375" s="244" t="s">
        <v>1149</v>
      </c>
      <c r="X375" s="245">
        <v>340.02</v>
      </c>
      <c r="Y375" s="245">
        <v>250.07</v>
      </c>
      <c r="Z375" s="204" t="s">
        <v>1392</v>
      </c>
      <c r="AA375" s="204" t="s">
        <v>1393</v>
      </c>
      <c r="AB375" s="244" t="s">
        <v>1149</v>
      </c>
      <c r="AC375" s="245">
        <v>765.35</v>
      </c>
      <c r="AD375" s="245">
        <v>561.97</v>
      </c>
    </row>
    <row r="376" spans="1:30" hidden="1" x14ac:dyDescent="0.25">
      <c r="A376" s="204" t="s">
        <v>1629</v>
      </c>
      <c r="B376" s="71" t="s">
        <v>478</v>
      </c>
      <c r="C376" s="72" t="s">
        <v>479</v>
      </c>
      <c r="D376" s="238" t="s">
        <v>835</v>
      </c>
      <c r="E376" s="74">
        <v>800000240</v>
      </c>
      <c r="F376" s="75" t="s">
        <v>480</v>
      </c>
      <c r="G376" s="27">
        <v>12</v>
      </c>
      <c r="H376" s="198">
        <v>43563</v>
      </c>
      <c r="I376" s="198">
        <v>43929</v>
      </c>
      <c r="J376" s="240" t="s">
        <v>1141</v>
      </c>
      <c r="K376" s="27" t="s">
        <v>835</v>
      </c>
      <c r="L376" s="244" t="s">
        <v>1150</v>
      </c>
      <c r="M376" s="245">
        <v>0</v>
      </c>
      <c r="N376" s="245">
        <v>0</v>
      </c>
      <c r="O376" s="222" t="s">
        <v>1162</v>
      </c>
      <c r="P376" s="40"/>
      <c r="Q376" s="30" t="str">
        <f t="shared" si="6"/>
        <v>Venture</v>
      </c>
      <c r="R376" s="40"/>
      <c r="S376" s="76"/>
      <c r="T376" s="204" t="s">
        <v>1778</v>
      </c>
      <c r="U376" s="313"/>
      <c r="V376" s="204"/>
      <c r="W376" s="244" t="s">
        <v>1150</v>
      </c>
      <c r="X376" s="245">
        <v>0</v>
      </c>
      <c r="Y376" s="245">
        <v>0</v>
      </c>
      <c r="Z376" s="204" t="s">
        <v>1170</v>
      </c>
      <c r="AA376" s="204" t="s">
        <v>1170</v>
      </c>
      <c r="AB376" s="244" t="s">
        <v>1150</v>
      </c>
      <c r="AC376" s="245"/>
      <c r="AD376" s="245"/>
    </row>
    <row r="377" spans="1:30" hidden="1" x14ac:dyDescent="0.25">
      <c r="A377" s="204" t="s">
        <v>1630</v>
      </c>
      <c r="B377" s="71" t="s">
        <v>483</v>
      </c>
      <c r="C377" s="72" t="s">
        <v>484</v>
      </c>
      <c r="D377" s="238" t="s">
        <v>835</v>
      </c>
      <c r="E377" s="74">
        <v>800000277</v>
      </c>
      <c r="F377" s="75" t="s">
        <v>485</v>
      </c>
      <c r="G377" s="27">
        <v>12</v>
      </c>
      <c r="H377" s="198">
        <v>43563</v>
      </c>
      <c r="I377" s="198">
        <v>43929</v>
      </c>
      <c r="J377" s="240" t="s">
        <v>1141</v>
      </c>
      <c r="K377" s="27" t="s">
        <v>835</v>
      </c>
      <c r="L377" s="244" t="s">
        <v>1150</v>
      </c>
      <c r="M377" s="245">
        <v>0</v>
      </c>
      <c r="N377" s="245">
        <v>0</v>
      </c>
      <c r="O377" s="222" t="s">
        <v>1162</v>
      </c>
      <c r="P377" s="40"/>
      <c r="Q377" s="30" t="str">
        <f t="shared" si="6"/>
        <v>Venture</v>
      </c>
      <c r="R377" s="40"/>
      <c r="S377" s="76"/>
      <c r="T377" s="204" t="s">
        <v>1778</v>
      </c>
      <c r="U377" s="313"/>
      <c r="V377" s="204"/>
      <c r="W377" s="244" t="s">
        <v>1150</v>
      </c>
      <c r="X377" s="245">
        <v>0</v>
      </c>
      <c r="Y377" s="245">
        <v>0</v>
      </c>
      <c r="Z377" s="204" t="s">
        <v>1170</v>
      </c>
      <c r="AA377" s="204" t="s">
        <v>1170</v>
      </c>
      <c r="AB377" s="244" t="s">
        <v>1150</v>
      </c>
      <c r="AC377" s="245"/>
      <c r="AD377" s="245"/>
    </row>
    <row r="378" spans="1:30" hidden="1" x14ac:dyDescent="0.25">
      <c r="A378" s="204" t="s">
        <v>1631</v>
      </c>
      <c r="B378" s="71" t="s">
        <v>486</v>
      </c>
      <c r="C378" s="72" t="s">
        <v>340</v>
      </c>
      <c r="D378" s="238" t="s">
        <v>835</v>
      </c>
      <c r="E378" s="74">
        <v>800000204</v>
      </c>
      <c r="F378" s="75" t="s">
        <v>487</v>
      </c>
      <c r="G378" s="27">
        <v>12</v>
      </c>
      <c r="H378" s="198">
        <v>43563</v>
      </c>
      <c r="I378" s="198">
        <v>43929</v>
      </c>
      <c r="J378" s="240" t="s">
        <v>1141</v>
      </c>
      <c r="K378" s="27" t="s">
        <v>835</v>
      </c>
      <c r="L378" s="244" t="s">
        <v>1150</v>
      </c>
      <c r="M378" s="245">
        <v>0</v>
      </c>
      <c r="N378" s="245">
        <v>0</v>
      </c>
      <c r="O378" s="222" t="s">
        <v>1162</v>
      </c>
      <c r="P378" s="40"/>
      <c r="Q378" s="30" t="str">
        <f t="shared" si="6"/>
        <v>Venture</v>
      </c>
      <c r="R378" s="40"/>
      <c r="S378" s="76"/>
      <c r="T378" s="204" t="s">
        <v>1778</v>
      </c>
      <c r="U378" s="313"/>
      <c r="V378" s="204"/>
      <c r="W378" s="244" t="s">
        <v>1150</v>
      </c>
      <c r="X378" s="245">
        <v>0</v>
      </c>
      <c r="Y378" s="245">
        <v>0</v>
      </c>
      <c r="Z378" s="204" t="s">
        <v>1170</v>
      </c>
      <c r="AA378" s="204" t="s">
        <v>1170</v>
      </c>
      <c r="AB378" s="244" t="s">
        <v>1150</v>
      </c>
      <c r="AC378" s="245"/>
      <c r="AD378" s="245"/>
    </row>
    <row r="379" spans="1:30" hidden="1" x14ac:dyDescent="0.25">
      <c r="A379" s="204" t="s">
        <v>1632</v>
      </c>
      <c r="B379" s="71" t="s">
        <v>488</v>
      </c>
      <c r="C379" s="72" t="s">
        <v>489</v>
      </c>
      <c r="D379" s="238" t="s">
        <v>835</v>
      </c>
      <c r="E379" s="74">
        <v>186015049</v>
      </c>
      <c r="F379" s="75" t="s">
        <v>490</v>
      </c>
      <c r="G379" s="27">
        <v>12</v>
      </c>
      <c r="H379" s="198">
        <v>43711</v>
      </c>
      <c r="I379" s="198">
        <v>44077</v>
      </c>
      <c r="J379" s="240" t="s">
        <v>1138</v>
      </c>
      <c r="K379" s="27" t="s">
        <v>1671</v>
      </c>
      <c r="L379" s="244" t="s">
        <v>1150</v>
      </c>
      <c r="M379" s="245">
        <v>0</v>
      </c>
      <c r="N379" s="245">
        <v>0</v>
      </c>
      <c r="O379" s="222" t="s">
        <v>1162</v>
      </c>
      <c r="P379" s="40"/>
      <c r="Q379" s="30" t="str">
        <f t="shared" si="6"/>
        <v>Venture</v>
      </c>
      <c r="R379" s="40"/>
      <c r="S379" s="76"/>
      <c r="T379" s="204" t="s">
        <v>1778</v>
      </c>
      <c r="U379" s="313">
        <v>43767</v>
      </c>
      <c r="V379" s="204" t="s">
        <v>333</v>
      </c>
      <c r="W379" s="244" t="s">
        <v>1150</v>
      </c>
      <c r="X379" s="245">
        <v>0</v>
      </c>
      <c r="Y379" s="245">
        <v>0</v>
      </c>
      <c r="Z379" s="204" t="s">
        <v>333</v>
      </c>
      <c r="AA379" s="204" t="s">
        <v>333</v>
      </c>
      <c r="AB379" s="244" t="s">
        <v>1150</v>
      </c>
      <c r="AC379" s="245">
        <v>0</v>
      </c>
      <c r="AD379" s="245">
        <v>0</v>
      </c>
    </row>
    <row r="380" spans="1:30" hidden="1" x14ac:dyDescent="0.25">
      <c r="A380" s="204" t="s">
        <v>1633</v>
      </c>
      <c r="B380" s="71" t="s">
        <v>493</v>
      </c>
      <c r="C380" s="72" t="s">
        <v>494</v>
      </c>
      <c r="D380" s="238" t="s">
        <v>835</v>
      </c>
      <c r="E380" s="74">
        <v>186010543</v>
      </c>
      <c r="F380" s="75" t="s">
        <v>495</v>
      </c>
      <c r="G380" s="27">
        <v>12</v>
      </c>
      <c r="H380" s="198">
        <v>43711</v>
      </c>
      <c r="I380" s="198">
        <v>44077</v>
      </c>
      <c r="J380" s="240" t="s">
        <v>1138</v>
      </c>
      <c r="K380" s="27" t="s">
        <v>1671</v>
      </c>
      <c r="L380" s="244" t="s">
        <v>1150</v>
      </c>
      <c r="M380" s="245">
        <v>0</v>
      </c>
      <c r="N380" s="245">
        <v>0</v>
      </c>
      <c r="O380" s="222" t="s">
        <v>1162</v>
      </c>
      <c r="P380" s="40"/>
      <c r="Q380" s="30" t="str">
        <f t="shared" si="6"/>
        <v>Venture</v>
      </c>
      <c r="R380" s="40"/>
      <c r="S380" s="76"/>
      <c r="T380" s="204" t="s">
        <v>1778</v>
      </c>
      <c r="U380" s="313">
        <v>43767</v>
      </c>
      <c r="V380" s="204" t="s">
        <v>333</v>
      </c>
      <c r="W380" s="244" t="s">
        <v>1150</v>
      </c>
      <c r="X380" s="245">
        <v>0</v>
      </c>
      <c r="Y380" s="245">
        <v>0</v>
      </c>
      <c r="Z380" s="204" t="s">
        <v>333</v>
      </c>
      <c r="AA380" s="204" t="s">
        <v>333</v>
      </c>
      <c r="AB380" s="244" t="s">
        <v>1150</v>
      </c>
      <c r="AC380" s="245">
        <v>0</v>
      </c>
      <c r="AD380" s="245">
        <v>0</v>
      </c>
    </row>
    <row r="381" spans="1:30" hidden="1" x14ac:dyDescent="0.25">
      <c r="A381" s="204" t="s">
        <v>1634</v>
      </c>
      <c r="B381" s="71" t="s">
        <v>496</v>
      </c>
      <c r="C381" s="72" t="s">
        <v>489</v>
      </c>
      <c r="D381" s="238" t="s">
        <v>835</v>
      </c>
      <c r="E381" s="74">
        <v>186015049</v>
      </c>
      <c r="F381" s="75" t="s">
        <v>497</v>
      </c>
      <c r="G381" s="27">
        <v>12</v>
      </c>
      <c r="H381" s="198">
        <v>43712</v>
      </c>
      <c r="I381" s="198">
        <v>44078</v>
      </c>
      <c r="J381" s="240" t="s">
        <v>1138</v>
      </c>
      <c r="K381" s="27" t="s">
        <v>1671</v>
      </c>
      <c r="L381" s="244" t="s">
        <v>1150</v>
      </c>
      <c r="M381" s="245">
        <v>0</v>
      </c>
      <c r="N381" s="245">
        <v>0</v>
      </c>
      <c r="O381" s="222" t="s">
        <v>1162</v>
      </c>
      <c r="P381" s="40"/>
      <c r="Q381" s="30" t="str">
        <f t="shared" si="6"/>
        <v>Venture</v>
      </c>
      <c r="R381" s="40"/>
      <c r="S381" s="76"/>
      <c r="T381" s="204" t="s">
        <v>1778</v>
      </c>
      <c r="U381" s="313">
        <v>43767</v>
      </c>
      <c r="V381" s="204" t="s">
        <v>333</v>
      </c>
      <c r="W381" s="244" t="s">
        <v>1150</v>
      </c>
      <c r="X381" s="245">
        <v>0</v>
      </c>
      <c r="Y381" s="245">
        <v>0</v>
      </c>
      <c r="Z381" s="204" t="s">
        <v>333</v>
      </c>
      <c r="AA381" s="204" t="s">
        <v>333</v>
      </c>
      <c r="AB381" s="244" t="s">
        <v>1150</v>
      </c>
      <c r="AC381" s="245">
        <v>0</v>
      </c>
      <c r="AD381" s="245">
        <v>0</v>
      </c>
    </row>
    <row r="382" spans="1:30" hidden="1" x14ac:dyDescent="0.25">
      <c r="A382" s="204" t="s">
        <v>1635</v>
      </c>
      <c r="B382" s="71" t="s">
        <v>498</v>
      </c>
      <c r="C382" s="72" t="s">
        <v>494</v>
      </c>
      <c r="D382" s="238" t="s">
        <v>835</v>
      </c>
      <c r="E382" s="74">
        <v>186015043</v>
      </c>
      <c r="F382" s="75" t="s">
        <v>499</v>
      </c>
      <c r="G382" s="27">
        <v>12</v>
      </c>
      <c r="H382" s="198">
        <v>43712</v>
      </c>
      <c r="I382" s="198">
        <v>44078</v>
      </c>
      <c r="J382" s="240" t="s">
        <v>1138</v>
      </c>
      <c r="K382" s="27" t="s">
        <v>1671</v>
      </c>
      <c r="L382" s="244" t="s">
        <v>1150</v>
      </c>
      <c r="M382" s="245">
        <v>0</v>
      </c>
      <c r="N382" s="245">
        <v>0</v>
      </c>
      <c r="O382" s="222" t="s">
        <v>1162</v>
      </c>
      <c r="P382" s="40"/>
      <c r="Q382" s="30" t="str">
        <f t="shared" si="6"/>
        <v>Venture</v>
      </c>
      <c r="R382" s="40"/>
      <c r="S382" s="76"/>
      <c r="T382" s="204" t="s">
        <v>1778</v>
      </c>
      <c r="U382" s="313">
        <v>43767</v>
      </c>
      <c r="V382" s="204" t="s">
        <v>333</v>
      </c>
      <c r="W382" s="244" t="s">
        <v>1150</v>
      </c>
      <c r="X382" s="245">
        <v>0</v>
      </c>
      <c r="Y382" s="245">
        <v>0</v>
      </c>
      <c r="Z382" s="204" t="s">
        <v>333</v>
      </c>
      <c r="AA382" s="204" t="s">
        <v>333</v>
      </c>
      <c r="AB382" s="244" t="s">
        <v>1150</v>
      </c>
      <c r="AC382" s="245">
        <v>0</v>
      </c>
      <c r="AD382" s="245">
        <v>0</v>
      </c>
    </row>
    <row r="383" spans="1:30" hidden="1" x14ac:dyDescent="0.25">
      <c r="A383" s="204" t="s">
        <v>1636</v>
      </c>
      <c r="B383" s="71" t="s">
        <v>500</v>
      </c>
      <c r="C383" s="72" t="s">
        <v>415</v>
      </c>
      <c r="D383" s="238" t="s">
        <v>835</v>
      </c>
      <c r="E383" s="74">
        <v>186015031</v>
      </c>
      <c r="F383" s="75" t="s">
        <v>501</v>
      </c>
      <c r="G383" s="27">
        <v>12</v>
      </c>
      <c r="H383" s="198">
        <v>43385</v>
      </c>
      <c r="I383" s="198">
        <v>43750</v>
      </c>
      <c r="J383" s="240" t="s">
        <v>1145</v>
      </c>
      <c r="K383" s="27" t="s">
        <v>1671</v>
      </c>
      <c r="L383" s="244" t="s">
        <v>1150</v>
      </c>
      <c r="M383" s="245">
        <v>0</v>
      </c>
      <c r="N383" s="245">
        <v>0</v>
      </c>
      <c r="O383" s="222" t="s">
        <v>1162</v>
      </c>
      <c r="P383" s="40"/>
      <c r="Q383" s="30" t="str">
        <f t="shared" si="6"/>
        <v>Venture</v>
      </c>
      <c r="R383" s="40"/>
      <c r="S383" s="76"/>
      <c r="T383" s="204" t="s">
        <v>1778</v>
      </c>
      <c r="U383" s="313"/>
      <c r="V383" s="204"/>
      <c r="W383" s="244" t="s">
        <v>1150</v>
      </c>
      <c r="X383" s="245">
        <v>0</v>
      </c>
      <c r="Y383" s="245">
        <v>0</v>
      </c>
      <c r="Z383" s="204" t="s">
        <v>333</v>
      </c>
      <c r="AA383" s="204" t="s">
        <v>333</v>
      </c>
      <c r="AB383" s="244" t="s">
        <v>1150</v>
      </c>
      <c r="AC383" s="245">
        <v>0</v>
      </c>
      <c r="AD383" s="245">
        <v>0</v>
      </c>
    </row>
    <row r="384" spans="1:30" hidden="1" x14ac:dyDescent="0.25">
      <c r="A384" s="204" t="s">
        <v>1637</v>
      </c>
      <c r="B384" s="71" t="s">
        <v>502</v>
      </c>
      <c r="C384" s="72" t="s">
        <v>503</v>
      </c>
      <c r="D384" s="238" t="s">
        <v>835</v>
      </c>
      <c r="E384" s="74" t="s">
        <v>504</v>
      </c>
      <c r="F384" s="75" t="s">
        <v>505</v>
      </c>
      <c r="G384" s="27">
        <v>12</v>
      </c>
      <c r="H384" s="198">
        <v>43462</v>
      </c>
      <c r="I384" s="198">
        <v>43827</v>
      </c>
      <c r="J384" s="240" t="s">
        <v>1343</v>
      </c>
      <c r="K384" s="27" t="s">
        <v>1671</v>
      </c>
      <c r="L384" s="244" t="s">
        <v>1150</v>
      </c>
      <c r="M384" s="245">
        <v>0</v>
      </c>
      <c r="N384" s="245">
        <v>0</v>
      </c>
      <c r="O384" s="222" t="s">
        <v>1162</v>
      </c>
      <c r="P384" s="40"/>
      <c r="Q384" s="30" t="str">
        <f t="shared" si="6"/>
        <v>Venture</v>
      </c>
      <c r="R384" s="40"/>
      <c r="S384" s="76"/>
      <c r="T384" s="204" t="s">
        <v>1778</v>
      </c>
      <c r="U384" s="313"/>
      <c r="V384" s="204"/>
      <c r="W384" s="244" t="s">
        <v>1150</v>
      </c>
      <c r="X384" s="245">
        <v>0</v>
      </c>
      <c r="Y384" s="245">
        <v>0</v>
      </c>
      <c r="Z384" s="204" t="s">
        <v>333</v>
      </c>
      <c r="AA384" s="204" t="s">
        <v>333</v>
      </c>
      <c r="AB384" s="244" t="s">
        <v>1150</v>
      </c>
      <c r="AC384" s="245">
        <v>0</v>
      </c>
      <c r="AD384" s="245">
        <v>0</v>
      </c>
    </row>
    <row r="385" spans="1:30" hidden="1" x14ac:dyDescent="0.25">
      <c r="A385" s="204" t="s">
        <v>1638</v>
      </c>
      <c r="B385" s="71" t="s">
        <v>506</v>
      </c>
      <c r="C385" s="72" t="s">
        <v>507</v>
      </c>
      <c r="D385" s="238" t="s">
        <v>835</v>
      </c>
      <c r="E385" s="74" t="s">
        <v>333</v>
      </c>
      <c r="F385" s="75" t="s">
        <v>508</v>
      </c>
      <c r="G385" s="27">
        <v>12</v>
      </c>
      <c r="H385" s="198">
        <v>43476</v>
      </c>
      <c r="I385" s="198">
        <v>43841</v>
      </c>
      <c r="J385" s="240" t="s">
        <v>1146</v>
      </c>
      <c r="K385" s="27" t="s">
        <v>1671</v>
      </c>
      <c r="L385" s="244" t="s">
        <v>1150</v>
      </c>
      <c r="M385" s="245">
        <v>0</v>
      </c>
      <c r="N385" s="245">
        <v>0</v>
      </c>
      <c r="O385" s="222" t="s">
        <v>1162</v>
      </c>
      <c r="P385" s="40"/>
      <c r="Q385" s="30" t="str">
        <f t="shared" si="6"/>
        <v>Venture</v>
      </c>
      <c r="R385" s="40"/>
      <c r="S385" s="76"/>
      <c r="T385" s="204" t="s">
        <v>1778</v>
      </c>
      <c r="U385" s="313"/>
      <c r="V385" s="204"/>
      <c r="W385" s="244" t="s">
        <v>1150</v>
      </c>
      <c r="X385" s="245">
        <v>0</v>
      </c>
      <c r="Y385" s="245">
        <v>0</v>
      </c>
      <c r="Z385" s="204" t="s">
        <v>333</v>
      </c>
      <c r="AA385" s="204" t="s">
        <v>333</v>
      </c>
      <c r="AB385" s="244" t="s">
        <v>1150</v>
      </c>
      <c r="AC385" s="245">
        <v>0</v>
      </c>
      <c r="AD385" s="245">
        <v>0</v>
      </c>
    </row>
    <row r="386" spans="1:30" hidden="1" x14ac:dyDescent="0.25">
      <c r="A386" s="204" t="s">
        <v>1639</v>
      </c>
      <c r="B386" s="71" t="s">
        <v>511</v>
      </c>
      <c r="C386" s="72" t="s">
        <v>512</v>
      </c>
      <c r="D386" s="238" t="s">
        <v>835</v>
      </c>
      <c r="E386" s="74" t="s">
        <v>333</v>
      </c>
      <c r="F386" s="75" t="s">
        <v>513</v>
      </c>
      <c r="G386" s="27">
        <v>12</v>
      </c>
      <c r="H386" s="198">
        <v>43476</v>
      </c>
      <c r="I386" s="198">
        <v>43841</v>
      </c>
      <c r="J386" s="240" t="s">
        <v>1146</v>
      </c>
      <c r="K386" s="27" t="s">
        <v>1671</v>
      </c>
      <c r="L386" s="244" t="s">
        <v>1150</v>
      </c>
      <c r="M386" s="245">
        <v>0</v>
      </c>
      <c r="N386" s="245">
        <v>0</v>
      </c>
      <c r="O386" s="222" t="s">
        <v>1162</v>
      </c>
      <c r="P386" s="40"/>
      <c r="Q386" s="30" t="str">
        <f t="shared" si="6"/>
        <v>Venture</v>
      </c>
      <c r="R386" s="40"/>
      <c r="S386" s="76"/>
      <c r="T386" s="204" t="s">
        <v>1778</v>
      </c>
      <c r="U386" s="313"/>
      <c r="V386" s="204"/>
      <c r="W386" s="244" t="s">
        <v>1150</v>
      </c>
      <c r="X386" s="245">
        <v>0</v>
      </c>
      <c r="Y386" s="245">
        <v>0</v>
      </c>
      <c r="Z386" s="204" t="s">
        <v>333</v>
      </c>
      <c r="AA386" s="204" t="s">
        <v>333</v>
      </c>
      <c r="AB386" s="244" t="s">
        <v>1150</v>
      </c>
      <c r="AC386" s="245">
        <v>0</v>
      </c>
      <c r="AD386" s="245">
        <v>0</v>
      </c>
    </row>
    <row r="387" spans="1:30" hidden="1" x14ac:dyDescent="0.25">
      <c r="A387" s="204" t="s">
        <v>1640</v>
      </c>
      <c r="B387" s="71" t="s">
        <v>514</v>
      </c>
      <c r="C387" s="72" t="s">
        <v>515</v>
      </c>
      <c r="D387" s="238" t="s">
        <v>835</v>
      </c>
      <c r="E387" s="74" t="s">
        <v>333</v>
      </c>
      <c r="F387" s="75" t="s">
        <v>516</v>
      </c>
      <c r="G387" s="27">
        <v>12</v>
      </c>
      <c r="H387" s="198">
        <v>43705</v>
      </c>
      <c r="I387" s="198">
        <v>44071</v>
      </c>
      <c r="J387" s="240" t="s">
        <v>1147</v>
      </c>
      <c r="K387" s="27" t="s">
        <v>1671</v>
      </c>
      <c r="L387" s="244" t="s">
        <v>1150</v>
      </c>
      <c r="M387" s="245">
        <v>0</v>
      </c>
      <c r="N387" s="245">
        <v>0</v>
      </c>
      <c r="O387" s="222" t="s">
        <v>1162</v>
      </c>
      <c r="P387" s="40"/>
      <c r="Q387" s="30" t="str">
        <f t="shared" si="6"/>
        <v>Venture</v>
      </c>
      <c r="R387" s="40"/>
      <c r="S387" s="76"/>
      <c r="T387" s="204" t="s">
        <v>1778</v>
      </c>
      <c r="U387" s="313">
        <v>43735</v>
      </c>
      <c r="V387" s="204"/>
      <c r="W387" s="244" t="s">
        <v>1150</v>
      </c>
      <c r="X387" s="245">
        <v>0</v>
      </c>
      <c r="Y387" s="245">
        <v>0</v>
      </c>
      <c r="Z387" s="204" t="s">
        <v>333</v>
      </c>
      <c r="AA387" s="204" t="s">
        <v>333</v>
      </c>
      <c r="AB387" s="244" t="s">
        <v>1150</v>
      </c>
      <c r="AC387" s="245">
        <v>0</v>
      </c>
      <c r="AD387" s="245">
        <v>0</v>
      </c>
    </row>
    <row r="388" spans="1:30" hidden="1" x14ac:dyDescent="0.25">
      <c r="A388" s="204" t="s">
        <v>1641</v>
      </c>
      <c r="B388" s="71" t="s">
        <v>519</v>
      </c>
      <c r="C388" s="72" t="s">
        <v>520</v>
      </c>
      <c r="D388" s="238" t="s">
        <v>835</v>
      </c>
      <c r="E388" s="74" t="s">
        <v>504</v>
      </c>
      <c r="F388" s="75" t="s">
        <v>521</v>
      </c>
      <c r="G388" s="27">
        <v>12</v>
      </c>
      <c r="H388" s="198">
        <v>43388</v>
      </c>
      <c r="I388" s="198">
        <v>43753</v>
      </c>
      <c r="J388" s="240" t="s">
        <v>1145</v>
      </c>
      <c r="K388" s="27" t="s">
        <v>1671</v>
      </c>
      <c r="L388" s="244" t="s">
        <v>1150</v>
      </c>
      <c r="M388" s="245">
        <v>0</v>
      </c>
      <c r="N388" s="245">
        <v>0</v>
      </c>
      <c r="O388" s="222" t="s">
        <v>1162</v>
      </c>
      <c r="P388" s="40"/>
      <c r="Q388" s="30" t="str">
        <f t="shared" si="6"/>
        <v>Venture</v>
      </c>
      <c r="R388" s="40"/>
      <c r="S388" s="76"/>
      <c r="T388" s="204" t="s">
        <v>1778</v>
      </c>
      <c r="U388" s="313"/>
      <c r="V388" s="204"/>
      <c r="W388" s="244" t="s">
        <v>1150</v>
      </c>
      <c r="X388" s="245">
        <v>0</v>
      </c>
      <c r="Y388" s="245">
        <v>0</v>
      </c>
      <c r="Z388" s="204" t="s">
        <v>333</v>
      </c>
      <c r="AA388" s="204" t="s">
        <v>333</v>
      </c>
      <c r="AB388" s="244" t="s">
        <v>1150</v>
      </c>
      <c r="AC388" s="245">
        <v>0</v>
      </c>
      <c r="AD388" s="245">
        <v>0</v>
      </c>
    </row>
    <row r="389" spans="1:30" hidden="1" x14ac:dyDescent="0.25">
      <c r="A389" s="204" t="s">
        <v>1642</v>
      </c>
      <c r="B389" s="71" t="s">
        <v>524</v>
      </c>
      <c r="C389" s="72" t="s">
        <v>520</v>
      </c>
      <c r="D389" s="238" t="s">
        <v>835</v>
      </c>
      <c r="E389" s="74" t="s">
        <v>504</v>
      </c>
      <c r="F389" s="75" t="s">
        <v>525</v>
      </c>
      <c r="G389" s="27">
        <v>12</v>
      </c>
      <c r="H389" s="198">
        <v>43388</v>
      </c>
      <c r="I389" s="198">
        <v>43753</v>
      </c>
      <c r="J389" s="240" t="s">
        <v>1145</v>
      </c>
      <c r="K389" s="27" t="s">
        <v>1671</v>
      </c>
      <c r="L389" s="244" t="s">
        <v>1150</v>
      </c>
      <c r="M389" s="245">
        <v>0</v>
      </c>
      <c r="N389" s="245">
        <v>0</v>
      </c>
      <c r="O389" s="222" t="s">
        <v>1162</v>
      </c>
      <c r="P389" s="40"/>
      <c r="Q389" s="30" t="str">
        <f t="shared" si="6"/>
        <v>Venture</v>
      </c>
      <c r="R389" s="40"/>
      <c r="S389" s="76"/>
      <c r="T389" s="204" t="s">
        <v>1778</v>
      </c>
      <c r="U389" s="313"/>
      <c r="V389" s="204"/>
      <c r="W389" s="244" t="s">
        <v>1150</v>
      </c>
      <c r="X389" s="245">
        <v>0</v>
      </c>
      <c r="Y389" s="245">
        <v>0</v>
      </c>
      <c r="Z389" s="204" t="s">
        <v>333</v>
      </c>
      <c r="AA389" s="204" t="s">
        <v>333</v>
      </c>
      <c r="AB389" s="244" t="s">
        <v>1150</v>
      </c>
      <c r="AC389" s="245">
        <v>0</v>
      </c>
      <c r="AD389" s="245">
        <v>0</v>
      </c>
    </row>
    <row r="390" spans="1:30" ht="25.5" hidden="1" x14ac:dyDescent="0.25">
      <c r="A390" s="204" t="s">
        <v>1643</v>
      </c>
      <c r="B390" s="71" t="s">
        <v>526</v>
      </c>
      <c r="C390" s="72" t="s">
        <v>332</v>
      </c>
      <c r="D390" s="238" t="s">
        <v>835</v>
      </c>
      <c r="E390" s="74" t="s">
        <v>333</v>
      </c>
      <c r="F390" s="75" t="s">
        <v>527</v>
      </c>
      <c r="G390" s="27">
        <v>12</v>
      </c>
      <c r="H390" s="198">
        <v>43388</v>
      </c>
      <c r="I390" s="198">
        <v>43753</v>
      </c>
      <c r="J390" s="240" t="s">
        <v>1145</v>
      </c>
      <c r="K390" s="27" t="s">
        <v>1671</v>
      </c>
      <c r="L390" s="244" t="s">
        <v>1150</v>
      </c>
      <c r="M390" s="245">
        <v>0</v>
      </c>
      <c r="N390" s="245">
        <v>0</v>
      </c>
      <c r="O390" s="222" t="s">
        <v>1162</v>
      </c>
      <c r="P390" s="40"/>
      <c r="Q390" s="30" t="str">
        <f t="shared" si="6"/>
        <v>Venture</v>
      </c>
      <c r="R390" s="40"/>
      <c r="S390" s="76"/>
      <c r="T390" s="204" t="s">
        <v>1778</v>
      </c>
      <c r="U390" s="313"/>
      <c r="V390" s="204"/>
      <c r="W390" s="244" t="s">
        <v>1150</v>
      </c>
      <c r="X390" s="245">
        <v>0</v>
      </c>
      <c r="Y390" s="245">
        <v>0</v>
      </c>
      <c r="Z390" s="204" t="s">
        <v>333</v>
      </c>
      <c r="AA390" s="204" t="s">
        <v>333</v>
      </c>
      <c r="AB390" s="244" t="s">
        <v>1150</v>
      </c>
      <c r="AC390" s="245">
        <v>0</v>
      </c>
      <c r="AD390" s="245">
        <v>0</v>
      </c>
    </row>
    <row r="391" spans="1:30" ht="25.5" hidden="1" x14ac:dyDescent="0.25">
      <c r="A391" s="204" t="s">
        <v>1644</v>
      </c>
      <c r="B391" s="71" t="s">
        <v>528</v>
      </c>
      <c r="C391" s="72" t="s">
        <v>529</v>
      </c>
      <c r="D391" s="238" t="s">
        <v>835</v>
      </c>
      <c r="E391" s="74" t="s">
        <v>333</v>
      </c>
      <c r="F391" s="75" t="s">
        <v>530</v>
      </c>
      <c r="G391" s="27">
        <v>12</v>
      </c>
      <c r="H391" s="198">
        <v>43462</v>
      </c>
      <c r="I391" s="198">
        <v>43827</v>
      </c>
      <c r="J391" s="240" t="s">
        <v>1343</v>
      </c>
      <c r="K391" s="27" t="s">
        <v>1671</v>
      </c>
      <c r="L391" s="244" t="s">
        <v>1150</v>
      </c>
      <c r="M391" s="245">
        <v>0</v>
      </c>
      <c r="N391" s="245">
        <v>0</v>
      </c>
      <c r="O391" s="222" t="s">
        <v>1162</v>
      </c>
      <c r="P391" s="40"/>
      <c r="Q391" s="30" t="str">
        <f t="shared" ref="Q391:Q418" si="7">T391</f>
        <v>Venture</v>
      </c>
      <c r="R391" s="40"/>
      <c r="S391" s="76"/>
      <c r="T391" s="204" t="s">
        <v>1778</v>
      </c>
      <c r="U391" s="313"/>
      <c r="V391" s="204"/>
      <c r="W391" s="244" t="s">
        <v>1150</v>
      </c>
      <c r="X391" s="245">
        <v>0</v>
      </c>
      <c r="Y391" s="245">
        <v>0</v>
      </c>
      <c r="Z391" s="204" t="s">
        <v>333</v>
      </c>
      <c r="AA391" s="204" t="s">
        <v>333</v>
      </c>
      <c r="AB391" s="244" t="s">
        <v>1150</v>
      </c>
      <c r="AC391" s="245">
        <v>0</v>
      </c>
      <c r="AD391" s="245">
        <v>0</v>
      </c>
    </row>
    <row r="392" spans="1:30" hidden="1" x14ac:dyDescent="0.25">
      <c r="A392" s="204" t="s">
        <v>1645</v>
      </c>
      <c r="B392" s="71" t="s">
        <v>532</v>
      </c>
      <c r="C392" s="72" t="s">
        <v>533</v>
      </c>
      <c r="D392" s="238" t="s">
        <v>835</v>
      </c>
      <c r="E392" s="74" t="s">
        <v>534</v>
      </c>
      <c r="F392" s="75" t="s">
        <v>535</v>
      </c>
      <c r="G392" s="27">
        <v>12</v>
      </c>
      <c r="H392" s="198">
        <v>43462</v>
      </c>
      <c r="I392" s="198">
        <v>43827</v>
      </c>
      <c r="J392" s="240" t="s">
        <v>1343</v>
      </c>
      <c r="K392" s="27" t="s">
        <v>1671</v>
      </c>
      <c r="L392" s="244" t="s">
        <v>1150</v>
      </c>
      <c r="M392" s="245">
        <v>0</v>
      </c>
      <c r="N392" s="245">
        <v>0</v>
      </c>
      <c r="O392" s="222" t="s">
        <v>1162</v>
      </c>
      <c r="P392" s="40"/>
      <c r="Q392" s="30" t="str">
        <f t="shared" si="7"/>
        <v>Venture</v>
      </c>
      <c r="R392" s="40"/>
      <c r="S392" s="76"/>
      <c r="T392" s="204" t="s">
        <v>1778</v>
      </c>
      <c r="U392" s="313"/>
      <c r="V392" s="204"/>
      <c r="W392" s="244" t="s">
        <v>1150</v>
      </c>
      <c r="X392" s="245">
        <v>0</v>
      </c>
      <c r="Y392" s="245">
        <v>0</v>
      </c>
      <c r="Z392" s="204" t="s">
        <v>333</v>
      </c>
      <c r="AA392" s="204" t="s">
        <v>333</v>
      </c>
      <c r="AB392" s="244" t="s">
        <v>1150</v>
      </c>
      <c r="AC392" s="245">
        <v>0</v>
      </c>
      <c r="AD392" s="245">
        <v>0</v>
      </c>
    </row>
    <row r="393" spans="1:30" hidden="1" x14ac:dyDescent="0.25">
      <c r="A393" s="204" t="s">
        <v>1646</v>
      </c>
      <c r="B393" s="71" t="s">
        <v>536</v>
      </c>
      <c r="C393" s="72" t="s">
        <v>537</v>
      </c>
      <c r="D393" s="238" t="s">
        <v>835</v>
      </c>
      <c r="E393" s="74" t="s">
        <v>504</v>
      </c>
      <c r="F393" s="75" t="s">
        <v>538</v>
      </c>
      <c r="G393" s="27">
        <v>12</v>
      </c>
      <c r="H393" s="198">
        <v>43462</v>
      </c>
      <c r="I393" s="198">
        <v>43827</v>
      </c>
      <c r="J393" s="240" t="s">
        <v>1343</v>
      </c>
      <c r="K393" s="27" t="s">
        <v>1671</v>
      </c>
      <c r="L393" s="244" t="s">
        <v>1150</v>
      </c>
      <c r="M393" s="245">
        <v>0</v>
      </c>
      <c r="N393" s="245">
        <v>0</v>
      </c>
      <c r="O393" s="222" t="s">
        <v>1162</v>
      </c>
      <c r="P393" s="40"/>
      <c r="Q393" s="30" t="str">
        <f t="shared" si="7"/>
        <v>Venture</v>
      </c>
      <c r="R393" s="40"/>
      <c r="S393" s="76"/>
      <c r="T393" s="204" t="s">
        <v>1778</v>
      </c>
      <c r="U393" s="313"/>
      <c r="V393" s="204"/>
      <c r="W393" s="244" t="s">
        <v>1150</v>
      </c>
      <c r="X393" s="245">
        <v>0</v>
      </c>
      <c r="Y393" s="245">
        <v>0</v>
      </c>
      <c r="Z393" s="204" t="s">
        <v>333</v>
      </c>
      <c r="AA393" s="204" t="s">
        <v>333</v>
      </c>
      <c r="AB393" s="244" t="s">
        <v>1150</v>
      </c>
      <c r="AC393" s="245">
        <v>0</v>
      </c>
      <c r="AD393" s="245">
        <v>0</v>
      </c>
    </row>
    <row r="394" spans="1:30" ht="25.5" hidden="1" x14ac:dyDescent="0.25">
      <c r="A394" s="204" t="s">
        <v>1647</v>
      </c>
      <c r="B394" s="71" t="s">
        <v>539</v>
      </c>
      <c r="C394" s="72" t="s">
        <v>540</v>
      </c>
      <c r="D394" s="238" t="s">
        <v>835</v>
      </c>
      <c r="E394" s="74" t="s">
        <v>504</v>
      </c>
      <c r="F394" s="75" t="s">
        <v>541</v>
      </c>
      <c r="G394" s="27">
        <v>12</v>
      </c>
      <c r="H394" s="198">
        <v>43462</v>
      </c>
      <c r="I394" s="198">
        <v>43827</v>
      </c>
      <c r="J394" s="240" t="s">
        <v>1343</v>
      </c>
      <c r="K394" s="27" t="s">
        <v>1671</v>
      </c>
      <c r="L394" s="244" t="s">
        <v>1150</v>
      </c>
      <c r="M394" s="245">
        <v>0</v>
      </c>
      <c r="N394" s="245">
        <v>0</v>
      </c>
      <c r="O394" s="222" t="s">
        <v>1162</v>
      </c>
      <c r="P394" s="40"/>
      <c r="Q394" s="30" t="str">
        <f t="shared" si="7"/>
        <v>Venture</v>
      </c>
      <c r="R394" s="40"/>
      <c r="S394" s="76"/>
      <c r="T394" s="204" t="s">
        <v>1778</v>
      </c>
      <c r="U394" s="313"/>
      <c r="V394" s="204"/>
      <c r="W394" s="244" t="s">
        <v>1150</v>
      </c>
      <c r="X394" s="245">
        <v>0</v>
      </c>
      <c r="Y394" s="245">
        <v>0</v>
      </c>
      <c r="Z394" s="204" t="s">
        <v>333</v>
      </c>
      <c r="AA394" s="204" t="s">
        <v>333</v>
      </c>
      <c r="AB394" s="244" t="s">
        <v>1150</v>
      </c>
      <c r="AC394" s="245">
        <v>0</v>
      </c>
      <c r="AD394" s="245">
        <v>0</v>
      </c>
    </row>
    <row r="395" spans="1:30" ht="25.5" hidden="1" x14ac:dyDescent="0.25">
      <c r="A395" s="204" t="s">
        <v>1648</v>
      </c>
      <c r="B395" s="71" t="s">
        <v>542</v>
      </c>
      <c r="C395" s="72" t="s">
        <v>543</v>
      </c>
      <c r="D395" s="238" t="s">
        <v>835</v>
      </c>
      <c r="E395" s="74" t="s">
        <v>504</v>
      </c>
      <c r="F395" s="75" t="s">
        <v>544</v>
      </c>
      <c r="G395" s="27">
        <v>12</v>
      </c>
      <c r="H395" s="198">
        <v>43462</v>
      </c>
      <c r="I395" s="198">
        <v>43827</v>
      </c>
      <c r="J395" s="240" t="s">
        <v>1343</v>
      </c>
      <c r="K395" s="27" t="s">
        <v>1671</v>
      </c>
      <c r="L395" s="244" t="s">
        <v>1150</v>
      </c>
      <c r="M395" s="245">
        <v>0</v>
      </c>
      <c r="N395" s="245">
        <v>0</v>
      </c>
      <c r="O395" s="222" t="s">
        <v>1162</v>
      </c>
      <c r="P395" s="40"/>
      <c r="Q395" s="30" t="str">
        <f t="shared" si="7"/>
        <v>Venture</v>
      </c>
      <c r="R395" s="40"/>
      <c r="S395" s="76"/>
      <c r="T395" s="204" t="s">
        <v>1778</v>
      </c>
      <c r="U395" s="313"/>
      <c r="V395" s="204"/>
      <c r="W395" s="244" t="s">
        <v>1150</v>
      </c>
      <c r="X395" s="245">
        <v>0</v>
      </c>
      <c r="Y395" s="245">
        <v>0</v>
      </c>
      <c r="Z395" s="204" t="s">
        <v>333</v>
      </c>
      <c r="AA395" s="204" t="s">
        <v>333</v>
      </c>
      <c r="AB395" s="244" t="s">
        <v>1150</v>
      </c>
      <c r="AC395" s="245">
        <v>0</v>
      </c>
      <c r="AD395" s="245">
        <v>0</v>
      </c>
    </row>
    <row r="396" spans="1:30" ht="25.5" hidden="1" x14ac:dyDescent="0.25">
      <c r="A396" s="204" t="s">
        <v>1649</v>
      </c>
      <c r="B396" s="71" t="s">
        <v>545</v>
      </c>
      <c r="C396" s="72" t="s">
        <v>546</v>
      </c>
      <c r="D396" s="238" t="s">
        <v>835</v>
      </c>
      <c r="E396" s="74" t="s">
        <v>504</v>
      </c>
      <c r="F396" s="75" t="s">
        <v>547</v>
      </c>
      <c r="G396" s="27">
        <v>12</v>
      </c>
      <c r="H396" s="198">
        <v>43462</v>
      </c>
      <c r="I396" s="198">
        <v>43827</v>
      </c>
      <c r="J396" s="240" t="s">
        <v>1343</v>
      </c>
      <c r="K396" s="27" t="s">
        <v>1671</v>
      </c>
      <c r="L396" s="244" t="s">
        <v>1150</v>
      </c>
      <c r="M396" s="245">
        <v>0</v>
      </c>
      <c r="N396" s="245">
        <v>0</v>
      </c>
      <c r="O396" s="222" t="s">
        <v>1162</v>
      </c>
      <c r="P396" s="40"/>
      <c r="Q396" s="30" t="str">
        <f t="shared" si="7"/>
        <v>Venture</v>
      </c>
      <c r="R396" s="40"/>
      <c r="S396" s="76"/>
      <c r="T396" s="204" t="s">
        <v>1778</v>
      </c>
      <c r="U396" s="313"/>
      <c r="V396" s="204"/>
      <c r="W396" s="244" t="s">
        <v>1150</v>
      </c>
      <c r="X396" s="245">
        <v>0</v>
      </c>
      <c r="Y396" s="245">
        <v>0</v>
      </c>
      <c r="Z396" s="204" t="s">
        <v>333</v>
      </c>
      <c r="AA396" s="204" t="s">
        <v>333</v>
      </c>
      <c r="AB396" s="244" t="s">
        <v>1150</v>
      </c>
      <c r="AC396" s="245">
        <v>0</v>
      </c>
      <c r="AD396" s="245">
        <v>0</v>
      </c>
    </row>
    <row r="397" spans="1:30" hidden="1" x14ac:dyDescent="0.25">
      <c r="A397" s="204" t="s">
        <v>1650</v>
      </c>
      <c r="B397" s="71" t="s">
        <v>548</v>
      </c>
      <c r="C397" s="72" t="s">
        <v>549</v>
      </c>
      <c r="D397" s="238" t="s">
        <v>835</v>
      </c>
      <c r="E397" s="74" t="s">
        <v>504</v>
      </c>
      <c r="F397" s="75" t="s">
        <v>550</v>
      </c>
      <c r="G397" s="27">
        <v>12</v>
      </c>
      <c r="H397" s="198">
        <v>43264</v>
      </c>
      <c r="I397" s="198">
        <v>43629</v>
      </c>
      <c r="J397" s="240" t="s">
        <v>1143</v>
      </c>
      <c r="K397" s="27" t="s">
        <v>1671</v>
      </c>
      <c r="L397" s="244" t="s">
        <v>1150</v>
      </c>
      <c r="M397" s="245">
        <v>0</v>
      </c>
      <c r="N397" s="245">
        <v>0</v>
      </c>
      <c r="O397" s="222" t="s">
        <v>1162</v>
      </c>
      <c r="P397" s="40"/>
      <c r="Q397" s="30" t="str">
        <f t="shared" si="7"/>
        <v>Venture</v>
      </c>
      <c r="R397" s="40"/>
      <c r="S397" s="76"/>
      <c r="T397" s="204" t="s">
        <v>1778</v>
      </c>
      <c r="U397" s="313"/>
      <c r="V397" s="204"/>
      <c r="W397" s="244" t="s">
        <v>1150</v>
      </c>
      <c r="X397" s="245">
        <v>0</v>
      </c>
      <c r="Y397" s="245">
        <v>0</v>
      </c>
      <c r="Z397" s="204" t="s">
        <v>333</v>
      </c>
      <c r="AA397" s="204" t="s">
        <v>333</v>
      </c>
      <c r="AB397" s="244" t="s">
        <v>1150</v>
      </c>
      <c r="AC397" s="245">
        <v>0</v>
      </c>
      <c r="AD397" s="245">
        <v>0</v>
      </c>
    </row>
    <row r="398" spans="1:30" hidden="1" x14ac:dyDescent="0.25">
      <c r="A398" s="204" t="s">
        <v>1651</v>
      </c>
      <c r="B398" s="71" t="s">
        <v>553</v>
      </c>
      <c r="C398" s="72" t="s">
        <v>549</v>
      </c>
      <c r="D398" s="238" t="s">
        <v>835</v>
      </c>
      <c r="E398" s="74" t="s">
        <v>504</v>
      </c>
      <c r="F398" s="75" t="s">
        <v>554</v>
      </c>
      <c r="G398" s="27">
        <v>12</v>
      </c>
      <c r="H398" s="198">
        <v>43264</v>
      </c>
      <c r="I398" s="198">
        <v>43629</v>
      </c>
      <c r="J398" s="240" t="s">
        <v>1143</v>
      </c>
      <c r="K398" s="27" t="s">
        <v>1671</v>
      </c>
      <c r="L398" s="244" t="s">
        <v>1150</v>
      </c>
      <c r="M398" s="245">
        <v>0</v>
      </c>
      <c r="N398" s="245">
        <v>0</v>
      </c>
      <c r="O398" s="222" t="s">
        <v>1162</v>
      </c>
      <c r="P398" s="40"/>
      <c r="Q398" s="30" t="str">
        <f t="shared" si="7"/>
        <v>Venture</v>
      </c>
      <c r="R398" s="40"/>
      <c r="S398" s="76"/>
      <c r="T398" s="204" t="s">
        <v>1778</v>
      </c>
      <c r="U398" s="313"/>
      <c r="V398" s="204"/>
      <c r="W398" s="244" t="s">
        <v>1150</v>
      </c>
      <c r="X398" s="245">
        <v>0</v>
      </c>
      <c r="Y398" s="245">
        <v>0</v>
      </c>
      <c r="Z398" s="204" t="s">
        <v>333</v>
      </c>
      <c r="AA398" s="204" t="s">
        <v>333</v>
      </c>
      <c r="AB398" s="244" t="s">
        <v>1150</v>
      </c>
      <c r="AC398" s="245">
        <v>0</v>
      </c>
      <c r="AD398" s="245">
        <v>0</v>
      </c>
    </row>
    <row r="399" spans="1:30" ht="25.5" hidden="1" x14ac:dyDescent="0.25">
      <c r="A399" s="204" t="s">
        <v>1652</v>
      </c>
      <c r="B399" s="71" t="s">
        <v>555</v>
      </c>
      <c r="C399" s="72" t="s">
        <v>556</v>
      </c>
      <c r="D399" s="238" t="s">
        <v>835</v>
      </c>
      <c r="E399" s="74" t="s">
        <v>504</v>
      </c>
      <c r="F399" s="75" t="s">
        <v>557</v>
      </c>
      <c r="G399" s="27">
        <v>12</v>
      </c>
      <c r="H399" s="198">
        <v>43264</v>
      </c>
      <c r="I399" s="198">
        <v>43629</v>
      </c>
      <c r="J399" s="240" t="s">
        <v>1143</v>
      </c>
      <c r="K399" s="27" t="s">
        <v>1671</v>
      </c>
      <c r="L399" s="244" t="s">
        <v>1150</v>
      </c>
      <c r="M399" s="245">
        <v>0</v>
      </c>
      <c r="N399" s="245">
        <v>0</v>
      </c>
      <c r="O399" s="222" t="s">
        <v>1162</v>
      </c>
      <c r="P399" s="40"/>
      <c r="Q399" s="30" t="str">
        <f t="shared" si="7"/>
        <v>Venture</v>
      </c>
      <c r="R399" s="40"/>
      <c r="S399" s="76"/>
      <c r="T399" s="204" t="s">
        <v>1778</v>
      </c>
      <c r="U399" s="313"/>
      <c r="V399" s="204"/>
      <c r="W399" s="244" t="s">
        <v>1150</v>
      </c>
      <c r="X399" s="245">
        <v>0</v>
      </c>
      <c r="Y399" s="245">
        <v>0</v>
      </c>
      <c r="Z399" s="204" t="s">
        <v>333</v>
      </c>
      <c r="AA399" s="204" t="s">
        <v>333</v>
      </c>
      <c r="AB399" s="244" t="s">
        <v>1150</v>
      </c>
      <c r="AC399" s="245">
        <v>0</v>
      </c>
      <c r="AD399" s="245">
        <v>0</v>
      </c>
    </row>
    <row r="400" spans="1:30" ht="25.5" hidden="1" x14ac:dyDescent="0.25">
      <c r="A400" s="204" t="s">
        <v>1653</v>
      </c>
      <c r="B400" s="71" t="s">
        <v>558</v>
      </c>
      <c r="C400" s="72" t="s">
        <v>559</v>
      </c>
      <c r="D400" s="238" t="s">
        <v>835</v>
      </c>
      <c r="E400" s="74" t="s">
        <v>504</v>
      </c>
      <c r="F400" s="75" t="s">
        <v>560</v>
      </c>
      <c r="G400" s="27">
        <v>12</v>
      </c>
      <c r="H400" s="198">
        <v>43264</v>
      </c>
      <c r="I400" s="198">
        <v>43629</v>
      </c>
      <c r="J400" s="240" t="s">
        <v>1143</v>
      </c>
      <c r="K400" s="27" t="s">
        <v>1671</v>
      </c>
      <c r="L400" s="244" t="s">
        <v>1150</v>
      </c>
      <c r="M400" s="245">
        <v>0</v>
      </c>
      <c r="N400" s="245">
        <v>0</v>
      </c>
      <c r="O400" s="222" t="s">
        <v>1162</v>
      </c>
      <c r="P400" s="40"/>
      <c r="Q400" s="30" t="str">
        <f t="shared" si="7"/>
        <v>Venture</v>
      </c>
      <c r="R400" s="40"/>
      <c r="S400" s="76"/>
      <c r="T400" s="204" t="s">
        <v>1778</v>
      </c>
      <c r="U400" s="313"/>
      <c r="V400" s="204"/>
      <c r="W400" s="244" t="s">
        <v>1150</v>
      </c>
      <c r="X400" s="245">
        <v>0</v>
      </c>
      <c r="Y400" s="245">
        <v>0</v>
      </c>
      <c r="Z400" s="204" t="s">
        <v>333</v>
      </c>
      <c r="AA400" s="204" t="s">
        <v>333</v>
      </c>
      <c r="AB400" s="244" t="s">
        <v>1150</v>
      </c>
      <c r="AC400" s="245">
        <v>0</v>
      </c>
      <c r="AD400" s="245">
        <v>0</v>
      </c>
    </row>
    <row r="401" spans="1:30" hidden="1" x14ac:dyDescent="0.25">
      <c r="A401" s="204" t="s">
        <v>1654</v>
      </c>
      <c r="B401" s="71" t="s">
        <v>561</v>
      </c>
      <c r="C401" s="72" t="s">
        <v>562</v>
      </c>
      <c r="D401" s="238" t="s">
        <v>835</v>
      </c>
      <c r="E401" s="74" t="s">
        <v>563</v>
      </c>
      <c r="F401" s="75" t="s">
        <v>564</v>
      </c>
      <c r="G401" s="27">
        <v>12</v>
      </c>
      <c r="H401" s="198">
        <v>43712</v>
      </c>
      <c r="I401" s="198">
        <v>44078</v>
      </c>
      <c r="J401" s="240" t="s">
        <v>1138</v>
      </c>
      <c r="K401" s="27" t="s">
        <v>1671</v>
      </c>
      <c r="L401" s="244" t="s">
        <v>1150</v>
      </c>
      <c r="M401" s="245">
        <v>0</v>
      </c>
      <c r="N401" s="245">
        <v>0</v>
      </c>
      <c r="O401" s="222" t="s">
        <v>1162</v>
      </c>
      <c r="P401" s="40"/>
      <c r="Q401" s="30" t="str">
        <f t="shared" si="7"/>
        <v>Venture</v>
      </c>
      <c r="R401" s="40"/>
      <c r="S401" s="76"/>
      <c r="T401" s="204" t="s">
        <v>1778</v>
      </c>
      <c r="U401" s="313">
        <v>43767</v>
      </c>
      <c r="V401" s="204" t="s">
        <v>333</v>
      </c>
      <c r="W401" s="244" t="s">
        <v>1150</v>
      </c>
      <c r="X401" s="245">
        <v>0</v>
      </c>
      <c r="Y401" s="245">
        <v>0</v>
      </c>
      <c r="Z401" s="204" t="s">
        <v>333</v>
      </c>
      <c r="AA401" s="204" t="s">
        <v>333</v>
      </c>
      <c r="AB401" s="244" t="s">
        <v>1150</v>
      </c>
      <c r="AC401" s="245">
        <v>0</v>
      </c>
      <c r="AD401" s="245">
        <v>0</v>
      </c>
    </row>
    <row r="402" spans="1:30" hidden="1" x14ac:dyDescent="0.25">
      <c r="A402" s="204" t="s">
        <v>1655</v>
      </c>
      <c r="B402" s="71" t="s">
        <v>565</v>
      </c>
      <c r="C402" s="72" t="s">
        <v>562</v>
      </c>
      <c r="D402" s="238" t="s">
        <v>835</v>
      </c>
      <c r="E402" s="74" t="s">
        <v>504</v>
      </c>
      <c r="F402" s="75" t="s">
        <v>566</v>
      </c>
      <c r="G402" s="27">
        <v>12</v>
      </c>
      <c r="H402" s="198">
        <v>43712</v>
      </c>
      <c r="I402" s="198">
        <v>44078</v>
      </c>
      <c r="J402" s="240" t="s">
        <v>1138</v>
      </c>
      <c r="K402" s="27" t="s">
        <v>1671</v>
      </c>
      <c r="L402" s="244" t="s">
        <v>1150</v>
      </c>
      <c r="M402" s="245">
        <v>0</v>
      </c>
      <c r="N402" s="245">
        <v>0</v>
      </c>
      <c r="O402" s="222" t="s">
        <v>1162</v>
      </c>
      <c r="P402" s="40"/>
      <c r="Q402" s="30" t="str">
        <f t="shared" si="7"/>
        <v>Venture</v>
      </c>
      <c r="R402" s="40"/>
      <c r="S402" s="76"/>
      <c r="T402" s="204" t="s">
        <v>1778</v>
      </c>
      <c r="U402" s="313">
        <v>43767</v>
      </c>
      <c r="V402" s="204" t="s">
        <v>333</v>
      </c>
      <c r="W402" s="244" t="s">
        <v>1150</v>
      </c>
      <c r="X402" s="245">
        <v>0</v>
      </c>
      <c r="Y402" s="245">
        <v>0</v>
      </c>
      <c r="Z402" s="204" t="s">
        <v>333</v>
      </c>
      <c r="AA402" s="204" t="s">
        <v>333</v>
      </c>
      <c r="AB402" s="244" t="s">
        <v>1150</v>
      </c>
      <c r="AC402" s="245">
        <v>0</v>
      </c>
      <c r="AD402" s="245">
        <v>0</v>
      </c>
    </row>
    <row r="403" spans="1:30" hidden="1" x14ac:dyDescent="0.25">
      <c r="A403" s="204" t="s">
        <v>1656</v>
      </c>
      <c r="B403" s="71" t="s">
        <v>567</v>
      </c>
      <c r="C403" s="72" t="s">
        <v>568</v>
      </c>
      <c r="D403" s="238" t="s">
        <v>835</v>
      </c>
      <c r="E403" s="74" t="s">
        <v>534</v>
      </c>
      <c r="F403" s="75" t="s">
        <v>569</v>
      </c>
      <c r="G403" s="27">
        <v>12</v>
      </c>
      <c r="H403" s="198">
        <v>43462</v>
      </c>
      <c r="I403" s="198">
        <v>43827</v>
      </c>
      <c r="J403" s="240" t="s">
        <v>1343</v>
      </c>
      <c r="K403" s="27" t="s">
        <v>1671</v>
      </c>
      <c r="L403" s="244" t="s">
        <v>1150</v>
      </c>
      <c r="M403" s="245">
        <v>0</v>
      </c>
      <c r="N403" s="245">
        <v>0</v>
      </c>
      <c r="O403" s="222" t="s">
        <v>1162</v>
      </c>
      <c r="P403" s="40"/>
      <c r="Q403" s="30" t="str">
        <f t="shared" si="7"/>
        <v>Venture</v>
      </c>
      <c r="R403" s="40"/>
      <c r="S403" s="76"/>
      <c r="T403" s="204" t="s">
        <v>1778</v>
      </c>
      <c r="U403" s="313"/>
      <c r="V403" s="204"/>
      <c r="W403" s="244" t="s">
        <v>1150</v>
      </c>
      <c r="X403" s="245">
        <v>0</v>
      </c>
      <c r="Y403" s="245">
        <v>0</v>
      </c>
      <c r="Z403" s="204" t="s">
        <v>333</v>
      </c>
      <c r="AA403" s="204" t="s">
        <v>333</v>
      </c>
      <c r="AB403" s="244" t="s">
        <v>1150</v>
      </c>
      <c r="AC403" s="245">
        <v>0</v>
      </c>
      <c r="AD403" s="245">
        <v>0</v>
      </c>
    </row>
    <row r="404" spans="1:30" hidden="1" x14ac:dyDescent="0.25">
      <c r="A404" s="204" t="s">
        <v>1657</v>
      </c>
      <c r="B404" s="71" t="s">
        <v>570</v>
      </c>
      <c r="C404" s="72" t="s">
        <v>571</v>
      </c>
      <c r="D404" s="238" t="s">
        <v>835</v>
      </c>
      <c r="E404" s="74" t="s">
        <v>504</v>
      </c>
      <c r="F404" s="75" t="s">
        <v>572</v>
      </c>
      <c r="G404" s="27">
        <v>12</v>
      </c>
      <c r="H404" s="198">
        <v>43462</v>
      </c>
      <c r="I404" s="198">
        <v>43827</v>
      </c>
      <c r="J404" s="240" t="s">
        <v>1343</v>
      </c>
      <c r="K404" s="27" t="s">
        <v>1671</v>
      </c>
      <c r="L404" s="244" t="s">
        <v>1150</v>
      </c>
      <c r="M404" s="245">
        <v>0</v>
      </c>
      <c r="N404" s="245">
        <v>0</v>
      </c>
      <c r="O404" s="222" t="s">
        <v>1162</v>
      </c>
      <c r="P404" s="40"/>
      <c r="Q404" s="30" t="str">
        <f t="shared" si="7"/>
        <v>Venture</v>
      </c>
      <c r="R404" s="40"/>
      <c r="S404" s="76"/>
      <c r="T404" s="204" t="s">
        <v>1778</v>
      </c>
      <c r="U404" s="313"/>
      <c r="V404" s="204"/>
      <c r="W404" s="244" t="s">
        <v>1150</v>
      </c>
      <c r="X404" s="245">
        <v>0</v>
      </c>
      <c r="Y404" s="245">
        <v>0</v>
      </c>
      <c r="Z404" s="204" t="s">
        <v>333</v>
      </c>
      <c r="AA404" s="204" t="s">
        <v>333</v>
      </c>
      <c r="AB404" s="244" t="s">
        <v>1150</v>
      </c>
      <c r="AC404" s="245">
        <v>0</v>
      </c>
      <c r="AD404" s="245">
        <v>0</v>
      </c>
    </row>
    <row r="405" spans="1:30" ht="25.5" hidden="1" x14ac:dyDescent="0.25">
      <c r="A405" s="204" t="s">
        <v>1658</v>
      </c>
      <c r="B405" s="71" t="s">
        <v>573</v>
      </c>
      <c r="C405" s="72" t="s">
        <v>574</v>
      </c>
      <c r="D405" s="238" t="s">
        <v>835</v>
      </c>
      <c r="E405" s="74" t="s">
        <v>504</v>
      </c>
      <c r="F405" s="75" t="s">
        <v>575</v>
      </c>
      <c r="G405" s="27">
        <v>12</v>
      </c>
      <c r="H405" s="198">
        <v>43462</v>
      </c>
      <c r="I405" s="198">
        <v>43827</v>
      </c>
      <c r="J405" s="240" t="s">
        <v>1343</v>
      </c>
      <c r="K405" s="27" t="s">
        <v>1671</v>
      </c>
      <c r="L405" s="244" t="s">
        <v>1150</v>
      </c>
      <c r="M405" s="245">
        <v>0</v>
      </c>
      <c r="N405" s="245">
        <v>0</v>
      </c>
      <c r="O405" s="222" t="s">
        <v>1162</v>
      </c>
      <c r="P405" s="40"/>
      <c r="Q405" s="30" t="str">
        <f t="shared" si="7"/>
        <v>Venture</v>
      </c>
      <c r="R405" s="40"/>
      <c r="S405" s="76"/>
      <c r="T405" s="204" t="s">
        <v>1778</v>
      </c>
      <c r="U405" s="313"/>
      <c r="V405" s="204"/>
      <c r="W405" s="244" t="s">
        <v>1150</v>
      </c>
      <c r="X405" s="245">
        <v>0</v>
      </c>
      <c r="Y405" s="245">
        <v>0</v>
      </c>
      <c r="Z405" s="204" t="s">
        <v>333</v>
      </c>
      <c r="AA405" s="204" t="s">
        <v>333</v>
      </c>
      <c r="AB405" s="244" t="s">
        <v>1150</v>
      </c>
      <c r="AC405" s="245">
        <v>0</v>
      </c>
      <c r="AD405" s="245">
        <v>0</v>
      </c>
    </row>
    <row r="406" spans="1:30" ht="25.5" hidden="1" x14ac:dyDescent="0.25">
      <c r="A406" s="204" t="s">
        <v>1659</v>
      </c>
      <c r="B406" s="71" t="s">
        <v>576</v>
      </c>
      <c r="C406" s="72" t="s">
        <v>574</v>
      </c>
      <c r="D406" s="238" t="s">
        <v>835</v>
      </c>
      <c r="E406" s="74" t="s">
        <v>504</v>
      </c>
      <c r="F406" s="75" t="s">
        <v>577</v>
      </c>
      <c r="G406" s="27">
        <v>12</v>
      </c>
      <c r="H406" s="198">
        <v>43462</v>
      </c>
      <c r="I406" s="198">
        <v>43827</v>
      </c>
      <c r="J406" s="240" t="s">
        <v>1343</v>
      </c>
      <c r="K406" s="27" t="s">
        <v>1671</v>
      </c>
      <c r="L406" s="244" t="s">
        <v>1150</v>
      </c>
      <c r="M406" s="245">
        <v>0</v>
      </c>
      <c r="N406" s="245">
        <v>0</v>
      </c>
      <c r="O406" s="222" t="s">
        <v>1162</v>
      </c>
      <c r="P406" s="40"/>
      <c r="Q406" s="30" t="str">
        <f t="shared" si="7"/>
        <v>Venture</v>
      </c>
      <c r="R406" s="40"/>
      <c r="S406" s="76"/>
      <c r="T406" s="204" t="s">
        <v>1778</v>
      </c>
      <c r="U406" s="313"/>
      <c r="V406" s="204"/>
      <c r="W406" s="244" t="s">
        <v>1150</v>
      </c>
      <c r="X406" s="245">
        <v>0</v>
      </c>
      <c r="Y406" s="245">
        <v>0</v>
      </c>
      <c r="Z406" s="204" t="s">
        <v>333</v>
      </c>
      <c r="AA406" s="204" t="s">
        <v>333</v>
      </c>
      <c r="AB406" s="244" t="s">
        <v>1150</v>
      </c>
      <c r="AC406" s="245">
        <v>0</v>
      </c>
      <c r="AD406" s="245">
        <v>0</v>
      </c>
    </row>
    <row r="407" spans="1:30" ht="25.5" hidden="1" x14ac:dyDescent="0.25">
      <c r="A407" s="204" t="s">
        <v>1660</v>
      </c>
      <c r="B407" s="71" t="s">
        <v>578</v>
      </c>
      <c r="C407" s="72" t="s">
        <v>579</v>
      </c>
      <c r="D407" s="238" t="s">
        <v>835</v>
      </c>
      <c r="E407" s="74" t="s">
        <v>563</v>
      </c>
      <c r="F407" s="75" t="s">
        <v>580</v>
      </c>
      <c r="G407" s="27">
        <v>12</v>
      </c>
      <c r="H407" s="198">
        <v>43462</v>
      </c>
      <c r="I407" s="198">
        <v>43827</v>
      </c>
      <c r="J407" s="240" t="s">
        <v>1343</v>
      </c>
      <c r="K407" s="27" t="s">
        <v>1671</v>
      </c>
      <c r="L407" s="244" t="s">
        <v>1150</v>
      </c>
      <c r="M407" s="245">
        <v>0</v>
      </c>
      <c r="N407" s="245">
        <v>0</v>
      </c>
      <c r="O407" s="222" t="s">
        <v>1162</v>
      </c>
      <c r="P407" s="40"/>
      <c r="Q407" s="30" t="str">
        <f t="shared" si="7"/>
        <v>Venture</v>
      </c>
      <c r="R407" s="40"/>
      <c r="S407" s="76"/>
      <c r="T407" s="204" t="s">
        <v>1778</v>
      </c>
      <c r="U407" s="313"/>
      <c r="V407" s="204"/>
      <c r="W407" s="244" t="s">
        <v>1150</v>
      </c>
      <c r="X407" s="245">
        <v>0</v>
      </c>
      <c r="Y407" s="245">
        <v>0</v>
      </c>
      <c r="Z407" s="204" t="s">
        <v>333</v>
      </c>
      <c r="AA407" s="204" t="s">
        <v>333</v>
      </c>
      <c r="AB407" s="244" t="s">
        <v>1150</v>
      </c>
      <c r="AC407" s="245">
        <v>0</v>
      </c>
      <c r="AD407" s="245">
        <v>0</v>
      </c>
    </row>
    <row r="408" spans="1:30" hidden="1" x14ac:dyDescent="0.25">
      <c r="A408" s="204" t="s">
        <v>1661</v>
      </c>
      <c r="B408" s="71" t="s">
        <v>581</v>
      </c>
      <c r="C408" s="72" t="s">
        <v>582</v>
      </c>
      <c r="D408" s="238" t="s">
        <v>835</v>
      </c>
      <c r="E408" s="74" t="s">
        <v>563</v>
      </c>
      <c r="F408" s="75" t="s">
        <v>583</v>
      </c>
      <c r="G408" s="27">
        <v>12</v>
      </c>
      <c r="H408" s="198">
        <v>43383</v>
      </c>
      <c r="I408" s="198">
        <v>43748</v>
      </c>
      <c r="J408" s="240" t="s">
        <v>1145</v>
      </c>
      <c r="K408" s="27" t="s">
        <v>1671</v>
      </c>
      <c r="L408" s="244" t="s">
        <v>1150</v>
      </c>
      <c r="M408" s="245">
        <v>0</v>
      </c>
      <c r="N408" s="245">
        <v>0</v>
      </c>
      <c r="O408" s="222" t="s">
        <v>1162</v>
      </c>
      <c r="P408" s="40"/>
      <c r="Q408" s="30" t="str">
        <f t="shared" si="7"/>
        <v>Venture</v>
      </c>
      <c r="R408" s="40"/>
      <c r="S408" s="76"/>
      <c r="T408" s="204" t="s">
        <v>1778</v>
      </c>
      <c r="U408" s="313"/>
      <c r="V408" s="204"/>
      <c r="W408" s="244" t="s">
        <v>1150</v>
      </c>
      <c r="X408" s="245">
        <v>0</v>
      </c>
      <c r="Y408" s="245">
        <v>0</v>
      </c>
      <c r="Z408" s="204" t="s">
        <v>333</v>
      </c>
      <c r="AA408" s="204" t="s">
        <v>333</v>
      </c>
      <c r="AB408" s="244" t="s">
        <v>1150</v>
      </c>
      <c r="AC408" s="245">
        <v>0</v>
      </c>
      <c r="AD408" s="245">
        <v>0</v>
      </c>
    </row>
    <row r="409" spans="1:30" hidden="1" x14ac:dyDescent="0.25">
      <c r="A409" s="204" t="s">
        <v>1662</v>
      </c>
      <c r="B409" s="71" t="s">
        <v>584</v>
      </c>
      <c r="C409" s="72" t="s">
        <v>582</v>
      </c>
      <c r="D409" s="238" t="s">
        <v>835</v>
      </c>
      <c r="E409" s="74" t="s">
        <v>563</v>
      </c>
      <c r="F409" s="75" t="s">
        <v>585</v>
      </c>
      <c r="G409" s="27">
        <v>12</v>
      </c>
      <c r="H409" s="198">
        <v>43383</v>
      </c>
      <c r="I409" s="198">
        <v>43748</v>
      </c>
      <c r="J409" s="240" t="s">
        <v>1145</v>
      </c>
      <c r="K409" s="27" t="s">
        <v>1671</v>
      </c>
      <c r="L409" s="244" t="s">
        <v>1150</v>
      </c>
      <c r="M409" s="245">
        <v>0</v>
      </c>
      <c r="N409" s="245">
        <v>0</v>
      </c>
      <c r="O409" s="222" t="s">
        <v>1162</v>
      </c>
      <c r="P409" s="40"/>
      <c r="Q409" s="30" t="str">
        <f t="shared" si="7"/>
        <v>Venture</v>
      </c>
      <c r="R409" s="40"/>
      <c r="S409" s="76"/>
      <c r="T409" s="204" t="s">
        <v>1778</v>
      </c>
      <c r="U409" s="313"/>
      <c r="V409" s="204"/>
      <c r="W409" s="244" t="s">
        <v>1150</v>
      </c>
      <c r="X409" s="245">
        <v>0</v>
      </c>
      <c r="Y409" s="245">
        <v>0</v>
      </c>
      <c r="Z409" s="204" t="s">
        <v>333</v>
      </c>
      <c r="AA409" s="204" t="s">
        <v>333</v>
      </c>
      <c r="AB409" s="244" t="s">
        <v>1150</v>
      </c>
      <c r="AC409" s="245">
        <v>0</v>
      </c>
      <c r="AD409" s="245">
        <v>0</v>
      </c>
    </row>
    <row r="410" spans="1:30" hidden="1" x14ac:dyDescent="0.25">
      <c r="A410" s="204" t="s">
        <v>1663</v>
      </c>
      <c r="B410" s="71" t="s">
        <v>586</v>
      </c>
      <c r="C410" s="72" t="s">
        <v>582</v>
      </c>
      <c r="D410" s="238" t="s">
        <v>835</v>
      </c>
      <c r="E410" s="74" t="s">
        <v>563</v>
      </c>
      <c r="F410" s="75" t="s">
        <v>587</v>
      </c>
      <c r="G410" s="27">
        <v>12</v>
      </c>
      <c r="H410" s="198">
        <v>43386</v>
      </c>
      <c r="I410" s="198">
        <v>43751</v>
      </c>
      <c r="J410" s="240" t="s">
        <v>1145</v>
      </c>
      <c r="K410" s="27" t="s">
        <v>1671</v>
      </c>
      <c r="L410" s="244" t="s">
        <v>1150</v>
      </c>
      <c r="M410" s="245">
        <v>0</v>
      </c>
      <c r="N410" s="245">
        <v>0</v>
      </c>
      <c r="O410" s="222" t="s">
        <v>1162</v>
      </c>
      <c r="P410" s="40"/>
      <c r="Q410" s="30" t="str">
        <f t="shared" si="7"/>
        <v>Venture</v>
      </c>
      <c r="R410" s="40"/>
      <c r="S410" s="76"/>
      <c r="T410" s="204" t="s">
        <v>1778</v>
      </c>
      <c r="U410" s="313"/>
      <c r="V410" s="204"/>
      <c r="W410" s="244" t="s">
        <v>1150</v>
      </c>
      <c r="X410" s="245">
        <v>0</v>
      </c>
      <c r="Y410" s="245">
        <v>0</v>
      </c>
      <c r="Z410" s="204" t="s">
        <v>333</v>
      </c>
      <c r="AA410" s="204" t="s">
        <v>333</v>
      </c>
      <c r="AB410" s="244" t="s">
        <v>1150</v>
      </c>
      <c r="AC410" s="245">
        <v>0</v>
      </c>
      <c r="AD410" s="245">
        <v>0</v>
      </c>
    </row>
    <row r="411" spans="1:30" hidden="1" x14ac:dyDescent="0.25">
      <c r="A411" s="204" t="s">
        <v>1664</v>
      </c>
      <c r="B411" s="71" t="s">
        <v>590</v>
      </c>
      <c r="C411" s="72" t="s">
        <v>582</v>
      </c>
      <c r="D411" s="238" t="s">
        <v>835</v>
      </c>
      <c r="E411" s="74" t="s">
        <v>563</v>
      </c>
      <c r="F411" s="75" t="s">
        <v>591</v>
      </c>
      <c r="G411" s="27">
        <v>12</v>
      </c>
      <c r="H411" s="198">
        <v>43386</v>
      </c>
      <c r="I411" s="198">
        <v>43751</v>
      </c>
      <c r="J411" s="240" t="s">
        <v>1145</v>
      </c>
      <c r="K411" s="27" t="s">
        <v>1671</v>
      </c>
      <c r="L411" s="244" t="s">
        <v>1150</v>
      </c>
      <c r="M411" s="245">
        <v>0</v>
      </c>
      <c r="N411" s="245">
        <v>0</v>
      </c>
      <c r="O411" s="222" t="s">
        <v>1162</v>
      </c>
      <c r="P411" s="40"/>
      <c r="Q411" s="30" t="str">
        <f t="shared" si="7"/>
        <v>Venture</v>
      </c>
      <c r="R411" s="40"/>
      <c r="S411" s="76"/>
      <c r="T411" s="204" t="s">
        <v>1778</v>
      </c>
      <c r="U411" s="313"/>
      <c r="V411" s="204"/>
      <c r="W411" s="244" t="s">
        <v>1150</v>
      </c>
      <c r="X411" s="245">
        <v>0</v>
      </c>
      <c r="Y411" s="245">
        <v>0</v>
      </c>
      <c r="Z411" s="204" t="s">
        <v>333</v>
      </c>
      <c r="AA411" s="204" t="s">
        <v>333</v>
      </c>
      <c r="AB411" s="244" t="s">
        <v>1150</v>
      </c>
      <c r="AC411" s="245">
        <v>0</v>
      </c>
      <c r="AD411" s="245">
        <v>0</v>
      </c>
    </row>
    <row r="412" spans="1:30" hidden="1" x14ac:dyDescent="0.25">
      <c r="A412" s="204" t="s">
        <v>1665</v>
      </c>
      <c r="B412" s="71" t="s">
        <v>592</v>
      </c>
      <c r="C412" s="72" t="s">
        <v>582</v>
      </c>
      <c r="D412" s="238" t="s">
        <v>835</v>
      </c>
      <c r="E412" s="74" t="s">
        <v>563</v>
      </c>
      <c r="F412" s="75" t="s">
        <v>593</v>
      </c>
      <c r="G412" s="27">
        <v>12</v>
      </c>
      <c r="H412" s="198">
        <v>43481</v>
      </c>
      <c r="I412" s="198">
        <v>43846</v>
      </c>
      <c r="J412" s="240" t="s">
        <v>1146</v>
      </c>
      <c r="K412" s="27" t="s">
        <v>1671</v>
      </c>
      <c r="L412" s="244" t="s">
        <v>1150</v>
      </c>
      <c r="M412" s="245">
        <v>0</v>
      </c>
      <c r="N412" s="245">
        <v>0</v>
      </c>
      <c r="O412" s="222" t="s">
        <v>1162</v>
      </c>
      <c r="P412" s="40"/>
      <c r="Q412" s="30" t="str">
        <f t="shared" si="7"/>
        <v>Venture</v>
      </c>
      <c r="R412" s="40"/>
      <c r="S412" s="76"/>
      <c r="T412" s="204" t="s">
        <v>1778</v>
      </c>
      <c r="U412" s="313"/>
      <c r="V412" s="204"/>
      <c r="W412" s="244" t="s">
        <v>1150</v>
      </c>
      <c r="X412" s="245">
        <v>0</v>
      </c>
      <c r="Y412" s="245">
        <v>0</v>
      </c>
      <c r="Z412" s="204" t="s">
        <v>333</v>
      </c>
      <c r="AA412" s="204" t="s">
        <v>333</v>
      </c>
      <c r="AB412" s="244" t="s">
        <v>1150</v>
      </c>
      <c r="AC412" s="245">
        <v>0</v>
      </c>
      <c r="AD412" s="245">
        <v>0</v>
      </c>
    </row>
    <row r="413" spans="1:30" hidden="1" x14ac:dyDescent="0.25">
      <c r="A413" s="204" t="s">
        <v>1666</v>
      </c>
      <c r="B413" s="71" t="s">
        <v>594</v>
      </c>
      <c r="C413" s="72" t="s">
        <v>582</v>
      </c>
      <c r="D413" s="238" t="s">
        <v>835</v>
      </c>
      <c r="E413" s="74" t="s">
        <v>563</v>
      </c>
      <c r="F413" s="75" t="s">
        <v>595</v>
      </c>
      <c r="G413" s="27">
        <v>12</v>
      </c>
      <c r="H413" s="198">
        <v>43481</v>
      </c>
      <c r="I413" s="198">
        <v>43846</v>
      </c>
      <c r="J413" s="240" t="s">
        <v>1146</v>
      </c>
      <c r="K413" s="27" t="s">
        <v>1671</v>
      </c>
      <c r="L413" s="244" t="s">
        <v>1150</v>
      </c>
      <c r="M413" s="245">
        <v>0</v>
      </c>
      <c r="N413" s="245">
        <v>0</v>
      </c>
      <c r="O413" s="222" t="s">
        <v>1162</v>
      </c>
      <c r="P413" s="40"/>
      <c r="Q413" s="30" t="str">
        <f t="shared" si="7"/>
        <v>Venture</v>
      </c>
      <c r="R413" s="40"/>
      <c r="S413" s="76"/>
      <c r="T413" s="204" t="s">
        <v>1778</v>
      </c>
      <c r="U413" s="313"/>
      <c r="V413" s="204"/>
      <c r="W413" s="244" t="s">
        <v>1150</v>
      </c>
      <c r="X413" s="245">
        <v>0</v>
      </c>
      <c r="Y413" s="245">
        <v>0</v>
      </c>
      <c r="Z413" s="204" t="s">
        <v>333</v>
      </c>
      <c r="AA413" s="204" t="s">
        <v>333</v>
      </c>
      <c r="AB413" s="244" t="s">
        <v>1150</v>
      </c>
      <c r="AC413" s="245">
        <v>0</v>
      </c>
      <c r="AD413" s="245">
        <v>0</v>
      </c>
    </row>
    <row r="414" spans="1:30" hidden="1" x14ac:dyDescent="0.25">
      <c r="A414" s="204" t="s">
        <v>1667</v>
      </c>
      <c r="B414" s="71" t="s">
        <v>596</v>
      </c>
      <c r="C414" s="72" t="s">
        <v>582</v>
      </c>
      <c r="D414" s="238" t="s">
        <v>835</v>
      </c>
      <c r="E414" s="74" t="s">
        <v>563</v>
      </c>
      <c r="F414" s="75" t="s">
        <v>597</v>
      </c>
      <c r="G414" s="27">
        <v>12</v>
      </c>
      <c r="H414" s="198">
        <v>43097</v>
      </c>
      <c r="I414" s="198">
        <v>43462</v>
      </c>
      <c r="J414" s="240" t="s">
        <v>1343</v>
      </c>
      <c r="K414" s="27" t="s">
        <v>1671</v>
      </c>
      <c r="L414" s="244" t="s">
        <v>1150</v>
      </c>
      <c r="M414" s="245">
        <v>0</v>
      </c>
      <c r="N414" s="245">
        <v>0</v>
      </c>
      <c r="O414" s="222" t="s">
        <v>1162</v>
      </c>
      <c r="P414" s="40"/>
      <c r="Q414" s="30" t="str">
        <f t="shared" si="7"/>
        <v>Venture</v>
      </c>
      <c r="R414" s="40"/>
      <c r="S414" s="76"/>
      <c r="T414" s="204" t="s">
        <v>1778</v>
      </c>
      <c r="U414" s="313"/>
      <c r="V414" s="204"/>
      <c r="W414" s="244" t="s">
        <v>1150</v>
      </c>
      <c r="X414" s="245">
        <v>0</v>
      </c>
      <c r="Y414" s="245">
        <v>0</v>
      </c>
      <c r="Z414" s="204" t="s">
        <v>333</v>
      </c>
      <c r="AA414" s="204" t="s">
        <v>333</v>
      </c>
      <c r="AB414" s="244" t="s">
        <v>1150</v>
      </c>
      <c r="AC414" s="245">
        <v>0</v>
      </c>
      <c r="AD414" s="245">
        <v>0</v>
      </c>
    </row>
    <row r="415" spans="1:30" hidden="1" x14ac:dyDescent="0.25">
      <c r="A415" s="204" t="s">
        <v>1668</v>
      </c>
      <c r="B415" s="71" t="s">
        <v>600</v>
      </c>
      <c r="C415" s="72" t="s">
        <v>582</v>
      </c>
      <c r="D415" s="238" t="s">
        <v>835</v>
      </c>
      <c r="E415" s="74" t="s">
        <v>563</v>
      </c>
      <c r="F415" s="75" t="s">
        <v>601</v>
      </c>
      <c r="G415" s="27">
        <v>12</v>
      </c>
      <c r="H415" s="198">
        <v>43097</v>
      </c>
      <c r="I415" s="198">
        <v>43462</v>
      </c>
      <c r="J415" s="240" t="s">
        <v>1343</v>
      </c>
      <c r="K415" s="27" t="s">
        <v>1671</v>
      </c>
      <c r="L415" s="244" t="s">
        <v>1150</v>
      </c>
      <c r="M415" s="245">
        <v>0</v>
      </c>
      <c r="N415" s="245">
        <v>0</v>
      </c>
      <c r="O415" s="222" t="s">
        <v>1162</v>
      </c>
      <c r="P415" s="40"/>
      <c r="Q415" s="30" t="str">
        <f t="shared" si="7"/>
        <v>Venture</v>
      </c>
      <c r="R415" s="40"/>
      <c r="S415" s="76"/>
      <c r="T415" s="204" t="s">
        <v>1778</v>
      </c>
      <c r="U415" s="313"/>
      <c r="V415" s="204"/>
      <c r="W415" s="244" t="s">
        <v>1150</v>
      </c>
      <c r="X415" s="245">
        <v>0</v>
      </c>
      <c r="Y415" s="245">
        <v>0</v>
      </c>
      <c r="Z415" s="204" t="s">
        <v>333</v>
      </c>
      <c r="AA415" s="204" t="s">
        <v>333</v>
      </c>
      <c r="AB415" s="244" t="s">
        <v>1150</v>
      </c>
      <c r="AC415" s="245">
        <v>0</v>
      </c>
      <c r="AD415" s="245">
        <v>0</v>
      </c>
    </row>
    <row r="416" spans="1:30" hidden="1" x14ac:dyDescent="0.25">
      <c r="A416" s="204" t="s">
        <v>1669</v>
      </c>
      <c r="B416" s="71" t="s">
        <v>602</v>
      </c>
      <c r="C416" s="72" t="s">
        <v>603</v>
      </c>
      <c r="D416" s="238" t="s">
        <v>835</v>
      </c>
      <c r="E416" s="74" t="s">
        <v>504</v>
      </c>
      <c r="F416" s="75" t="s">
        <v>604</v>
      </c>
      <c r="G416" s="27">
        <v>12</v>
      </c>
      <c r="H416" s="198">
        <v>43558</v>
      </c>
      <c r="I416" s="198">
        <v>43924</v>
      </c>
      <c r="J416" s="240" t="s">
        <v>1141</v>
      </c>
      <c r="K416" s="27" t="s">
        <v>1671</v>
      </c>
      <c r="L416" s="244" t="s">
        <v>1150</v>
      </c>
      <c r="M416" s="245">
        <v>0</v>
      </c>
      <c r="N416" s="245">
        <v>0</v>
      </c>
      <c r="O416" s="222" t="s">
        <v>1162</v>
      </c>
      <c r="P416" s="40"/>
      <c r="Q416" s="30" t="str">
        <f t="shared" si="7"/>
        <v>Venture</v>
      </c>
      <c r="R416" s="40"/>
      <c r="S416" s="76"/>
      <c r="T416" s="204" t="s">
        <v>1778</v>
      </c>
      <c r="U416" s="313"/>
      <c r="V416" s="204"/>
      <c r="W416" s="244" t="s">
        <v>1150</v>
      </c>
      <c r="X416" s="245">
        <v>0</v>
      </c>
      <c r="Y416" s="245">
        <v>0</v>
      </c>
      <c r="Z416" s="204" t="s">
        <v>333</v>
      </c>
      <c r="AA416" s="204" t="s">
        <v>333</v>
      </c>
      <c r="AB416" s="244" t="s">
        <v>1150</v>
      </c>
      <c r="AC416" s="245">
        <v>0</v>
      </c>
      <c r="AD416" s="245">
        <v>0</v>
      </c>
    </row>
    <row r="417" spans="1:30" hidden="1" x14ac:dyDescent="0.25">
      <c r="A417" s="204" t="s">
        <v>1670</v>
      </c>
      <c r="B417" s="71" t="s">
        <v>607</v>
      </c>
      <c r="C417" s="72" t="s">
        <v>608</v>
      </c>
      <c r="D417" s="238" t="s">
        <v>835</v>
      </c>
      <c r="E417" s="74" t="s">
        <v>504</v>
      </c>
      <c r="F417" s="75" t="s">
        <v>609</v>
      </c>
      <c r="G417" s="27">
        <v>12</v>
      </c>
      <c r="H417" s="198">
        <v>43558</v>
      </c>
      <c r="I417" s="198">
        <v>43924</v>
      </c>
      <c r="J417" s="240" t="s">
        <v>1141</v>
      </c>
      <c r="K417" s="27" t="s">
        <v>1671</v>
      </c>
      <c r="L417" s="244" t="s">
        <v>1150</v>
      </c>
      <c r="M417" s="245">
        <v>0</v>
      </c>
      <c r="N417" s="245">
        <v>0</v>
      </c>
      <c r="O417" s="222" t="s">
        <v>1162</v>
      </c>
      <c r="P417" s="40"/>
      <c r="Q417" s="30" t="str">
        <f t="shared" si="7"/>
        <v>Venture</v>
      </c>
      <c r="R417" s="40"/>
      <c r="S417" s="76"/>
      <c r="T417" s="204" t="s">
        <v>1778</v>
      </c>
      <c r="U417" s="313"/>
      <c r="V417" s="204"/>
      <c r="W417" s="244" t="s">
        <v>1150</v>
      </c>
      <c r="X417" s="245">
        <v>0</v>
      </c>
      <c r="Y417" s="245">
        <v>0</v>
      </c>
      <c r="Z417" s="204" t="s">
        <v>333</v>
      </c>
      <c r="AA417" s="204" t="s">
        <v>333</v>
      </c>
      <c r="AB417" s="244" t="s">
        <v>1150</v>
      </c>
      <c r="AC417" s="245">
        <v>0</v>
      </c>
      <c r="AD417" s="245">
        <v>0</v>
      </c>
    </row>
    <row r="418" spans="1:30" ht="25.5" hidden="1" x14ac:dyDescent="0.25">
      <c r="A418" s="204" t="s">
        <v>2321</v>
      </c>
      <c r="B418" s="71" t="s">
        <v>2322</v>
      </c>
      <c r="C418" s="238" t="s">
        <v>787</v>
      </c>
      <c r="D418" s="238" t="s">
        <v>788</v>
      </c>
      <c r="E418" s="239" t="s">
        <v>789</v>
      </c>
      <c r="F418" s="75" t="s">
        <v>2323</v>
      </c>
      <c r="G418" s="27">
        <v>12</v>
      </c>
      <c r="H418" s="198" t="s">
        <v>2403</v>
      </c>
      <c r="I418" s="198" t="s">
        <v>2404</v>
      </c>
      <c r="J418" s="198" t="s">
        <v>1144</v>
      </c>
      <c r="K418" s="27" t="s">
        <v>303</v>
      </c>
      <c r="L418" s="244" t="s">
        <v>1150</v>
      </c>
      <c r="M418" s="245">
        <v>432</v>
      </c>
      <c r="N418" s="245">
        <v>432</v>
      </c>
      <c r="O418" s="222" t="s">
        <v>1161</v>
      </c>
      <c r="P418" s="40"/>
      <c r="Q418" s="30" t="str">
        <f t="shared" si="7"/>
        <v>Venture</v>
      </c>
      <c r="R418" s="313">
        <v>43838</v>
      </c>
      <c r="S418" s="313" t="s">
        <v>2324</v>
      </c>
      <c r="T418" s="204" t="s">
        <v>1778</v>
      </c>
      <c r="U418" s="313">
        <v>43838</v>
      </c>
      <c r="V418" s="204" t="s">
        <v>2324</v>
      </c>
      <c r="W418" s="244" t="s">
        <v>1150</v>
      </c>
      <c r="X418" s="245">
        <v>432</v>
      </c>
      <c r="Y418" s="245">
        <v>432</v>
      </c>
      <c r="Z418" s="204" t="s">
        <v>333</v>
      </c>
      <c r="AA418" s="204" t="s">
        <v>333</v>
      </c>
      <c r="AB418" s="244" t="s">
        <v>1150</v>
      </c>
      <c r="AC418" s="245">
        <v>0</v>
      </c>
      <c r="AD418" s="245">
        <v>0</v>
      </c>
    </row>
  </sheetData>
  <autoFilter ref="A4:AD418" xr:uid="{79A87058-D0D6-4885-8B05-1A11DBEBADF1}">
    <filterColumn colId="14">
      <filters>
        <filter val="Flex Senai"/>
      </filters>
    </filterColumn>
  </autoFilter>
  <sortState xmlns:xlrd2="http://schemas.microsoft.com/office/spreadsheetml/2017/richdata2" ref="A158:V304">
    <sortCondition ref="A158:A304"/>
  </sortState>
  <mergeCells count="2">
    <mergeCell ref="Z3:AD3"/>
    <mergeCell ref="Q3:S3"/>
  </mergeCells>
  <conditionalFormatting sqref="B242:B329">
    <cfRule type="duplicateValues" dxfId="184" priority="102" stopIfTrue="1"/>
  </conditionalFormatting>
  <conditionalFormatting sqref="B5:B7">
    <cfRule type="duplicateValues" dxfId="183" priority="100" stopIfTrue="1"/>
  </conditionalFormatting>
  <conditionalFormatting sqref="F12">
    <cfRule type="duplicateValues" dxfId="182" priority="98"/>
  </conditionalFormatting>
  <conditionalFormatting sqref="F51">
    <cfRule type="duplicateValues" dxfId="181" priority="97"/>
  </conditionalFormatting>
  <conditionalFormatting sqref="B211:B218 B221:B222">
    <cfRule type="duplicateValues" dxfId="180" priority="28" stopIfTrue="1"/>
  </conditionalFormatting>
  <conditionalFormatting sqref="B223:B240">
    <cfRule type="duplicateValues" dxfId="179" priority="23" stopIfTrue="1"/>
  </conditionalFormatting>
  <conditionalFormatting sqref="B330:B417">
    <cfRule type="duplicateValues" dxfId="178" priority="121" stopIfTrue="1"/>
  </conditionalFormatting>
  <conditionalFormatting sqref="P167 B75:B88 P162:P164 P133:P140 R133:S134 R162:S164 R167:S167 R140:S140 R136:S138 R142:S142 P142 P146:P153 R146:S153 P144 R144:S144">
    <cfRule type="duplicateValues" dxfId="177" priority="122" stopIfTrue="1"/>
  </conditionalFormatting>
  <conditionalFormatting sqref="P165:P166 R165:S166">
    <cfRule type="duplicateValues" dxfId="176" priority="16" stopIfTrue="1"/>
  </conditionalFormatting>
  <conditionalFormatting sqref="P168:P210 R168:S191 R196:S203 R205:S210">
    <cfRule type="duplicateValues" dxfId="175" priority="13" stopIfTrue="1"/>
  </conditionalFormatting>
  <conditionalFormatting sqref="B91:B102">
    <cfRule type="duplicateValues" dxfId="174" priority="12" stopIfTrue="1"/>
  </conditionalFormatting>
  <conditionalFormatting sqref="B170:B208">
    <cfRule type="duplicateValues" dxfId="173" priority="11" stopIfTrue="1"/>
  </conditionalFormatting>
  <conditionalFormatting sqref="B107:B153 P154:P161 R154:S161">
    <cfRule type="duplicateValues" dxfId="172" priority="10" stopIfTrue="1"/>
  </conditionalFormatting>
  <conditionalFormatting sqref="B241">
    <cfRule type="duplicateValues" dxfId="171" priority="9" stopIfTrue="1"/>
  </conditionalFormatting>
  <conditionalFormatting sqref="B219:B220">
    <cfRule type="duplicateValues" dxfId="170" priority="7" stopIfTrue="1"/>
  </conditionalFormatting>
  <conditionalFormatting sqref="B418">
    <cfRule type="duplicateValues" dxfId="169" priority="6" stopIfTrue="1"/>
  </conditionalFormatting>
  <conditionalFormatting sqref="P141">
    <cfRule type="duplicateValues" dxfId="168" priority="4" stopIfTrue="1"/>
  </conditionalFormatting>
  <conditionalFormatting sqref="P143">
    <cfRule type="duplicateValues" dxfId="167" priority="2" stopIfTrue="1"/>
  </conditionalFormatting>
  <conditionalFormatting sqref="P145">
    <cfRule type="duplicateValues" dxfId="166" priority="1" stopIfTrue="1"/>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86846-D3D1-4F1E-A203-E1BB58F658AE}">
  <sheetPr syncVertical="1" syncRef="A1" transitionEvaluation="1"/>
  <dimension ref="A1:M24"/>
  <sheetViews>
    <sheetView showGridLines="0" zoomScale="80" zoomScaleNormal="80" workbookViewId="0">
      <selection activeCell="K9" sqref="J6:K9"/>
    </sheetView>
  </sheetViews>
  <sheetFormatPr defaultColWidth="12.42578125" defaultRowHeight="12.75" x14ac:dyDescent="0.2"/>
  <cols>
    <col min="1" max="1" width="5.28515625" style="641" customWidth="1"/>
    <col min="2" max="2" width="18.28515625" style="641" customWidth="1"/>
    <col min="3" max="3" width="18.140625" style="641" customWidth="1"/>
    <col min="4" max="4" width="21.7109375" style="642" customWidth="1"/>
    <col min="5" max="5" width="19" style="641" customWidth="1"/>
    <col min="6" max="6" width="17.85546875" style="641" customWidth="1"/>
    <col min="7" max="7" width="21" style="641" customWidth="1"/>
    <col min="8" max="8" width="18" style="663" customWidth="1"/>
    <col min="9" max="9" width="14.7109375" style="659" customWidth="1"/>
    <col min="10" max="10" width="15.140625" style="702" customWidth="1"/>
    <col min="11" max="11" width="14.85546875" style="644" customWidth="1"/>
    <col min="12" max="12" width="17.5703125" style="703" customWidth="1"/>
    <col min="13" max="13" width="30.5703125" style="704" customWidth="1"/>
    <col min="14" max="256" width="12.42578125" style="641"/>
    <col min="257" max="257" width="5.28515625" style="641" customWidth="1"/>
    <col min="258" max="258" width="18.28515625" style="641" customWidth="1"/>
    <col min="259" max="259" width="18.140625" style="641" customWidth="1"/>
    <col min="260" max="260" width="21.7109375" style="641" customWidth="1"/>
    <col min="261" max="261" width="19" style="641" customWidth="1"/>
    <col min="262" max="262" width="17.85546875" style="641" customWidth="1"/>
    <col min="263" max="263" width="21" style="641" customWidth="1"/>
    <col min="264" max="264" width="18" style="641" customWidth="1"/>
    <col min="265" max="265" width="14.7109375" style="641" customWidth="1"/>
    <col min="266" max="266" width="15.140625" style="641" customWidth="1"/>
    <col min="267" max="267" width="14.85546875" style="641" customWidth="1"/>
    <col min="268" max="268" width="17.5703125" style="641" customWidth="1"/>
    <col min="269" max="269" width="30.5703125" style="641" customWidth="1"/>
    <col min="270" max="512" width="12.42578125" style="641"/>
    <col min="513" max="513" width="5.28515625" style="641" customWidth="1"/>
    <col min="514" max="514" width="18.28515625" style="641" customWidth="1"/>
    <col min="515" max="515" width="18.140625" style="641" customWidth="1"/>
    <col min="516" max="516" width="21.7109375" style="641" customWidth="1"/>
    <col min="517" max="517" width="19" style="641" customWidth="1"/>
    <col min="518" max="518" width="17.85546875" style="641" customWidth="1"/>
    <col min="519" max="519" width="21" style="641" customWidth="1"/>
    <col min="520" max="520" width="18" style="641" customWidth="1"/>
    <col min="521" max="521" width="14.7109375" style="641" customWidth="1"/>
    <col min="522" max="522" width="15.140625" style="641" customWidth="1"/>
    <col min="523" max="523" width="14.85546875" style="641" customWidth="1"/>
    <col min="524" max="524" width="17.5703125" style="641" customWidth="1"/>
    <col min="525" max="525" width="30.5703125" style="641" customWidth="1"/>
    <col min="526" max="768" width="12.42578125" style="641"/>
    <col min="769" max="769" width="5.28515625" style="641" customWidth="1"/>
    <col min="770" max="770" width="18.28515625" style="641" customWidth="1"/>
    <col min="771" max="771" width="18.140625" style="641" customWidth="1"/>
    <col min="772" max="772" width="21.7109375" style="641" customWidth="1"/>
    <col min="773" max="773" width="19" style="641" customWidth="1"/>
    <col min="774" max="774" width="17.85546875" style="641" customWidth="1"/>
    <col min="775" max="775" width="21" style="641" customWidth="1"/>
    <col min="776" max="776" width="18" style="641" customWidth="1"/>
    <col min="777" max="777" width="14.7109375" style="641" customWidth="1"/>
    <col min="778" max="778" width="15.140625" style="641" customWidth="1"/>
    <col min="779" max="779" width="14.85546875" style="641" customWidth="1"/>
    <col min="780" max="780" width="17.5703125" style="641" customWidth="1"/>
    <col min="781" max="781" width="30.5703125" style="641" customWidth="1"/>
    <col min="782" max="1024" width="12.42578125" style="641"/>
    <col min="1025" max="1025" width="5.28515625" style="641" customWidth="1"/>
    <col min="1026" max="1026" width="18.28515625" style="641" customWidth="1"/>
    <col min="1027" max="1027" width="18.140625" style="641" customWidth="1"/>
    <col min="1028" max="1028" width="21.7109375" style="641" customWidth="1"/>
    <col min="1029" max="1029" width="19" style="641" customWidth="1"/>
    <col min="1030" max="1030" width="17.85546875" style="641" customWidth="1"/>
    <col min="1031" max="1031" width="21" style="641" customWidth="1"/>
    <col min="1032" max="1032" width="18" style="641" customWidth="1"/>
    <col min="1033" max="1033" width="14.7109375" style="641" customWidth="1"/>
    <col min="1034" max="1034" width="15.140625" style="641" customWidth="1"/>
    <col min="1035" max="1035" width="14.85546875" style="641" customWidth="1"/>
    <col min="1036" max="1036" width="17.5703125" style="641" customWidth="1"/>
    <col min="1037" max="1037" width="30.5703125" style="641" customWidth="1"/>
    <col min="1038" max="1280" width="12.42578125" style="641"/>
    <col min="1281" max="1281" width="5.28515625" style="641" customWidth="1"/>
    <col min="1282" max="1282" width="18.28515625" style="641" customWidth="1"/>
    <col min="1283" max="1283" width="18.140625" style="641" customWidth="1"/>
    <col min="1284" max="1284" width="21.7109375" style="641" customWidth="1"/>
    <col min="1285" max="1285" width="19" style="641" customWidth="1"/>
    <col min="1286" max="1286" width="17.85546875" style="641" customWidth="1"/>
    <col min="1287" max="1287" width="21" style="641" customWidth="1"/>
    <col min="1288" max="1288" width="18" style="641" customWidth="1"/>
    <col min="1289" max="1289" width="14.7109375" style="641" customWidth="1"/>
    <col min="1290" max="1290" width="15.140625" style="641" customWidth="1"/>
    <col min="1291" max="1291" width="14.85546875" style="641" customWidth="1"/>
    <col min="1292" max="1292" width="17.5703125" style="641" customWidth="1"/>
    <col min="1293" max="1293" width="30.5703125" style="641" customWidth="1"/>
    <col min="1294" max="1536" width="12.42578125" style="641"/>
    <col min="1537" max="1537" width="5.28515625" style="641" customWidth="1"/>
    <col min="1538" max="1538" width="18.28515625" style="641" customWidth="1"/>
    <col min="1539" max="1539" width="18.140625" style="641" customWidth="1"/>
    <col min="1540" max="1540" width="21.7109375" style="641" customWidth="1"/>
    <col min="1541" max="1541" width="19" style="641" customWidth="1"/>
    <col min="1542" max="1542" width="17.85546875" style="641" customWidth="1"/>
    <col min="1543" max="1543" width="21" style="641" customWidth="1"/>
    <col min="1544" max="1544" width="18" style="641" customWidth="1"/>
    <col min="1545" max="1545" width="14.7109375" style="641" customWidth="1"/>
    <col min="1546" max="1546" width="15.140625" style="641" customWidth="1"/>
    <col min="1547" max="1547" width="14.85546875" style="641" customWidth="1"/>
    <col min="1548" max="1548" width="17.5703125" style="641" customWidth="1"/>
    <col min="1549" max="1549" width="30.5703125" style="641" customWidth="1"/>
    <col min="1550" max="1792" width="12.42578125" style="641"/>
    <col min="1793" max="1793" width="5.28515625" style="641" customWidth="1"/>
    <col min="1794" max="1794" width="18.28515625" style="641" customWidth="1"/>
    <col min="1795" max="1795" width="18.140625" style="641" customWidth="1"/>
    <col min="1796" max="1796" width="21.7109375" style="641" customWidth="1"/>
    <col min="1797" max="1797" width="19" style="641" customWidth="1"/>
    <col min="1798" max="1798" width="17.85546875" style="641" customWidth="1"/>
    <col min="1799" max="1799" width="21" style="641" customWidth="1"/>
    <col min="1800" max="1800" width="18" style="641" customWidth="1"/>
    <col min="1801" max="1801" width="14.7109375" style="641" customWidth="1"/>
    <col min="1802" max="1802" width="15.140625" style="641" customWidth="1"/>
    <col min="1803" max="1803" width="14.85546875" style="641" customWidth="1"/>
    <col min="1804" max="1804" width="17.5703125" style="641" customWidth="1"/>
    <col min="1805" max="1805" width="30.5703125" style="641" customWidth="1"/>
    <col min="1806" max="2048" width="12.42578125" style="641"/>
    <col min="2049" max="2049" width="5.28515625" style="641" customWidth="1"/>
    <col min="2050" max="2050" width="18.28515625" style="641" customWidth="1"/>
    <col min="2051" max="2051" width="18.140625" style="641" customWidth="1"/>
    <col min="2052" max="2052" width="21.7109375" style="641" customWidth="1"/>
    <col min="2053" max="2053" width="19" style="641" customWidth="1"/>
    <col min="2054" max="2054" width="17.85546875" style="641" customWidth="1"/>
    <col min="2055" max="2055" width="21" style="641" customWidth="1"/>
    <col min="2056" max="2056" width="18" style="641" customWidth="1"/>
    <col min="2057" max="2057" width="14.7109375" style="641" customWidth="1"/>
    <col min="2058" max="2058" width="15.140625" style="641" customWidth="1"/>
    <col min="2059" max="2059" width="14.85546875" style="641" customWidth="1"/>
    <col min="2060" max="2060" width="17.5703125" style="641" customWidth="1"/>
    <col min="2061" max="2061" width="30.5703125" style="641" customWidth="1"/>
    <col min="2062" max="2304" width="12.42578125" style="641"/>
    <col min="2305" max="2305" width="5.28515625" style="641" customWidth="1"/>
    <col min="2306" max="2306" width="18.28515625" style="641" customWidth="1"/>
    <col min="2307" max="2307" width="18.140625" style="641" customWidth="1"/>
    <col min="2308" max="2308" width="21.7109375" style="641" customWidth="1"/>
    <col min="2309" max="2309" width="19" style="641" customWidth="1"/>
    <col min="2310" max="2310" width="17.85546875" style="641" customWidth="1"/>
    <col min="2311" max="2311" width="21" style="641" customWidth="1"/>
    <col min="2312" max="2312" width="18" style="641" customWidth="1"/>
    <col min="2313" max="2313" width="14.7109375" style="641" customWidth="1"/>
    <col min="2314" max="2314" width="15.140625" style="641" customWidth="1"/>
    <col min="2315" max="2315" width="14.85546875" style="641" customWidth="1"/>
    <col min="2316" max="2316" width="17.5703125" style="641" customWidth="1"/>
    <col min="2317" max="2317" width="30.5703125" style="641" customWidth="1"/>
    <col min="2318" max="2560" width="12.42578125" style="641"/>
    <col min="2561" max="2561" width="5.28515625" style="641" customWidth="1"/>
    <col min="2562" max="2562" width="18.28515625" style="641" customWidth="1"/>
    <col min="2563" max="2563" width="18.140625" style="641" customWidth="1"/>
    <col min="2564" max="2564" width="21.7109375" style="641" customWidth="1"/>
    <col min="2565" max="2565" width="19" style="641" customWidth="1"/>
    <col min="2566" max="2566" width="17.85546875" style="641" customWidth="1"/>
    <col min="2567" max="2567" width="21" style="641" customWidth="1"/>
    <col min="2568" max="2568" width="18" style="641" customWidth="1"/>
    <col min="2569" max="2569" width="14.7109375" style="641" customWidth="1"/>
    <col min="2570" max="2570" width="15.140625" style="641" customWidth="1"/>
    <col min="2571" max="2571" width="14.85546875" style="641" customWidth="1"/>
    <col min="2572" max="2572" width="17.5703125" style="641" customWidth="1"/>
    <col min="2573" max="2573" width="30.5703125" style="641" customWidth="1"/>
    <col min="2574" max="2816" width="12.42578125" style="641"/>
    <col min="2817" max="2817" width="5.28515625" style="641" customWidth="1"/>
    <col min="2818" max="2818" width="18.28515625" style="641" customWidth="1"/>
    <col min="2819" max="2819" width="18.140625" style="641" customWidth="1"/>
    <col min="2820" max="2820" width="21.7109375" style="641" customWidth="1"/>
    <col min="2821" max="2821" width="19" style="641" customWidth="1"/>
    <col min="2822" max="2822" width="17.85546875" style="641" customWidth="1"/>
    <col min="2823" max="2823" width="21" style="641" customWidth="1"/>
    <col min="2824" max="2824" width="18" style="641" customWidth="1"/>
    <col min="2825" max="2825" width="14.7109375" style="641" customWidth="1"/>
    <col min="2826" max="2826" width="15.140625" style="641" customWidth="1"/>
    <col min="2827" max="2827" width="14.85546875" style="641" customWidth="1"/>
    <col min="2828" max="2828" width="17.5703125" style="641" customWidth="1"/>
    <col min="2829" max="2829" width="30.5703125" style="641" customWidth="1"/>
    <col min="2830" max="3072" width="12.42578125" style="641"/>
    <col min="3073" max="3073" width="5.28515625" style="641" customWidth="1"/>
    <col min="3074" max="3074" width="18.28515625" style="641" customWidth="1"/>
    <col min="3075" max="3075" width="18.140625" style="641" customWidth="1"/>
    <col min="3076" max="3076" width="21.7109375" style="641" customWidth="1"/>
    <col min="3077" max="3077" width="19" style="641" customWidth="1"/>
    <col min="3078" max="3078" width="17.85546875" style="641" customWidth="1"/>
    <col min="3079" max="3079" width="21" style="641" customWidth="1"/>
    <col min="3080" max="3080" width="18" style="641" customWidth="1"/>
    <col min="3081" max="3081" width="14.7109375" style="641" customWidth="1"/>
    <col min="3082" max="3082" width="15.140625" style="641" customWidth="1"/>
    <col min="3083" max="3083" width="14.85546875" style="641" customWidth="1"/>
    <col min="3084" max="3084" width="17.5703125" style="641" customWidth="1"/>
    <col min="3085" max="3085" width="30.5703125" style="641" customWidth="1"/>
    <col min="3086" max="3328" width="12.42578125" style="641"/>
    <col min="3329" max="3329" width="5.28515625" style="641" customWidth="1"/>
    <col min="3330" max="3330" width="18.28515625" style="641" customWidth="1"/>
    <col min="3331" max="3331" width="18.140625" style="641" customWidth="1"/>
    <col min="3332" max="3332" width="21.7109375" style="641" customWidth="1"/>
    <col min="3333" max="3333" width="19" style="641" customWidth="1"/>
    <col min="3334" max="3334" width="17.85546875" style="641" customWidth="1"/>
    <col min="3335" max="3335" width="21" style="641" customWidth="1"/>
    <col min="3336" max="3336" width="18" style="641" customWidth="1"/>
    <col min="3337" max="3337" width="14.7109375" style="641" customWidth="1"/>
    <col min="3338" max="3338" width="15.140625" style="641" customWidth="1"/>
    <col min="3339" max="3339" width="14.85546875" style="641" customWidth="1"/>
    <col min="3340" max="3340" width="17.5703125" style="641" customWidth="1"/>
    <col min="3341" max="3341" width="30.5703125" style="641" customWidth="1"/>
    <col min="3342" max="3584" width="12.42578125" style="641"/>
    <col min="3585" max="3585" width="5.28515625" style="641" customWidth="1"/>
    <col min="3586" max="3586" width="18.28515625" style="641" customWidth="1"/>
    <col min="3587" max="3587" width="18.140625" style="641" customWidth="1"/>
    <col min="3588" max="3588" width="21.7109375" style="641" customWidth="1"/>
    <col min="3589" max="3589" width="19" style="641" customWidth="1"/>
    <col min="3590" max="3590" width="17.85546875" style="641" customWidth="1"/>
    <col min="3591" max="3591" width="21" style="641" customWidth="1"/>
    <col min="3592" max="3592" width="18" style="641" customWidth="1"/>
    <col min="3593" max="3593" width="14.7109375" style="641" customWidth="1"/>
    <col min="3594" max="3594" width="15.140625" style="641" customWidth="1"/>
    <col min="3595" max="3595" width="14.85546875" style="641" customWidth="1"/>
    <col min="3596" max="3596" width="17.5703125" style="641" customWidth="1"/>
    <col min="3597" max="3597" width="30.5703125" style="641" customWidth="1"/>
    <col min="3598" max="3840" width="12.42578125" style="641"/>
    <col min="3841" max="3841" width="5.28515625" style="641" customWidth="1"/>
    <col min="3842" max="3842" width="18.28515625" style="641" customWidth="1"/>
    <col min="3843" max="3843" width="18.140625" style="641" customWidth="1"/>
    <col min="3844" max="3844" width="21.7109375" style="641" customWidth="1"/>
    <col min="3845" max="3845" width="19" style="641" customWidth="1"/>
    <col min="3846" max="3846" width="17.85546875" style="641" customWidth="1"/>
    <col min="3847" max="3847" width="21" style="641" customWidth="1"/>
    <col min="3848" max="3848" width="18" style="641" customWidth="1"/>
    <col min="3849" max="3849" width="14.7109375" style="641" customWidth="1"/>
    <col min="3850" max="3850" width="15.140625" style="641" customWidth="1"/>
    <col min="3851" max="3851" width="14.85546875" style="641" customWidth="1"/>
    <col min="3852" max="3852" width="17.5703125" style="641" customWidth="1"/>
    <col min="3853" max="3853" width="30.5703125" style="641" customWidth="1"/>
    <col min="3854" max="4096" width="12.42578125" style="641"/>
    <col min="4097" max="4097" width="5.28515625" style="641" customWidth="1"/>
    <col min="4098" max="4098" width="18.28515625" style="641" customWidth="1"/>
    <col min="4099" max="4099" width="18.140625" style="641" customWidth="1"/>
    <col min="4100" max="4100" width="21.7109375" style="641" customWidth="1"/>
    <col min="4101" max="4101" width="19" style="641" customWidth="1"/>
    <col min="4102" max="4102" width="17.85546875" style="641" customWidth="1"/>
    <col min="4103" max="4103" width="21" style="641" customWidth="1"/>
    <col min="4104" max="4104" width="18" style="641" customWidth="1"/>
    <col min="4105" max="4105" width="14.7109375" style="641" customWidth="1"/>
    <col min="4106" max="4106" width="15.140625" style="641" customWidth="1"/>
    <col min="4107" max="4107" width="14.85546875" style="641" customWidth="1"/>
    <col min="4108" max="4108" width="17.5703125" style="641" customWidth="1"/>
    <col min="4109" max="4109" width="30.5703125" style="641" customWidth="1"/>
    <col min="4110" max="4352" width="12.42578125" style="641"/>
    <col min="4353" max="4353" width="5.28515625" style="641" customWidth="1"/>
    <col min="4354" max="4354" width="18.28515625" style="641" customWidth="1"/>
    <col min="4355" max="4355" width="18.140625" style="641" customWidth="1"/>
    <col min="4356" max="4356" width="21.7109375" style="641" customWidth="1"/>
    <col min="4357" max="4357" width="19" style="641" customWidth="1"/>
    <col min="4358" max="4358" width="17.85546875" style="641" customWidth="1"/>
    <col min="4359" max="4359" width="21" style="641" customWidth="1"/>
    <col min="4360" max="4360" width="18" style="641" customWidth="1"/>
    <col min="4361" max="4361" width="14.7109375" style="641" customWidth="1"/>
    <col min="4362" max="4362" width="15.140625" style="641" customWidth="1"/>
    <col min="4363" max="4363" width="14.85546875" style="641" customWidth="1"/>
    <col min="4364" max="4364" width="17.5703125" style="641" customWidth="1"/>
    <col min="4365" max="4365" width="30.5703125" style="641" customWidth="1"/>
    <col min="4366" max="4608" width="12.42578125" style="641"/>
    <col min="4609" max="4609" width="5.28515625" style="641" customWidth="1"/>
    <col min="4610" max="4610" width="18.28515625" style="641" customWidth="1"/>
    <col min="4611" max="4611" width="18.140625" style="641" customWidth="1"/>
    <col min="4612" max="4612" width="21.7109375" style="641" customWidth="1"/>
    <col min="4613" max="4613" width="19" style="641" customWidth="1"/>
    <col min="4614" max="4614" width="17.85546875" style="641" customWidth="1"/>
    <col min="4615" max="4615" width="21" style="641" customWidth="1"/>
    <col min="4616" max="4616" width="18" style="641" customWidth="1"/>
    <col min="4617" max="4617" width="14.7109375" style="641" customWidth="1"/>
    <col min="4618" max="4618" width="15.140625" style="641" customWidth="1"/>
    <col min="4619" max="4619" width="14.85546875" style="641" customWidth="1"/>
    <col min="4620" max="4620" width="17.5703125" style="641" customWidth="1"/>
    <col min="4621" max="4621" width="30.5703125" style="641" customWidth="1"/>
    <col min="4622" max="4864" width="12.42578125" style="641"/>
    <col min="4865" max="4865" width="5.28515625" style="641" customWidth="1"/>
    <col min="4866" max="4866" width="18.28515625" style="641" customWidth="1"/>
    <col min="4867" max="4867" width="18.140625" style="641" customWidth="1"/>
    <col min="4868" max="4868" width="21.7109375" style="641" customWidth="1"/>
    <col min="4869" max="4869" width="19" style="641" customWidth="1"/>
    <col min="4870" max="4870" width="17.85546875" style="641" customWidth="1"/>
    <col min="4871" max="4871" width="21" style="641" customWidth="1"/>
    <col min="4872" max="4872" width="18" style="641" customWidth="1"/>
    <col min="4873" max="4873" width="14.7109375" style="641" customWidth="1"/>
    <col min="4874" max="4874" width="15.140625" style="641" customWidth="1"/>
    <col min="4875" max="4875" width="14.85546875" style="641" customWidth="1"/>
    <col min="4876" max="4876" width="17.5703125" style="641" customWidth="1"/>
    <col min="4877" max="4877" width="30.5703125" style="641" customWidth="1"/>
    <col min="4878" max="5120" width="12.42578125" style="641"/>
    <col min="5121" max="5121" width="5.28515625" style="641" customWidth="1"/>
    <col min="5122" max="5122" width="18.28515625" style="641" customWidth="1"/>
    <col min="5123" max="5123" width="18.140625" style="641" customWidth="1"/>
    <col min="5124" max="5124" width="21.7109375" style="641" customWidth="1"/>
    <col min="5125" max="5125" width="19" style="641" customWidth="1"/>
    <col min="5126" max="5126" width="17.85546875" style="641" customWidth="1"/>
    <col min="5127" max="5127" width="21" style="641" customWidth="1"/>
    <col min="5128" max="5128" width="18" style="641" customWidth="1"/>
    <col min="5129" max="5129" width="14.7109375" style="641" customWidth="1"/>
    <col min="5130" max="5130" width="15.140625" style="641" customWidth="1"/>
    <col min="5131" max="5131" width="14.85546875" style="641" customWidth="1"/>
    <col min="5132" max="5132" width="17.5703125" style="641" customWidth="1"/>
    <col min="5133" max="5133" width="30.5703125" style="641" customWidth="1"/>
    <col min="5134" max="5376" width="12.42578125" style="641"/>
    <col min="5377" max="5377" width="5.28515625" style="641" customWidth="1"/>
    <col min="5378" max="5378" width="18.28515625" style="641" customWidth="1"/>
    <col min="5379" max="5379" width="18.140625" style="641" customWidth="1"/>
    <col min="5380" max="5380" width="21.7109375" style="641" customWidth="1"/>
    <col min="5381" max="5381" width="19" style="641" customWidth="1"/>
    <col min="5382" max="5382" width="17.85546875" style="641" customWidth="1"/>
    <col min="5383" max="5383" width="21" style="641" customWidth="1"/>
    <col min="5384" max="5384" width="18" style="641" customWidth="1"/>
    <col min="5385" max="5385" width="14.7109375" style="641" customWidth="1"/>
    <col min="5386" max="5386" width="15.140625" style="641" customWidth="1"/>
    <col min="5387" max="5387" width="14.85546875" style="641" customWidth="1"/>
    <col min="5388" max="5388" width="17.5703125" style="641" customWidth="1"/>
    <col min="5389" max="5389" width="30.5703125" style="641" customWidth="1"/>
    <col min="5390" max="5632" width="12.42578125" style="641"/>
    <col min="5633" max="5633" width="5.28515625" style="641" customWidth="1"/>
    <col min="5634" max="5634" width="18.28515625" style="641" customWidth="1"/>
    <col min="5635" max="5635" width="18.140625" style="641" customWidth="1"/>
    <col min="5636" max="5636" width="21.7109375" style="641" customWidth="1"/>
    <col min="5637" max="5637" width="19" style="641" customWidth="1"/>
    <col min="5638" max="5638" width="17.85546875" style="641" customWidth="1"/>
    <col min="5639" max="5639" width="21" style="641" customWidth="1"/>
    <col min="5640" max="5640" width="18" style="641" customWidth="1"/>
    <col min="5641" max="5641" width="14.7109375" style="641" customWidth="1"/>
    <col min="5642" max="5642" width="15.140625" style="641" customWidth="1"/>
    <col min="5643" max="5643" width="14.85546875" style="641" customWidth="1"/>
    <col min="5644" max="5644" width="17.5703125" style="641" customWidth="1"/>
    <col min="5645" max="5645" width="30.5703125" style="641" customWidth="1"/>
    <col min="5646" max="5888" width="12.42578125" style="641"/>
    <col min="5889" max="5889" width="5.28515625" style="641" customWidth="1"/>
    <col min="5890" max="5890" width="18.28515625" style="641" customWidth="1"/>
    <col min="5891" max="5891" width="18.140625" style="641" customWidth="1"/>
    <col min="5892" max="5892" width="21.7109375" style="641" customWidth="1"/>
    <col min="5893" max="5893" width="19" style="641" customWidth="1"/>
    <col min="5894" max="5894" width="17.85546875" style="641" customWidth="1"/>
    <col min="5895" max="5895" width="21" style="641" customWidth="1"/>
    <col min="5896" max="5896" width="18" style="641" customWidth="1"/>
    <col min="5897" max="5897" width="14.7109375" style="641" customWidth="1"/>
    <col min="5898" max="5898" width="15.140625" style="641" customWidth="1"/>
    <col min="5899" max="5899" width="14.85546875" style="641" customWidth="1"/>
    <col min="5900" max="5900" width="17.5703125" style="641" customWidth="1"/>
    <col min="5901" max="5901" width="30.5703125" style="641" customWidth="1"/>
    <col min="5902" max="6144" width="12.42578125" style="641"/>
    <col min="6145" max="6145" width="5.28515625" style="641" customWidth="1"/>
    <col min="6146" max="6146" width="18.28515625" style="641" customWidth="1"/>
    <col min="6147" max="6147" width="18.140625" style="641" customWidth="1"/>
    <col min="6148" max="6148" width="21.7109375" style="641" customWidth="1"/>
    <col min="6149" max="6149" width="19" style="641" customWidth="1"/>
    <col min="6150" max="6150" width="17.85546875" style="641" customWidth="1"/>
    <col min="6151" max="6151" width="21" style="641" customWidth="1"/>
    <col min="6152" max="6152" width="18" style="641" customWidth="1"/>
    <col min="6153" max="6153" width="14.7109375" style="641" customWidth="1"/>
    <col min="6154" max="6154" width="15.140625" style="641" customWidth="1"/>
    <col min="6155" max="6155" width="14.85546875" style="641" customWidth="1"/>
    <col min="6156" max="6156" width="17.5703125" style="641" customWidth="1"/>
    <col min="6157" max="6157" width="30.5703125" style="641" customWidth="1"/>
    <col min="6158" max="6400" width="12.42578125" style="641"/>
    <col min="6401" max="6401" width="5.28515625" style="641" customWidth="1"/>
    <col min="6402" max="6402" width="18.28515625" style="641" customWidth="1"/>
    <col min="6403" max="6403" width="18.140625" style="641" customWidth="1"/>
    <col min="6404" max="6404" width="21.7109375" style="641" customWidth="1"/>
    <col min="6405" max="6405" width="19" style="641" customWidth="1"/>
    <col min="6406" max="6406" width="17.85546875" style="641" customWidth="1"/>
    <col min="6407" max="6407" width="21" style="641" customWidth="1"/>
    <col min="6408" max="6408" width="18" style="641" customWidth="1"/>
    <col min="6409" max="6409" width="14.7109375" style="641" customWidth="1"/>
    <col min="6410" max="6410" width="15.140625" style="641" customWidth="1"/>
    <col min="6411" max="6411" width="14.85546875" style="641" customWidth="1"/>
    <col min="6412" max="6412" width="17.5703125" style="641" customWidth="1"/>
    <col min="6413" max="6413" width="30.5703125" style="641" customWidth="1"/>
    <col min="6414" max="6656" width="12.42578125" style="641"/>
    <col min="6657" max="6657" width="5.28515625" style="641" customWidth="1"/>
    <col min="6658" max="6658" width="18.28515625" style="641" customWidth="1"/>
    <col min="6659" max="6659" width="18.140625" style="641" customWidth="1"/>
    <col min="6660" max="6660" width="21.7109375" style="641" customWidth="1"/>
    <col min="6661" max="6661" width="19" style="641" customWidth="1"/>
    <col min="6662" max="6662" width="17.85546875" style="641" customWidth="1"/>
    <col min="6663" max="6663" width="21" style="641" customWidth="1"/>
    <col min="6664" max="6664" width="18" style="641" customWidth="1"/>
    <col min="6665" max="6665" width="14.7109375" style="641" customWidth="1"/>
    <col min="6666" max="6666" width="15.140625" style="641" customWidth="1"/>
    <col min="6667" max="6667" width="14.85546875" style="641" customWidth="1"/>
    <col min="6668" max="6668" width="17.5703125" style="641" customWidth="1"/>
    <col min="6669" max="6669" width="30.5703125" style="641" customWidth="1"/>
    <col min="6670" max="6912" width="12.42578125" style="641"/>
    <col min="6913" max="6913" width="5.28515625" style="641" customWidth="1"/>
    <col min="6914" max="6914" width="18.28515625" style="641" customWidth="1"/>
    <col min="6915" max="6915" width="18.140625" style="641" customWidth="1"/>
    <col min="6916" max="6916" width="21.7109375" style="641" customWidth="1"/>
    <col min="6917" max="6917" width="19" style="641" customWidth="1"/>
    <col min="6918" max="6918" width="17.85546875" style="641" customWidth="1"/>
    <col min="6919" max="6919" width="21" style="641" customWidth="1"/>
    <col min="6920" max="6920" width="18" style="641" customWidth="1"/>
    <col min="6921" max="6921" width="14.7109375" style="641" customWidth="1"/>
    <col min="6922" max="6922" width="15.140625" style="641" customWidth="1"/>
    <col min="6923" max="6923" width="14.85546875" style="641" customWidth="1"/>
    <col min="6924" max="6924" width="17.5703125" style="641" customWidth="1"/>
    <col min="6925" max="6925" width="30.5703125" style="641" customWidth="1"/>
    <col min="6926" max="7168" width="12.42578125" style="641"/>
    <col min="7169" max="7169" width="5.28515625" style="641" customWidth="1"/>
    <col min="7170" max="7170" width="18.28515625" style="641" customWidth="1"/>
    <col min="7171" max="7171" width="18.140625" style="641" customWidth="1"/>
    <col min="7172" max="7172" width="21.7109375" style="641" customWidth="1"/>
    <col min="7173" max="7173" width="19" style="641" customWidth="1"/>
    <col min="7174" max="7174" width="17.85546875" style="641" customWidth="1"/>
    <col min="7175" max="7175" width="21" style="641" customWidth="1"/>
    <col min="7176" max="7176" width="18" style="641" customWidth="1"/>
    <col min="7177" max="7177" width="14.7109375" style="641" customWidth="1"/>
    <col min="7178" max="7178" width="15.140625" style="641" customWidth="1"/>
    <col min="7179" max="7179" width="14.85546875" style="641" customWidth="1"/>
    <col min="7180" max="7180" width="17.5703125" style="641" customWidth="1"/>
    <col min="7181" max="7181" width="30.5703125" style="641" customWidth="1"/>
    <col min="7182" max="7424" width="12.42578125" style="641"/>
    <col min="7425" max="7425" width="5.28515625" style="641" customWidth="1"/>
    <col min="7426" max="7426" width="18.28515625" style="641" customWidth="1"/>
    <col min="7427" max="7427" width="18.140625" style="641" customWidth="1"/>
    <col min="7428" max="7428" width="21.7109375" style="641" customWidth="1"/>
    <col min="7429" max="7429" width="19" style="641" customWidth="1"/>
    <col min="7430" max="7430" width="17.85546875" style="641" customWidth="1"/>
    <col min="7431" max="7431" width="21" style="641" customWidth="1"/>
    <col min="7432" max="7432" width="18" style="641" customWidth="1"/>
    <col min="7433" max="7433" width="14.7109375" style="641" customWidth="1"/>
    <col min="7434" max="7434" width="15.140625" style="641" customWidth="1"/>
    <col min="7435" max="7435" width="14.85546875" style="641" customWidth="1"/>
    <col min="7436" max="7436" width="17.5703125" style="641" customWidth="1"/>
    <col min="7437" max="7437" width="30.5703125" style="641" customWidth="1"/>
    <col min="7438" max="7680" width="12.42578125" style="641"/>
    <col min="7681" max="7681" width="5.28515625" style="641" customWidth="1"/>
    <col min="7682" max="7682" width="18.28515625" style="641" customWidth="1"/>
    <col min="7683" max="7683" width="18.140625" style="641" customWidth="1"/>
    <col min="7684" max="7684" width="21.7109375" style="641" customWidth="1"/>
    <col min="7685" max="7685" width="19" style="641" customWidth="1"/>
    <col min="7686" max="7686" width="17.85546875" style="641" customWidth="1"/>
    <col min="7687" max="7687" width="21" style="641" customWidth="1"/>
    <col min="7688" max="7688" width="18" style="641" customWidth="1"/>
    <col min="7689" max="7689" width="14.7109375" style="641" customWidth="1"/>
    <col min="7690" max="7690" width="15.140625" style="641" customWidth="1"/>
    <col min="7691" max="7691" width="14.85546875" style="641" customWidth="1"/>
    <col min="7692" max="7692" width="17.5703125" style="641" customWidth="1"/>
    <col min="7693" max="7693" width="30.5703125" style="641" customWidth="1"/>
    <col min="7694" max="7936" width="12.42578125" style="641"/>
    <col min="7937" max="7937" width="5.28515625" style="641" customWidth="1"/>
    <col min="7938" max="7938" width="18.28515625" style="641" customWidth="1"/>
    <col min="7939" max="7939" width="18.140625" style="641" customWidth="1"/>
    <col min="7940" max="7940" width="21.7109375" style="641" customWidth="1"/>
    <col min="7941" max="7941" width="19" style="641" customWidth="1"/>
    <col min="7942" max="7942" width="17.85546875" style="641" customWidth="1"/>
    <col min="7943" max="7943" width="21" style="641" customWidth="1"/>
    <col min="7944" max="7944" width="18" style="641" customWidth="1"/>
    <col min="7945" max="7945" width="14.7109375" style="641" customWidth="1"/>
    <col min="7946" max="7946" width="15.140625" style="641" customWidth="1"/>
    <col min="7947" max="7947" width="14.85546875" style="641" customWidth="1"/>
    <col min="7948" max="7948" width="17.5703125" style="641" customWidth="1"/>
    <col min="7949" max="7949" width="30.5703125" style="641" customWidth="1"/>
    <col min="7950" max="8192" width="12.42578125" style="641"/>
    <col min="8193" max="8193" width="5.28515625" style="641" customWidth="1"/>
    <col min="8194" max="8194" width="18.28515625" style="641" customWidth="1"/>
    <col min="8195" max="8195" width="18.140625" style="641" customWidth="1"/>
    <col min="8196" max="8196" width="21.7109375" style="641" customWidth="1"/>
    <col min="8197" max="8197" width="19" style="641" customWidth="1"/>
    <col min="8198" max="8198" width="17.85546875" style="641" customWidth="1"/>
    <col min="8199" max="8199" width="21" style="641" customWidth="1"/>
    <col min="8200" max="8200" width="18" style="641" customWidth="1"/>
    <col min="8201" max="8201" width="14.7109375" style="641" customWidth="1"/>
    <col min="8202" max="8202" width="15.140625" style="641" customWidth="1"/>
    <col min="8203" max="8203" width="14.85546875" style="641" customWidth="1"/>
    <col min="8204" max="8204" width="17.5703125" style="641" customWidth="1"/>
    <col min="8205" max="8205" width="30.5703125" style="641" customWidth="1"/>
    <col min="8206" max="8448" width="12.42578125" style="641"/>
    <col min="8449" max="8449" width="5.28515625" style="641" customWidth="1"/>
    <col min="8450" max="8450" width="18.28515625" style="641" customWidth="1"/>
    <col min="8451" max="8451" width="18.140625" style="641" customWidth="1"/>
    <col min="8452" max="8452" width="21.7109375" style="641" customWidth="1"/>
    <col min="8453" max="8453" width="19" style="641" customWidth="1"/>
    <col min="8454" max="8454" width="17.85546875" style="641" customWidth="1"/>
    <col min="8455" max="8455" width="21" style="641" customWidth="1"/>
    <col min="8456" max="8456" width="18" style="641" customWidth="1"/>
    <col min="8457" max="8457" width="14.7109375" style="641" customWidth="1"/>
    <col min="8458" max="8458" width="15.140625" style="641" customWidth="1"/>
    <col min="8459" max="8459" width="14.85546875" style="641" customWidth="1"/>
    <col min="8460" max="8460" width="17.5703125" style="641" customWidth="1"/>
    <col min="8461" max="8461" width="30.5703125" style="641" customWidth="1"/>
    <col min="8462" max="8704" width="12.42578125" style="641"/>
    <col min="8705" max="8705" width="5.28515625" style="641" customWidth="1"/>
    <col min="8706" max="8706" width="18.28515625" style="641" customWidth="1"/>
    <col min="8707" max="8707" width="18.140625" style="641" customWidth="1"/>
    <col min="8708" max="8708" width="21.7109375" style="641" customWidth="1"/>
    <col min="8709" max="8709" width="19" style="641" customWidth="1"/>
    <col min="8710" max="8710" width="17.85546875" style="641" customWidth="1"/>
    <col min="8711" max="8711" width="21" style="641" customWidth="1"/>
    <col min="8712" max="8712" width="18" style="641" customWidth="1"/>
    <col min="8713" max="8713" width="14.7109375" style="641" customWidth="1"/>
    <col min="8714" max="8714" width="15.140625" style="641" customWidth="1"/>
    <col min="8715" max="8715" width="14.85546875" style="641" customWidth="1"/>
    <col min="8716" max="8716" width="17.5703125" style="641" customWidth="1"/>
    <col min="8717" max="8717" width="30.5703125" style="641" customWidth="1"/>
    <col min="8718" max="8960" width="12.42578125" style="641"/>
    <col min="8961" max="8961" width="5.28515625" style="641" customWidth="1"/>
    <col min="8962" max="8962" width="18.28515625" style="641" customWidth="1"/>
    <col min="8963" max="8963" width="18.140625" style="641" customWidth="1"/>
    <col min="8964" max="8964" width="21.7109375" style="641" customWidth="1"/>
    <col min="8965" max="8965" width="19" style="641" customWidth="1"/>
    <col min="8966" max="8966" width="17.85546875" style="641" customWidth="1"/>
    <col min="8967" max="8967" width="21" style="641" customWidth="1"/>
    <col min="8968" max="8968" width="18" style="641" customWidth="1"/>
    <col min="8969" max="8969" width="14.7109375" style="641" customWidth="1"/>
    <col min="8970" max="8970" width="15.140625" style="641" customWidth="1"/>
    <col min="8971" max="8971" width="14.85546875" style="641" customWidth="1"/>
    <col min="8972" max="8972" width="17.5703125" style="641" customWidth="1"/>
    <col min="8973" max="8973" width="30.5703125" style="641" customWidth="1"/>
    <col min="8974" max="9216" width="12.42578125" style="641"/>
    <col min="9217" max="9217" width="5.28515625" style="641" customWidth="1"/>
    <col min="9218" max="9218" width="18.28515625" style="641" customWidth="1"/>
    <col min="9219" max="9219" width="18.140625" style="641" customWidth="1"/>
    <col min="9220" max="9220" width="21.7109375" style="641" customWidth="1"/>
    <col min="9221" max="9221" width="19" style="641" customWidth="1"/>
    <col min="9222" max="9222" width="17.85546875" style="641" customWidth="1"/>
    <col min="9223" max="9223" width="21" style="641" customWidth="1"/>
    <col min="9224" max="9224" width="18" style="641" customWidth="1"/>
    <col min="9225" max="9225" width="14.7109375" style="641" customWidth="1"/>
    <col min="9226" max="9226" width="15.140625" style="641" customWidth="1"/>
    <col min="9227" max="9227" width="14.85546875" style="641" customWidth="1"/>
    <col min="9228" max="9228" width="17.5703125" style="641" customWidth="1"/>
    <col min="9229" max="9229" width="30.5703125" style="641" customWidth="1"/>
    <col min="9230" max="9472" width="12.42578125" style="641"/>
    <col min="9473" max="9473" width="5.28515625" style="641" customWidth="1"/>
    <col min="9474" max="9474" width="18.28515625" style="641" customWidth="1"/>
    <col min="9475" max="9475" width="18.140625" style="641" customWidth="1"/>
    <col min="9476" max="9476" width="21.7109375" style="641" customWidth="1"/>
    <col min="9477" max="9477" width="19" style="641" customWidth="1"/>
    <col min="9478" max="9478" width="17.85546875" style="641" customWidth="1"/>
    <col min="9479" max="9479" width="21" style="641" customWidth="1"/>
    <col min="9480" max="9480" width="18" style="641" customWidth="1"/>
    <col min="9481" max="9481" width="14.7109375" style="641" customWidth="1"/>
    <col min="9482" max="9482" width="15.140625" style="641" customWidth="1"/>
    <col min="9483" max="9483" width="14.85546875" style="641" customWidth="1"/>
    <col min="9484" max="9484" width="17.5703125" style="641" customWidth="1"/>
    <col min="9485" max="9485" width="30.5703125" style="641" customWidth="1"/>
    <col min="9486" max="9728" width="12.42578125" style="641"/>
    <col min="9729" max="9729" width="5.28515625" style="641" customWidth="1"/>
    <col min="9730" max="9730" width="18.28515625" style="641" customWidth="1"/>
    <col min="9731" max="9731" width="18.140625" style="641" customWidth="1"/>
    <col min="9732" max="9732" width="21.7109375" style="641" customWidth="1"/>
    <col min="9733" max="9733" width="19" style="641" customWidth="1"/>
    <col min="9734" max="9734" width="17.85546875" style="641" customWidth="1"/>
    <col min="9735" max="9735" width="21" style="641" customWidth="1"/>
    <col min="9736" max="9736" width="18" style="641" customWidth="1"/>
    <col min="9737" max="9737" width="14.7109375" style="641" customWidth="1"/>
    <col min="9738" max="9738" width="15.140625" style="641" customWidth="1"/>
    <col min="9739" max="9739" width="14.85546875" style="641" customWidth="1"/>
    <col min="9740" max="9740" width="17.5703125" style="641" customWidth="1"/>
    <col min="9741" max="9741" width="30.5703125" style="641" customWidth="1"/>
    <col min="9742" max="9984" width="12.42578125" style="641"/>
    <col min="9985" max="9985" width="5.28515625" style="641" customWidth="1"/>
    <col min="9986" max="9986" width="18.28515625" style="641" customWidth="1"/>
    <col min="9987" max="9987" width="18.140625" style="641" customWidth="1"/>
    <col min="9988" max="9988" width="21.7109375" style="641" customWidth="1"/>
    <col min="9989" max="9989" width="19" style="641" customWidth="1"/>
    <col min="9990" max="9990" width="17.85546875" style="641" customWidth="1"/>
    <col min="9991" max="9991" width="21" style="641" customWidth="1"/>
    <col min="9992" max="9992" width="18" style="641" customWidth="1"/>
    <col min="9993" max="9993" width="14.7109375" style="641" customWidth="1"/>
    <col min="9994" max="9994" width="15.140625" style="641" customWidth="1"/>
    <col min="9995" max="9995" width="14.85546875" style="641" customWidth="1"/>
    <col min="9996" max="9996" width="17.5703125" style="641" customWidth="1"/>
    <col min="9997" max="9997" width="30.5703125" style="641" customWidth="1"/>
    <col min="9998" max="10240" width="12.42578125" style="641"/>
    <col min="10241" max="10241" width="5.28515625" style="641" customWidth="1"/>
    <col min="10242" max="10242" width="18.28515625" style="641" customWidth="1"/>
    <col min="10243" max="10243" width="18.140625" style="641" customWidth="1"/>
    <col min="10244" max="10244" width="21.7109375" style="641" customWidth="1"/>
    <col min="10245" max="10245" width="19" style="641" customWidth="1"/>
    <col min="10246" max="10246" width="17.85546875" style="641" customWidth="1"/>
    <col min="10247" max="10247" width="21" style="641" customWidth="1"/>
    <col min="10248" max="10248" width="18" style="641" customWidth="1"/>
    <col min="10249" max="10249" width="14.7109375" style="641" customWidth="1"/>
    <col min="10250" max="10250" width="15.140625" style="641" customWidth="1"/>
    <col min="10251" max="10251" width="14.85546875" style="641" customWidth="1"/>
    <col min="10252" max="10252" width="17.5703125" style="641" customWidth="1"/>
    <col min="10253" max="10253" width="30.5703125" style="641" customWidth="1"/>
    <col min="10254" max="10496" width="12.42578125" style="641"/>
    <col min="10497" max="10497" width="5.28515625" style="641" customWidth="1"/>
    <col min="10498" max="10498" width="18.28515625" style="641" customWidth="1"/>
    <col min="10499" max="10499" width="18.140625" style="641" customWidth="1"/>
    <col min="10500" max="10500" width="21.7109375" style="641" customWidth="1"/>
    <col min="10501" max="10501" width="19" style="641" customWidth="1"/>
    <col min="10502" max="10502" width="17.85546875" style="641" customWidth="1"/>
    <col min="10503" max="10503" width="21" style="641" customWidth="1"/>
    <col min="10504" max="10504" width="18" style="641" customWidth="1"/>
    <col min="10505" max="10505" width="14.7109375" style="641" customWidth="1"/>
    <col min="10506" max="10506" width="15.140625" style="641" customWidth="1"/>
    <col min="10507" max="10507" width="14.85546875" style="641" customWidth="1"/>
    <col min="10508" max="10508" width="17.5703125" style="641" customWidth="1"/>
    <col min="10509" max="10509" width="30.5703125" style="641" customWidth="1"/>
    <col min="10510" max="10752" width="12.42578125" style="641"/>
    <col min="10753" max="10753" width="5.28515625" style="641" customWidth="1"/>
    <col min="10754" max="10754" width="18.28515625" style="641" customWidth="1"/>
    <col min="10755" max="10755" width="18.140625" style="641" customWidth="1"/>
    <col min="10756" max="10756" width="21.7109375" style="641" customWidth="1"/>
    <col min="10757" max="10757" width="19" style="641" customWidth="1"/>
    <col min="10758" max="10758" width="17.85546875" style="641" customWidth="1"/>
    <col min="10759" max="10759" width="21" style="641" customWidth="1"/>
    <col min="10760" max="10760" width="18" style="641" customWidth="1"/>
    <col min="10761" max="10761" width="14.7109375" style="641" customWidth="1"/>
    <col min="10762" max="10762" width="15.140625" style="641" customWidth="1"/>
    <col min="10763" max="10763" width="14.85546875" style="641" customWidth="1"/>
    <col min="10764" max="10764" width="17.5703125" style="641" customWidth="1"/>
    <col min="10765" max="10765" width="30.5703125" style="641" customWidth="1"/>
    <col min="10766" max="11008" width="12.42578125" style="641"/>
    <col min="11009" max="11009" width="5.28515625" style="641" customWidth="1"/>
    <col min="11010" max="11010" width="18.28515625" style="641" customWidth="1"/>
    <col min="11011" max="11011" width="18.140625" style="641" customWidth="1"/>
    <col min="11012" max="11012" width="21.7109375" style="641" customWidth="1"/>
    <col min="11013" max="11013" width="19" style="641" customWidth="1"/>
    <col min="11014" max="11014" width="17.85546875" style="641" customWidth="1"/>
    <col min="11015" max="11015" width="21" style="641" customWidth="1"/>
    <col min="11016" max="11016" width="18" style="641" customWidth="1"/>
    <col min="11017" max="11017" width="14.7109375" style="641" customWidth="1"/>
    <col min="11018" max="11018" width="15.140625" style="641" customWidth="1"/>
    <col min="11019" max="11019" width="14.85546875" style="641" customWidth="1"/>
    <col min="11020" max="11020" width="17.5703125" style="641" customWidth="1"/>
    <col min="11021" max="11021" width="30.5703125" style="641" customWidth="1"/>
    <col min="11022" max="11264" width="12.42578125" style="641"/>
    <col min="11265" max="11265" width="5.28515625" style="641" customWidth="1"/>
    <col min="11266" max="11266" width="18.28515625" style="641" customWidth="1"/>
    <col min="11267" max="11267" width="18.140625" style="641" customWidth="1"/>
    <col min="11268" max="11268" width="21.7109375" style="641" customWidth="1"/>
    <col min="11269" max="11269" width="19" style="641" customWidth="1"/>
    <col min="11270" max="11270" width="17.85546875" style="641" customWidth="1"/>
    <col min="11271" max="11271" width="21" style="641" customWidth="1"/>
    <col min="11272" max="11272" width="18" style="641" customWidth="1"/>
    <col min="11273" max="11273" width="14.7109375" style="641" customWidth="1"/>
    <col min="11274" max="11274" width="15.140625" style="641" customWidth="1"/>
    <col min="11275" max="11275" width="14.85546875" style="641" customWidth="1"/>
    <col min="11276" max="11276" width="17.5703125" style="641" customWidth="1"/>
    <col min="11277" max="11277" width="30.5703125" style="641" customWidth="1"/>
    <col min="11278" max="11520" width="12.42578125" style="641"/>
    <col min="11521" max="11521" width="5.28515625" style="641" customWidth="1"/>
    <col min="11522" max="11522" width="18.28515625" style="641" customWidth="1"/>
    <col min="11523" max="11523" width="18.140625" style="641" customWidth="1"/>
    <col min="11524" max="11524" width="21.7109375" style="641" customWidth="1"/>
    <col min="11525" max="11525" width="19" style="641" customWidth="1"/>
    <col min="11526" max="11526" width="17.85546875" style="641" customWidth="1"/>
    <col min="11527" max="11527" width="21" style="641" customWidth="1"/>
    <col min="11528" max="11528" width="18" style="641" customWidth="1"/>
    <col min="11529" max="11529" width="14.7109375" style="641" customWidth="1"/>
    <col min="11530" max="11530" width="15.140625" style="641" customWidth="1"/>
    <col min="11531" max="11531" width="14.85546875" style="641" customWidth="1"/>
    <col min="11532" max="11532" width="17.5703125" style="641" customWidth="1"/>
    <col min="11533" max="11533" width="30.5703125" style="641" customWidth="1"/>
    <col min="11534" max="11776" width="12.42578125" style="641"/>
    <col min="11777" max="11777" width="5.28515625" style="641" customWidth="1"/>
    <col min="11778" max="11778" width="18.28515625" style="641" customWidth="1"/>
    <col min="11779" max="11779" width="18.140625" style="641" customWidth="1"/>
    <col min="11780" max="11780" width="21.7109375" style="641" customWidth="1"/>
    <col min="11781" max="11781" width="19" style="641" customWidth="1"/>
    <col min="11782" max="11782" width="17.85546875" style="641" customWidth="1"/>
    <col min="11783" max="11783" width="21" style="641" customWidth="1"/>
    <col min="11784" max="11784" width="18" style="641" customWidth="1"/>
    <col min="11785" max="11785" width="14.7109375" style="641" customWidth="1"/>
    <col min="11786" max="11786" width="15.140625" style="641" customWidth="1"/>
    <col min="11787" max="11787" width="14.85546875" style="641" customWidth="1"/>
    <col min="11788" max="11788" width="17.5703125" style="641" customWidth="1"/>
    <col min="11789" max="11789" width="30.5703125" style="641" customWidth="1"/>
    <col min="11790" max="12032" width="12.42578125" style="641"/>
    <col min="12033" max="12033" width="5.28515625" style="641" customWidth="1"/>
    <col min="12034" max="12034" width="18.28515625" style="641" customWidth="1"/>
    <col min="12035" max="12035" width="18.140625" style="641" customWidth="1"/>
    <col min="12036" max="12036" width="21.7109375" style="641" customWidth="1"/>
    <col min="12037" max="12037" width="19" style="641" customWidth="1"/>
    <col min="12038" max="12038" width="17.85546875" style="641" customWidth="1"/>
    <col min="12039" max="12039" width="21" style="641" customWidth="1"/>
    <col min="12040" max="12040" width="18" style="641" customWidth="1"/>
    <col min="12041" max="12041" width="14.7109375" style="641" customWidth="1"/>
    <col min="12042" max="12042" width="15.140625" style="641" customWidth="1"/>
    <col min="12043" max="12043" width="14.85546875" style="641" customWidth="1"/>
    <col min="12044" max="12044" width="17.5703125" style="641" customWidth="1"/>
    <col min="12045" max="12045" width="30.5703125" style="641" customWidth="1"/>
    <col min="12046" max="12288" width="12.42578125" style="641"/>
    <col min="12289" max="12289" width="5.28515625" style="641" customWidth="1"/>
    <col min="12290" max="12290" width="18.28515625" style="641" customWidth="1"/>
    <col min="12291" max="12291" width="18.140625" style="641" customWidth="1"/>
    <col min="12292" max="12292" width="21.7109375" style="641" customWidth="1"/>
    <col min="12293" max="12293" width="19" style="641" customWidth="1"/>
    <col min="12294" max="12294" width="17.85546875" style="641" customWidth="1"/>
    <col min="12295" max="12295" width="21" style="641" customWidth="1"/>
    <col min="12296" max="12296" width="18" style="641" customWidth="1"/>
    <col min="12297" max="12297" width="14.7109375" style="641" customWidth="1"/>
    <col min="12298" max="12298" width="15.140625" style="641" customWidth="1"/>
    <col min="12299" max="12299" width="14.85546875" style="641" customWidth="1"/>
    <col min="12300" max="12300" width="17.5703125" style="641" customWidth="1"/>
    <col min="12301" max="12301" width="30.5703125" style="641" customWidth="1"/>
    <col min="12302" max="12544" width="12.42578125" style="641"/>
    <col min="12545" max="12545" width="5.28515625" style="641" customWidth="1"/>
    <col min="12546" max="12546" width="18.28515625" style="641" customWidth="1"/>
    <col min="12547" max="12547" width="18.140625" style="641" customWidth="1"/>
    <col min="12548" max="12548" width="21.7109375" style="641" customWidth="1"/>
    <col min="12549" max="12549" width="19" style="641" customWidth="1"/>
    <col min="12550" max="12550" width="17.85546875" style="641" customWidth="1"/>
    <col min="12551" max="12551" width="21" style="641" customWidth="1"/>
    <col min="12552" max="12552" width="18" style="641" customWidth="1"/>
    <col min="12553" max="12553" width="14.7109375" style="641" customWidth="1"/>
    <col min="12554" max="12554" width="15.140625" style="641" customWidth="1"/>
    <col min="12555" max="12555" width="14.85546875" style="641" customWidth="1"/>
    <col min="12556" max="12556" width="17.5703125" style="641" customWidth="1"/>
    <col min="12557" max="12557" width="30.5703125" style="641" customWidth="1"/>
    <col min="12558" max="12800" width="12.42578125" style="641"/>
    <col min="12801" max="12801" width="5.28515625" style="641" customWidth="1"/>
    <col min="12802" max="12802" width="18.28515625" style="641" customWidth="1"/>
    <col min="12803" max="12803" width="18.140625" style="641" customWidth="1"/>
    <col min="12804" max="12804" width="21.7109375" style="641" customWidth="1"/>
    <col min="12805" max="12805" width="19" style="641" customWidth="1"/>
    <col min="12806" max="12806" width="17.85546875" style="641" customWidth="1"/>
    <col min="12807" max="12807" width="21" style="641" customWidth="1"/>
    <col min="12808" max="12808" width="18" style="641" customWidth="1"/>
    <col min="12809" max="12809" width="14.7109375" style="641" customWidth="1"/>
    <col min="12810" max="12810" width="15.140625" style="641" customWidth="1"/>
    <col min="12811" max="12811" width="14.85546875" style="641" customWidth="1"/>
    <col min="12812" max="12812" width="17.5703125" style="641" customWidth="1"/>
    <col min="12813" max="12813" width="30.5703125" style="641" customWidth="1"/>
    <col min="12814" max="13056" width="12.42578125" style="641"/>
    <col min="13057" max="13057" width="5.28515625" style="641" customWidth="1"/>
    <col min="13058" max="13058" width="18.28515625" style="641" customWidth="1"/>
    <col min="13059" max="13059" width="18.140625" style="641" customWidth="1"/>
    <col min="13060" max="13060" width="21.7109375" style="641" customWidth="1"/>
    <col min="13061" max="13061" width="19" style="641" customWidth="1"/>
    <col min="13062" max="13062" width="17.85546875" style="641" customWidth="1"/>
    <col min="13063" max="13063" width="21" style="641" customWidth="1"/>
    <col min="13064" max="13064" width="18" style="641" customWidth="1"/>
    <col min="13065" max="13065" width="14.7109375" style="641" customWidth="1"/>
    <col min="13066" max="13066" width="15.140625" style="641" customWidth="1"/>
    <col min="13067" max="13067" width="14.85546875" style="641" customWidth="1"/>
    <col min="13068" max="13068" width="17.5703125" style="641" customWidth="1"/>
    <col min="13069" max="13069" width="30.5703125" style="641" customWidth="1"/>
    <col min="13070" max="13312" width="12.42578125" style="641"/>
    <col min="13313" max="13313" width="5.28515625" style="641" customWidth="1"/>
    <col min="13314" max="13314" width="18.28515625" style="641" customWidth="1"/>
    <col min="13315" max="13315" width="18.140625" style="641" customWidth="1"/>
    <col min="13316" max="13316" width="21.7109375" style="641" customWidth="1"/>
    <col min="13317" max="13317" width="19" style="641" customWidth="1"/>
    <col min="13318" max="13318" width="17.85546875" style="641" customWidth="1"/>
    <col min="13319" max="13319" width="21" style="641" customWidth="1"/>
    <col min="13320" max="13320" width="18" style="641" customWidth="1"/>
    <col min="13321" max="13321" width="14.7109375" style="641" customWidth="1"/>
    <col min="13322" max="13322" width="15.140625" style="641" customWidth="1"/>
    <col min="13323" max="13323" width="14.85546875" style="641" customWidth="1"/>
    <col min="13324" max="13324" width="17.5703125" style="641" customWidth="1"/>
    <col min="13325" max="13325" width="30.5703125" style="641" customWidth="1"/>
    <col min="13326" max="13568" width="12.42578125" style="641"/>
    <col min="13569" max="13569" width="5.28515625" style="641" customWidth="1"/>
    <col min="13570" max="13570" width="18.28515625" style="641" customWidth="1"/>
    <col min="13571" max="13571" width="18.140625" style="641" customWidth="1"/>
    <col min="13572" max="13572" width="21.7109375" style="641" customWidth="1"/>
    <col min="13573" max="13573" width="19" style="641" customWidth="1"/>
    <col min="13574" max="13574" width="17.85546875" style="641" customWidth="1"/>
    <col min="13575" max="13575" width="21" style="641" customWidth="1"/>
    <col min="13576" max="13576" width="18" style="641" customWidth="1"/>
    <col min="13577" max="13577" width="14.7109375" style="641" customWidth="1"/>
    <col min="13578" max="13578" width="15.140625" style="641" customWidth="1"/>
    <col min="13579" max="13579" width="14.85546875" style="641" customWidth="1"/>
    <col min="13580" max="13580" width="17.5703125" style="641" customWidth="1"/>
    <col min="13581" max="13581" width="30.5703125" style="641" customWidth="1"/>
    <col min="13582" max="13824" width="12.42578125" style="641"/>
    <col min="13825" max="13825" width="5.28515625" style="641" customWidth="1"/>
    <col min="13826" max="13826" width="18.28515625" style="641" customWidth="1"/>
    <col min="13827" max="13827" width="18.140625" style="641" customWidth="1"/>
    <col min="13828" max="13828" width="21.7109375" style="641" customWidth="1"/>
    <col min="13829" max="13829" width="19" style="641" customWidth="1"/>
    <col min="13830" max="13830" width="17.85546875" style="641" customWidth="1"/>
    <col min="13831" max="13831" width="21" style="641" customWidth="1"/>
    <col min="13832" max="13832" width="18" style="641" customWidth="1"/>
    <col min="13833" max="13833" width="14.7109375" style="641" customWidth="1"/>
    <col min="13834" max="13834" width="15.140625" style="641" customWidth="1"/>
    <col min="13835" max="13835" width="14.85546875" style="641" customWidth="1"/>
    <col min="13836" max="13836" width="17.5703125" style="641" customWidth="1"/>
    <col min="13837" max="13837" width="30.5703125" style="641" customWidth="1"/>
    <col min="13838" max="14080" width="12.42578125" style="641"/>
    <col min="14081" max="14081" width="5.28515625" style="641" customWidth="1"/>
    <col min="14082" max="14082" width="18.28515625" style="641" customWidth="1"/>
    <col min="14083" max="14083" width="18.140625" style="641" customWidth="1"/>
    <col min="14084" max="14084" width="21.7109375" style="641" customWidth="1"/>
    <col min="14085" max="14085" width="19" style="641" customWidth="1"/>
    <col min="14086" max="14086" width="17.85546875" style="641" customWidth="1"/>
    <col min="14087" max="14087" width="21" style="641" customWidth="1"/>
    <col min="14088" max="14088" width="18" style="641" customWidth="1"/>
    <col min="14089" max="14089" width="14.7109375" style="641" customWidth="1"/>
    <col min="14090" max="14090" width="15.140625" style="641" customWidth="1"/>
    <col min="14091" max="14091" width="14.85546875" style="641" customWidth="1"/>
    <col min="14092" max="14092" width="17.5703125" style="641" customWidth="1"/>
    <col min="14093" max="14093" width="30.5703125" style="641" customWidth="1"/>
    <col min="14094" max="14336" width="12.42578125" style="641"/>
    <col min="14337" max="14337" width="5.28515625" style="641" customWidth="1"/>
    <col min="14338" max="14338" width="18.28515625" style="641" customWidth="1"/>
    <col min="14339" max="14339" width="18.140625" style="641" customWidth="1"/>
    <col min="14340" max="14340" width="21.7109375" style="641" customWidth="1"/>
    <col min="14341" max="14341" width="19" style="641" customWidth="1"/>
    <col min="14342" max="14342" width="17.85546875" style="641" customWidth="1"/>
    <col min="14343" max="14343" width="21" style="641" customWidth="1"/>
    <col min="14344" max="14344" width="18" style="641" customWidth="1"/>
    <col min="14345" max="14345" width="14.7109375" style="641" customWidth="1"/>
    <col min="14346" max="14346" width="15.140625" style="641" customWidth="1"/>
    <col min="14347" max="14347" width="14.85546875" style="641" customWidth="1"/>
    <col min="14348" max="14348" width="17.5703125" style="641" customWidth="1"/>
    <col min="14349" max="14349" width="30.5703125" style="641" customWidth="1"/>
    <col min="14350" max="14592" width="12.42578125" style="641"/>
    <col min="14593" max="14593" width="5.28515625" style="641" customWidth="1"/>
    <col min="14594" max="14594" width="18.28515625" style="641" customWidth="1"/>
    <col min="14595" max="14595" width="18.140625" style="641" customWidth="1"/>
    <col min="14596" max="14596" width="21.7109375" style="641" customWidth="1"/>
    <col min="14597" max="14597" width="19" style="641" customWidth="1"/>
    <col min="14598" max="14598" width="17.85546875" style="641" customWidth="1"/>
    <col min="14599" max="14599" width="21" style="641" customWidth="1"/>
    <col min="14600" max="14600" width="18" style="641" customWidth="1"/>
    <col min="14601" max="14601" width="14.7109375" style="641" customWidth="1"/>
    <col min="14602" max="14602" width="15.140625" style="641" customWidth="1"/>
    <col min="14603" max="14603" width="14.85546875" style="641" customWidth="1"/>
    <col min="14604" max="14604" width="17.5703125" style="641" customWidth="1"/>
    <col min="14605" max="14605" width="30.5703125" style="641" customWidth="1"/>
    <col min="14606" max="14848" width="12.42578125" style="641"/>
    <col min="14849" max="14849" width="5.28515625" style="641" customWidth="1"/>
    <col min="14850" max="14850" width="18.28515625" style="641" customWidth="1"/>
    <col min="14851" max="14851" width="18.140625" style="641" customWidth="1"/>
    <col min="14852" max="14852" width="21.7109375" style="641" customWidth="1"/>
    <col min="14853" max="14853" width="19" style="641" customWidth="1"/>
    <col min="14854" max="14854" width="17.85546875" style="641" customWidth="1"/>
    <col min="14855" max="14855" width="21" style="641" customWidth="1"/>
    <col min="14856" max="14856" width="18" style="641" customWidth="1"/>
    <col min="14857" max="14857" width="14.7109375" style="641" customWidth="1"/>
    <col min="14858" max="14858" width="15.140625" style="641" customWidth="1"/>
    <col min="14859" max="14859" width="14.85546875" style="641" customWidth="1"/>
    <col min="14860" max="14860" width="17.5703125" style="641" customWidth="1"/>
    <col min="14861" max="14861" width="30.5703125" style="641" customWidth="1"/>
    <col min="14862" max="15104" width="12.42578125" style="641"/>
    <col min="15105" max="15105" width="5.28515625" style="641" customWidth="1"/>
    <col min="15106" max="15106" width="18.28515625" style="641" customWidth="1"/>
    <col min="15107" max="15107" width="18.140625" style="641" customWidth="1"/>
    <col min="15108" max="15108" width="21.7109375" style="641" customWidth="1"/>
    <col min="15109" max="15109" width="19" style="641" customWidth="1"/>
    <col min="15110" max="15110" width="17.85546875" style="641" customWidth="1"/>
    <col min="15111" max="15111" width="21" style="641" customWidth="1"/>
    <col min="15112" max="15112" width="18" style="641" customWidth="1"/>
    <col min="15113" max="15113" width="14.7109375" style="641" customWidth="1"/>
    <col min="15114" max="15114" width="15.140625" style="641" customWidth="1"/>
    <col min="15115" max="15115" width="14.85546875" style="641" customWidth="1"/>
    <col min="15116" max="15116" width="17.5703125" style="641" customWidth="1"/>
    <col min="15117" max="15117" width="30.5703125" style="641" customWidth="1"/>
    <col min="15118" max="15360" width="12.42578125" style="641"/>
    <col min="15361" max="15361" width="5.28515625" style="641" customWidth="1"/>
    <col min="15362" max="15362" width="18.28515625" style="641" customWidth="1"/>
    <col min="15363" max="15363" width="18.140625" style="641" customWidth="1"/>
    <col min="15364" max="15364" width="21.7109375" style="641" customWidth="1"/>
    <col min="15365" max="15365" width="19" style="641" customWidth="1"/>
    <col min="15366" max="15366" width="17.85546875" style="641" customWidth="1"/>
    <col min="15367" max="15367" width="21" style="641" customWidth="1"/>
    <col min="15368" max="15368" width="18" style="641" customWidth="1"/>
    <col min="15369" max="15369" width="14.7109375" style="641" customWidth="1"/>
    <col min="15370" max="15370" width="15.140625" style="641" customWidth="1"/>
    <col min="15371" max="15371" width="14.85546875" style="641" customWidth="1"/>
    <col min="15372" max="15372" width="17.5703125" style="641" customWidth="1"/>
    <col min="15373" max="15373" width="30.5703125" style="641" customWidth="1"/>
    <col min="15374" max="15616" width="12.42578125" style="641"/>
    <col min="15617" max="15617" width="5.28515625" style="641" customWidth="1"/>
    <col min="15618" max="15618" width="18.28515625" style="641" customWidth="1"/>
    <col min="15619" max="15619" width="18.140625" style="641" customWidth="1"/>
    <col min="15620" max="15620" width="21.7109375" style="641" customWidth="1"/>
    <col min="15621" max="15621" width="19" style="641" customWidth="1"/>
    <col min="15622" max="15622" width="17.85546875" style="641" customWidth="1"/>
    <col min="15623" max="15623" width="21" style="641" customWidth="1"/>
    <col min="15624" max="15624" width="18" style="641" customWidth="1"/>
    <col min="15625" max="15625" width="14.7109375" style="641" customWidth="1"/>
    <col min="15626" max="15626" width="15.140625" style="641" customWidth="1"/>
    <col min="15627" max="15627" width="14.85546875" style="641" customWidth="1"/>
    <col min="15628" max="15628" width="17.5703125" style="641" customWidth="1"/>
    <col min="15629" max="15629" width="30.5703125" style="641" customWidth="1"/>
    <col min="15630" max="15872" width="12.42578125" style="641"/>
    <col min="15873" max="15873" width="5.28515625" style="641" customWidth="1"/>
    <col min="15874" max="15874" width="18.28515625" style="641" customWidth="1"/>
    <col min="15875" max="15875" width="18.140625" style="641" customWidth="1"/>
    <col min="15876" max="15876" width="21.7109375" style="641" customWidth="1"/>
    <col min="15877" max="15877" width="19" style="641" customWidth="1"/>
    <col min="15878" max="15878" width="17.85546875" style="641" customWidth="1"/>
    <col min="15879" max="15879" width="21" style="641" customWidth="1"/>
    <col min="15880" max="15880" width="18" style="641" customWidth="1"/>
    <col min="15881" max="15881" width="14.7109375" style="641" customWidth="1"/>
    <col min="15882" max="15882" width="15.140625" style="641" customWidth="1"/>
    <col min="15883" max="15883" width="14.85546875" style="641" customWidth="1"/>
    <col min="15884" max="15884" width="17.5703125" style="641" customWidth="1"/>
    <col min="15885" max="15885" width="30.5703125" style="641" customWidth="1"/>
    <col min="15886" max="16128" width="12.42578125" style="641"/>
    <col min="16129" max="16129" width="5.28515625" style="641" customWidth="1"/>
    <col min="16130" max="16130" width="18.28515625" style="641" customWidth="1"/>
    <col min="16131" max="16131" width="18.140625" style="641" customWidth="1"/>
    <col min="16132" max="16132" width="21.7109375" style="641" customWidth="1"/>
    <col min="16133" max="16133" width="19" style="641" customWidth="1"/>
    <col min="16134" max="16134" width="17.85546875" style="641" customWidth="1"/>
    <col min="16135" max="16135" width="21" style="641" customWidth="1"/>
    <col min="16136" max="16136" width="18" style="641" customWidth="1"/>
    <col min="16137" max="16137" width="14.7109375" style="641" customWidth="1"/>
    <col min="16138" max="16138" width="15.140625" style="641" customWidth="1"/>
    <col min="16139" max="16139" width="14.85546875" style="641" customWidth="1"/>
    <col min="16140" max="16140" width="17.5703125" style="641" customWidth="1"/>
    <col min="16141" max="16141" width="30.5703125" style="641" customWidth="1"/>
    <col min="16142" max="16384" width="12.42578125" style="641"/>
  </cols>
  <sheetData>
    <row r="1" spans="1:13" ht="31.5" customHeight="1" x14ac:dyDescent="0.3">
      <c r="A1" s="640" t="s">
        <v>2359</v>
      </c>
      <c r="H1" s="642"/>
      <c r="I1" s="642"/>
      <c r="J1" s="643"/>
      <c r="L1" s="750" t="s">
        <v>2360</v>
      </c>
      <c r="M1" s="750"/>
    </row>
    <row r="2" spans="1:13" s="652" customFormat="1" ht="44.25" customHeight="1" x14ac:dyDescent="0.25">
      <c r="A2" s="645" t="s">
        <v>285</v>
      </c>
      <c r="B2" s="646" t="s">
        <v>286</v>
      </c>
      <c r="C2" s="646" t="s">
        <v>287</v>
      </c>
      <c r="D2" s="646" t="s">
        <v>288</v>
      </c>
      <c r="E2" s="646" t="s">
        <v>289</v>
      </c>
      <c r="F2" s="646" t="s">
        <v>290</v>
      </c>
      <c r="G2" s="646" t="s">
        <v>291</v>
      </c>
      <c r="H2" s="647" t="s">
        <v>610</v>
      </c>
      <c r="I2" s="648" t="s">
        <v>611</v>
      </c>
      <c r="J2" s="649" t="s">
        <v>612</v>
      </c>
      <c r="K2" s="649" t="s">
        <v>613</v>
      </c>
      <c r="L2" s="650" t="s">
        <v>2361</v>
      </c>
      <c r="M2" s="651" t="s">
        <v>296</v>
      </c>
    </row>
    <row r="3" spans="1:13" s="659" customFormat="1" ht="60" customHeight="1" x14ac:dyDescent="0.25">
      <c r="A3" s="653">
        <v>1</v>
      </c>
      <c r="B3" s="654" t="s">
        <v>614</v>
      </c>
      <c r="C3" s="655" t="s">
        <v>615</v>
      </c>
      <c r="D3" s="654" t="s">
        <v>616</v>
      </c>
      <c r="E3" s="654" t="s">
        <v>617</v>
      </c>
      <c r="F3" s="654" t="s">
        <v>618</v>
      </c>
      <c r="G3" s="654" t="s">
        <v>619</v>
      </c>
      <c r="H3" s="654" t="s">
        <v>620</v>
      </c>
      <c r="I3" s="655">
        <v>12</v>
      </c>
      <c r="J3" s="743" t="s">
        <v>2362</v>
      </c>
      <c r="K3" s="743" t="s">
        <v>2363</v>
      </c>
      <c r="L3" s="657" t="s">
        <v>621</v>
      </c>
      <c r="M3" s="658" t="s">
        <v>2364</v>
      </c>
    </row>
    <row r="4" spans="1:13" s="663" customFormat="1" ht="75.75" customHeight="1" x14ac:dyDescent="0.25">
      <c r="A4" s="653">
        <v>2</v>
      </c>
      <c r="B4" s="654" t="s">
        <v>297</v>
      </c>
      <c r="C4" s="660" t="s">
        <v>680</v>
      </c>
      <c r="D4" s="654" t="s">
        <v>681</v>
      </c>
      <c r="E4" s="654" t="s">
        <v>21</v>
      </c>
      <c r="F4" s="654" t="s">
        <v>22</v>
      </c>
      <c r="G4" s="654" t="s">
        <v>682</v>
      </c>
      <c r="H4" s="654" t="s">
        <v>683</v>
      </c>
      <c r="I4" s="660">
        <v>12</v>
      </c>
      <c r="J4" s="742" t="s">
        <v>2365</v>
      </c>
      <c r="K4" s="742" t="s">
        <v>2366</v>
      </c>
      <c r="L4" s="657" t="s">
        <v>2367</v>
      </c>
      <c r="M4" s="662" t="s">
        <v>2368</v>
      </c>
    </row>
    <row r="5" spans="1:13" s="663" customFormat="1" ht="136.5" customHeight="1" x14ac:dyDescent="0.25">
      <c r="A5" s="653">
        <v>3</v>
      </c>
      <c r="B5" s="654" t="s">
        <v>297</v>
      </c>
      <c r="C5" s="660" t="s">
        <v>684</v>
      </c>
      <c r="D5" s="654" t="s">
        <v>681</v>
      </c>
      <c r="E5" s="654" t="s">
        <v>21</v>
      </c>
      <c r="F5" s="654" t="s">
        <v>22</v>
      </c>
      <c r="G5" s="654" t="s">
        <v>685</v>
      </c>
      <c r="H5" s="654" t="s">
        <v>21</v>
      </c>
      <c r="I5" s="660">
        <v>12</v>
      </c>
      <c r="J5" s="743" t="s">
        <v>2369</v>
      </c>
      <c r="K5" s="743">
        <v>44050</v>
      </c>
      <c r="L5" s="657" t="s">
        <v>2370</v>
      </c>
      <c r="M5" s="664" t="s">
        <v>2371</v>
      </c>
    </row>
    <row r="6" spans="1:13" s="663" customFormat="1" ht="75.75" customHeight="1" x14ac:dyDescent="0.25">
      <c r="A6" s="653">
        <v>4</v>
      </c>
      <c r="B6" s="654" t="s">
        <v>686</v>
      </c>
      <c r="C6" s="660" t="s">
        <v>687</v>
      </c>
      <c r="D6" s="654" t="s">
        <v>681</v>
      </c>
      <c r="E6" s="654" t="s">
        <v>21</v>
      </c>
      <c r="F6" s="654" t="s">
        <v>22</v>
      </c>
      <c r="G6" s="654" t="s">
        <v>688</v>
      </c>
      <c r="H6" s="654" t="s">
        <v>683</v>
      </c>
      <c r="I6" s="660">
        <v>12</v>
      </c>
      <c r="J6" s="742" t="s">
        <v>2365</v>
      </c>
      <c r="K6" s="742" t="s">
        <v>2366</v>
      </c>
      <c r="L6" s="657" t="s">
        <v>2367</v>
      </c>
      <c r="M6" s="662" t="s">
        <v>2368</v>
      </c>
    </row>
    <row r="7" spans="1:13" s="663" customFormat="1" ht="75" customHeight="1" x14ac:dyDescent="0.25">
      <c r="A7" s="653">
        <v>5</v>
      </c>
      <c r="B7" s="665" t="s">
        <v>689</v>
      </c>
      <c r="C7" s="660" t="s">
        <v>690</v>
      </c>
      <c r="D7" s="665" t="s">
        <v>681</v>
      </c>
      <c r="E7" s="665" t="s">
        <v>21</v>
      </c>
      <c r="F7" s="665" t="s">
        <v>22</v>
      </c>
      <c r="G7" s="666" t="s">
        <v>691</v>
      </c>
      <c r="H7" s="665" t="s">
        <v>683</v>
      </c>
      <c r="I7" s="660">
        <v>12</v>
      </c>
      <c r="J7" s="742" t="s">
        <v>2372</v>
      </c>
      <c r="K7" s="742" t="s">
        <v>2373</v>
      </c>
      <c r="L7" s="657" t="s">
        <v>2370</v>
      </c>
      <c r="M7" s="662" t="s">
        <v>2374</v>
      </c>
    </row>
    <row r="8" spans="1:13" s="663" customFormat="1" ht="76.5" customHeight="1" x14ac:dyDescent="0.25">
      <c r="A8" s="653">
        <v>6</v>
      </c>
      <c r="B8" s="665" t="s">
        <v>689</v>
      </c>
      <c r="C8" s="660" t="s">
        <v>692</v>
      </c>
      <c r="D8" s="665" t="s">
        <v>681</v>
      </c>
      <c r="E8" s="665" t="s">
        <v>21</v>
      </c>
      <c r="F8" s="665" t="s">
        <v>22</v>
      </c>
      <c r="G8" s="665" t="s">
        <v>693</v>
      </c>
      <c r="H8" s="654" t="s">
        <v>683</v>
      </c>
      <c r="I8" s="660">
        <v>12</v>
      </c>
      <c r="J8" s="743" t="s">
        <v>2375</v>
      </c>
      <c r="K8" s="743" t="s">
        <v>2376</v>
      </c>
      <c r="L8" s="657" t="s">
        <v>2370</v>
      </c>
      <c r="M8" s="662" t="s">
        <v>2374</v>
      </c>
    </row>
    <row r="9" spans="1:13" s="663" customFormat="1" ht="183" customHeight="1" x14ac:dyDescent="0.25">
      <c r="A9" s="667">
        <v>7</v>
      </c>
      <c r="B9" s="668" t="s">
        <v>686</v>
      </c>
      <c r="C9" s="669" t="s">
        <v>694</v>
      </c>
      <c r="D9" s="668" t="s">
        <v>681</v>
      </c>
      <c r="E9" s="668" t="s">
        <v>21</v>
      </c>
      <c r="F9" s="668" t="s">
        <v>22</v>
      </c>
      <c r="G9" s="668" t="s">
        <v>695</v>
      </c>
      <c r="H9" s="670" t="s">
        <v>683</v>
      </c>
      <c r="I9" s="669">
        <v>12</v>
      </c>
      <c r="J9" s="744" t="s">
        <v>696</v>
      </c>
      <c r="K9" s="744" t="s">
        <v>697</v>
      </c>
      <c r="L9" s="672" t="s">
        <v>2370</v>
      </c>
      <c r="M9" s="673" t="s">
        <v>2377</v>
      </c>
    </row>
    <row r="10" spans="1:13" s="663" customFormat="1" ht="150.75" customHeight="1" x14ac:dyDescent="0.25">
      <c r="A10" s="653">
        <v>8</v>
      </c>
      <c r="B10" s="674" t="s">
        <v>2378</v>
      </c>
      <c r="C10" s="675" t="s">
        <v>322</v>
      </c>
      <c r="D10" s="676" t="s">
        <v>323</v>
      </c>
      <c r="E10" s="676" t="s">
        <v>324</v>
      </c>
      <c r="F10" s="676" t="s">
        <v>325</v>
      </c>
      <c r="G10" s="677">
        <v>90001301209</v>
      </c>
      <c r="H10" s="674" t="s">
        <v>326</v>
      </c>
      <c r="I10" s="678">
        <v>12</v>
      </c>
      <c r="J10" s="745" t="s">
        <v>2379</v>
      </c>
      <c r="K10" s="745" t="s">
        <v>2380</v>
      </c>
      <c r="L10" s="680" t="s">
        <v>2381</v>
      </c>
      <c r="M10" s="681" t="s">
        <v>2382</v>
      </c>
    </row>
    <row r="11" spans="1:13" s="663" customFormat="1" ht="96.75" customHeight="1" x14ac:dyDescent="0.25">
      <c r="A11" s="653">
        <v>9</v>
      </c>
      <c r="B11" s="674" t="s">
        <v>2383</v>
      </c>
      <c r="C11" s="682" t="s">
        <v>2384</v>
      </c>
      <c r="D11" s="683" t="s">
        <v>2385</v>
      </c>
      <c r="E11" s="683" t="s">
        <v>2386</v>
      </c>
      <c r="F11" s="683" t="s">
        <v>2387</v>
      </c>
      <c r="G11" s="683">
        <v>90001370779</v>
      </c>
      <c r="H11" s="684" t="s">
        <v>2388</v>
      </c>
      <c r="I11" s="685">
        <v>15</v>
      </c>
      <c r="J11" s="746" t="s">
        <v>471</v>
      </c>
      <c r="K11" s="746" t="s">
        <v>2389</v>
      </c>
      <c r="L11" s="687" t="s">
        <v>2390</v>
      </c>
      <c r="M11" s="658" t="s">
        <v>2391</v>
      </c>
    </row>
    <row r="12" spans="1:13" s="663" customFormat="1" ht="16.5" customHeight="1" x14ac:dyDescent="0.25">
      <c r="A12" s="688"/>
      <c r="B12" s="689"/>
      <c r="C12" s="690"/>
      <c r="D12" s="691"/>
      <c r="E12" s="691"/>
      <c r="F12" s="691"/>
      <c r="G12" s="691"/>
      <c r="H12" s="483"/>
      <c r="I12" s="692"/>
      <c r="J12" s="693"/>
      <c r="K12" s="693"/>
      <c r="L12" s="694"/>
      <c r="M12" s="695"/>
    </row>
    <row r="13" spans="1:13" s="663" customFormat="1" x14ac:dyDescent="0.25">
      <c r="A13" s="688"/>
      <c r="B13" s="689"/>
      <c r="C13" s="690"/>
      <c r="D13" s="691"/>
      <c r="E13" s="691"/>
      <c r="F13" s="691"/>
      <c r="G13" s="691"/>
      <c r="H13" s="483"/>
      <c r="I13" s="692"/>
      <c r="J13" s="693"/>
      <c r="K13" s="693"/>
      <c r="L13" s="694"/>
      <c r="M13" s="695"/>
    </row>
    <row r="16" spans="1:13" s="663" customFormat="1" ht="15.75" customHeight="1" x14ac:dyDescent="0.25">
      <c r="A16" s="688"/>
      <c r="B16" s="696" t="s">
        <v>1126</v>
      </c>
      <c r="C16" s="697"/>
      <c r="D16" s="698"/>
      <c r="E16" s="699"/>
      <c r="F16" s="698"/>
      <c r="G16" s="700"/>
      <c r="H16" s="689"/>
      <c r="I16" s="689"/>
      <c r="J16" s="693"/>
      <c r="K16" s="693"/>
      <c r="L16" s="701"/>
      <c r="M16" s="695"/>
    </row>
    <row r="17" spans="1:13" s="663" customFormat="1" ht="15.75" customHeight="1" x14ac:dyDescent="0.25">
      <c r="A17" s="688"/>
      <c r="B17" s="696" t="s">
        <v>1127</v>
      </c>
      <c r="C17" s="697"/>
      <c r="D17" s="698"/>
      <c r="E17" s="699"/>
      <c r="F17" s="698"/>
      <c r="G17" s="700"/>
      <c r="H17" s="689"/>
      <c r="I17" s="689"/>
      <c r="J17" s="693"/>
      <c r="K17" s="693"/>
      <c r="L17" s="701"/>
      <c r="M17" s="695"/>
    </row>
    <row r="18" spans="1:13" ht="15.75" customHeight="1" x14ac:dyDescent="0.25">
      <c r="B18" s="696" t="s">
        <v>1128</v>
      </c>
      <c r="C18" s="697"/>
    </row>
    <row r="19" spans="1:13" ht="15.75" customHeight="1" x14ac:dyDescent="0.25">
      <c r="B19" s="696" t="s">
        <v>1129</v>
      </c>
      <c r="C19" s="697"/>
    </row>
    <row r="20" spans="1:13" s="711" customFormat="1" ht="18.75" customHeight="1" x14ac:dyDescent="0.25">
      <c r="A20" s="705"/>
      <c r="B20" s="696" t="s">
        <v>1130</v>
      </c>
      <c r="C20" s="697"/>
      <c r="D20" s="706"/>
      <c r="E20" s="707"/>
      <c r="F20" s="707"/>
      <c r="G20" s="707"/>
      <c r="H20" s="708"/>
      <c r="I20" s="708"/>
      <c r="J20" s="708"/>
      <c r="K20" s="709"/>
      <c r="L20" s="710"/>
      <c r="M20" s="705"/>
    </row>
    <row r="21" spans="1:13" s="711" customFormat="1" ht="21.75" customHeight="1" x14ac:dyDescent="0.2">
      <c r="A21" s="705"/>
      <c r="B21" s="641"/>
      <c r="C21" s="641"/>
      <c r="D21" s="706"/>
      <c r="E21" s="707"/>
      <c r="F21" s="707"/>
      <c r="G21" s="707"/>
      <c r="H21" s="708"/>
      <c r="I21" s="708"/>
      <c r="J21" s="708"/>
      <c r="K21" s="709"/>
      <c r="L21" s="710"/>
      <c r="M21" s="705"/>
    </row>
    <row r="22" spans="1:13" s="711" customFormat="1" ht="21.75" customHeight="1" x14ac:dyDescent="0.2">
      <c r="A22" s="705"/>
      <c r="D22" s="706"/>
      <c r="E22" s="707"/>
      <c r="F22" s="707"/>
      <c r="G22" s="707"/>
      <c r="H22" s="708"/>
      <c r="I22" s="708"/>
      <c r="J22" s="708"/>
      <c r="K22" s="709"/>
      <c r="L22" s="710"/>
      <c r="M22" s="705"/>
    </row>
    <row r="23" spans="1:13" s="711" customFormat="1" ht="22.5" customHeight="1" x14ac:dyDescent="0.2">
      <c r="A23" s="705"/>
      <c r="D23" s="706"/>
      <c r="E23" s="707"/>
      <c r="F23" s="707"/>
      <c r="G23" s="707"/>
      <c r="H23" s="708"/>
      <c r="I23" s="708"/>
      <c r="J23" s="708"/>
      <c r="K23" s="709"/>
      <c r="L23" s="710"/>
      <c r="M23" s="705"/>
    </row>
    <row r="24" spans="1:13" s="711" customFormat="1" ht="24" customHeight="1" x14ac:dyDescent="0.2">
      <c r="A24" s="705"/>
      <c r="D24" s="706"/>
      <c r="E24" s="707"/>
      <c r="F24" s="707"/>
      <c r="G24" s="707"/>
      <c r="H24" s="708"/>
      <c r="I24" s="708"/>
      <c r="J24" s="708"/>
      <c r="K24" s="709"/>
      <c r="L24" s="710"/>
      <c r="M24" s="705"/>
    </row>
  </sheetData>
  <mergeCells count="1">
    <mergeCell ref="L1:M1"/>
  </mergeCells>
  <printOptions horizontalCentered="1" gridLinesSet="0"/>
  <pageMargins left="0.23622047244094491" right="0.15748031496062992" top="0.39370078740157483" bottom="0.39370078740157483" header="0.19685039370078741" footer="0.23622047244094491"/>
  <pageSetup paperSize="9" scale="60" fitToWidth="4" orientation="landscape" r:id="rId1"/>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AF47-F540-4459-93B9-E0712A53D0D9}">
  <sheetPr syncVertical="1" syncRef="A65" transitionEvaluation="1" filterMode="1"/>
  <dimension ref="A1:M86"/>
  <sheetViews>
    <sheetView showGridLines="0" topLeftCell="A65" zoomScale="80" zoomScaleNormal="80" workbookViewId="0">
      <selection activeCell="J66" sqref="J66:K69"/>
    </sheetView>
  </sheetViews>
  <sheetFormatPr defaultColWidth="12.42578125" defaultRowHeight="12.75" x14ac:dyDescent="0.2"/>
  <cols>
    <col min="1" max="1" width="6.140625" style="641" customWidth="1"/>
    <col min="2" max="2" width="19" style="641" customWidth="1"/>
    <col min="3" max="3" width="20.140625" style="641" customWidth="1"/>
    <col min="4" max="4" width="20.28515625" style="641" customWidth="1"/>
    <col min="5" max="5" width="19.7109375" style="641" customWidth="1"/>
    <col min="6" max="6" width="18" style="641" customWidth="1"/>
    <col min="7" max="7" width="18.7109375" style="641" customWidth="1"/>
    <col min="8" max="8" width="16" style="641" customWidth="1"/>
    <col min="9" max="9" width="15.140625" style="641" customWidth="1"/>
    <col min="10" max="10" width="14.7109375" style="641" customWidth="1"/>
    <col min="11" max="11" width="15.28515625" style="641" customWidth="1"/>
    <col min="12" max="12" width="47.85546875" style="641" customWidth="1"/>
    <col min="13" max="13" width="3.42578125" style="641" customWidth="1"/>
    <col min="14" max="256" width="12.42578125" style="641"/>
    <col min="257" max="257" width="6.140625" style="641" customWidth="1"/>
    <col min="258" max="258" width="19" style="641" customWidth="1"/>
    <col min="259" max="259" width="20.140625" style="641" customWidth="1"/>
    <col min="260" max="260" width="20.28515625" style="641" customWidth="1"/>
    <col min="261" max="261" width="19.7109375" style="641" customWidth="1"/>
    <col min="262" max="262" width="18" style="641" customWidth="1"/>
    <col min="263" max="263" width="18.7109375" style="641" customWidth="1"/>
    <col min="264" max="264" width="16" style="641" customWidth="1"/>
    <col min="265" max="265" width="15.140625" style="641" customWidth="1"/>
    <col min="266" max="266" width="14.7109375" style="641" customWidth="1"/>
    <col min="267" max="267" width="15.28515625" style="641" customWidth="1"/>
    <col min="268" max="268" width="47.85546875" style="641" customWidth="1"/>
    <col min="269" max="269" width="3.42578125" style="641" customWidth="1"/>
    <col min="270" max="512" width="12.42578125" style="641"/>
    <col min="513" max="513" width="6.140625" style="641" customWidth="1"/>
    <col min="514" max="514" width="19" style="641" customWidth="1"/>
    <col min="515" max="515" width="20.140625" style="641" customWidth="1"/>
    <col min="516" max="516" width="20.28515625" style="641" customWidth="1"/>
    <col min="517" max="517" width="19.7109375" style="641" customWidth="1"/>
    <col min="518" max="518" width="18" style="641" customWidth="1"/>
    <col min="519" max="519" width="18.7109375" style="641" customWidth="1"/>
    <col min="520" max="520" width="16" style="641" customWidth="1"/>
    <col min="521" max="521" width="15.140625" style="641" customWidth="1"/>
    <col min="522" max="522" width="14.7109375" style="641" customWidth="1"/>
    <col min="523" max="523" width="15.28515625" style="641" customWidth="1"/>
    <col min="524" max="524" width="47.85546875" style="641" customWidth="1"/>
    <col min="525" max="525" width="3.42578125" style="641" customWidth="1"/>
    <col min="526" max="768" width="12.42578125" style="641"/>
    <col min="769" max="769" width="6.140625" style="641" customWidth="1"/>
    <col min="770" max="770" width="19" style="641" customWidth="1"/>
    <col min="771" max="771" width="20.140625" style="641" customWidth="1"/>
    <col min="772" max="772" width="20.28515625" style="641" customWidth="1"/>
    <col min="773" max="773" width="19.7109375" style="641" customWidth="1"/>
    <col min="774" max="774" width="18" style="641" customWidth="1"/>
    <col min="775" max="775" width="18.7109375" style="641" customWidth="1"/>
    <col min="776" max="776" width="16" style="641" customWidth="1"/>
    <col min="777" max="777" width="15.140625" style="641" customWidth="1"/>
    <col min="778" max="778" width="14.7109375" style="641" customWidth="1"/>
    <col min="779" max="779" width="15.28515625" style="641" customWidth="1"/>
    <col min="780" max="780" width="47.85546875" style="641" customWidth="1"/>
    <col min="781" max="781" width="3.42578125" style="641" customWidth="1"/>
    <col min="782" max="1024" width="12.42578125" style="641"/>
    <col min="1025" max="1025" width="6.140625" style="641" customWidth="1"/>
    <col min="1026" max="1026" width="19" style="641" customWidth="1"/>
    <col min="1027" max="1027" width="20.140625" style="641" customWidth="1"/>
    <col min="1028" max="1028" width="20.28515625" style="641" customWidth="1"/>
    <col min="1029" max="1029" width="19.7109375" style="641" customWidth="1"/>
    <col min="1030" max="1030" width="18" style="641" customWidth="1"/>
    <col min="1031" max="1031" width="18.7109375" style="641" customWidth="1"/>
    <col min="1032" max="1032" width="16" style="641" customWidth="1"/>
    <col min="1033" max="1033" width="15.140625" style="641" customWidth="1"/>
    <col min="1034" max="1034" width="14.7109375" style="641" customWidth="1"/>
    <col min="1035" max="1035" width="15.28515625" style="641" customWidth="1"/>
    <col min="1036" max="1036" width="47.85546875" style="641" customWidth="1"/>
    <col min="1037" max="1037" width="3.42578125" style="641" customWidth="1"/>
    <col min="1038" max="1280" width="12.42578125" style="641"/>
    <col min="1281" max="1281" width="6.140625" style="641" customWidth="1"/>
    <col min="1282" max="1282" width="19" style="641" customWidth="1"/>
    <col min="1283" max="1283" width="20.140625" style="641" customWidth="1"/>
    <col min="1284" max="1284" width="20.28515625" style="641" customWidth="1"/>
    <col min="1285" max="1285" width="19.7109375" style="641" customWidth="1"/>
    <col min="1286" max="1286" width="18" style="641" customWidth="1"/>
    <col min="1287" max="1287" width="18.7109375" style="641" customWidth="1"/>
    <col min="1288" max="1288" width="16" style="641" customWidth="1"/>
    <col min="1289" max="1289" width="15.140625" style="641" customWidth="1"/>
    <col min="1290" max="1290" width="14.7109375" style="641" customWidth="1"/>
    <col min="1291" max="1291" width="15.28515625" style="641" customWidth="1"/>
    <col min="1292" max="1292" width="47.85546875" style="641" customWidth="1"/>
    <col min="1293" max="1293" width="3.42578125" style="641" customWidth="1"/>
    <col min="1294" max="1536" width="12.42578125" style="641"/>
    <col min="1537" max="1537" width="6.140625" style="641" customWidth="1"/>
    <col min="1538" max="1538" width="19" style="641" customWidth="1"/>
    <col min="1539" max="1539" width="20.140625" style="641" customWidth="1"/>
    <col min="1540" max="1540" width="20.28515625" style="641" customWidth="1"/>
    <col min="1541" max="1541" width="19.7109375" style="641" customWidth="1"/>
    <col min="1542" max="1542" width="18" style="641" customWidth="1"/>
    <col min="1543" max="1543" width="18.7109375" style="641" customWidth="1"/>
    <col min="1544" max="1544" width="16" style="641" customWidth="1"/>
    <col min="1545" max="1545" width="15.140625" style="641" customWidth="1"/>
    <col min="1546" max="1546" width="14.7109375" style="641" customWidth="1"/>
    <col min="1547" max="1547" width="15.28515625" style="641" customWidth="1"/>
    <col min="1548" max="1548" width="47.85546875" style="641" customWidth="1"/>
    <col min="1549" max="1549" width="3.42578125" style="641" customWidth="1"/>
    <col min="1550" max="1792" width="12.42578125" style="641"/>
    <col min="1793" max="1793" width="6.140625" style="641" customWidth="1"/>
    <col min="1794" max="1794" width="19" style="641" customWidth="1"/>
    <col min="1795" max="1795" width="20.140625" style="641" customWidth="1"/>
    <col min="1796" max="1796" width="20.28515625" style="641" customWidth="1"/>
    <col min="1797" max="1797" width="19.7109375" style="641" customWidth="1"/>
    <col min="1798" max="1798" width="18" style="641" customWidth="1"/>
    <col min="1799" max="1799" width="18.7109375" style="641" customWidth="1"/>
    <col min="1800" max="1800" width="16" style="641" customWidth="1"/>
    <col min="1801" max="1801" width="15.140625" style="641" customWidth="1"/>
    <col min="1802" max="1802" width="14.7109375" style="641" customWidth="1"/>
    <col min="1803" max="1803" width="15.28515625" style="641" customWidth="1"/>
    <col min="1804" max="1804" width="47.85546875" style="641" customWidth="1"/>
    <col min="1805" max="1805" width="3.42578125" style="641" customWidth="1"/>
    <col min="1806" max="2048" width="12.42578125" style="641"/>
    <col min="2049" max="2049" width="6.140625" style="641" customWidth="1"/>
    <col min="2050" max="2050" width="19" style="641" customWidth="1"/>
    <col min="2051" max="2051" width="20.140625" style="641" customWidth="1"/>
    <col min="2052" max="2052" width="20.28515625" style="641" customWidth="1"/>
    <col min="2053" max="2053" width="19.7109375" style="641" customWidth="1"/>
    <col min="2054" max="2054" width="18" style="641" customWidth="1"/>
    <col min="2055" max="2055" width="18.7109375" style="641" customWidth="1"/>
    <col min="2056" max="2056" width="16" style="641" customWidth="1"/>
    <col min="2057" max="2057" width="15.140625" style="641" customWidth="1"/>
    <col min="2058" max="2058" width="14.7109375" style="641" customWidth="1"/>
    <col min="2059" max="2059" width="15.28515625" style="641" customWidth="1"/>
    <col min="2060" max="2060" width="47.85546875" style="641" customWidth="1"/>
    <col min="2061" max="2061" width="3.42578125" style="641" customWidth="1"/>
    <col min="2062" max="2304" width="12.42578125" style="641"/>
    <col min="2305" max="2305" width="6.140625" style="641" customWidth="1"/>
    <col min="2306" max="2306" width="19" style="641" customWidth="1"/>
    <col min="2307" max="2307" width="20.140625" style="641" customWidth="1"/>
    <col min="2308" max="2308" width="20.28515625" style="641" customWidth="1"/>
    <col min="2309" max="2309" width="19.7109375" style="641" customWidth="1"/>
    <col min="2310" max="2310" width="18" style="641" customWidth="1"/>
    <col min="2311" max="2311" width="18.7109375" style="641" customWidth="1"/>
    <col min="2312" max="2312" width="16" style="641" customWidth="1"/>
    <col min="2313" max="2313" width="15.140625" style="641" customWidth="1"/>
    <col min="2314" max="2314" width="14.7109375" style="641" customWidth="1"/>
    <col min="2315" max="2315" width="15.28515625" style="641" customWidth="1"/>
    <col min="2316" max="2316" width="47.85546875" style="641" customWidth="1"/>
    <col min="2317" max="2317" width="3.42578125" style="641" customWidth="1"/>
    <col min="2318" max="2560" width="12.42578125" style="641"/>
    <col min="2561" max="2561" width="6.140625" style="641" customWidth="1"/>
    <col min="2562" max="2562" width="19" style="641" customWidth="1"/>
    <col min="2563" max="2563" width="20.140625" style="641" customWidth="1"/>
    <col min="2564" max="2564" width="20.28515625" style="641" customWidth="1"/>
    <col min="2565" max="2565" width="19.7109375" style="641" customWidth="1"/>
    <col min="2566" max="2566" width="18" style="641" customWidth="1"/>
    <col min="2567" max="2567" width="18.7109375" style="641" customWidth="1"/>
    <col min="2568" max="2568" width="16" style="641" customWidth="1"/>
    <col min="2569" max="2569" width="15.140625" style="641" customWidth="1"/>
    <col min="2570" max="2570" width="14.7109375" style="641" customWidth="1"/>
    <col min="2571" max="2571" width="15.28515625" style="641" customWidth="1"/>
    <col min="2572" max="2572" width="47.85546875" style="641" customWidth="1"/>
    <col min="2573" max="2573" width="3.42578125" style="641" customWidth="1"/>
    <col min="2574" max="2816" width="12.42578125" style="641"/>
    <col min="2817" max="2817" width="6.140625" style="641" customWidth="1"/>
    <col min="2818" max="2818" width="19" style="641" customWidth="1"/>
    <col min="2819" max="2819" width="20.140625" style="641" customWidth="1"/>
    <col min="2820" max="2820" width="20.28515625" style="641" customWidth="1"/>
    <col min="2821" max="2821" width="19.7109375" style="641" customWidth="1"/>
    <col min="2822" max="2822" width="18" style="641" customWidth="1"/>
    <col min="2823" max="2823" width="18.7109375" style="641" customWidth="1"/>
    <col min="2824" max="2824" width="16" style="641" customWidth="1"/>
    <col min="2825" max="2825" width="15.140625" style="641" customWidth="1"/>
    <col min="2826" max="2826" width="14.7109375" style="641" customWidth="1"/>
    <col min="2827" max="2827" width="15.28515625" style="641" customWidth="1"/>
    <col min="2828" max="2828" width="47.85546875" style="641" customWidth="1"/>
    <col min="2829" max="2829" width="3.42578125" style="641" customWidth="1"/>
    <col min="2830" max="3072" width="12.42578125" style="641"/>
    <col min="3073" max="3073" width="6.140625" style="641" customWidth="1"/>
    <col min="3074" max="3074" width="19" style="641" customWidth="1"/>
    <col min="3075" max="3075" width="20.140625" style="641" customWidth="1"/>
    <col min="3076" max="3076" width="20.28515625" style="641" customWidth="1"/>
    <col min="3077" max="3077" width="19.7109375" style="641" customWidth="1"/>
    <col min="3078" max="3078" width="18" style="641" customWidth="1"/>
    <col min="3079" max="3079" width="18.7109375" style="641" customWidth="1"/>
    <col min="3080" max="3080" width="16" style="641" customWidth="1"/>
    <col min="3081" max="3081" width="15.140625" style="641" customWidth="1"/>
    <col min="3082" max="3082" width="14.7109375" style="641" customWidth="1"/>
    <col min="3083" max="3083" width="15.28515625" style="641" customWidth="1"/>
    <col min="3084" max="3084" width="47.85546875" style="641" customWidth="1"/>
    <col min="3085" max="3085" width="3.42578125" style="641" customWidth="1"/>
    <col min="3086" max="3328" width="12.42578125" style="641"/>
    <col min="3329" max="3329" width="6.140625" style="641" customWidth="1"/>
    <col min="3330" max="3330" width="19" style="641" customWidth="1"/>
    <col min="3331" max="3331" width="20.140625" style="641" customWidth="1"/>
    <col min="3332" max="3332" width="20.28515625" style="641" customWidth="1"/>
    <col min="3333" max="3333" width="19.7109375" style="641" customWidth="1"/>
    <col min="3334" max="3334" width="18" style="641" customWidth="1"/>
    <col min="3335" max="3335" width="18.7109375" style="641" customWidth="1"/>
    <col min="3336" max="3336" width="16" style="641" customWidth="1"/>
    <col min="3337" max="3337" width="15.140625" style="641" customWidth="1"/>
    <col min="3338" max="3338" width="14.7109375" style="641" customWidth="1"/>
    <col min="3339" max="3339" width="15.28515625" style="641" customWidth="1"/>
    <col min="3340" max="3340" width="47.85546875" style="641" customWidth="1"/>
    <col min="3341" max="3341" width="3.42578125" style="641" customWidth="1"/>
    <col min="3342" max="3584" width="12.42578125" style="641"/>
    <col min="3585" max="3585" width="6.140625" style="641" customWidth="1"/>
    <col min="3586" max="3586" width="19" style="641" customWidth="1"/>
    <col min="3587" max="3587" width="20.140625" style="641" customWidth="1"/>
    <col min="3588" max="3588" width="20.28515625" style="641" customWidth="1"/>
    <col min="3589" max="3589" width="19.7109375" style="641" customWidth="1"/>
    <col min="3590" max="3590" width="18" style="641" customWidth="1"/>
    <col min="3591" max="3591" width="18.7109375" style="641" customWidth="1"/>
    <col min="3592" max="3592" width="16" style="641" customWidth="1"/>
    <col min="3593" max="3593" width="15.140625" style="641" customWidth="1"/>
    <col min="3594" max="3594" width="14.7109375" style="641" customWidth="1"/>
    <col min="3595" max="3595" width="15.28515625" style="641" customWidth="1"/>
    <col min="3596" max="3596" width="47.85546875" style="641" customWidth="1"/>
    <col min="3597" max="3597" width="3.42578125" style="641" customWidth="1"/>
    <col min="3598" max="3840" width="12.42578125" style="641"/>
    <col min="3841" max="3841" width="6.140625" style="641" customWidth="1"/>
    <col min="3842" max="3842" width="19" style="641" customWidth="1"/>
    <col min="3843" max="3843" width="20.140625" style="641" customWidth="1"/>
    <col min="3844" max="3844" width="20.28515625" style="641" customWidth="1"/>
    <col min="3845" max="3845" width="19.7109375" style="641" customWidth="1"/>
    <col min="3846" max="3846" width="18" style="641" customWidth="1"/>
    <col min="3847" max="3847" width="18.7109375" style="641" customWidth="1"/>
    <col min="3848" max="3848" width="16" style="641" customWidth="1"/>
    <col min="3849" max="3849" width="15.140625" style="641" customWidth="1"/>
    <col min="3850" max="3850" width="14.7109375" style="641" customWidth="1"/>
    <col min="3851" max="3851" width="15.28515625" style="641" customWidth="1"/>
    <col min="3852" max="3852" width="47.85546875" style="641" customWidth="1"/>
    <col min="3853" max="3853" width="3.42578125" style="641" customWidth="1"/>
    <col min="3854" max="4096" width="12.42578125" style="641"/>
    <col min="4097" max="4097" width="6.140625" style="641" customWidth="1"/>
    <col min="4098" max="4098" width="19" style="641" customWidth="1"/>
    <col min="4099" max="4099" width="20.140625" style="641" customWidth="1"/>
    <col min="4100" max="4100" width="20.28515625" style="641" customWidth="1"/>
    <col min="4101" max="4101" width="19.7109375" style="641" customWidth="1"/>
    <col min="4102" max="4102" width="18" style="641" customWidth="1"/>
    <col min="4103" max="4103" width="18.7109375" style="641" customWidth="1"/>
    <col min="4104" max="4104" width="16" style="641" customWidth="1"/>
    <col min="4105" max="4105" width="15.140625" style="641" customWidth="1"/>
    <col min="4106" max="4106" width="14.7109375" style="641" customWidth="1"/>
    <col min="4107" max="4107" width="15.28515625" style="641" customWidth="1"/>
    <col min="4108" max="4108" width="47.85546875" style="641" customWidth="1"/>
    <col min="4109" max="4109" width="3.42578125" style="641" customWidth="1"/>
    <col min="4110" max="4352" width="12.42578125" style="641"/>
    <col min="4353" max="4353" width="6.140625" style="641" customWidth="1"/>
    <col min="4354" max="4354" width="19" style="641" customWidth="1"/>
    <col min="4355" max="4355" width="20.140625" style="641" customWidth="1"/>
    <col min="4356" max="4356" width="20.28515625" style="641" customWidth="1"/>
    <col min="4357" max="4357" width="19.7109375" style="641" customWidth="1"/>
    <col min="4358" max="4358" width="18" style="641" customWidth="1"/>
    <col min="4359" max="4359" width="18.7109375" style="641" customWidth="1"/>
    <col min="4360" max="4360" width="16" style="641" customWidth="1"/>
    <col min="4361" max="4361" width="15.140625" style="641" customWidth="1"/>
    <col min="4362" max="4362" width="14.7109375" style="641" customWidth="1"/>
    <col min="4363" max="4363" width="15.28515625" style="641" customWidth="1"/>
    <col min="4364" max="4364" width="47.85546875" style="641" customWidth="1"/>
    <col min="4365" max="4365" width="3.42578125" style="641" customWidth="1"/>
    <col min="4366" max="4608" width="12.42578125" style="641"/>
    <col min="4609" max="4609" width="6.140625" style="641" customWidth="1"/>
    <col min="4610" max="4610" width="19" style="641" customWidth="1"/>
    <col min="4611" max="4611" width="20.140625" style="641" customWidth="1"/>
    <col min="4612" max="4612" width="20.28515625" style="641" customWidth="1"/>
    <col min="4613" max="4613" width="19.7109375" style="641" customWidth="1"/>
    <col min="4614" max="4614" width="18" style="641" customWidth="1"/>
    <col min="4615" max="4615" width="18.7109375" style="641" customWidth="1"/>
    <col min="4616" max="4616" width="16" style="641" customWidth="1"/>
    <col min="4617" max="4617" width="15.140625" style="641" customWidth="1"/>
    <col min="4618" max="4618" width="14.7109375" style="641" customWidth="1"/>
    <col min="4619" max="4619" width="15.28515625" style="641" customWidth="1"/>
    <col min="4620" max="4620" width="47.85546875" style="641" customWidth="1"/>
    <col min="4621" max="4621" width="3.42578125" style="641" customWidth="1"/>
    <col min="4622" max="4864" width="12.42578125" style="641"/>
    <col min="4865" max="4865" width="6.140625" style="641" customWidth="1"/>
    <col min="4866" max="4866" width="19" style="641" customWidth="1"/>
    <col min="4867" max="4867" width="20.140625" style="641" customWidth="1"/>
    <col min="4868" max="4868" width="20.28515625" style="641" customWidth="1"/>
    <col min="4869" max="4869" width="19.7109375" style="641" customWidth="1"/>
    <col min="4870" max="4870" width="18" style="641" customWidth="1"/>
    <col min="4871" max="4871" width="18.7109375" style="641" customWidth="1"/>
    <col min="4872" max="4872" width="16" style="641" customWidth="1"/>
    <col min="4873" max="4873" width="15.140625" style="641" customWidth="1"/>
    <col min="4874" max="4874" width="14.7109375" style="641" customWidth="1"/>
    <col min="4875" max="4875" width="15.28515625" style="641" customWidth="1"/>
    <col min="4876" max="4876" width="47.85546875" style="641" customWidth="1"/>
    <col min="4877" max="4877" width="3.42578125" style="641" customWidth="1"/>
    <col min="4878" max="5120" width="12.42578125" style="641"/>
    <col min="5121" max="5121" width="6.140625" style="641" customWidth="1"/>
    <col min="5122" max="5122" width="19" style="641" customWidth="1"/>
    <col min="5123" max="5123" width="20.140625" style="641" customWidth="1"/>
    <col min="5124" max="5124" width="20.28515625" style="641" customWidth="1"/>
    <col min="5125" max="5125" width="19.7109375" style="641" customWidth="1"/>
    <col min="5126" max="5126" width="18" style="641" customWidth="1"/>
    <col min="5127" max="5127" width="18.7109375" style="641" customWidth="1"/>
    <col min="5128" max="5128" width="16" style="641" customWidth="1"/>
    <col min="5129" max="5129" width="15.140625" style="641" customWidth="1"/>
    <col min="5130" max="5130" width="14.7109375" style="641" customWidth="1"/>
    <col min="5131" max="5131" width="15.28515625" style="641" customWidth="1"/>
    <col min="5132" max="5132" width="47.85546875" style="641" customWidth="1"/>
    <col min="5133" max="5133" width="3.42578125" style="641" customWidth="1"/>
    <col min="5134" max="5376" width="12.42578125" style="641"/>
    <col min="5377" max="5377" width="6.140625" style="641" customWidth="1"/>
    <col min="5378" max="5378" width="19" style="641" customWidth="1"/>
    <col min="5379" max="5379" width="20.140625" style="641" customWidth="1"/>
    <col min="5380" max="5380" width="20.28515625" style="641" customWidth="1"/>
    <col min="5381" max="5381" width="19.7109375" style="641" customWidth="1"/>
    <col min="5382" max="5382" width="18" style="641" customWidth="1"/>
    <col min="5383" max="5383" width="18.7109375" style="641" customWidth="1"/>
    <col min="5384" max="5384" width="16" style="641" customWidth="1"/>
    <col min="5385" max="5385" width="15.140625" style="641" customWidth="1"/>
    <col min="5386" max="5386" width="14.7109375" style="641" customWidth="1"/>
    <col min="5387" max="5387" width="15.28515625" style="641" customWidth="1"/>
    <col min="5388" max="5388" width="47.85546875" style="641" customWidth="1"/>
    <col min="5389" max="5389" width="3.42578125" style="641" customWidth="1"/>
    <col min="5390" max="5632" width="12.42578125" style="641"/>
    <col min="5633" max="5633" width="6.140625" style="641" customWidth="1"/>
    <col min="5634" max="5634" width="19" style="641" customWidth="1"/>
    <col min="5635" max="5635" width="20.140625" style="641" customWidth="1"/>
    <col min="5636" max="5636" width="20.28515625" style="641" customWidth="1"/>
    <col min="5637" max="5637" width="19.7109375" style="641" customWidth="1"/>
    <col min="5638" max="5638" width="18" style="641" customWidth="1"/>
    <col min="5639" max="5639" width="18.7109375" style="641" customWidth="1"/>
    <col min="5640" max="5640" width="16" style="641" customWidth="1"/>
    <col min="5641" max="5641" width="15.140625" style="641" customWidth="1"/>
    <col min="5642" max="5642" width="14.7109375" style="641" customWidth="1"/>
    <col min="5643" max="5643" width="15.28515625" style="641" customWidth="1"/>
    <col min="5644" max="5644" width="47.85546875" style="641" customWidth="1"/>
    <col min="5645" max="5645" width="3.42578125" style="641" customWidth="1"/>
    <col min="5646" max="5888" width="12.42578125" style="641"/>
    <col min="5889" max="5889" width="6.140625" style="641" customWidth="1"/>
    <col min="5890" max="5890" width="19" style="641" customWidth="1"/>
    <col min="5891" max="5891" width="20.140625" style="641" customWidth="1"/>
    <col min="5892" max="5892" width="20.28515625" style="641" customWidth="1"/>
    <col min="5893" max="5893" width="19.7109375" style="641" customWidth="1"/>
    <col min="5894" max="5894" width="18" style="641" customWidth="1"/>
    <col min="5895" max="5895" width="18.7109375" style="641" customWidth="1"/>
    <col min="5896" max="5896" width="16" style="641" customWidth="1"/>
    <col min="5897" max="5897" width="15.140625" style="641" customWidth="1"/>
    <col min="5898" max="5898" width="14.7109375" style="641" customWidth="1"/>
    <col min="5899" max="5899" width="15.28515625" style="641" customWidth="1"/>
    <col min="5900" max="5900" width="47.85546875" style="641" customWidth="1"/>
    <col min="5901" max="5901" width="3.42578125" style="641" customWidth="1"/>
    <col min="5902" max="6144" width="12.42578125" style="641"/>
    <col min="6145" max="6145" width="6.140625" style="641" customWidth="1"/>
    <col min="6146" max="6146" width="19" style="641" customWidth="1"/>
    <col min="6147" max="6147" width="20.140625" style="641" customWidth="1"/>
    <col min="6148" max="6148" width="20.28515625" style="641" customWidth="1"/>
    <col min="6149" max="6149" width="19.7109375" style="641" customWidth="1"/>
    <col min="6150" max="6150" width="18" style="641" customWidth="1"/>
    <col min="6151" max="6151" width="18.7109375" style="641" customWidth="1"/>
    <col min="6152" max="6152" width="16" style="641" customWidth="1"/>
    <col min="6153" max="6153" width="15.140625" style="641" customWidth="1"/>
    <col min="6154" max="6154" width="14.7109375" style="641" customWidth="1"/>
    <col min="6155" max="6155" width="15.28515625" style="641" customWidth="1"/>
    <col min="6156" max="6156" width="47.85546875" style="641" customWidth="1"/>
    <col min="6157" max="6157" width="3.42578125" style="641" customWidth="1"/>
    <col min="6158" max="6400" width="12.42578125" style="641"/>
    <col min="6401" max="6401" width="6.140625" style="641" customWidth="1"/>
    <col min="6402" max="6402" width="19" style="641" customWidth="1"/>
    <col min="6403" max="6403" width="20.140625" style="641" customWidth="1"/>
    <col min="6404" max="6404" width="20.28515625" style="641" customWidth="1"/>
    <col min="6405" max="6405" width="19.7109375" style="641" customWidth="1"/>
    <col min="6406" max="6406" width="18" style="641" customWidth="1"/>
    <col min="6407" max="6407" width="18.7109375" style="641" customWidth="1"/>
    <col min="6408" max="6408" width="16" style="641" customWidth="1"/>
    <col min="6409" max="6409" width="15.140625" style="641" customWidth="1"/>
    <col min="6410" max="6410" width="14.7109375" style="641" customWidth="1"/>
    <col min="6411" max="6411" width="15.28515625" style="641" customWidth="1"/>
    <col min="6412" max="6412" width="47.85546875" style="641" customWidth="1"/>
    <col min="6413" max="6413" width="3.42578125" style="641" customWidth="1"/>
    <col min="6414" max="6656" width="12.42578125" style="641"/>
    <col min="6657" max="6657" width="6.140625" style="641" customWidth="1"/>
    <col min="6658" max="6658" width="19" style="641" customWidth="1"/>
    <col min="6659" max="6659" width="20.140625" style="641" customWidth="1"/>
    <col min="6660" max="6660" width="20.28515625" style="641" customWidth="1"/>
    <col min="6661" max="6661" width="19.7109375" style="641" customWidth="1"/>
    <col min="6662" max="6662" width="18" style="641" customWidth="1"/>
    <col min="6663" max="6663" width="18.7109375" style="641" customWidth="1"/>
    <col min="6664" max="6664" width="16" style="641" customWidth="1"/>
    <col min="6665" max="6665" width="15.140625" style="641" customWidth="1"/>
    <col min="6666" max="6666" width="14.7109375" style="641" customWidth="1"/>
    <col min="6667" max="6667" width="15.28515625" style="641" customWidth="1"/>
    <col min="6668" max="6668" width="47.85546875" style="641" customWidth="1"/>
    <col min="6669" max="6669" width="3.42578125" style="641" customWidth="1"/>
    <col min="6670" max="6912" width="12.42578125" style="641"/>
    <col min="6913" max="6913" width="6.140625" style="641" customWidth="1"/>
    <col min="6914" max="6914" width="19" style="641" customWidth="1"/>
    <col min="6915" max="6915" width="20.140625" style="641" customWidth="1"/>
    <col min="6916" max="6916" width="20.28515625" style="641" customWidth="1"/>
    <col min="6917" max="6917" width="19.7109375" style="641" customWidth="1"/>
    <col min="6918" max="6918" width="18" style="641" customWidth="1"/>
    <col min="6919" max="6919" width="18.7109375" style="641" customWidth="1"/>
    <col min="6920" max="6920" width="16" style="641" customWidth="1"/>
    <col min="6921" max="6921" width="15.140625" style="641" customWidth="1"/>
    <col min="6922" max="6922" width="14.7109375" style="641" customWidth="1"/>
    <col min="6923" max="6923" width="15.28515625" style="641" customWidth="1"/>
    <col min="6924" max="6924" width="47.85546875" style="641" customWidth="1"/>
    <col min="6925" max="6925" width="3.42578125" style="641" customWidth="1"/>
    <col min="6926" max="7168" width="12.42578125" style="641"/>
    <col min="7169" max="7169" width="6.140625" style="641" customWidth="1"/>
    <col min="7170" max="7170" width="19" style="641" customWidth="1"/>
    <col min="7171" max="7171" width="20.140625" style="641" customWidth="1"/>
    <col min="7172" max="7172" width="20.28515625" style="641" customWidth="1"/>
    <col min="7173" max="7173" width="19.7109375" style="641" customWidth="1"/>
    <col min="7174" max="7174" width="18" style="641" customWidth="1"/>
    <col min="7175" max="7175" width="18.7109375" style="641" customWidth="1"/>
    <col min="7176" max="7176" width="16" style="641" customWidth="1"/>
    <col min="7177" max="7177" width="15.140625" style="641" customWidth="1"/>
    <col min="7178" max="7178" width="14.7109375" style="641" customWidth="1"/>
    <col min="7179" max="7179" width="15.28515625" style="641" customWidth="1"/>
    <col min="7180" max="7180" width="47.85546875" style="641" customWidth="1"/>
    <col min="7181" max="7181" width="3.42578125" style="641" customWidth="1"/>
    <col min="7182" max="7424" width="12.42578125" style="641"/>
    <col min="7425" max="7425" width="6.140625" style="641" customWidth="1"/>
    <col min="7426" max="7426" width="19" style="641" customWidth="1"/>
    <col min="7427" max="7427" width="20.140625" style="641" customWidth="1"/>
    <col min="7428" max="7428" width="20.28515625" style="641" customWidth="1"/>
    <col min="7429" max="7429" width="19.7109375" style="641" customWidth="1"/>
    <col min="7430" max="7430" width="18" style="641" customWidth="1"/>
    <col min="7431" max="7431" width="18.7109375" style="641" customWidth="1"/>
    <col min="7432" max="7432" width="16" style="641" customWidth="1"/>
    <col min="7433" max="7433" width="15.140625" style="641" customWidth="1"/>
    <col min="7434" max="7434" width="14.7109375" style="641" customWidth="1"/>
    <col min="7435" max="7435" width="15.28515625" style="641" customWidth="1"/>
    <col min="7436" max="7436" width="47.85546875" style="641" customWidth="1"/>
    <col min="7437" max="7437" width="3.42578125" style="641" customWidth="1"/>
    <col min="7438" max="7680" width="12.42578125" style="641"/>
    <col min="7681" max="7681" width="6.140625" style="641" customWidth="1"/>
    <col min="7682" max="7682" width="19" style="641" customWidth="1"/>
    <col min="7683" max="7683" width="20.140625" style="641" customWidth="1"/>
    <col min="7684" max="7684" width="20.28515625" style="641" customWidth="1"/>
    <col min="7685" max="7685" width="19.7109375" style="641" customWidth="1"/>
    <col min="7686" max="7686" width="18" style="641" customWidth="1"/>
    <col min="7687" max="7687" width="18.7109375" style="641" customWidth="1"/>
    <col min="7688" max="7688" width="16" style="641" customWidth="1"/>
    <col min="7689" max="7689" width="15.140625" style="641" customWidth="1"/>
    <col min="7690" max="7690" width="14.7109375" style="641" customWidth="1"/>
    <col min="7691" max="7691" width="15.28515625" style="641" customWidth="1"/>
    <col min="7692" max="7692" width="47.85546875" style="641" customWidth="1"/>
    <col min="7693" max="7693" width="3.42578125" style="641" customWidth="1"/>
    <col min="7694" max="7936" width="12.42578125" style="641"/>
    <col min="7937" max="7937" width="6.140625" style="641" customWidth="1"/>
    <col min="7938" max="7938" width="19" style="641" customWidth="1"/>
    <col min="7939" max="7939" width="20.140625" style="641" customWidth="1"/>
    <col min="7940" max="7940" width="20.28515625" style="641" customWidth="1"/>
    <col min="7941" max="7941" width="19.7109375" style="641" customWidth="1"/>
    <col min="7942" max="7942" width="18" style="641" customWidth="1"/>
    <col min="7943" max="7943" width="18.7109375" style="641" customWidth="1"/>
    <col min="7944" max="7944" width="16" style="641" customWidth="1"/>
    <col min="7945" max="7945" width="15.140625" style="641" customWidth="1"/>
    <col min="7946" max="7946" width="14.7109375" style="641" customWidth="1"/>
    <col min="7947" max="7947" width="15.28515625" style="641" customWidth="1"/>
    <col min="7948" max="7948" width="47.85546875" style="641" customWidth="1"/>
    <col min="7949" max="7949" width="3.42578125" style="641" customWidth="1"/>
    <col min="7950" max="8192" width="12.42578125" style="641"/>
    <col min="8193" max="8193" width="6.140625" style="641" customWidth="1"/>
    <col min="8194" max="8194" width="19" style="641" customWidth="1"/>
    <col min="8195" max="8195" width="20.140625" style="641" customWidth="1"/>
    <col min="8196" max="8196" width="20.28515625" style="641" customWidth="1"/>
    <col min="8197" max="8197" width="19.7109375" style="641" customWidth="1"/>
    <col min="8198" max="8198" width="18" style="641" customWidth="1"/>
    <col min="8199" max="8199" width="18.7109375" style="641" customWidth="1"/>
    <col min="8200" max="8200" width="16" style="641" customWidth="1"/>
    <col min="8201" max="8201" width="15.140625" style="641" customWidth="1"/>
    <col min="8202" max="8202" width="14.7109375" style="641" customWidth="1"/>
    <col min="8203" max="8203" width="15.28515625" style="641" customWidth="1"/>
    <col min="8204" max="8204" width="47.85546875" style="641" customWidth="1"/>
    <col min="8205" max="8205" width="3.42578125" style="641" customWidth="1"/>
    <col min="8206" max="8448" width="12.42578125" style="641"/>
    <col min="8449" max="8449" width="6.140625" style="641" customWidth="1"/>
    <col min="8450" max="8450" width="19" style="641" customWidth="1"/>
    <col min="8451" max="8451" width="20.140625" style="641" customWidth="1"/>
    <col min="8452" max="8452" width="20.28515625" style="641" customWidth="1"/>
    <col min="8453" max="8453" width="19.7109375" style="641" customWidth="1"/>
    <col min="8454" max="8454" width="18" style="641" customWidth="1"/>
    <col min="8455" max="8455" width="18.7109375" style="641" customWidth="1"/>
    <col min="8456" max="8456" width="16" style="641" customWidth="1"/>
    <col min="8457" max="8457" width="15.140625" style="641" customWidth="1"/>
    <col min="8458" max="8458" width="14.7109375" style="641" customWidth="1"/>
    <col min="8459" max="8459" width="15.28515625" style="641" customWidth="1"/>
    <col min="8460" max="8460" width="47.85546875" style="641" customWidth="1"/>
    <col min="8461" max="8461" width="3.42578125" style="641" customWidth="1"/>
    <col min="8462" max="8704" width="12.42578125" style="641"/>
    <col min="8705" max="8705" width="6.140625" style="641" customWidth="1"/>
    <col min="8706" max="8706" width="19" style="641" customWidth="1"/>
    <col min="8707" max="8707" width="20.140625" style="641" customWidth="1"/>
    <col min="8708" max="8708" width="20.28515625" style="641" customWidth="1"/>
    <col min="8709" max="8709" width="19.7109375" style="641" customWidth="1"/>
    <col min="8710" max="8710" width="18" style="641" customWidth="1"/>
    <col min="8711" max="8711" width="18.7109375" style="641" customWidth="1"/>
    <col min="8712" max="8712" width="16" style="641" customWidth="1"/>
    <col min="8713" max="8713" width="15.140625" style="641" customWidth="1"/>
    <col min="8714" max="8714" width="14.7109375" style="641" customWidth="1"/>
    <col min="8715" max="8715" width="15.28515625" style="641" customWidth="1"/>
    <col min="8716" max="8716" width="47.85546875" style="641" customWidth="1"/>
    <col min="8717" max="8717" width="3.42578125" style="641" customWidth="1"/>
    <col min="8718" max="8960" width="12.42578125" style="641"/>
    <col min="8961" max="8961" width="6.140625" style="641" customWidth="1"/>
    <col min="8962" max="8962" width="19" style="641" customWidth="1"/>
    <col min="8963" max="8963" width="20.140625" style="641" customWidth="1"/>
    <col min="8964" max="8964" width="20.28515625" style="641" customWidth="1"/>
    <col min="8965" max="8965" width="19.7109375" style="641" customWidth="1"/>
    <col min="8966" max="8966" width="18" style="641" customWidth="1"/>
    <col min="8967" max="8967" width="18.7109375" style="641" customWidth="1"/>
    <col min="8968" max="8968" width="16" style="641" customWidth="1"/>
    <col min="8969" max="8969" width="15.140625" style="641" customWidth="1"/>
    <col min="8970" max="8970" width="14.7109375" style="641" customWidth="1"/>
    <col min="8971" max="8971" width="15.28515625" style="641" customWidth="1"/>
    <col min="8972" max="8972" width="47.85546875" style="641" customWidth="1"/>
    <col min="8973" max="8973" width="3.42578125" style="641" customWidth="1"/>
    <col min="8974" max="9216" width="12.42578125" style="641"/>
    <col min="9217" max="9217" width="6.140625" style="641" customWidth="1"/>
    <col min="9218" max="9218" width="19" style="641" customWidth="1"/>
    <col min="9219" max="9219" width="20.140625" style="641" customWidth="1"/>
    <col min="9220" max="9220" width="20.28515625" style="641" customWidth="1"/>
    <col min="9221" max="9221" width="19.7109375" style="641" customWidth="1"/>
    <col min="9222" max="9222" width="18" style="641" customWidth="1"/>
    <col min="9223" max="9223" width="18.7109375" style="641" customWidth="1"/>
    <col min="9224" max="9224" width="16" style="641" customWidth="1"/>
    <col min="9225" max="9225" width="15.140625" style="641" customWidth="1"/>
    <col min="9226" max="9226" width="14.7109375" style="641" customWidth="1"/>
    <col min="9227" max="9227" width="15.28515625" style="641" customWidth="1"/>
    <col min="9228" max="9228" width="47.85546875" style="641" customWidth="1"/>
    <col min="9229" max="9229" width="3.42578125" style="641" customWidth="1"/>
    <col min="9230" max="9472" width="12.42578125" style="641"/>
    <col min="9473" max="9473" width="6.140625" style="641" customWidth="1"/>
    <col min="9474" max="9474" width="19" style="641" customWidth="1"/>
    <col min="9475" max="9475" width="20.140625" style="641" customWidth="1"/>
    <col min="9476" max="9476" width="20.28515625" style="641" customWidth="1"/>
    <col min="9477" max="9477" width="19.7109375" style="641" customWidth="1"/>
    <col min="9478" max="9478" width="18" style="641" customWidth="1"/>
    <col min="9479" max="9479" width="18.7109375" style="641" customWidth="1"/>
    <col min="9480" max="9480" width="16" style="641" customWidth="1"/>
    <col min="9481" max="9481" width="15.140625" style="641" customWidth="1"/>
    <col min="9482" max="9482" width="14.7109375" style="641" customWidth="1"/>
    <col min="9483" max="9483" width="15.28515625" style="641" customWidth="1"/>
    <col min="9484" max="9484" width="47.85546875" style="641" customWidth="1"/>
    <col min="9485" max="9485" width="3.42578125" style="641" customWidth="1"/>
    <col min="9486" max="9728" width="12.42578125" style="641"/>
    <col min="9729" max="9729" width="6.140625" style="641" customWidth="1"/>
    <col min="9730" max="9730" width="19" style="641" customWidth="1"/>
    <col min="9731" max="9731" width="20.140625" style="641" customWidth="1"/>
    <col min="9732" max="9732" width="20.28515625" style="641" customWidth="1"/>
    <col min="9733" max="9733" width="19.7109375" style="641" customWidth="1"/>
    <col min="9734" max="9734" width="18" style="641" customWidth="1"/>
    <col min="9735" max="9735" width="18.7109375" style="641" customWidth="1"/>
    <col min="9736" max="9736" width="16" style="641" customWidth="1"/>
    <col min="9737" max="9737" width="15.140625" style="641" customWidth="1"/>
    <col min="9738" max="9738" width="14.7109375" style="641" customWidth="1"/>
    <col min="9739" max="9739" width="15.28515625" style="641" customWidth="1"/>
    <col min="9740" max="9740" width="47.85546875" style="641" customWidth="1"/>
    <col min="9741" max="9741" width="3.42578125" style="641" customWidth="1"/>
    <col min="9742" max="9984" width="12.42578125" style="641"/>
    <col min="9985" max="9985" width="6.140625" style="641" customWidth="1"/>
    <col min="9986" max="9986" width="19" style="641" customWidth="1"/>
    <col min="9987" max="9987" width="20.140625" style="641" customWidth="1"/>
    <col min="9988" max="9988" width="20.28515625" style="641" customWidth="1"/>
    <col min="9989" max="9989" width="19.7109375" style="641" customWidth="1"/>
    <col min="9990" max="9990" width="18" style="641" customWidth="1"/>
    <col min="9991" max="9991" width="18.7109375" style="641" customWidth="1"/>
    <col min="9992" max="9992" width="16" style="641" customWidth="1"/>
    <col min="9993" max="9993" width="15.140625" style="641" customWidth="1"/>
    <col min="9994" max="9994" width="14.7109375" style="641" customWidth="1"/>
    <col min="9995" max="9995" width="15.28515625" style="641" customWidth="1"/>
    <col min="9996" max="9996" width="47.85546875" style="641" customWidth="1"/>
    <col min="9997" max="9997" width="3.42578125" style="641" customWidth="1"/>
    <col min="9998" max="10240" width="12.42578125" style="641"/>
    <col min="10241" max="10241" width="6.140625" style="641" customWidth="1"/>
    <col min="10242" max="10242" width="19" style="641" customWidth="1"/>
    <col min="10243" max="10243" width="20.140625" style="641" customWidth="1"/>
    <col min="10244" max="10244" width="20.28515625" style="641" customWidth="1"/>
    <col min="10245" max="10245" width="19.7109375" style="641" customWidth="1"/>
    <col min="10246" max="10246" width="18" style="641" customWidth="1"/>
    <col min="10247" max="10247" width="18.7109375" style="641" customWidth="1"/>
    <col min="10248" max="10248" width="16" style="641" customWidth="1"/>
    <col min="10249" max="10249" width="15.140625" style="641" customWidth="1"/>
    <col min="10250" max="10250" width="14.7109375" style="641" customWidth="1"/>
    <col min="10251" max="10251" width="15.28515625" style="641" customWidth="1"/>
    <col min="10252" max="10252" width="47.85546875" style="641" customWidth="1"/>
    <col min="10253" max="10253" width="3.42578125" style="641" customWidth="1"/>
    <col min="10254" max="10496" width="12.42578125" style="641"/>
    <col min="10497" max="10497" width="6.140625" style="641" customWidth="1"/>
    <col min="10498" max="10498" width="19" style="641" customWidth="1"/>
    <col min="10499" max="10499" width="20.140625" style="641" customWidth="1"/>
    <col min="10500" max="10500" width="20.28515625" style="641" customWidth="1"/>
    <col min="10501" max="10501" width="19.7109375" style="641" customWidth="1"/>
    <col min="10502" max="10502" width="18" style="641" customWidth="1"/>
    <col min="10503" max="10503" width="18.7109375" style="641" customWidth="1"/>
    <col min="10504" max="10504" width="16" style="641" customWidth="1"/>
    <col min="10505" max="10505" width="15.140625" style="641" customWidth="1"/>
    <col min="10506" max="10506" width="14.7109375" style="641" customWidth="1"/>
    <col min="10507" max="10507" width="15.28515625" style="641" customWidth="1"/>
    <col min="10508" max="10508" width="47.85546875" style="641" customWidth="1"/>
    <col min="10509" max="10509" width="3.42578125" style="641" customWidth="1"/>
    <col min="10510" max="10752" width="12.42578125" style="641"/>
    <col min="10753" max="10753" width="6.140625" style="641" customWidth="1"/>
    <col min="10754" max="10754" width="19" style="641" customWidth="1"/>
    <col min="10755" max="10755" width="20.140625" style="641" customWidth="1"/>
    <col min="10756" max="10756" width="20.28515625" style="641" customWidth="1"/>
    <col min="10757" max="10757" width="19.7109375" style="641" customWidth="1"/>
    <col min="10758" max="10758" width="18" style="641" customWidth="1"/>
    <col min="10759" max="10759" width="18.7109375" style="641" customWidth="1"/>
    <col min="10760" max="10760" width="16" style="641" customWidth="1"/>
    <col min="10761" max="10761" width="15.140625" style="641" customWidth="1"/>
    <col min="10762" max="10762" width="14.7109375" style="641" customWidth="1"/>
    <col min="10763" max="10763" width="15.28515625" style="641" customWidth="1"/>
    <col min="10764" max="10764" width="47.85546875" style="641" customWidth="1"/>
    <col min="10765" max="10765" width="3.42578125" style="641" customWidth="1"/>
    <col min="10766" max="11008" width="12.42578125" style="641"/>
    <col min="11009" max="11009" width="6.140625" style="641" customWidth="1"/>
    <col min="11010" max="11010" width="19" style="641" customWidth="1"/>
    <col min="11011" max="11011" width="20.140625" style="641" customWidth="1"/>
    <col min="11012" max="11012" width="20.28515625" style="641" customWidth="1"/>
    <col min="11013" max="11013" width="19.7109375" style="641" customWidth="1"/>
    <col min="11014" max="11014" width="18" style="641" customWidth="1"/>
    <col min="11015" max="11015" width="18.7109375" style="641" customWidth="1"/>
    <col min="11016" max="11016" width="16" style="641" customWidth="1"/>
    <col min="11017" max="11017" width="15.140625" style="641" customWidth="1"/>
    <col min="11018" max="11018" width="14.7109375" style="641" customWidth="1"/>
    <col min="11019" max="11019" width="15.28515625" style="641" customWidth="1"/>
    <col min="11020" max="11020" width="47.85546875" style="641" customWidth="1"/>
    <col min="11021" max="11021" width="3.42578125" style="641" customWidth="1"/>
    <col min="11022" max="11264" width="12.42578125" style="641"/>
    <col min="11265" max="11265" width="6.140625" style="641" customWidth="1"/>
    <col min="11266" max="11266" width="19" style="641" customWidth="1"/>
    <col min="11267" max="11267" width="20.140625" style="641" customWidth="1"/>
    <col min="11268" max="11268" width="20.28515625" style="641" customWidth="1"/>
    <col min="11269" max="11269" width="19.7109375" style="641" customWidth="1"/>
    <col min="11270" max="11270" width="18" style="641" customWidth="1"/>
    <col min="11271" max="11271" width="18.7109375" style="641" customWidth="1"/>
    <col min="11272" max="11272" width="16" style="641" customWidth="1"/>
    <col min="11273" max="11273" width="15.140625" style="641" customWidth="1"/>
    <col min="11274" max="11274" width="14.7109375" style="641" customWidth="1"/>
    <col min="11275" max="11275" width="15.28515625" style="641" customWidth="1"/>
    <col min="11276" max="11276" width="47.85546875" style="641" customWidth="1"/>
    <col min="11277" max="11277" width="3.42578125" style="641" customWidth="1"/>
    <col min="11278" max="11520" width="12.42578125" style="641"/>
    <col min="11521" max="11521" width="6.140625" style="641" customWidth="1"/>
    <col min="11522" max="11522" width="19" style="641" customWidth="1"/>
    <col min="11523" max="11523" width="20.140625" style="641" customWidth="1"/>
    <col min="11524" max="11524" width="20.28515625" style="641" customWidth="1"/>
    <col min="11525" max="11525" width="19.7109375" style="641" customWidth="1"/>
    <col min="11526" max="11526" width="18" style="641" customWidth="1"/>
    <col min="11527" max="11527" width="18.7109375" style="641" customWidth="1"/>
    <col min="11528" max="11528" width="16" style="641" customWidth="1"/>
    <col min="11529" max="11529" width="15.140625" style="641" customWidth="1"/>
    <col min="11530" max="11530" width="14.7109375" style="641" customWidth="1"/>
    <col min="11531" max="11531" width="15.28515625" style="641" customWidth="1"/>
    <col min="11532" max="11532" width="47.85546875" style="641" customWidth="1"/>
    <col min="11533" max="11533" width="3.42578125" style="641" customWidth="1"/>
    <col min="11534" max="11776" width="12.42578125" style="641"/>
    <col min="11777" max="11777" width="6.140625" style="641" customWidth="1"/>
    <col min="11778" max="11778" width="19" style="641" customWidth="1"/>
    <col min="11779" max="11779" width="20.140625" style="641" customWidth="1"/>
    <col min="11780" max="11780" width="20.28515625" style="641" customWidth="1"/>
    <col min="11781" max="11781" width="19.7109375" style="641" customWidth="1"/>
    <col min="11782" max="11782" width="18" style="641" customWidth="1"/>
    <col min="11783" max="11783" width="18.7109375" style="641" customWidth="1"/>
    <col min="11784" max="11784" width="16" style="641" customWidth="1"/>
    <col min="11785" max="11785" width="15.140625" style="641" customWidth="1"/>
    <col min="11786" max="11786" width="14.7109375" style="641" customWidth="1"/>
    <col min="11787" max="11787" width="15.28515625" style="641" customWidth="1"/>
    <col min="11788" max="11788" width="47.85546875" style="641" customWidth="1"/>
    <col min="11789" max="11789" width="3.42578125" style="641" customWidth="1"/>
    <col min="11790" max="12032" width="12.42578125" style="641"/>
    <col min="12033" max="12033" width="6.140625" style="641" customWidth="1"/>
    <col min="12034" max="12034" width="19" style="641" customWidth="1"/>
    <col min="12035" max="12035" width="20.140625" style="641" customWidth="1"/>
    <col min="12036" max="12036" width="20.28515625" style="641" customWidth="1"/>
    <col min="12037" max="12037" width="19.7109375" style="641" customWidth="1"/>
    <col min="12038" max="12038" width="18" style="641" customWidth="1"/>
    <col min="12039" max="12039" width="18.7109375" style="641" customWidth="1"/>
    <col min="12040" max="12040" width="16" style="641" customWidth="1"/>
    <col min="12041" max="12041" width="15.140625" style="641" customWidth="1"/>
    <col min="12042" max="12042" width="14.7109375" style="641" customWidth="1"/>
    <col min="12043" max="12043" width="15.28515625" style="641" customWidth="1"/>
    <col min="12044" max="12044" width="47.85546875" style="641" customWidth="1"/>
    <col min="12045" max="12045" width="3.42578125" style="641" customWidth="1"/>
    <col min="12046" max="12288" width="12.42578125" style="641"/>
    <col min="12289" max="12289" width="6.140625" style="641" customWidth="1"/>
    <col min="12290" max="12290" width="19" style="641" customWidth="1"/>
    <col min="12291" max="12291" width="20.140625" style="641" customWidth="1"/>
    <col min="12292" max="12292" width="20.28515625" style="641" customWidth="1"/>
    <col min="12293" max="12293" width="19.7109375" style="641" customWidth="1"/>
    <col min="12294" max="12294" width="18" style="641" customWidth="1"/>
    <col min="12295" max="12295" width="18.7109375" style="641" customWidth="1"/>
    <col min="12296" max="12296" width="16" style="641" customWidth="1"/>
    <col min="12297" max="12297" width="15.140625" style="641" customWidth="1"/>
    <col min="12298" max="12298" width="14.7109375" style="641" customWidth="1"/>
    <col min="12299" max="12299" width="15.28515625" style="641" customWidth="1"/>
    <col min="12300" max="12300" width="47.85546875" style="641" customWidth="1"/>
    <col min="12301" max="12301" width="3.42578125" style="641" customWidth="1"/>
    <col min="12302" max="12544" width="12.42578125" style="641"/>
    <col min="12545" max="12545" width="6.140625" style="641" customWidth="1"/>
    <col min="12546" max="12546" width="19" style="641" customWidth="1"/>
    <col min="12547" max="12547" width="20.140625" style="641" customWidth="1"/>
    <col min="12548" max="12548" width="20.28515625" style="641" customWidth="1"/>
    <col min="12549" max="12549" width="19.7109375" style="641" customWidth="1"/>
    <col min="12550" max="12550" width="18" style="641" customWidth="1"/>
    <col min="12551" max="12551" width="18.7109375" style="641" customWidth="1"/>
    <col min="12552" max="12552" width="16" style="641" customWidth="1"/>
    <col min="12553" max="12553" width="15.140625" style="641" customWidth="1"/>
    <col min="12554" max="12554" width="14.7109375" style="641" customWidth="1"/>
    <col min="12555" max="12555" width="15.28515625" style="641" customWidth="1"/>
    <col min="12556" max="12556" width="47.85546875" style="641" customWidth="1"/>
    <col min="12557" max="12557" width="3.42578125" style="641" customWidth="1"/>
    <col min="12558" max="12800" width="12.42578125" style="641"/>
    <col min="12801" max="12801" width="6.140625" style="641" customWidth="1"/>
    <col min="12802" max="12802" width="19" style="641" customWidth="1"/>
    <col min="12803" max="12803" width="20.140625" style="641" customWidth="1"/>
    <col min="12804" max="12804" width="20.28515625" style="641" customWidth="1"/>
    <col min="12805" max="12805" width="19.7109375" style="641" customWidth="1"/>
    <col min="12806" max="12806" width="18" style="641" customWidth="1"/>
    <col min="12807" max="12807" width="18.7109375" style="641" customWidth="1"/>
    <col min="12808" max="12808" width="16" style="641" customWidth="1"/>
    <col min="12809" max="12809" width="15.140625" style="641" customWidth="1"/>
    <col min="12810" max="12810" width="14.7109375" style="641" customWidth="1"/>
    <col min="12811" max="12811" width="15.28515625" style="641" customWidth="1"/>
    <col min="12812" max="12812" width="47.85546875" style="641" customWidth="1"/>
    <col min="12813" max="12813" width="3.42578125" style="641" customWidth="1"/>
    <col min="12814" max="13056" width="12.42578125" style="641"/>
    <col min="13057" max="13057" width="6.140625" style="641" customWidth="1"/>
    <col min="13058" max="13058" width="19" style="641" customWidth="1"/>
    <col min="13059" max="13059" width="20.140625" style="641" customWidth="1"/>
    <col min="13060" max="13060" width="20.28515625" style="641" customWidth="1"/>
    <col min="13061" max="13061" width="19.7109375" style="641" customWidth="1"/>
    <col min="13062" max="13062" width="18" style="641" customWidth="1"/>
    <col min="13063" max="13063" width="18.7109375" style="641" customWidth="1"/>
    <col min="13064" max="13064" width="16" style="641" customWidth="1"/>
    <col min="13065" max="13065" width="15.140625" style="641" customWidth="1"/>
    <col min="13066" max="13066" width="14.7109375" style="641" customWidth="1"/>
    <col min="13067" max="13067" width="15.28515625" style="641" customWidth="1"/>
    <col min="13068" max="13068" width="47.85546875" style="641" customWidth="1"/>
    <col min="13069" max="13069" width="3.42578125" style="641" customWidth="1"/>
    <col min="13070" max="13312" width="12.42578125" style="641"/>
    <col min="13313" max="13313" width="6.140625" style="641" customWidth="1"/>
    <col min="13314" max="13314" width="19" style="641" customWidth="1"/>
    <col min="13315" max="13315" width="20.140625" style="641" customWidth="1"/>
    <col min="13316" max="13316" width="20.28515625" style="641" customWidth="1"/>
    <col min="13317" max="13317" width="19.7109375" style="641" customWidth="1"/>
    <col min="13318" max="13318" width="18" style="641" customWidth="1"/>
    <col min="13319" max="13319" width="18.7109375" style="641" customWidth="1"/>
    <col min="13320" max="13320" width="16" style="641" customWidth="1"/>
    <col min="13321" max="13321" width="15.140625" style="641" customWidth="1"/>
    <col min="13322" max="13322" width="14.7109375" style="641" customWidth="1"/>
    <col min="13323" max="13323" width="15.28515625" style="641" customWidth="1"/>
    <col min="13324" max="13324" width="47.85546875" style="641" customWidth="1"/>
    <col min="13325" max="13325" width="3.42578125" style="641" customWidth="1"/>
    <col min="13326" max="13568" width="12.42578125" style="641"/>
    <col min="13569" max="13569" width="6.140625" style="641" customWidth="1"/>
    <col min="13570" max="13570" width="19" style="641" customWidth="1"/>
    <col min="13571" max="13571" width="20.140625" style="641" customWidth="1"/>
    <col min="13572" max="13572" width="20.28515625" style="641" customWidth="1"/>
    <col min="13573" max="13573" width="19.7109375" style="641" customWidth="1"/>
    <col min="13574" max="13574" width="18" style="641" customWidth="1"/>
    <col min="13575" max="13575" width="18.7109375" style="641" customWidth="1"/>
    <col min="13576" max="13576" width="16" style="641" customWidth="1"/>
    <col min="13577" max="13577" width="15.140625" style="641" customWidth="1"/>
    <col min="13578" max="13578" width="14.7109375" style="641" customWidth="1"/>
    <col min="13579" max="13579" width="15.28515625" style="641" customWidth="1"/>
    <col min="13580" max="13580" width="47.85546875" style="641" customWidth="1"/>
    <col min="13581" max="13581" width="3.42578125" style="641" customWidth="1"/>
    <col min="13582" max="13824" width="12.42578125" style="641"/>
    <col min="13825" max="13825" width="6.140625" style="641" customWidth="1"/>
    <col min="13826" max="13826" width="19" style="641" customWidth="1"/>
    <col min="13827" max="13827" width="20.140625" style="641" customWidth="1"/>
    <col min="13828" max="13828" width="20.28515625" style="641" customWidth="1"/>
    <col min="13829" max="13829" width="19.7109375" style="641" customWidth="1"/>
    <col min="13830" max="13830" width="18" style="641" customWidth="1"/>
    <col min="13831" max="13831" width="18.7109375" style="641" customWidth="1"/>
    <col min="13832" max="13832" width="16" style="641" customWidth="1"/>
    <col min="13833" max="13833" width="15.140625" style="641" customWidth="1"/>
    <col min="13834" max="13834" width="14.7109375" style="641" customWidth="1"/>
    <col min="13835" max="13835" width="15.28515625" style="641" customWidth="1"/>
    <col min="13836" max="13836" width="47.85546875" style="641" customWidth="1"/>
    <col min="13837" max="13837" width="3.42578125" style="641" customWidth="1"/>
    <col min="13838" max="14080" width="12.42578125" style="641"/>
    <col min="14081" max="14081" width="6.140625" style="641" customWidth="1"/>
    <col min="14082" max="14082" width="19" style="641" customWidth="1"/>
    <col min="14083" max="14083" width="20.140625" style="641" customWidth="1"/>
    <col min="14084" max="14084" width="20.28515625" style="641" customWidth="1"/>
    <col min="14085" max="14085" width="19.7109375" style="641" customWidth="1"/>
    <col min="14086" max="14086" width="18" style="641" customWidth="1"/>
    <col min="14087" max="14087" width="18.7109375" style="641" customWidth="1"/>
    <col min="14088" max="14088" width="16" style="641" customWidth="1"/>
    <col min="14089" max="14089" width="15.140625" style="641" customWidth="1"/>
    <col min="14090" max="14090" width="14.7109375" style="641" customWidth="1"/>
    <col min="14091" max="14091" width="15.28515625" style="641" customWidth="1"/>
    <col min="14092" max="14092" width="47.85546875" style="641" customWidth="1"/>
    <col min="14093" max="14093" width="3.42578125" style="641" customWidth="1"/>
    <col min="14094" max="14336" width="12.42578125" style="641"/>
    <col min="14337" max="14337" width="6.140625" style="641" customWidth="1"/>
    <col min="14338" max="14338" width="19" style="641" customWidth="1"/>
    <col min="14339" max="14339" width="20.140625" style="641" customWidth="1"/>
    <col min="14340" max="14340" width="20.28515625" style="641" customWidth="1"/>
    <col min="14341" max="14341" width="19.7109375" style="641" customWidth="1"/>
    <col min="14342" max="14342" width="18" style="641" customWidth="1"/>
    <col min="14343" max="14343" width="18.7109375" style="641" customWidth="1"/>
    <col min="14344" max="14344" width="16" style="641" customWidth="1"/>
    <col min="14345" max="14345" width="15.140625" style="641" customWidth="1"/>
    <col min="14346" max="14346" width="14.7109375" style="641" customWidth="1"/>
    <col min="14347" max="14347" width="15.28515625" style="641" customWidth="1"/>
    <col min="14348" max="14348" width="47.85546875" style="641" customWidth="1"/>
    <col min="14349" max="14349" width="3.42578125" style="641" customWidth="1"/>
    <col min="14350" max="14592" width="12.42578125" style="641"/>
    <col min="14593" max="14593" width="6.140625" style="641" customWidth="1"/>
    <col min="14594" max="14594" width="19" style="641" customWidth="1"/>
    <col min="14595" max="14595" width="20.140625" style="641" customWidth="1"/>
    <col min="14596" max="14596" width="20.28515625" style="641" customWidth="1"/>
    <col min="14597" max="14597" width="19.7109375" style="641" customWidth="1"/>
    <col min="14598" max="14598" width="18" style="641" customWidth="1"/>
    <col min="14599" max="14599" width="18.7109375" style="641" customWidth="1"/>
    <col min="14600" max="14600" width="16" style="641" customWidth="1"/>
    <col min="14601" max="14601" width="15.140625" style="641" customWidth="1"/>
    <col min="14602" max="14602" width="14.7109375" style="641" customWidth="1"/>
    <col min="14603" max="14603" width="15.28515625" style="641" customWidth="1"/>
    <col min="14604" max="14604" width="47.85546875" style="641" customWidth="1"/>
    <col min="14605" max="14605" width="3.42578125" style="641" customWidth="1"/>
    <col min="14606" max="14848" width="12.42578125" style="641"/>
    <col min="14849" max="14849" width="6.140625" style="641" customWidth="1"/>
    <col min="14850" max="14850" width="19" style="641" customWidth="1"/>
    <col min="14851" max="14851" width="20.140625" style="641" customWidth="1"/>
    <col min="14852" max="14852" width="20.28515625" style="641" customWidth="1"/>
    <col min="14853" max="14853" width="19.7109375" style="641" customWidth="1"/>
    <col min="14854" max="14854" width="18" style="641" customWidth="1"/>
    <col min="14855" max="14855" width="18.7109375" style="641" customWidth="1"/>
    <col min="14856" max="14856" width="16" style="641" customWidth="1"/>
    <col min="14857" max="14857" width="15.140625" style="641" customWidth="1"/>
    <col min="14858" max="14858" width="14.7109375" style="641" customWidth="1"/>
    <col min="14859" max="14859" width="15.28515625" style="641" customWidth="1"/>
    <col min="14860" max="14860" width="47.85546875" style="641" customWidth="1"/>
    <col min="14861" max="14861" width="3.42578125" style="641" customWidth="1"/>
    <col min="14862" max="15104" width="12.42578125" style="641"/>
    <col min="15105" max="15105" width="6.140625" style="641" customWidth="1"/>
    <col min="15106" max="15106" width="19" style="641" customWidth="1"/>
    <col min="15107" max="15107" width="20.140625" style="641" customWidth="1"/>
    <col min="15108" max="15108" width="20.28515625" style="641" customWidth="1"/>
    <col min="15109" max="15109" width="19.7109375" style="641" customWidth="1"/>
    <col min="15110" max="15110" width="18" style="641" customWidth="1"/>
    <col min="15111" max="15111" width="18.7109375" style="641" customWidth="1"/>
    <col min="15112" max="15112" width="16" style="641" customWidth="1"/>
    <col min="15113" max="15113" width="15.140625" style="641" customWidth="1"/>
    <col min="15114" max="15114" width="14.7109375" style="641" customWidth="1"/>
    <col min="15115" max="15115" width="15.28515625" style="641" customWidth="1"/>
    <col min="15116" max="15116" width="47.85546875" style="641" customWidth="1"/>
    <col min="15117" max="15117" width="3.42578125" style="641" customWidth="1"/>
    <col min="15118" max="15360" width="12.42578125" style="641"/>
    <col min="15361" max="15361" width="6.140625" style="641" customWidth="1"/>
    <col min="15362" max="15362" width="19" style="641" customWidth="1"/>
    <col min="15363" max="15363" width="20.140625" style="641" customWidth="1"/>
    <col min="15364" max="15364" width="20.28515625" style="641" customWidth="1"/>
    <col min="15365" max="15365" width="19.7109375" style="641" customWidth="1"/>
    <col min="15366" max="15366" width="18" style="641" customWidth="1"/>
    <col min="15367" max="15367" width="18.7109375" style="641" customWidth="1"/>
    <col min="15368" max="15368" width="16" style="641" customWidth="1"/>
    <col min="15369" max="15369" width="15.140625" style="641" customWidth="1"/>
    <col min="15370" max="15370" width="14.7109375" style="641" customWidth="1"/>
    <col min="15371" max="15371" width="15.28515625" style="641" customWidth="1"/>
    <col min="15372" max="15372" width="47.85546875" style="641" customWidth="1"/>
    <col min="15373" max="15373" width="3.42578125" style="641" customWidth="1"/>
    <col min="15374" max="15616" width="12.42578125" style="641"/>
    <col min="15617" max="15617" width="6.140625" style="641" customWidth="1"/>
    <col min="15618" max="15618" width="19" style="641" customWidth="1"/>
    <col min="15619" max="15619" width="20.140625" style="641" customWidth="1"/>
    <col min="15620" max="15620" width="20.28515625" style="641" customWidth="1"/>
    <col min="15621" max="15621" width="19.7109375" style="641" customWidth="1"/>
    <col min="15622" max="15622" width="18" style="641" customWidth="1"/>
    <col min="15623" max="15623" width="18.7109375" style="641" customWidth="1"/>
    <col min="15624" max="15624" width="16" style="641" customWidth="1"/>
    <col min="15625" max="15625" width="15.140625" style="641" customWidth="1"/>
    <col min="15626" max="15626" width="14.7109375" style="641" customWidth="1"/>
    <col min="15627" max="15627" width="15.28515625" style="641" customWidth="1"/>
    <col min="15628" max="15628" width="47.85546875" style="641" customWidth="1"/>
    <col min="15629" max="15629" width="3.42578125" style="641" customWidth="1"/>
    <col min="15630" max="15872" width="12.42578125" style="641"/>
    <col min="15873" max="15873" width="6.140625" style="641" customWidth="1"/>
    <col min="15874" max="15874" width="19" style="641" customWidth="1"/>
    <col min="15875" max="15875" width="20.140625" style="641" customWidth="1"/>
    <col min="15876" max="15876" width="20.28515625" style="641" customWidth="1"/>
    <col min="15877" max="15877" width="19.7109375" style="641" customWidth="1"/>
    <col min="15878" max="15878" width="18" style="641" customWidth="1"/>
    <col min="15879" max="15879" width="18.7109375" style="641" customWidth="1"/>
    <col min="15880" max="15880" width="16" style="641" customWidth="1"/>
    <col min="15881" max="15881" width="15.140625" style="641" customWidth="1"/>
    <col min="15882" max="15882" width="14.7109375" style="641" customWidth="1"/>
    <col min="15883" max="15883" width="15.28515625" style="641" customWidth="1"/>
    <col min="15884" max="15884" width="47.85546875" style="641" customWidth="1"/>
    <col min="15885" max="15885" width="3.42578125" style="641" customWidth="1"/>
    <col min="15886" max="16128" width="12.42578125" style="641"/>
    <col min="16129" max="16129" width="6.140625" style="641" customWidth="1"/>
    <col min="16130" max="16130" width="19" style="641" customWidth="1"/>
    <col min="16131" max="16131" width="20.140625" style="641" customWidth="1"/>
    <col min="16132" max="16132" width="20.28515625" style="641" customWidth="1"/>
    <col min="16133" max="16133" width="19.7109375" style="641" customWidth="1"/>
    <col min="16134" max="16134" width="18" style="641" customWidth="1"/>
    <col min="16135" max="16135" width="18.7109375" style="641" customWidth="1"/>
    <col min="16136" max="16136" width="16" style="641" customWidth="1"/>
    <col min="16137" max="16137" width="15.140625" style="641" customWidth="1"/>
    <col min="16138" max="16138" width="14.7109375" style="641" customWidth="1"/>
    <col min="16139" max="16139" width="15.28515625" style="641" customWidth="1"/>
    <col min="16140" max="16140" width="47.85546875" style="641" customWidth="1"/>
    <col min="16141" max="16141" width="3.42578125" style="641" customWidth="1"/>
    <col min="16142" max="16384" width="12.42578125" style="641"/>
  </cols>
  <sheetData>
    <row r="1" spans="1:12" ht="31.5" customHeight="1" x14ac:dyDescent="0.3">
      <c r="A1" s="640" t="s">
        <v>2392</v>
      </c>
      <c r="L1" s="712" t="s">
        <v>2360</v>
      </c>
    </row>
    <row r="2" spans="1:12" s="652" customFormat="1" ht="51.75" customHeight="1" x14ac:dyDescent="0.25">
      <c r="A2" s="645" t="s">
        <v>285</v>
      </c>
      <c r="B2" s="646" t="s">
        <v>286</v>
      </c>
      <c r="C2" s="646" t="s">
        <v>287</v>
      </c>
      <c r="D2" s="646" t="s">
        <v>288</v>
      </c>
      <c r="E2" s="646" t="s">
        <v>289</v>
      </c>
      <c r="F2" s="646" t="s">
        <v>290</v>
      </c>
      <c r="G2" s="646" t="s">
        <v>291</v>
      </c>
      <c r="H2" s="647" t="s">
        <v>610</v>
      </c>
      <c r="I2" s="648" t="s">
        <v>611</v>
      </c>
      <c r="J2" s="649" t="s">
        <v>612</v>
      </c>
      <c r="K2" s="649" t="s">
        <v>613</v>
      </c>
      <c r="L2" s="651" t="s">
        <v>296</v>
      </c>
    </row>
    <row r="3" spans="1:12" s="659" customFormat="1" ht="83.25" hidden="1" customHeight="1" x14ac:dyDescent="0.25">
      <c r="A3" s="653">
        <v>1</v>
      </c>
      <c r="B3" s="654" t="s">
        <v>297</v>
      </c>
      <c r="C3" s="660" t="s">
        <v>622</v>
      </c>
      <c r="D3" s="654" t="s">
        <v>623</v>
      </c>
      <c r="E3" s="654" t="s">
        <v>300</v>
      </c>
      <c r="F3" s="654" t="s">
        <v>224</v>
      </c>
      <c r="G3" s="654" t="s">
        <v>624</v>
      </c>
      <c r="H3" s="654" t="s">
        <v>303</v>
      </c>
      <c r="I3" s="660">
        <v>12</v>
      </c>
      <c r="J3" s="661" t="s">
        <v>2393</v>
      </c>
      <c r="K3" s="661" t="s">
        <v>2394</v>
      </c>
      <c r="L3" s="662" t="s">
        <v>2395</v>
      </c>
    </row>
    <row r="4" spans="1:12" s="659" customFormat="1" ht="82.5" hidden="1" customHeight="1" x14ac:dyDescent="0.25">
      <c r="A4" s="653">
        <v>2</v>
      </c>
      <c r="B4" s="654" t="s">
        <v>297</v>
      </c>
      <c r="C4" s="660" t="s">
        <v>625</v>
      </c>
      <c r="D4" s="654" t="s">
        <v>623</v>
      </c>
      <c r="E4" s="654" t="s">
        <v>300</v>
      </c>
      <c r="F4" s="654" t="s">
        <v>224</v>
      </c>
      <c r="G4" s="654" t="s">
        <v>626</v>
      </c>
      <c r="H4" s="654" t="s">
        <v>303</v>
      </c>
      <c r="I4" s="660">
        <v>12</v>
      </c>
      <c r="J4" s="661" t="s">
        <v>2393</v>
      </c>
      <c r="K4" s="661" t="s">
        <v>2394</v>
      </c>
      <c r="L4" s="662" t="s">
        <v>2395</v>
      </c>
    </row>
    <row r="5" spans="1:12" s="663" customFormat="1" ht="82.5" hidden="1" customHeight="1" x14ac:dyDescent="0.25">
      <c r="A5" s="653">
        <v>3</v>
      </c>
      <c r="B5" s="654" t="s">
        <v>297</v>
      </c>
      <c r="C5" s="660" t="s">
        <v>627</v>
      </c>
      <c r="D5" s="654" t="s">
        <v>623</v>
      </c>
      <c r="E5" s="654" t="s">
        <v>300</v>
      </c>
      <c r="F5" s="654" t="s">
        <v>224</v>
      </c>
      <c r="G5" s="654" t="s">
        <v>628</v>
      </c>
      <c r="H5" s="654" t="s">
        <v>303</v>
      </c>
      <c r="I5" s="660">
        <v>12</v>
      </c>
      <c r="J5" s="661" t="s">
        <v>2393</v>
      </c>
      <c r="K5" s="661" t="s">
        <v>2394</v>
      </c>
      <c r="L5" s="662" t="s">
        <v>2395</v>
      </c>
    </row>
    <row r="6" spans="1:12" s="663" customFormat="1" ht="82.5" hidden="1" customHeight="1" x14ac:dyDescent="0.25">
      <c r="A6" s="653">
        <v>4</v>
      </c>
      <c r="B6" s="654" t="s">
        <v>297</v>
      </c>
      <c r="C6" s="660" t="s">
        <v>629</v>
      </c>
      <c r="D6" s="654" t="s">
        <v>623</v>
      </c>
      <c r="E6" s="654" t="s">
        <v>300</v>
      </c>
      <c r="F6" s="654" t="s">
        <v>224</v>
      </c>
      <c r="G6" s="654" t="s">
        <v>630</v>
      </c>
      <c r="H6" s="654" t="s">
        <v>303</v>
      </c>
      <c r="I6" s="660">
        <v>12</v>
      </c>
      <c r="J6" s="661" t="s">
        <v>2393</v>
      </c>
      <c r="K6" s="661" t="s">
        <v>2394</v>
      </c>
      <c r="L6" s="662" t="s">
        <v>2395</v>
      </c>
    </row>
    <row r="7" spans="1:12" s="663" customFormat="1" ht="82.5" hidden="1" customHeight="1" x14ac:dyDescent="0.25">
      <c r="A7" s="653">
        <v>5</v>
      </c>
      <c r="B7" s="654" t="s">
        <v>297</v>
      </c>
      <c r="C7" s="660" t="s">
        <v>631</v>
      </c>
      <c r="D7" s="654" t="s">
        <v>623</v>
      </c>
      <c r="E7" s="654" t="s">
        <v>300</v>
      </c>
      <c r="F7" s="654" t="s">
        <v>224</v>
      </c>
      <c r="G7" s="654" t="s">
        <v>632</v>
      </c>
      <c r="H7" s="654" t="s">
        <v>303</v>
      </c>
      <c r="I7" s="660">
        <v>12</v>
      </c>
      <c r="J7" s="661" t="s">
        <v>2393</v>
      </c>
      <c r="K7" s="661" t="s">
        <v>2394</v>
      </c>
      <c r="L7" s="662" t="s">
        <v>2395</v>
      </c>
    </row>
    <row r="8" spans="1:12" s="663" customFormat="1" ht="82.5" hidden="1" customHeight="1" x14ac:dyDescent="0.25">
      <c r="A8" s="653">
        <v>6</v>
      </c>
      <c r="B8" s="654" t="s">
        <v>297</v>
      </c>
      <c r="C8" s="660" t="s">
        <v>633</v>
      </c>
      <c r="D8" s="654" t="s">
        <v>623</v>
      </c>
      <c r="E8" s="654" t="s">
        <v>300</v>
      </c>
      <c r="F8" s="654" t="s">
        <v>224</v>
      </c>
      <c r="G8" s="654" t="s">
        <v>634</v>
      </c>
      <c r="H8" s="654" t="s">
        <v>303</v>
      </c>
      <c r="I8" s="660">
        <v>12</v>
      </c>
      <c r="J8" s="661" t="s">
        <v>2393</v>
      </c>
      <c r="K8" s="661" t="s">
        <v>2394</v>
      </c>
      <c r="L8" s="662" t="s">
        <v>2395</v>
      </c>
    </row>
    <row r="9" spans="1:12" s="663" customFormat="1" ht="83.25" hidden="1" customHeight="1" x14ac:dyDescent="0.25">
      <c r="A9" s="653">
        <v>7</v>
      </c>
      <c r="B9" s="654" t="s">
        <v>307</v>
      </c>
      <c r="C9" s="660" t="s">
        <v>635</v>
      </c>
      <c r="D9" s="654" t="s">
        <v>636</v>
      </c>
      <c r="E9" s="654" t="s">
        <v>637</v>
      </c>
      <c r="F9" s="654" t="s">
        <v>638</v>
      </c>
      <c r="G9" s="654" t="s">
        <v>639</v>
      </c>
      <c r="H9" s="654" t="s">
        <v>303</v>
      </c>
      <c r="I9" s="660">
        <v>12</v>
      </c>
      <c r="J9" s="661" t="s">
        <v>2396</v>
      </c>
      <c r="K9" s="661" t="s">
        <v>2397</v>
      </c>
      <c r="L9" s="662" t="s">
        <v>2398</v>
      </c>
    </row>
    <row r="10" spans="1:12" s="663" customFormat="1" ht="83.25" hidden="1" customHeight="1" x14ac:dyDescent="0.25">
      <c r="A10" s="653">
        <v>8</v>
      </c>
      <c r="B10" s="654" t="s">
        <v>307</v>
      </c>
      <c r="C10" s="660" t="s">
        <v>642</v>
      </c>
      <c r="D10" s="654" t="s">
        <v>636</v>
      </c>
      <c r="E10" s="654" t="s">
        <v>643</v>
      </c>
      <c r="F10" s="654" t="s">
        <v>99</v>
      </c>
      <c r="G10" s="654" t="s">
        <v>644</v>
      </c>
      <c r="H10" s="654" t="s">
        <v>303</v>
      </c>
      <c r="I10" s="660">
        <v>12</v>
      </c>
      <c r="J10" s="661" t="s">
        <v>2396</v>
      </c>
      <c r="K10" s="661" t="s">
        <v>2397</v>
      </c>
      <c r="L10" s="662" t="s">
        <v>2398</v>
      </c>
    </row>
    <row r="11" spans="1:12" s="663" customFormat="1" ht="83.25" hidden="1" customHeight="1" x14ac:dyDescent="0.25">
      <c r="A11" s="653">
        <v>9</v>
      </c>
      <c r="B11" s="654" t="s">
        <v>307</v>
      </c>
      <c r="C11" s="660" t="s">
        <v>645</v>
      </c>
      <c r="D11" s="654" t="s">
        <v>636</v>
      </c>
      <c r="E11" s="654" t="s">
        <v>637</v>
      </c>
      <c r="F11" s="654" t="s">
        <v>99</v>
      </c>
      <c r="G11" s="654" t="s">
        <v>646</v>
      </c>
      <c r="H11" s="654" t="s">
        <v>303</v>
      </c>
      <c r="I11" s="660">
        <v>12</v>
      </c>
      <c r="J11" s="661" t="s">
        <v>2396</v>
      </c>
      <c r="K11" s="661" t="s">
        <v>2397</v>
      </c>
      <c r="L11" s="662" t="s">
        <v>2398</v>
      </c>
    </row>
    <row r="12" spans="1:12" s="663" customFormat="1" ht="83.25" hidden="1" customHeight="1" x14ac:dyDescent="0.25">
      <c r="A12" s="653">
        <v>10</v>
      </c>
      <c r="B12" s="654" t="s">
        <v>307</v>
      </c>
      <c r="C12" s="660" t="s">
        <v>647</v>
      </c>
      <c r="D12" s="654" t="s">
        <v>636</v>
      </c>
      <c r="E12" s="654" t="s">
        <v>637</v>
      </c>
      <c r="F12" s="654" t="s">
        <v>638</v>
      </c>
      <c r="G12" s="654" t="s">
        <v>648</v>
      </c>
      <c r="H12" s="654" t="s">
        <v>303</v>
      </c>
      <c r="I12" s="660">
        <v>12</v>
      </c>
      <c r="J12" s="661" t="s">
        <v>2396</v>
      </c>
      <c r="K12" s="661" t="s">
        <v>2397</v>
      </c>
      <c r="L12" s="662" t="s">
        <v>2398</v>
      </c>
    </row>
    <row r="13" spans="1:12" ht="83.25" hidden="1" customHeight="1" x14ac:dyDescent="0.2">
      <c r="A13" s="653">
        <v>11</v>
      </c>
      <c r="B13" s="654" t="s">
        <v>307</v>
      </c>
      <c r="C13" s="660" t="s">
        <v>649</v>
      </c>
      <c r="D13" s="654" t="s">
        <v>636</v>
      </c>
      <c r="E13" s="654" t="s">
        <v>637</v>
      </c>
      <c r="F13" s="654" t="s">
        <v>99</v>
      </c>
      <c r="G13" s="654" t="s">
        <v>650</v>
      </c>
      <c r="H13" s="654" t="s">
        <v>303</v>
      </c>
      <c r="I13" s="660">
        <v>12</v>
      </c>
      <c r="J13" s="661" t="s">
        <v>2396</v>
      </c>
      <c r="K13" s="661" t="s">
        <v>2397</v>
      </c>
      <c r="L13" s="662" t="s">
        <v>2398</v>
      </c>
    </row>
    <row r="14" spans="1:12" s="663" customFormat="1" ht="83.25" hidden="1" customHeight="1" x14ac:dyDescent="0.25">
      <c r="A14" s="653">
        <v>12</v>
      </c>
      <c r="B14" s="654" t="s">
        <v>307</v>
      </c>
      <c r="C14" s="660" t="s">
        <v>651</v>
      </c>
      <c r="D14" s="654" t="s">
        <v>636</v>
      </c>
      <c r="E14" s="654" t="s">
        <v>637</v>
      </c>
      <c r="F14" s="654" t="s">
        <v>99</v>
      </c>
      <c r="G14" s="654" t="s">
        <v>652</v>
      </c>
      <c r="H14" s="654" t="s">
        <v>303</v>
      </c>
      <c r="I14" s="660">
        <v>12</v>
      </c>
      <c r="J14" s="661" t="s">
        <v>2396</v>
      </c>
      <c r="K14" s="661" t="s">
        <v>2397</v>
      </c>
      <c r="L14" s="662" t="s">
        <v>2398</v>
      </c>
    </row>
    <row r="15" spans="1:12" s="483" customFormat="1" ht="82.5" hidden="1" customHeight="1" x14ac:dyDescent="0.25">
      <c r="A15" s="653">
        <v>13</v>
      </c>
      <c r="B15" s="654" t="s">
        <v>297</v>
      </c>
      <c r="C15" s="660" t="s">
        <v>653</v>
      </c>
      <c r="D15" s="654" t="s">
        <v>654</v>
      </c>
      <c r="E15" s="654" t="s">
        <v>300</v>
      </c>
      <c r="F15" s="654" t="s">
        <v>204</v>
      </c>
      <c r="G15" s="654" t="s">
        <v>655</v>
      </c>
      <c r="H15" s="654" t="s">
        <v>303</v>
      </c>
      <c r="I15" s="660">
        <v>12</v>
      </c>
      <c r="J15" s="661" t="s">
        <v>2393</v>
      </c>
      <c r="K15" s="661" t="s">
        <v>2394</v>
      </c>
      <c r="L15" s="662" t="s">
        <v>2395</v>
      </c>
    </row>
    <row r="16" spans="1:12" ht="82.5" hidden="1" customHeight="1" x14ac:dyDescent="0.2">
      <c r="A16" s="653">
        <v>14</v>
      </c>
      <c r="B16" s="654" t="s">
        <v>297</v>
      </c>
      <c r="C16" s="660" t="s">
        <v>656</v>
      </c>
      <c r="D16" s="654" t="s">
        <v>654</v>
      </c>
      <c r="E16" s="654" t="s">
        <v>300</v>
      </c>
      <c r="F16" s="654" t="s">
        <v>204</v>
      </c>
      <c r="G16" s="654" t="s">
        <v>657</v>
      </c>
      <c r="H16" s="654" t="s">
        <v>303</v>
      </c>
      <c r="I16" s="660">
        <v>12</v>
      </c>
      <c r="J16" s="661" t="s">
        <v>2393</v>
      </c>
      <c r="K16" s="661" t="s">
        <v>2394</v>
      </c>
      <c r="L16" s="662" t="s">
        <v>2395</v>
      </c>
    </row>
    <row r="17" spans="1:12" ht="82.5" hidden="1" customHeight="1" x14ac:dyDescent="0.2">
      <c r="A17" s="653">
        <v>15</v>
      </c>
      <c r="B17" s="654" t="s">
        <v>297</v>
      </c>
      <c r="C17" s="660" t="s">
        <v>658</v>
      </c>
      <c r="D17" s="654" t="s">
        <v>654</v>
      </c>
      <c r="E17" s="654" t="s">
        <v>300</v>
      </c>
      <c r="F17" s="654" t="s">
        <v>204</v>
      </c>
      <c r="G17" s="654" t="s">
        <v>659</v>
      </c>
      <c r="H17" s="654" t="s">
        <v>303</v>
      </c>
      <c r="I17" s="660">
        <v>12</v>
      </c>
      <c r="J17" s="661" t="s">
        <v>2393</v>
      </c>
      <c r="K17" s="661" t="s">
        <v>2394</v>
      </c>
      <c r="L17" s="662" t="s">
        <v>2395</v>
      </c>
    </row>
    <row r="18" spans="1:12" s="713" customFormat="1" ht="82.5" hidden="1" customHeight="1" x14ac:dyDescent="0.2">
      <c r="A18" s="653">
        <v>16</v>
      </c>
      <c r="B18" s="654" t="s">
        <v>297</v>
      </c>
      <c r="C18" s="660" t="s">
        <v>660</v>
      </c>
      <c r="D18" s="654" t="s">
        <v>654</v>
      </c>
      <c r="E18" s="654" t="s">
        <v>300</v>
      </c>
      <c r="F18" s="654" t="s">
        <v>204</v>
      </c>
      <c r="G18" s="654" t="s">
        <v>661</v>
      </c>
      <c r="H18" s="654" t="s">
        <v>303</v>
      </c>
      <c r="I18" s="660">
        <v>12</v>
      </c>
      <c r="J18" s="661" t="s">
        <v>2393</v>
      </c>
      <c r="K18" s="661" t="s">
        <v>2394</v>
      </c>
      <c r="L18" s="662" t="s">
        <v>2395</v>
      </c>
    </row>
    <row r="19" spans="1:12" s="713" customFormat="1" ht="82.5" hidden="1" customHeight="1" x14ac:dyDescent="0.2">
      <c r="A19" s="653">
        <v>17</v>
      </c>
      <c r="B19" s="654" t="s">
        <v>297</v>
      </c>
      <c r="C19" s="660" t="s">
        <v>662</v>
      </c>
      <c r="D19" s="654" t="s">
        <v>654</v>
      </c>
      <c r="E19" s="654" t="s">
        <v>300</v>
      </c>
      <c r="F19" s="654" t="s">
        <v>216</v>
      </c>
      <c r="G19" s="654" t="s">
        <v>663</v>
      </c>
      <c r="H19" s="654" t="s">
        <v>303</v>
      </c>
      <c r="I19" s="660">
        <v>12</v>
      </c>
      <c r="J19" s="661" t="s">
        <v>2393</v>
      </c>
      <c r="K19" s="661" t="s">
        <v>2394</v>
      </c>
      <c r="L19" s="662" t="s">
        <v>2395</v>
      </c>
    </row>
    <row r="20" spans="1:12" ht="82.5" hidden="1" customHeight="1" x14ac:dyDescent="0.2">
      <c r="A20" s="653">
        <v>18</v>
      </c>
      <c r="B20" s="654" t="s">
        <v>297</v>
      </c>
      <c r="C20" s="660" t="s">
        <v>664</v>
      </c>
      <c r="D20" s="654" t="s">
        <v>654</v>
      </c>
      <c r="E20" s="654" t="s">
        <v>300</v>
      </c>
      <c r="F20" s="654" t="s">
        <v>204</v>
      </c>
      <c r="G20" s="654" t="s">
        <v>665</v>
      </c>
      <c r="H20" s="654" t="s">
        <v>303</v>
      </c>
      <c r="I20" s="660">
        <v>12</v>
      </c>
      <c r="J20" s="661" t="s">
        <v>2393</v>
      </c>
      <c r="K20" s="661" t="s">
        <v>2394</v>
      </c>
      <c r="L20" s="662" t="s">
        <v>2395</v>
      </c>
    </row>
    <row r="21" spans="1:12" s="711" customFormat="1" ht="85.5" hidden="1" customHeight="1" x14ac:dyDescent="0.15">
      <c r="A21" s="653">
        <v>19</v>
      </c>
      <c r="B21" s="654" t="s">
        <v>297</v>
      </c>
      <c r="C21" s="660" t="s">
        <v>666</v>
      </c>
      <c r="D21" s="654" t="s">
        <v>654</v>
      </c>
      <c r="E21" s="654" t="s">
        <v>300</v>
      </c>
      <c r="F21" s="654" t="s">
        <v>216</v>
      </c>
      <c r="G21" s="654" t="s">
        <v>667</v>
      </c>
      <c r="H21" s="654" t="s">
        <v>303</v>
      </c>
      <c r="I21" s="660">
        <v>12</v>
      </c>
      <c r="J21" s="661" t="s">
        <v>2393</v>
      </c>
      <c r="K21" s="661" t="s">
        <v>2394</v>
      </c>
      <c r="L21" s="662" t="s">
        <v>2395</v>
      </c>
    </row>
    <row r="22" spans="1:12" s="659" customFormat="1" ht="83.25" hidden="1" customHeight="1" x14ac:dyDescent="0.25">
      <c r="A22" s="653">
        <v>20</v>
      </c>
      <c r="B22" s="654" t="s">
        <v>307</v>
      </c>
      <c r="C22" s="660" t="s">
        <v>668</v>
      </c>
      <c r="D22" s="654" t="s">
        <v>669</v>
      </c>
      <c r="E22" s="654" t="s">
        <v>670</v>
      </c>
      <c r="F22" s="654" t="s">
        <v>110</v>
      </c>
      <c r="G22" s="654" t="s">
        <v>671</v>
      </c>
      <c r="H22" s="654" t="s">
        <v>303</v>
      </c>
      <c r="I22" s="660">
        <v>12</v>
      </c>
      <c r="J22" s="661" t="s">
        <v>2396</v>
      </c>
      <c r="K22" s="661" t="s">
        <v>2397</v>
      </c>
      <c r="L22" s="662" t="s">
        <v>2398</v>
      </c>
    </row>
    <row r="23" spans="1:12" s="663" customFormat="1" ht="83.25" hidden="1" customHeight="1" x14ac:dyDescent="0.25">
      <c r="A23" s="653">
        <v>21</v>
      </c>
      <c r="B23" s="654" t="s">
        <v>307</v>
      </c>
      <c r="C23" s="660" t="s">
        <v>672</v>
      </c>
      <c r="D23" s="714" t="s">
        <v>2399</v>
      </c>
      <c r="E23" s="665" t="s">
        <v>364</v>
      </c>
      <c r="F23" s="665" t="s">
        <v>674</v>
      </c>
      <c r="G23" s="715" t="s">
        <v>2400</v>
      </c>
      <c r="H23" s="654" t="s">
        <v>303</v>
      </c>
      <c r="I23" s="660">
        <v>12</v>
      </c>
      <c r="J23" s="661" t="s">
        <v>2396</v>
      </c>
      <c r="K23" s="661" t="s">
        <v>2397</v>
      </c>
      <c r="L23" s="662" t="s">
        <v>2398</v>
      </c>
    </row>
    <row r="24" spans="1:12" s="663" customFormat="1" ht="83.25" hidden="1" customHeight="1" x14ac:dyDescent="0.25">
      <c r="A24" s="653">
        <v>22</v>
      </c>
      <c r="B24" s="654" t="s">
        <v>307</v>
      </c>
      <c r="C24" s="660" t="s">
        <v>676</v>
      </c>
      <c r="D24" s="654" t="s">
        <v>677</v>
      </c>
      <c r="E24" s="654" t="s">
        <v>678</v>
      </c>
      <c r="F24" s="654" t="s">
        <v>29</v>
      </c>
      <c r="G24" s="654" t="s">
        <v>679</v>
      </c>
      <c r="H24" s="654" t="s">
        <v>303</v>
      </c>
      <c r="I24" s="660">
        <v>12</v>
      </c>
      <c r="J24" s="661" t="s">
        <v>2396</v>
      </c>
      <c r="K24" s="661" t="s">
        <v>2397</v>
      </c>
      <c r="L24" s="662" t="s">
        <v>2398</v>
      </c>
    </row>
    <row r="25" spans="1:12" s="659" customFormat="1" ht="83.25" hidden="1" customHeight="1" x14ac:dyDescent="0.25">
      <c r="A25" s="653">
        <v>23</v>
      </c>
      <c r="B25" s="654" t="s">
        <v>307</v>
      </c>
      <c r="C25" s="660" t="s">
        <v>698</v>
      </c>
      <c r="D25" s="654" t="s">
        <v>699</v>
      </c>
      <c r="E25" s="654" t="s">
        <v>87</v>
      </c>
      <c r="F25" s="654" t="s">
        <v>700</v>
      </c>
      <c r="G25" s="654" t="s">
        <v>701</v>
      </c>
      <c r="H25" s="654" t="s">
        <v>303</v>
      </c>
      <c r="I25" s="660">
        <v>12</v>
      </c>
      <c r="J25" s="661" t="s">
        <v>2396</v>
      </c>
      <c r="K25" s="661" t="s">
        <v>2397</v>
      </c>
      <c r="L25" s="662" t="s">
        <v>2398</v>
      </c>
    </row>
    <row r="26" spans="1:12" ht="83.25" hidden="1" customHeight="1" x14ac:dyDescent="0.2">
      <c r="A26" s="653">
        <v>24</v>
      </c>
      <c r="B26" s="654" t="s">
        <v>307</v>
      </c>
      <c r="C26" s="660" t="s">
        <v>702</v>
      </c>
      <c r="D26" s="654" t="s">
        <v>699</v>
      </c>
      <c r="E26" s="654" t="s">
        <v>87</v>
      </c>
      <c r="F26" s="654" t="s">
        <v>700</v>
      </c>
      <c r="G26" s="654" t="s">
        <v>703</v>
      </c>
      <c r="H26" s="654" t="s">
        <v>303</v>
      </c>
      <c r="I26" s="660">
        <v>12</v>
      </c>
      <c r="J26" s="661" t="s">
        <v>2396</v>
      </c>
      <c r="K26" s="661" t="s">
        <v>2397</v>
      </c>
      <c r="L26" s="662" t="s">
        <v>2398</v>
      </c>
    </row>
    <row r="27" spans="1:12" s="663" customFormat="1" ht="83.25" hidden="1" customHeight="1" x14ac:dyDescent="0.25">
      <c r="A27" s="653">
        <v>25</v>
      </c>
      <c r="B27" s="654" t="s">
        <v>307</v>
      </c>
      <c r="C27" s="660" t="s">
        <v>704</v>
      </c>
      <c r="D27" s="654" t="s">
        <v>705</v>
      </c>
      <c r="E27" s="654" t="s">
        <v>678</v>
      </c>
      <c r="F27" s="654" t="s">
        <v>37</v>
      </c>
      <c r="G27" s="654" t="s">
        <v>706</v>
      </c>
      <c r="H27" s="654" t="s">
        <v>303</v>
      </c>
      <c r="I27" s="660">
        <v>12</v>
      </c>
      <c r="J27" s="661" t="s">
        <v>2396</v>
      </c>
      <c r="K27" s="661" t="s">
        <v>2397</v>
      </c>
      <c r="L27" s="662" t="s">
        <v>2398</v>
      </c>
    </row>
    <row r="28" spans="1:12" ht="85.5" hidden="1" customHeight="1" x14ac:dyDescent="0.2">
      <c r="A28" s="653">
        <v>26</v>
      </c>
      <c r="B28" s="654" t="s">
        <v>297</v>
      </c>
      <c r="C28" s="660" t="s">
        <v>707</v>
      </c>
      <c r="D28" s="654" t="s">
        <v>708</v>
      </c>
      <c r="E28" s="654" t="s">
        <v>709</v>
      </c>
      <c r="F28" s="654" t="s">
        <v>235</v>
      </c>
      <c r="G28" s="654" t="s">
        <v>710</v>
      </c>
      <c r="H28" s="654" t="s">
        <v>303</v>
      </c>
      <c r="I28" s="660">
        <v>12</v>
      </c>
      <c r="J28" s="661" t="s">
        <v>2401</v>
      </c>
      <c r="K28" s="661" t="s">
        <v>2402</v>
      </c>
      <c r="L28" s="662" t="s">
        <v>2395</v>
      </c>
    </row>
    <row r="29" spans="1:12" ht="89.25" hidden="1" customHeight="1" x14ac:dyDescent="0.2">
      <c r="A29" s="653">
        <v>27</v>
      </c>
      <c r="B29" s="654" t="s">
        <v>686</v>
      </c>
      <c r="C29" s="660" t="s">
        <v>711</v>
      </c>
      <c r="D29" s="654" t="s">
        <v>712</v>
      </c>
      <c r="E29" s="654" t="s">
        <v>87</v>
      </c>
      <c r="F29" s="654" t="s">
        <v>713</v>
      </c>
      <c r="G29" s="654" t="s">
        <v>714</v>
      </c>
      <c r="H29" s="654" t="s">
        <v>303</v>
      </c>
      <c r="I29" s="660">
        <v>12</v>
      </c>
      <c r="J29" s="661" t="s">
        <v>2403</v>
      </c>
      <c r="K29" s="661" t="s">
        <v>2404</v>
      </c>
      <c r="L29" s="662" t="s">
        <v>2395</v>
      </c>
    </row>
    <row r="30" spans="1:12" ht="83.25" hidden="1" customHeight="1" x14ac:dyDescent="0.2">
      <c r="A30" s="653">
        <v>28</v>
      </c>
      <c r="B30" s="654" t="s">
        <v>307</v>
      </c>
      <c r="C30" s="660" t="s">
        <v>715</v>
      </c>
      <c r="D30" s="654" t="s">
        <v>716</v>
      </c>
      <c r="E30" s="654" t="s">
        <v>717</v>
      </c>
      <c r="F30" s="654" t="s">
        <v>718</v>
      </c>
      <c r="G30" s="654" t="s">
        <v>719</v>
      </c>
      <c r="H30" s="654" t="s">
        <v>303</v>
      </c>
      <c r="I30" s="660">
        <v>12</v>
      </c>
      <c r="J30" s="661" t="s">
        <v>2396</v>
      </c>
      <c r="K30" s="661" t="s">
        <v>2397</v>
      </c>
      <c r="L30" s="662" t="s">
        <v>2398</v>
      </c>
    </row>
    <row r="31" spans="1:12" s="663" customFormat="1" ht="83.25" hidden="1" customHeight="1" x14ac:dyDescent="0.25">
      <c r="A31" s="653">
        <v>29</v>
      </c>
      <c r="B31" s="716" t="s">
        <v>307</v>
      </c>
      <c r="C31" s="717" t="s">
        <v>312</v>
      </c>
      <c r="D31" s="718" t="s">
        <v>313</v>
      </c>
      <c r="E31" s="716" t="s">
        <v>314</v>
      </c>
      <c r="F31" s="716" t="s">
        <v>315</v>
      </c>
      <c r="G31" s="716" t="s">
        <v>316</v>
      </c>
      <c r="H31" s="654" t="s">
        <v>303</v>
      </c>
      <c r="I31" s="717">
        <v>24</v>
      </c>
      <c r="J31" s="661" t="s">
        <v>2405</v>
      </c>
      <c r="K31" s="661" t="s">
        <v>2406</v>
      </c>
      <c r="L31" s="662" t="s">
        <v>2398</v>
      </c>
    </row>
    <row r="32" spans="1:12" ht="80.25" hidden="1" customHeight="1" x14ac:dyDescent="0.2">
      <c r="A32" s="653">
        <v>30</v>
      </c>
      <c r="B32" s="654" t="s">
        <v>297</v>
      </c>
      <c r="C32" s="660" t="s">
        <v>720</v>
      </c>
      <c r="D32" s="665" t="s">
        <v>721</v>
      </c>
      <c r="E32" s="665" t="s">
        <v>722</v>
      </c>
      <c r="F32" s="665" t="s">
        <v>184</v>
      </c>
      <c r="G32" s="665" t="s">
        <v>723</v>
      </c>
      <c r="H32" s="654" t="s">
        <v>303</v>
      </c>
      <c r="I32" s="660">
        <v>12</v>
      </c>
      <c r="J32" s="656" t="s">
        <v>337</v>
      </c>
      <c r="K32" s="656" t="s">
        <v>2407</v>
      </c>
      <c r="L32" s="662" t="s">
        <v>2395</v>
      </c>
    </row>
    <row r="33" spans="1:12" ht="213.75" hidden="1" customHeight="1" x14ac:dyDescent="0.2">
      <c r="A33" s="667">
        <v>31</v>
      </c>
      <c r="B33" s="670" t="s">
        <v>297</v>
      </c>
      <c r="C33" s="669" t="s">
        <v>724</v>
      </c>
      <c r="D33" s="670" t="s">
        <v>725</v>
      </c>
      <c r="E33" s="670" t="s">
        <v>726</v>
      </c>
      <c r="F33" s="670" t="s">
        <v>184</v>
      </c>
      <c r="G33" s="670" t="s">
        <v>727</v>
      </c>
      <c r="H33" s="719" t="s">
        <v>303</v>
      </c>
      <c r="I33" s="669">
        <v>12</v>
      </c>
      <c r="J33" s="671" t="s">
        <v>2408</v>
      </c>
      <c r="K33" s="671" t="s">
        <v>2409</v>
      </c>
      <c r="L33" s="720" t="s">
        <v>2410</v>
      </c>
    </row>
    <row r="34" spans="1:12" ht="205.5" hidden="1" customHeight="1" x14ac:dyDescent="0.2">
      <c r="A34" s="667">
        <v>32</v>
      </c>
      <c r="B34" s="670" t="s">
        <v>297</v>
      </c>
      <c r="C34" s="669" t="s">
        <v>728</v>
      </c>
      <c r="D34" s="670" t="s">
        <v>729</v>
      </c>
      <c r="E34" s="670" t="s">
        <v>722</v>
      </c>
      <c r="F34" s="670" t="s">
        <v>196</v>
      </c>
      <c r="G34" s="670" t="s">
        <v>730</v>
      </c>
      <c r="H34" s="719" t="s">
        <v>303</v>
      </c>
      <c r="I34" s="669">
        <v>12</v>
      </c>
      <c r="J34" s="671" t="s">
        <v>2408</v>
      </c>
      <c r="K34" s="671" t="s">
        <v>2409</v>
      </c>
      <c r="L34" s="720" t="s">
        <v>2410</v>
      </c>
    </row>
    <row r="35" spans="1:12" ht="83.25" hidden="1" customHeight="1" x14ac:dyDescent="0.2">
      <c r="A35" s="653">
        <v>33</v>
      </c>
      <c r="B35" s="654" t="s">
        <v>297</v>
      </c>
      <c r="C35" s="660" t="s">
        <v>731</v>
      </c>
      <c r="D35" s="654" t="s">
        <v>729</v>
      </c>
      <c r="E35" s="654" t="s">
        <v>726</v>
      </c>
      <c r="F35" s="654" t="s">
        <v>196</v>
      </c>
      <c r="G35" s="654" t="s">
        <v>732</v>
      </c>
      <c r="H35" s="654" t="s">
        <v>303</v>
      </c>
      <c r="I35" s="660">
        <v>12</v>
      </c>
      <c r="J35" s="656" t="s">
        <v>337</v>
      </c>
      <c r="K35" s="656" t="s">
        <v>2407</v>
      </c>
      <c r="L35" s="662" t="s">
        <v>2395</v>
      </c>
    </row>
    <row r="36" spans="1:12" s="663" customFormat="1" ht="162" hidden="1" customHeight="1" x14ac:dyDescent="0.25">
      <c r="A36" s="667">
        <v>34</v>
      </c>
      <c r="B36" s="668" t="s">
        <v>297</v>
      </c>
      <c r="C36" s="669" t="s">
        <v>733</v>
      </c>
      <c r="D36" s="670" t="s">
        <v>734</v>
      </c>
      <c r="E36" s="670" t="s">
        <v>726</v>
      </c>
      <c r="F36" s="670" t="s">
        <v>735</v>
      </c>
      <c r="G36" s="670" t="s">
        <v>736</v>
      </c>
      <c r="H36" s="668" t="s">
        <v>303</v>
      </c>
      <c r="I36" s="669">
        <v>12</v>
      </c>
      <c r="J36" s="671" t="s">
        <v>640</v>
      </c>
      <c r="K36" s="671" t="s">
        <v>641</v>
      </c>
      <c r="L36" s="721" t="s">
        <v>2411</v>
      </c>
    </row>
    <row r="37" spans="1:12" ht="84" hidden="1" customHeight="1" x14ac:dyDescent="0.2">
      <c r="A37" s="653">
        <v>35</v>
      </c>
      <c r="B37" s="654" t="s">
        <v>297</v>
      </c>
      <c r="C37" s="660" t="s">
        <v>737</v>
      </c>
      <c r="D37" s="665" t="s">
        <v>734</v>
      </c>
      <c r="E37" s="665" t="s">
        <v>722</v>
      </c>
      <c r="F37" s="665" t="s">
        <v>735</v>
      </c>
      <c r="G37" s="665" t="s">
        <v>738</v>
      </c>
      <c r="H37" s="654" t="s">
        <v>303</v>
      </c>
      <c r="I37" s="660">
        <v>12</v>
      </c>
      <c r="J37" s="656" t="s">
        <v>337</v>
      </c>
      <c r="K37" s="656" t="s">
        <v>2407</v>
      </c>
      <c r="L37" s="662" t="s">
        <v>2395</v>
      </c>
    </row>
    <row r="38" spans="1:12" s="663" customFormat="1" ht="80.25" hidden="1" customHeight="1" x14ac:dyDescent="0.25">
      <c r="A38" s="653">
        <v>36</v>
      </c>
      <c r="B38" s="665" t="s">
        <v>739</v>
      </c>
      <c r="C38" s="722" t="s">
        <v>740</v>
      </c>
      <c r="D38" s="723" t="s">
        <v>741</v>
      </c>
      <c r="E38" s="724" t="s">
        <v>742</v>
      </c>
      <c r="F38" s="725" t="s">
        <v>37</v>
      </c>
      <c r="G38" s="725" t="s">
        <v>743</v>
      </c>
      <c r="H38" s="654" t="s">
        <v>303</v>
      </c>
      <c r="I38" s="660">
        <v>12</v>
      </c>
      <c r="J38" s="656" t="s">
        <v>337</v>
      </c>
      <c r="K38" s="656" t="s">
        <v>2407</v>
      </c>
      <c r="L38" s="662" t="s">
        <v>2412</v>
      </c>
    </row>
    <row r="39" spans="1:12" s="663" customFormat="1" ht="76.5" hidden="1" customHeight="1" x14ac:dyDescent="0.25">
      <c r="A39" s="653">
        <v>37</v>
      </c>
      <c r="B39" s="665" t="s">
        <v>739</v>
      </c>
      <c r="C39" s="722" t="s">
        <v>744</v>
      </c>
      <c r="D39" s="723" t="s">
        <v>745</v>
      </c>
      <c r="E39" s="725" t="s">
        <v>742</v>
      </c>
      <c r="F39" s="725" t="s">
        <v>29</v>
      </c>
      <c r="G39" s="725" t="s">
        <v>746</v>
      </c>
      <c r="H39" s="654" t="s">
        <v>303</v>
      </c>
      <c r="I39" s="660">
        <v>12</v>
      </c>
      <c r="J39" s="661" t="s">
        <v>2401</v>
      </c>
      <c r="K39" s="661" t="s">
        <v>2402</v>
      </c>
      <c r="L39" s="662" t="s">
        <v>2412</v>
      </c>
    </row>
    <row r="40" spans="1:12" ht="74.25" hidden="1" customHeight="1" x14ac:dyDescent="0.2">
      <c r="A40" s="653">
        <v>38</v>
      </c>
      <c r="B40" s="665" t="s">
        <v>739</v>
      </c>
      <c r="C40" s="722" t="s">
        <v>747</v>
      </c>
      <c r="D40" s="723" t="s">
        <v>748</v>
      </c>
      <c r="E40" s="725" t="s">
        <v>109</v>
      </c>
      <c r="F40" s="723" t="s">
        <v>110</v>
      </c>
      <c r="G40" s="725" t="s">
        <v>749</v>
      </c>
      <c r="H40" s="654" t="s">
        <v>303</v>
      </c>
      <c r="I40" s="726">
        <v>12</v>
      </c>
      <c r="J40" s="656" t="s">
        <v>337</v>
      </c>
      <c r="K40" s="656" t="s">
        <v>2407</v>
      </c>
      <c r="L40" s="662" t="s">
        <v>2412</v>
      </c>
    </row>
    <row r="41" spans="1:12" ht="83.25" hidden="1" customHeight="1" x14ac:dyDescent="0.2">
      <c r="A41" s="653">
        <v>39</v>
      </c>
      <c r="B41" s="727" t="s">
        <v>307</v>
      </c>
      <c r="C41" s="717" t="s">
        <v>797</v>
      </c>
      <c r="D41" s="684" t="s">
        <v>798</v>
      </c>
      <c r="E41" s="716" t="s">
        <v>637</v>
      </c>
      <c r="F41" s="675" t="s">
        <v>638</v>
      </c>
      <c r="G41" s="684">
        <v>97019</v>
      </c>
      <c r="H41" s="716" t="s">
        <v>303</v>
      </c>
      <c r="I41" s="728">
        <v>12</v>
      </c>
      <c r="J41" s="661" t="s">
        <v>2396</v>
      </c>
      <c r="K41" s="661" t="s">
        <v>2397</v>
      </c>
      <c r="L41" s="662" t="s">
        <v>2398</v>
      </c>
    </row>
    <row r="42" spans="1:12" ht="83.25" hidden="1" customHeight="1" x14ac:dyDescent="0.2">
      <c r="A42" s="653">
        <v>40</v>
      </c>
      <c r="B42" s="727" t="s">
        <v>307</v>
      </c>
      <c r="C42" s="717" t="s">
        <v>799</v>
      </c>
      <c r="D42" s="684" t="s">
        <v>798</v>
      </c>
      <c r="E42" s="716" t="s">
        <v>637</v>
      </c>
      <c r="F42" s="675" t="s">
        <v>638</v>
      </c>
      <c r="G42" s="684">
        <v>97020</v>
      </c>
      <c r="H42" s="716" t="s">
        <v>303</v>
      </c>
      <c r="I42" s="728">
        <v>12</v>
      </c>
      <c r="J42" s="661" t="s">
        <v>2396</v>
      </c>
      <c r="K42" s="661" t="s">
        <v>2397</v>
      </c>
      <c r="L42" s="662" t="s">
        <v>2398</v>
      </c>
    </row>
    <row r="43" spans="1:12" ht="83.25" hidden="1" customHeight="1" x14ac:dyDescent="0.2">
      <c r="A43" s="653">
        <v>41</v>
      </c>
      <c r="B43" s="727" t="s">
        <v>307</v>
      </c>
      <c r="C43" s="717" t="s">
        <v>800</v>
      </c>
      <c r="D43" s="684" t="s">
        <v>798</v>
      </c>
      <c r="E43" s="716" t="s">
        <v>637</v>
      </c>
      <c r="F43" s="675" t="s">
        <v>99</v>
      </c>
      <c r="G43" s="684">
        <v>97015</v>
      </c>
      <c r="H43" s="716" t="s">
        <v>303</v>
      </c>
      <c r="I43" s="728">
        <v>12</v>
      </c>
      <c r="J43" s="661" t="s">
        <v>2396</v>
      </c>
      <c r="K43" s="661" t="s">
        <v>2397</v>
      </c>
      <c r="L43" s="662" t="s">
        <v>2398</v>
      </c>
    </row>
    <row r="44" spans="1:12" s="663" customFormat="1" ht="83.25" hidden="1" customHeight="1" x14ac:dyDescent="0.25">
      <c r="A44" s="653">
        <v>42</v>
      </c>
      <c r="B44" s="727" t="s">
        <v>307</v>
      </c>
      <c r="C44" s="717" t="s">
        <v>801</v>
      </c>
      <c r="D44" s="684" t="s">
        <v>798</v>
      </c>
      <c r="E44" s="716" t="s">
        <v>637</v>
      </c>
      <c r="F44" s="675" t="s">
        <v>99</v>
      </c>
      <c r="G44" s="684">
        <v>97016</v>
      </c>
      <c r="H44" s="716" t="s">
        <v>303</v>
      </c>
      <c r="I44" s="728">
        <v>12</v>
      </c>
      <c r="J44" s="661" t="s">
        <v>2396</v>
      </c>
      <c r="K44" s="661" t="s">
        <v>2397</v>
      </c>
      <c r="L44" s="662" t="s">
        <v>2398</v>
      </c>
    </row>
    <row r="45" spans="1:12" s="663" customFormat="1" ht="83.25" hidden="1" customHeight="1" x14ac:dyDescent="0.25">
      <c r="A45" s="653">
        <v>43</v>
      </c>
      <c r="B45" s="727" t="s">
        <v>307</v>
      </c>
      <c r="C45" s="717" t="s">
        <v>802</v>
      </c>
      <c r="D45" s="684" t="s">
        <v>798</v>
      </c>
      <c r="E45" s="716" t="s">
        <v>637</v>
      </c>
      <c r="F45" s="675" t="s">
        <v>99</v>
      </c>
      <c r="G45" s="684">
        <v>97017</v>
      </c>
      <c r="H45" s="716" t="s">
        <v>303</v>
      </c>
      <c r="I45" s="728">
        <v>12</v>
      </c>
      <c r="J45" s="661" t="s">
        <v>2396</v>
      </c>
      <c r="K45" s="661" t="s">
        <v>2397</v>
      </c>
      <c r="L45" s="662" t="s">
        <v>2398</v>
      </c>
    </row>
    <row r="46" spans="1:12" ht="83.25" hidden="1" customHeight="1" x14ac:dyDescent="0.2">
      <c r="A46" s="653">
        <v>44</v>
      </c>
      <c r="B46" s="727" t="s">
        <v>307</v>
      </c>
      <c r="C46" s="717" t="s">
        <v>803</v>
      </c>
      <c r="D46" s="684" t="s">
        <v>798</v>
      </c>
      <c r="E46" s="716" t="s">
        <v>637</v>
      </c>
      <c r="F46" s="675" t="s">
        <v>99</v>
      </c>
      <c r="G46" s="684">
        <v>97018</v>
      </c>
      <c r="H46" s="716" t="s">
        <v>303</v>
      </c>
      <c r="I46" s="728">
        <v>12</v>
      </c>
      <c r="J46" s="661" t="s">
        <v>2396</v>
      </c>
      <c r="K46" s="661" t="s">
        <v>2397</v>
      </c>
      <c r="L46" s="662" t="s">
        <v>2398</v>
      </c>
    </row>
    <row r="47" spans="1:12" ht="83.25" hidden="1" customHeight="1" x14ac:dyDescent="0.2">
      <c r="A47" s="653">
        <v>45</v>
      </c>
      <c r="B47" s="727" t="s">
        <v>307</v>
      </c>
      <c r="C47" s="717" t="s">
        <v>804</v>
      </c>
      <c r="D47" s="684" t="s">
        <v>805</v>
      </c>
      <c r="E47" s="675" t="s">
        <v>149</v>
      </c>
      <c r="F47" s="729" t="s">
        <v>806</v>
      </c>
      <c r="G47" s="684">
        <v>97010</v>
      </c>
      <c r="H47" s="716" t="s">
        <v>303</v>
      </c>
      <c r="I47" s="728">
        <v>12</v>
      </c>
      <c r="J47" s="661" t="s">
        <v>2396</v>
      </c>
      <c r="K47" s="661" t="s">
        <v>2397</v>
      </c>
      <c r="L47" s="662" t="s">
        <v>2398</v>
      </c>
    </row>
    <row r="48" spans="1:12" ht="83.25" hidden="1" customHeight="1" x14ac:dyDescent="0.2">
      <c r="A48" s="653">
        <v>46</v>
      </c>
      <c r="B48" s="727" t="s">
        <v>307</v>
      </c>
      <c r="C48" s="717" t="s">
        <v>807</v>
      </c>
      <c r="D48" s="684" t="s">
        <v>805</v>
      </c>
      <c r="E48" s="675" t="s">
        <v>149</v>
      </c>
      <c r="F48" s="729" t="s">
        <v>806</v>
      </c>
      <c r="G48" s="684">
        <v>97011</v>
      </c>
      <c r="H48" s="716" t="s">
        <v>303</v>
      </c>
      <c r="I48" s="728">
        <v>12</v>
      </c>
      <c r="J48" s="661" t="s">
        <v>2396</v>
      </c>
      <c r="K48" s="661" t="s">
        <v>2397</v>
      </c>
      <c r="L48" s="662" t="s">
        <v>2398</v>
      </c>
    </row>
    <row r="49" spans="1:12" s="730" customFormat="1" ht="83.25" hidden="1" customHeight="1" x14ac:dyDescent="0.2">
      <c r="A49" s="653">
        <v>47</v>
      </c>
      <c r="B49" s="727" t="s">
        <v>307</v>
      </c>
      <c r="C49" s="717" t="s">
        <v>808</v>
      </c>
      <c r="D49" s="684" t="s">
        <v>805</v>
      </c>
      <c r="E49" s="675" t="s">
        <v>809</v>
      </c>
      <c r="F49" s="729" t="s">
        <v>63</v>
      </c>
      <c r="G49" s="684">
        <v>97012</v>
      </c>
      <c r="H49" s="716" t="s">
        <v>303</v>
      </c>
      <c r="I49" s="728">
        <v>12</v>
      </c>
      <c r="J49" s="661" t="s">
        <v>2396</v>
      </c>
      <c r="K49" s="661" t="s">
        <v>2397</v>
      </c>
      <c r="L49" s="662" t="s">
        <v>2398</v>
      </c>
    </row>
    <row r="50" spans="1:12" s="483" customFormat="1" ht="83.25" hidden="1" customHeight="1" x14ac:dyDescent="0.25">
      <c r="A50" s="653">
        <v>48</v>
      </c>
      <c r="B50" s="727" t="s">
        <v>307</v>
      </c>
      <c r="C50" s="717" t="s">
        <v>810</v>
      </c>
      <c r="D50" s="684" t="s">
        <v>805</v>
      </c>
      <c r="E50" s="675" t="s">
        <v>809</v>
      </c>
      <c r="F50" s="729" t="s">
        <v>63</v>
      </c>
      <c r="G50" s="684">
        <v>97013</v>
      </c>
      <c r="H50" s="716" t="s">
        <v>303</v>
      </c>
      <c r="I50" s="728">
        <v>12</v>
      </c>
      <c r="J50" s="661" t="s">
        <v>2396</v>
      </c>
      <c r="K50" s="661" t="s">
        <v>2397</v>
      </c>
      <c r="L50" s="662" t="s">
        <v>2398</v>
      </c>
    </row>
    <row r="51" spans="1:12" s="483" customFormat="1" ht="83.25" hidden="1" customHeight="1" x14ac:dyDescent="0.25">
      <c r="A51" s="653">
        <v>49</v>
      </c>
      <c r="B51" s="727" t="s">
        <v>307</v>
      </c>
      <c r="C51" s="717" t="s">
        <v>811</v>
      </c>
      <c r="D51" s="684" t="s">
        <v>741</v>
      </c>
      <c r="E51" s="675" t="s">
        <v>742</v>
      </c>
      <c r="F51" s="729" t="s">
        <v>46</v>
      </c>
      <c r="G51" s="683" t="s">
        <v>2413</v>
      </c>
      <c r="H51" s="716" t="s">
        <v>303</v>
      </c>
      <c r="I51" s="728">
        <v>12</v>
      </c>
      <c r="J51" s="661" t="s">
        <v>2396</v>
      </c>
      <c r="K51" s="661" t="s">
        <v>2397</v>
      </c>
      <c r="L51" s="662" t="s">
        <v>2398</v>
      </c>
    </row>
    <row r="52" spans="1:12" s="483" customFormat="1" ht="83.25" hidden="1" customHeight="1" x14ac:dyDescent="0.25">
      <c r="A52" s="653">
        <v>50</v>
      </c>
      <c r="B52" s="727" t="s">
        <v>307</v>
      </c>
      <c r="C52" s="717" t="s">
        <v>812</v>
      </c>
      <c r="D52" s="683" t="s">
        <v>813</v>
      </c>
      <c r="E52" s="684" t="s">
        <v>814</v>
      </c>
      <c r="F52" s="729" t="s">
        <v>29</v>
      </c>
      <c r="G52" s="683" t="s">
        <v>2414</v>
      </c>
      <c r="H52" s="716" t="s">
        <v>303</v>
      </c>
      <c r="I52" s="728">
        <v>12</v>
      </c>
      <c r="J52" s="661" t="s">
        <v>2396</v>
      </c>
      <c r="K52" s="661" t="s">
        <v>2397</v>
      </c>
      <c r="L52" s="662" t="s">
        <v>2398</v>
      </c>
    </row>
    <row r="53" spans="1:12" s="483" customFormat="1" ht="83.25" hidden="1" customHeight="1" x14ac:dyDescent="0.25">
      <c r="A53" s="653">
        <v>51</v>
      </c>
      <c r="B53" s="727" t="s">
        <v>307</v>
      </c>
      <c r="C53" s="717" t="s">
        <v>815</v>
      </c>
      <c r="D53" s="683" t="s">
        <v>748</v>
      </c>
      <c r="E53" s="675" t="s">
        <v>109</v>
      </c>
      <c r="F53" s="729" t="s">
        <v>816</v>
      </c>
      <c r="G53" s="683" t="s">
        <v>2415</v>
      </c>
      <c r="H53" s="716" t="s">
        <v>303</v>
      </c>
      <c r="I53" s="728">
        <v>12</v>
      </c>
      <c r="J53" s="661" t="s">
        <v>2396</v>
      </c>
      <c r="K53" s="661" t="s">
        <v>2397</v>
      </c>
      <c r="L53" s="662" t="s">
        <v>2398</v>
      </c>
    </row>
    <row r="54" spans="1:12" s="483" customFormat="1" ht="83.25" hidden="1" customHeight="1" x14ac:dyDescent="0.25">
      <c r="A54" s="653">
        <v>52</v>
      </c>
      <c r="B54" s="727" t="s">
        <v>307</v>
      </c>
      <c r="C54" s="717" t="s">
        <v>821</v>
      </c>
      <c r="D54" s="684" t="s">
        <v>822</v>
      </c>
      <c r="E54" s="684" t="s">
        <v>823</v>
      </c>
      <c r="F54" s="729" t="s">
        <v>824</v>
      </c>
      <c r="G54" s="683" t="s">
        <v>2416</v>
      </c>
      <c r="H54" s="716" t="s">
        <v>303</v>
      </c>
      <c r="I54" s="728">
        <v>12</v>
      </c>
      <c r="J54" s="661" t="s">
        <v>2396</v>
      </c>
      <c r="K54" s="661" t="s">
        <v>2397</v>
      </c>
      <c r="L54" s="662" t="s">
        <v>2398</v>
      </c>
    </row>
    <row r="55" spans="1:12" s="483" customFormat="1" ht="83.25" hidden="1" customHeight="1" x14ac:dyDescent="0.25">
      <c r="A55" s="653">
        <v>53</v>
      </c>
      <c r="B55" s="727" t="s">
        <v>307</v>
      </c>
      <c r="C55" s="717" t="s">
        <v>825</v>
      </c>
      <c r="D55" s="684" t="s">
        <v>822</v>
      </c>
      <c r="E55" s="684" t="s">
        <v>823</v>
      </c>
      <c r="F55" s="729" t="s">
        <v>824</v>
      </c>
      <c r="G55" s="683" t="s">
        <v>2417</v>
      </c>
      <c r="H55" s="716" t="s">
        <v>303</v>
      </c>
      <c r="I55" s="728">
        <v>12</v>
      </c>
      <c r="J55" s="661" t="s">
        <v>2396</v>
      </c>
      <c r="K55" s="661" t="s">
        <v>2397</v>
      </c>
      <c r="L55" s="662" t="s">
        <v>2398</v>
      </c>
    </row>
    <row r="56" spans="1:12" s="483" customFormat="1" ht="83.25" hidden="1" customHeight="1" x14ac:dyDescent="0.25">
      <c r="A56" s="653">
        <v>54</v>
      </c>
      <c r="B56" s="727" t="s">
        <v>307</v>
      </c>
      <c r="C56" s="717" t="s">
        <v>826</v>
      </c>
      <c r="D56" s="684" t="s">
        <v>827</v>
      </c>
      <c r="E56" s="684" t="s">
        <v>823</v>
      </c>
      <c r="F56" s="729" t="s">
        <v>828</v>
      </c>
      <c r="G56" s="683" t="s">
        <v>2418</v>
      </c>
      <c r="H56" s="716" t="s">
        <v>303</v>
      </c>
      <c r="I56" s="728">
        <v>12</v>
      </c>
      <c r="J56" s="661" t="s">
        <v>2396</v>
      </c>
      <c r="K56" s="661" t="s">
        <v>2397</v>
      </c>
      <c r="L56" s="662" t="s">
        <v>2398</v>
      </c>
    </row>
    <row r="57" spans="1:12" s="483" customFormat="1" ht="83.25" hidden="1" customHeight="1" x14ac:dyDescent="0.25">
      <c r="A57" s="653">
        <v>55</v>
      </c>
      <c r="B57" s="727" t="s">
        <v>307</v>
      </c>
      <c r="C57" s="717" t="s">
        <v>817</v>
      </c>
      <c r="D57" s="684" t="s">
        <v>818</v>
      </c>
      <c r="E57" s="675" t="s">
        <v>819</v>
      </c>
      <c r="F57" s="729" t="s">
        <v>820</v>
      </c>
      <c r="G57" s="684">
        <v>97014</v>
      </c>
      <c r="H57" s="716" t="s">
        <v>303</v>
      </c>
      <c r="I57" s="728">
        <v>24</v>
      </c>
      <c r="J57" s="656" t="s">
        <v>2419</v>
      </c>
      <c r="K57" s="656" t="s">
        <v>2420</v>
      </c>
      <c r="L57" s="662" t="s">
        <v>2398</v>
      </c>
    </row>
    <row r="58" spans="1:12" s="483" customFormat="1" ht="78" customHeight="1" x14ac:dyDescent="0.25">
      <c r="A58" s="653">
        <v>56</v>
      </c>
      <c r="B58" s="674" t="s">
        <v>2421</v>
      </c>
      <c r="C58" s="715" t="s">
        <v>765</v>
      </c>
      <c r="D58" s="674" t="s">
        <v>766</v>
      </c>
      <c r="E58" s="674" t="s">
        <v>21</v>
      </c>
      <c r="F58" s="674" t="s">
        <v>767</v>
      </c>
      <c r="G58" s="674" t="s">
        <v>768</v>
      </c>
      <c r="H58" s="716" t="s">
        <v>303</v>
      </c>
      <c r="I58" s="685">
        <v>12</v>
      </c>
      <c r="J58" s="679" t="s">
        <v>2422</v>
      </c>
      <c r="K58" s="679" t="s">
        <v>2423</v>
      </c>
      <c r="L58" s="658" t="s">
        <v>2424</v>
      </c>
    </row>
    <row r="59" spans="1:12" s="483" customFormat="1" ht="81.75" customHeight="1" x14ac:dyDescent="0.25">
      <c r="A59" s="653">
        <v>57</v>
      </c>
      <c r="B59" s="674" t="s">
        <v>2421</v>
      </c>
      <c r="C59" s="715" t="s">
        <v>362</v>
      </c>
      <c r="D59" s="674" t="s">
        <v>363</v>
      </c>
      <c r="E59" s="674" t="s">
        <v>364</v>
      </c>
      <c r="F59" s="674" t="s">
        <v>365</v>
      </c>
      <c r="G59" s="675" t="s">
        <v>366</v>
      </c>
      <c r="H59" s="716" t="s">
        <v>303</v>
      </c>
      <c r="I59" s="685">
        <v>12</v>
      </c>
      <c r="J59" s="679" t="s">
        <v>2401</v>
      </c>
      <c r="K59" s="679" t="s">
        <v>2402</v>
      </c>
      <c r="L59" s="658" t="s">
        <v>2424</v>
      </c>
    </row>
    <row r="60" spans="1:12" s="659" customFormat="1" ht="81.75" customHeight="1" x14ac:dyDescent="0.25">
      <c r="A60" s="653">
        <v>58</v>
      </c>
      <c r="B60" s="674" t="s">
        <v>2421</v>
      </c>
      <c r="C60" s="715" t="s">
        <v>370</v>
      </c>
      <c r="D60" s="674" t="s">
        <v>363</v>
      </c>
      <c r="E60" s="674" t="s">
        <v>371</v>
      </c>
      <c r="F60" s="674" t="s">
        <v>372</v>
      </c>
      <c r="G60" s="675" t="s">
        <v>373</v>
      </c>
      <c r="H60" s="716" t="s">
        <v>303</v>
      </c>
      <c r="I60" s="685">
        <v>12</v>
      </c>
      <c r="J60" s="686" t="s">
        <v>2403</v>
      </c>
      <c r="K60" s="686" t="s">
        <v>2404</v>
      </c>
      <c r="L60" s="658" t="s">
        <v>2424</v>
      </c>
    </row>
    <row r="61" spans="1:12" s="663" customFormat="1" ht="84" customHeight="1" x14ac:dyDescent="0.25">
      <c r="A61" s="653">
        <v>59</v>
      </c>
      <c r="B61" s="674" t="s">
        <v>2421</v>
      </c>
      <c r="C61" s="715" t="s">
        <v>376</v>
      </c>
      <c r="D61" s="674" t="s">
        <v>363</v>
      </c>
      <c r="E61" s="674" t="s">
        <v>371</v>
      </c>
      <c r="F61" s="674" t="s">
        <v>372</v>
      </c>
      <c r="G61" s="675" t="s">
        <v>377</v>
      </c>
      <c r="H61" s="716" t="s">
        <v>303</v>
      </c>
      <c r="I61" s="685">
        <v>12</v>
      </c>
      <c r="J61" s="679" t="s">
        <v>2425</v>
      </c>
      <c r="K61" s="679" t="s">
        <v>2426</v>
      </c>
      <c r="L61" s="658" t="s">
        <v>2424</v>
      </c>
    </row>
    <row r="62" spans="1:12" s="663" customFormat="1" ht="81.75" customHeight="1" x14ac:dyDescent="0.25">
      <c r="A62" s="653">
        <v>60</v>
      </c>
      <c r="B62" s="674" t="s">
        <v>2421</v>
      </c>
      <c r="C62" s="715" t="s">
        <v>380</v>
      </c>
      <c r="D62" s="675" t="s">
        <v>363</v>
      </c>
      <c r="E62" s="675" t="s">
        <v>371</v>
      </c>
      <c r="F62" s="675" t="s">
        <v>381</v>
      </c>
      <c r="G62" s="675" t="s">
        <v>382</v>
      </c>
      <c r="H62" s="716" t="s">
        <v>303</v>
      </c>
      <c r="I62" s="678">
        <v>12</v>
      </c>
      <c r="J62" s="679" t="s">
        <v>2422</v>
      </c>
      <c r="K62" s="679" t="s">
        <v>2423</v>
      </c>
      <c r="L62" s="658" t="s">
        <v>2424</v>
      </c>
    </row>
    <row r="63" spans="1:12" s="663" customFormat="1" ht="78.75" customHeight="1" x14ac:dyDescent="0.25">
      <c r="A63" s="653">
        <v>61</v>
      </c>
      <c r="B63" s="674" t="s">
        <v>2427</v>
      </c>
      <c r="C63" s="715" t="s">
        <v>786</v>
      </c>
      <c r="D63" s="731" t="s">
        <v>787</v>
      </c>
      <c r="E63" s="731" t="s">
        <v>788</v>
      </c>
      <c r="F63" s="731" t="s">
        <v>789</v>
      </c>
      <c r="G63" s="731" t="s">
        <v>790</v>
      </c>
      <c r="H63" s="716" t="s">
        <v>303</v>
      </c>
      <c r="I63" s="685">
        <v>12</v>
      </c>
      <c r="J63" s="679" t="s">
        <v>2428</v>
      </c>
      <c r="K63" s="679" t="s">
        <v>2429</v>
      </c>
      <c r="L63" s="658" t="s">
        <v>2424</v>
      </c>
    </row>
    <row r="64" spans="1:12" ht="75.75" customHeight="1" x14ac:dyDescent="0.2">
      <c r="A64" s="653">
        <v>62</v>
      </c>
      <c r="B64" s="674" t="s">
        <v>2427</v>
      </c>
      <c r="C64" s="682" t="s">
        <v>791</v>
      </c>
      <c r="D64" s="732" t="s">
        <v>792</v>
      </c>
      <c r="E64" s="733" t="s">
        <v>793</v>
      </c>
      <c r="F64" s="732" t="s">
        <v>794</v>
      </c>
      <c r="G64" s="734" t="s">
        <v>795</v>
      </c>
      <c r="H64" s="716" t="s">
        <v>303</v>
      </c>
      <c r="I64" s="674" t="s">
        <v>796</v>
      </c>
      <c r="J64" s="686" t="s">
        <v>2403</v>
      </c>
      <c r="K64" s="686" t="s">
        <v>2404</v>
      </c>
      <c r="L64" s="658" t="s">
        <v>2424</v>
      </c>
    </row>
    <row r="65" spans="1:12" s="663" customFormat="1" ht="83.25" customHeight="1" x14ac:dyDescent="0.25">
      <c r="A65" s="653">
        <v>63</v>
      </c>
      <c r="B65" s="674" t="s">
        <v>2427</v>
      </c>
      <c r="C65" s="682" t="s">
        <v>2322</v>
      </c>
      <c r="D65" s="683" t="s">
        <v>787</v>
      </c>
      <c r="E65" s="683" t="s">
        <v>788</v>
      </c>
      <c r="F65" s="683" t="s">
        <v>789</v>
      </c>
      <c r="G65" s="683" t="s">
        <v>2323</v>
      </c>
      <c r="H65" s="716" t="s">
        <v>303</v>
      </c>
      <c r="I65" s="674" t="s">
        <v>796</v>
      </c>
      <c r="J65" s="686" t="s">
        <v>2403</v>
      </c>
      <c r="K65" s="686" t="s">
        <v>2404</v>
      </c>
      <c r="L65" s="662" t="s">
        <v>2398</v>
      </c>
    </row>
    <row r="66" spans="1:12" s="663" customFormat="1" ht="97.5" customHeight="1" x14ac:dyDescent="0.25">
      <c r="A66" s="653">
        <v>64</v>
      </c>
      <c r="B66" s="674" t="s">
        <v>2421</v>
      </c>
      <c r="C66" s="715" t="s">
        <v>782</v>
      </c>
      <c r="D66" s="735" t="s">
        <v>780</v>
      </c>
      <c r="E66" s="735" t="s">
        <v>149</v>
      </c>
      <c r="F66" s="735" t="s">
        <v>781</v>
      </c>
      <c r="G66" s="735">
        <v>7322786</v>
      </c>
      <c r="H66" s="716" t="s">
        <v>2430</v>
      </c>
      <c r="I66" s="685">
        <v>12</v>
      </c>
      <c r="J66" s="679" t="s">
        <v>2422</v>
      </c>
      <c r="K66" s="679" t="s">
        <v>2423</v>
      </c>
      <c r="L66" s="658" t="s">
        <v>2431</v>
      </c>
    </row>
    <row r="67" spans="1:12" s="663" customFormat="1" ht="97.5" customHeight="1" x14ac:dyDescent="0.25">
      <c r="A67" s="653">
        <v>65</v>
      </c>
      <c r="B67" s="674" t="s">
        <v>2421</v>
      </c>
      <c r="C67" s="715" t="s">
        <v>783</v>
      </c>
      <c r="D67" s="735" t="s">
        <v>780</v>
      </c>
      <c r="E67" s="735" t="s">
        <v>149</v>
      </c>
      <c r="F67" s="735" t="s">
        <v>781</v>
      </c>
      <c r="G67" s="735">
        <v>14354687</v>
      </c>
      <c r="H67" s="716" t="s">
        <v>2430</v>
      </c>
      <c r="I67" s="685">
        <v>12</v>
      </c>
      <c r="J67" s="679" t="s">
        <v>2422</v>
      </c>
      <c r="K67" s="679" t="s">
        <v>2423</v>
      </c>
      <c r="L67" s="658" t="s">
        <v>2431</v>
      </c>
    </row>
    <row r="68" spans="1:12" s="663" customFormat="1" ht="97.5" customHeight="1" x14ac:dyDescent="0.25">
      <c r="A68" s="653">
        <v>66</v>
      </c>
      <c r="B68" s="674" t="s">
        <v>2421</v>
      </c>
      <c r="C68" s="715" t="s">
        <v>784</v>
      </c>
      <c r="D68" s="735" t="s">
        <v>780</v>
      </c>
      <c r="E68" s="735" t="s">
        <v>149</v>
      </c>
      <c r="F68" s="735" t="s">
        <v>781</v>
      </c>
      <c r="G68" s="735">
        <v>14354682</v>
      </c>
      <c r="H68" s="716" t="s">
        <v>2430</v>
      </c>
      <c r="I68" s="685">
        <v>12</v>
      </c>
      <c r="J68" s="679" t="s">
        <v>2422</v>
      </c>
      <c r="K68" s="679" t="s">
        <v>2423</v>
      </c>
      <c r="L68" s="658" t="s">
        <v>2431</v>
      </c>
    </row>
    <row r="69" spans="1:12" s="663" customFormat="1" ht="101.25" customHeight="1" x14ac:dyDescent="0.25">
      <c r="A69" s="653">
        <v>67</v>
      </c>
      <c r="B69" s="674" t="s">
        <v>2421</v>
      </c>
      <c r="C69" s="715" t="s">
        <v>785</v>
      </c>
      <c r="D69" s="735" t="s">
        <v>780</v>
      </c>
      <c r="E69" s="735" t="s">
        <v>149</v>
      </c>
      <c r="F69" s="735" t="s">
        <v>781</v>
      </c>
      <c r="G69" s="735">
        <v>14354698</v>
      </c>
      <c r="H69" s="716" t="s">
        <v>2430</v>
      </c>
      <c r="I69" s="685">
        <v>12</v>
      </c>
      <c r="J69" s="679" t="s">
        <v>2422</v>
      </c>
      <c r="K69" s="679" t="s">
        <v>2423</v>
      </c>
      <c r="L69" s="658" t="s">
        <v>2431</v>
      </c>
    </row>
    <row r="70" spans="1:12" s="483" customFormat="1" ht="99.75" customHeight="1" x14ac:dyDescent="0.25">
      <c r="A70" s="653">
        <v>68</v>
      </c>
      <c r="B70" s="674" t="s">
        <v>2421</v>
      </c>
      <c r="C70" s="715" t="s">
        <v>750</v>
      </c>
      <c r="D70" s="674" t="s">
        <v>751</v>
      </c>
      <c r="E70" s="674" t="s">
        <v>752</v>
      </c>
      <c r="F70" s="674" t="s">
        <v>753</v>
      </c>
      <c r="G70" s="674" t="s">
        <v>754</v>
      </c>
      <c r="H70" s="674" t="s">
        <v>2432</v>
      </c>
      <c r="I70" s="685">
        <v>6</v>
      </c>
      <c r="J70" s="686" t="s">
        <v>375</v>
      </c>
      <c r="K70" s="686" t="s">
        <v>2433</v>
      </c>
      <c r="L70" s="658" t="s">
        <v>2434</v>
      </c>
    </row>
    <row r="71" spans="1:12" s="483" customFormat="1" ht="105.75" customHeight="1" x14ac:dyDescent="0.25">
      <c r="A71" s="653">
        <v>69</v>
      </c>
      <c r="B71" s="674" t="s">
        <v>2421</v>
      </c>
      <c r="C71" s="715" t="s">
        <v>755</v>
      </c>
      <c r="D71" s="674" t="s">
        <v>751</v>
      </c>
      <c r="E71" s="674" t="s">
        <v>752</v>
      </c>
      <c r="F71" s="674" t="s">
        <v>753</v>
      </c>
      <c r="G71" s="674" t="s">
        <v>756</v>
      </c>
      <c r="H71" s="674" t="s">
        <v>2432</v>
      </c>
      <c r="I71" s="685">
        <v>6</v>
      </c>
      <c r="J71" s="686" t="s">
        <v>375</v>
      </c>
      <c r="K71" s="686" t="s">
        <v>2433</v>
      </c>
      <c r="L71" s="658" t="s">
        <v>2434</v>
      </c>
    </row>
    <row r="72" spans="1:12" s="483" customFormat="1" ht="105.75" customHeight="1" x14ac:dyDescent="0.25">
      <c r="A72" s="653">
        <v>70</v>
      </c>
      <c r="B72" s="674" t="s">
        <v>2421</v>
      </c>
      <c r="C72" s="715" t="s">
        <v>757</v>
      </c>
      <c r="D72" s="674" t="s">
        <v>751</v>
      </c>
      <c r="E72" s="674" t="s">
        <v>752</v>
      </c>
      <c r="F72" s="674" t="s">
        <v>753</v>
      </c>
      <c r="G72" s="674" t="s">
        <v>758</v>
      </c>
      <c r="H72" s="674" t="s">
        <v>2432</v>
      </c>
      <c r="I72" s="685">
        <v>6</v>
      </c>
      <c r="J72" s="686" t="s">
        <v>375</v>
      </c>
      <c r="K72" s="686" t="s">
        <v>2433</v>
      </c>
      <c r="L72" s="658" t="s">
        <v>2434</v>
      </c>
    </row>
    <row r="73" spans="1:12" s="483" customFormat="1" ht="104.25" customHeight="1" x14ac:dyDescent="0.25">
      <c r="A73" s="653">
        <v>71</v>
      </c>
      <c r="B73" s="674" t="s">
        <v>2421</v>
      </c>
      <c r="C73" s="715" t="s">
        <v>759</v>
      </c>
      <c r="D73" s="674" t="s">
        <v>751</v>
      </c>
      <c r="E73" s="674" t="s">
        <v>752</v>
      </c>
      <c r="F73" s="674" t="s">
        <v>753</v>
      </c>
      <c r="G73" s="674" t="s">
        <v>760</v>
      </c>
      <c r="H73" s="674" t="s">
        <v>2432</v>
      </c>
      <c r="I73" s="685">
        <v>6</v>
      </c>
      <c r="J73" s="686" t="s">
        <v>375</v>
      </c>
      <c r="K73" s="686" t="s">
        <v>2433</v>
      </c>
      <c r="L73" s="658" t="s">
        <v>2434</v>
      </c>
    </row>
    <row r="74" spans="1:12" s="483" customFormat="1" ht="104.25" customHeight="1" x14ac:dyDescent="0.25">
      <c r="A74" s="653">
        <v>72</v>
      </c>
      <c r="B74" s="674" t="s">
        <v>2421</v>
      </c>
      <c r="C74" s="715" t="s">
        <v>761</v>
      </c>
      <c r="D74" s="674" t="s">
        <v>751</v>
      </c>
      <c r="E74" s="674" t="s">
        <v>752</v>
      </c>
      <c r="F74" s="674" t="s">
        <v>753</v>
      </c>
      <c r="G74" s="675" t="s">
        <v>762</v>
      </c>
      <c r="H74" s="674" t="s">
        <v>2432</v>
      </c>
      <c r="I74" s="685">
        <v>6</v>
      </c>
      <c r="J74" s="679" t="s">
        <v>2435</v>
      </c>
      <c r="K74" s="679" t="s">
        <v>2380</v>
      </c>
      <c r="L74" s="658" t="s">
        <v>2434</v>
      </c>
    </row>
    <row r="75" spans="1:12" s="663" customFormat="1" ht="101.25" customHeight="1" x14ac:dyDescent="0.25">
      <c r="A75" s="653">
        <v>73</v>
      </c>
      <c r="B75" s="674" t="s">
        <v>2421</v>
      </c>
      <c r="C75" s="715" t="s">
        <v>763</v>
      </c>
      <c r="D75" s="674" t="s">
        <v>751</v>
      </c>
      <c r="E75" s="674" t="s">
        <v>752</v>
      </c>
      <c r="F75" s="674" t="s">
        <v>753</v>
      </c>
      <c r="G75" s="675" t="s">
        <v>764</v>
      </c>
      <c r="H75" s="674" t="s">
        <v>2432</v>
      </c>
      <c r="I75" s="685">
        <v>6</v>
      </c>
      <c r="J75" s="679" t="s">
        <v>2435</v>
      </c>
      <c r="K75" s="679" t="s">
        <v>2380</v>
      </c>
      <c r="L75" s="658" t="s">
        <v>2434</v>
      </c>
    </row>
    <row r="76" spans="1:12" s="483" customFormat="1" ht="102.75" customHeight="1" x14ac:dyDescent="0.25">
      <c r="A76" s="736">
        <v>74</v>
      </c>
      <c r="B76" s="737" t="s">
        <v>2421</v>
      </c>
      <c r="C76" s="738" t="s">
        <v>770</v>
      </c>
      <c r="D76" s="737" t="s">
        <v>771</v>
      </c>
      <c r="E76" s="737" t="s">
        <v>149</v>
      </c>
      <c r="F76" s="737" t="s">
        <v>772</v>
      </c>
      <c r="G76" s="737" t="s">
        <v>773</v>
      </c>
      <c r="H76" s="737" t="s">
        <v>2436</v>
      </c>
      <c r="I76" s="739">
        <v>12</v>
      </c>
      <c r="J76" s="740" t="s">
        <v>2437</v>
      </c>
      <c r="K76" s="740" t="s">
        <v>2438</v>
      </c>
      <c r="L76" s="741" t="s">
        <v>2439</v>
      </c>
    </row>
    <row r="77" spans="1:12" s="483" customFormat="1" ht="102.75" customHeight="1" x14ac:dyDescent="0.25">
      <c r="A77" s="736">
        <v>75</v>
      </c>
      <c r="B77" s="737" t="s">
        <v>2421</v>
      </c>
      <c r="C77" s="738" t="s">
        <v>774</v>
      </c>
      <c r="D77" s="737" t="s">
        <v>775</v>
      </c>
      <c r="E77" s="737" t="s">
        <v>776</v>
      </c>
      <c r="F77" s="737" t="s">
        <v>777</v>
      </c>
      <c r="G77" s="737" t="s">
        <v>778</v>
      </c>
      <c r="H77" s="737" t="s">
        <v>2436</v>
      </c>
      <c r="I77" s="739">
        <v>12</v>
      </c>
      <c r="J77" s="740" t="s">
        <v>2440</v>
      </c>
      <c r="K77" s="740" t="s">
        <v>2441</v>
      </c>
      <c r="L77" s="741" t="s">
        <v>2439</v>
      </c>
    </row>
    <row r="82" spans="1:13" s="711" customFormat="1" ht="18.75" customHeight="1" x14ac:dyDescent="0.25">
      <c r="A82" s="705"/>
      <c r="B82" s="696" t="s">
        <v>1126</v>
      </c>
      <c r="C82" s="697"/>
      <c r="D82" s="706"/>
      <c r="E82" s="707"/>
      <c r="F82" s="707"/>
      <c r="G82" s="707"/>
      <c r="H82" s="708"/>
      <c r="I82" s="708"/>
      <c r="J82" s="708"/>
      <c r="K82" s="709"/>
      <c r="L82" s="710"/>
      <c r="M82" s="705"/>
    </row>
    <row r="83" spans="1:13" s="711" customFormat="1" ht="21.75" customHeight="1" x14ac:dyDescent="0.25">
      <c r="A83" s="705"/>
      <c r="B83" s="696" t="s">
        <v>1127</v>
      </c>
      <c r="C83" s="697"/>
      <c r="D83" s="706"/>
      <c r="E83" s="707"/>
      <c r="F83" s="707"/>
      <c r="G83" s="707"/>
      <c r="H83" s="708"/>
      <c r="I83" s="708"/>
      <c r="J83" s="708"/>
      <c r="K83" s="709"/>
      <c r="L83" s="710"/>
      <c r="M83" s="705"/>
    </row>
    <row r="84" spans="1:13" s="711" customFormat="1" ht="21.75" customHeight="1" x14ac:dyDescent="0.25">
      <c r="A84" s="705"/>
      <c r="B84" s="696" t="s">
        <v>1128</v>
      </c>
      <c r="C84" s="697"/>
      <c r="D84" s="706"/>
      <c r="E84" s="707"/>
      <c r="F84" s="707"/>
      <c r="G84" s="707"/>
      <c r="H84" s="708"/>
      <c r="I84" s="708"/>
      <c r="J84" s="708"/>
      <c r="K84" s="709"/>
      <c r="L84" s="710"/>
      <c r="M84" s="705"/>
    </row>
    <row r="85" spans="1:13" s="711" customFormat="1" ht="22.5" customHeight="1" x14ac:dyDescent="0.25">
      <c r="A85" s="705"/>
      <c r="B85" s="696" t="s">
        <v>1129</v>
      </c>
      <c r="C85" s="697"/>
      <c r="D85" s="706"/>
      <c r="E85" s="707"/>
      <c r="F85" s="707"/>
      <c r="G85" s="707"/>
      <c r="H85" s="708"/>
      <c r="I85" s="708"/>
      <c r="J85" s="708"/>
      <c r="K85" s="709"/>
      <c r="L85" s="710"/>
      <c r="M85" s="705"/>
    </row>
    <row r="86" spans="1:13" s="711" customFormat="1" ht="24" customHeight="1" x14ac:dyDescent="0.25">
      <c r="A86" s="705"/>
      <c r="B86" s="696" t="s">
        <v>1130</v>
      </c>
      <c r="C86" s="697"/>
      <c r="D86" s="706"/>
      <c r="E86" s="707"/>
      <c r="F86" s="707"/>
      <c r="G86" s="707"/>
      <c r="H86" s="708"/>
      <c r="I86" s="708"/>
      <c r="J86" s="708"/>
      <c r="K86" s="709"/>
      <c r="L86" s="710"/>
      <c r="M86" s="705"/>
    </row>
  </sheetData>
  <autoFilter ref="A2:L77" xr:uid="{A8D9F4EE-D622-4695-A61A-5B2AD5BE4A4D}">
    <filterColumn colId="2">
      <filters>
        <filter val="W1-16GC0002"/>
        <filter val="W1-16GC0005"/>
        <filter val="W1-16GC0008"/>
        <filter val="W1-16GC0011"/>
        <filter val="W1-16GC0014"/>
        <filter val="W1-16GC0016"/>
        <filter val="W1-16GC0017"/>
        <filter val="W1-16GC0018"/>
        <filter val="W1-16GC0020"/>
        <filter val="W1-16GC0021"/>
        <filter val="W1-16GC0022"/>
        <filter val="W1-16GC0023"/>
        <filter val="W1-16GC0068"/>
        <filter val="W1-16GC0088"/>
        <filter val="W1-16GC0089"/>
        <filter val="W1-16GC0090"/>
        <filter val="W1-16GC0091"/>
        <filter val="W1-17GC0122"/>
        <filter val="W1-18GC0150"/>
        <filter val="W1-19GC0152"/>
      </filters>
    </filterColumn>
  </autoFilter>
  <printOptions horizontalCentered="1" gridLinesSet="0"/>
  <pageMargins left="0.23622047244094491" right="0.15748031496062992" top="0.39370078740157483" bottom="0.39370078740157483" header="0.19685039370078741" footer="0.23622047244094491"/>
  <pageSetup paperSize="9" scale="60" fitToWidth="4" orientation="landscape" r:id="rId1"/>
  <headerFooter alignWithMargins="0">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dimension ref="A1:IU91"/>
  <sheetViews>
    <sheetView showGridLines="0" zoomScale="85" zoomScaleNormal="85" workbookViewId="0">
      <selection activeCell="K9" sqref="D9:K9"/>
    </sheetView>
  </sheetViews>
  <sheetFormatPr defaultColWidth="12.42578125" defaultRowHeight="12.75" x14ac:dyDescent="0.2"/>
  <cols>
    <col min="1" max="1" width="6" style="56" customWidth="1"/>
    <col min="2" max="2" width="16.7109375" style="57" customWidth="1"/>
    <col min="3" max="3" width="19.42578125" style="57" customWidth="1"/>
    <col min="4" max="4" width="27" style="57" customWidth="1"/>
    <col min="5" max="5" width="20.7109375" style="56" customWidth="1"/>
    <col min="6" max="6" width="17.85546875" style="56" customWidth="1"/>
    <col min="7" max="7" width="20" style="56" customWidth="1"/>
    <col min="8" max="8" width="23.28515625" style="19" customWidth="1"/>
    <col min="9" max="9" width="16.140625" style="58" customWidth="1"/>
    <col min="10" max="10" width="17.7109375" style="59" customWidth="1"/>
    <col min="11" max="11" width="15.7109375" style="60" customWidth="1"/>
    <col min="12" max="12" width="36.42578125" style="61" customWidth="1"/>
    <col min="13" max="256" width="12.42578125" style="57"/>
    <col min="257" max="257" width="6" style="57" customWidth="1"/>
    <col min="258" max="258" width="16.7109375" style="57" customWidth="1"/>
    <col min="259" max="259" width="19.42578125" style="57" customWidth="1"/>
    <col min="260" max="260" width="27" style="57" customWidth="1"/>
    <col min="261" max="261" width="20.7109375" style="57" customWidth="1"/>
    <col min="262" max="262" width="17.85546875" style="57" customWidth="1"/>
    <col min="263" max="263" width="20" style="57" customWidth="1"/>
    <col min="264" max="264" width="23.28515625" style="57" customWidth="1"/>
    <col min="265" max="265" width="16.140625" style="57" customWidth="1"/>
    <col min="266" max="266" width="17.7109375" style="57" customWidth="1"/>
    <col min="267" max="267" width="15.7109375" style="57" customWidth="1"/>
    <col min="268" max="268" width="29" style="57" customWidth="1"/>
    <col min="269" max="512" width="12.42578125" style="57"/>
    <col min="513" max="513" width="6" style="57" customWidth="1"/>
    <col min="514" max="514" width="16.7109375" style="57" customWidth="1"/>
    <col min="515" max="515" width="19.42578125" style="57" customWidth="1"/>
    <col min="516" max="516" width="27" style="57" customWidth="1"/>
    <col min="517" max="517" width="20.7109375" style="57" customWidth="1"/>
    <col min="518" max="518" width="17.85546875" style="57" customWidth="1"/>
    <col min="519" max="519" width="20" style="57" customWidth="1"/>
    <col min="520" max="520" width="23.28515625" style="57" customWidth="1"/>
    <col min="521" max="521" width="16.140625" style="57" customWidth="1"/>
    <col min="522" max="522" width="17.7109375" style="57" customWidth="1"/>
    <col min="523" max="523" width="15.7109375" style="57" customWidth="1"/>
    <col min="524" max="524" width="29" style="57" customWidth="1"/>
    <col min="525" max="768" width="12.42578125" style="57"/>
    <col min="769" max="769" width="6" style="57" customWidth="1"/>
    <col min="770" max="770" width="16.7109375" style="57" customWidth="1"/>
    <col min="771" max="771" width="19.42578125" style="57" customWidth="1"/>
    <col min="772" max="772" width="27" style="57" customWidth="1"/>
    <col min="773" max="773" width="20.7109375" style="57" customWidth="1"/>
    <col min="774" max="774" width="17.85546875" style="57" customWidth="1"/>
    <col min="775" max="775" width="20" style="57" customWidth="1"/>
    <col min="776" max="776" width="23.28515625" style="57" customWidth="1"/>
    <col min="777" max="777" width="16.140625" style="57" customWidth="1"/>
    <col min="778" max="778" width="17.7109375" style="57" customWidth="1"/>
    <col min="779" max="779" width="15.7109375" style="57" customWidth="1"/>
    <col min="780" max="780" width="29" style="57" customWidth="1"/>
    <col min="781" max="1024" width="12.42578125" style="57"/>
    <col min="1025" max="1025" width="6" style="57" customWidth="1"/>
    <col min="1026" max="1026" width="16.7109375" style="57" customWidth="1"/>
    <col min="1027" max="1027" width="19.42578125" style="57" customWidth="1"/>
    <col min="1028" max="1028" width="27" style="57" customWidth="1"/>
    <col min="1029" max="1029" width="20.7109375" style="57" customWidth="1"/>
    <col min="1030" max="1030" width="17.85546875" style="57" customWidth="1"/>
    <col min="1031" max="1031" width="20" style="57" customWidth="1"/>
    <col min="1032" max="1032" width="23.28515625" style="57" customWidth="1"/>
    <col min="1033" max="1033" width="16.140625" style="57" customWidth="1"/>
    <col min="1034" max="1034" width="17.7109375" style="57" customWidth="1"/>
    <col min="1035" max="1035" width="15.7109375" style="57" customWidth="1"/>
    <col min="1036" max="1036" width="29" style="57" customWidth="1"/>
    <col min="1037" max="1280" width="12.42578125" style="57"/>
    <col min="1281" max="1281" width="6" style="57" customWidth="1"/>
    <col min="1282" max="1282" width="16.7109375" style="57" customWidth="1"/>
    <col min="1283" max="1283" width="19.42578125" style="57" customWidth="1"/>
    <col min="1284" max="1284" width="27" style="57" customWidth="1"/>
    <col min="1285" max="1285" width="20.7109375" style="57" customWidth="1"/>
    <col min="1286" max="1286" width="17.85546875" style="57" customWidth="1"/>
    <col min="1287" max="1287" width="20" style="57" customWidth="1"/>
    <col min="1288" max="1288" width="23.28515625" style="57" customWidth="1"/>
    <col min="1289" max="1289" width="16.140625" style="57" customWidth="1"/>
    <col min="1290" max="1290" width="17.7109375" style="57" customWidth="1"/>
    <col min="1291" max="1291" width="15.7109375" style="57" customWidth="1"/>
    <col min="1292" max="1292" width="29" style="57" customWidth="1"/>
    <col min="1293" max="1536" width="12.42578125" style="57"/>
    <col min="1537" max="1537" width="6" style="57" customWidth="1"/>
    <col min="1538" max="1538" width="16.7109375" style="57" customWidth="1"/>
    <col min="1539" max="1539" width="19.42578125" style="57" customWidth="1"/>
    <col min="1540" max="1540" width="27" style="57" customWidth="1"/>
    <col min="1541" max="1541" width="20.7109375" style="57" customWidth="1"/>
    <col min="1542" max="1542" width="17.85546875" style="57" customWidth="1"/>
    <col min="1543" max="1543" width="20" style="57" customWidth="1"/>
    <col min="1544" max="1544" width="23.28515625" style="57" customWidth="1"/>
    <col min="1545" max="1545" width="16.140625" style="57" customWidth="1"/>
    <col min="1546" max="1546" width="17.7109375" style="57" customWidth="1"/>
    <col min="1547" max="1547" width="15.7109375" style="57" customWidth="1"/>
    <col min="1548" max="1548" width="29" style="57" customWidth="1"/>
    <col min="1549" max="1792" width="12.42578125" style="57"/>
    <col min="1793" max="1793" width="6" style="57" customWidth="1"/>
    <col min="1794" max="1794" width="16.7109375" style="57" customWidth="1"/>
    <col min="1795" max="1795" width="19.42578125" style="57" customWidth="1"/>
    <col min="1796" max="1796" width="27" style="57" customWidth="1"/>
    <col min="1797" max="1797" width="20.7109375" style="57" customWidth="1"/>
    <col min="1798" max="1798" width="17.85546875" style="57" customWidth="1"/>
    <col min="1799" max="1799" width="20" style="57" customWidth="1"/>
    <col min="1800" max="1800" width="23.28515625" style="57" customWidth="1"/>
    <col min="1801" max="1801" width="16.140625" style="57" customWidth="1"/>
    <col min="1802" max="1802" width="17.7109375" style="57" customWidth="1"/>
    <col min="1803" max="1803" width="15.7109375" style="57" customWidth="1"/>
    <col min="1804" max="1804" width="29" style="57" customWidth="1"/>
    <col min="1805" max="2048" width="12.42578125" style="57"/>
    <col min="2049" max="2049" width="6" style="57" customWidth="1"/>
    <col min="2050" max="2050" width="16.7109375" style="57" customWidth="1"/>
    <col min="2051" max="2051" width="19.42578125" style="57" customWidth="1"/>
    <col min="2052" max="2052" width="27" style="57" customWidth="1"/>
    <col min="2053" max="2053" width="20.7109375" style="57" customWidth="1"/>
    <col min="2054" max="2054" width="17.85546875" style="57" customWidth="1"/>
    <col min="2055" max="2055" width="20" style="57" customWidth="1"/>
    <col min="2056" max="2056" width="23.28515625" style="57" customWidth="1"/>
    <col min="2057" max="2057" width="16.140625" style="57" customWidth="1"/>
    <col min="2058" max="2058" width="17.7109375" style="57" customWidth="1"/>
    <col min="2059" max="2059" width="15.7109375" style="57" customWidth="1"/>
    <col min="2060" max="2060" width="29" style="57" customWidth="1"/>
    <col min="2061" max="2304" width="12.42578125" style="57"/>
    <col min="2305" max="2305" width="6" style="57" customWidth="1"/>
    <col min="2306" max="2306" width="16.7109375" style="57" customWidth="1"/>
    <col min="2307" max="2307" width="19.42578125" style="57" customWidth="1"/>
    <col min="2308" max="2308" width="27" style="57" customWidth="1"/>
    <col min="2309" max="2309" width="20.7109375" style="57" customWidth="1"/>
    <col min="2310" max="2310" width="17.85546875" style="57" customWidth="1"/>
    <col min="2311" max="2311" width="20" style="57" customWidth="1"/>
    <col min="2312" max="2312" width="23.28515625" style="57" customWidth="1"/>
    <col min="2313" max="2313" width="16.140625" style="57" customWidth="1"/>
    <col min="2314" max="2314" width="17.7109375" style="57" customWidth="1"/>
    <col min="2315" max="2315" width="15.7109375" style="57" customWidth="1"/>
    <col min="2316" max="2316" width="29" style="57" customWidth="1"/>
    <col min="2317" max="2560" width="12.42578125" style="57"/>
    <col min="2561" max="2561" width="6" style="57" customWidth="1"/>
    <col min="2562" max="2562" width="16.7109375" style="57" customWidth="1"/>
    <col min="2563" max="2563" width="19.42578125" style="57" customWidth="1"/>
    <col min="2564" max="2564" width="27" style="57" customWidth="1"/>
    <col min="2565" max="2565" width="20.7109375" style="57" customWidth="1"/>
    <col min="2566" max="2566" width="17.85546875" style="57" customWidth="1"/>
    <col min="2567" max="2567" width="20" style="57" customWidth="1"/>
    <col min="2568" max="2568" width="23.28515625" style="57" customWidth="1"/>
    <col min="2569" max="2569" width="16.140625" style="57" customWidth="1"/>
    <col min="2570" max="2570" width="17.7109375" style="57" customWidth="1"/>
    <col min="2571" max="2571" width="15.7109375" style="57" customWidth="1"/>
    <col min="2572" max="2572" width="29" style="57" customWidth="1"/>
    <col min="2573" max="2816" width="12.42578125" style="57"/>
    <col min="2817" max="2817" width="6" style="57" customWidth="1"/>
    <col min="2818" max="2818" width="16.7109375" style="57" customWidth="1"/>
    <col min="2819" max="2819" width="19.42578125" style="57" customWidth="1"/>
    <col min="2820" max="2820" width="27" style="57" customWidth="1"/>
    <col min="2821" max="2821" width="20.7109375" style="57" customWidth="1"/>
    <col min="2822" max="2822" width="17.85546875" style="57" customWidth="1"/>
    <col min="2823" max="2823" width="20" style="57" customWidth="1"/>
    <col min="2824" max="2824" width="23.28515625" style="57" customWidth="1"/>
    <col min="2825" max="2825" width="16.140625" style="57" customWidth="1"/>
    <col min="2826" max="2826" width="17.7109375" style="57" customWidth="1"/>
    <col min="2827" max="2827" width="15.7109375" style="57" customWidth="1"/>
    <col min="2828" max="2828" width="29" style="57" customWidth="1"/>
    <col min="2829" max="3072" width="12.42578125" style="57"/>
    <col min="3073" max="3073" width="6" style="57" customWidth="1"/>
    <col min="3074" max="3074" width="16.7109375" style="57" customWidth="1"/>
    <col min="3075" max="3075" width="19.42578125" style="57" customWidth="1"/>
    <col min="3076" max="3076" width="27" style="57" customWidth="1"/>
    <col min="3077" max="3077" width="20.7109375" style="57" customWidth="1"/>
    <col min="3078" max="3078" width="17.85546875" style="57" customWidth="1"/>
    <col min="3079" max="3079" width="20" style="57" customWidth="1"/>
    <col min="3080" max="3080" width="23.28515625" style="57" customWidth="1"/>
    <col min="3081" max="3081" width="16.140625" style="57" customWidth="1"/>
    <col min="3082" max="3082" width="17.7109375" style="57" customWidth="1"/>
    <col min="3083" max="3083" width="15.7109375" style="57" customWidth="1"/>
    <col min="3084" max="3084" width="29" style="57" customWidth="1"/>
    <col min="3085" max="3328" width="12.42578125" style="57"/>
    <col min="3329" max="3329" width="6" style="57" customWidth="1"/>
    <col min="3330" max="3330" width="16.7109375" style="57" customWidth="1"/>
    <col min="3331" max="3331" width="19.42578125" style="57" customWidth="1"/>
    <col min="3332" max="3332" width="27" style="57" customWidth="1"/>
    <col min="3333" max="3333" width="20.7109375" style="57" customWidth="1"/>
    <col min="3334" max="3334" width="17.85546875" style="57" customWidth="1"/>
    <col min="3335" max="3335" width="20" style="57" customWidth="1"/>
    <col min="3336" max="3336" width="23.28515625" style="57" customWidth="1"/>
    <col min="3337" max="3337" width="16.140625" style="57" customWidth="1"/>
    <col min="3338" max="3338" width="17.7109375" style="57" customWidth="1"/>
    <col min="3339" max="3339" width="15.7109375" style="57" customWidth="1"/>
    <col min="3340" max="3340" width="29" style="57" customWidth="1"/>
    <col min="3341" max="3584" width="12.42578125" style="57"/>
    <col min="3585" max="3585" width="6" style="57" customWidth="1"/>
    <col min="3586" max="3586" width="16.7109375" style="57" customWidth="1"/>
    <col min="3587" max="3587" width="19.42578125" style="57" customWidth="1"/>
    <col min="3588" max="3588" width="27" style="57" customWidth="1"/>
    <col min="3589" max="3589" width="20.7109375" style="57" customWidth="1"/>
    <col min="3590" max="3590" width="17.85546875" style="57" customWidth="1"/>
    <col min="3591" max="3591" width="20" style="57" customWidth="1"/>
    <col min="3592" max="3592" width="23.28515625" style="57" customWidth="1"/>
    <col min="3593" max="3593" width="16.140625" style="57" customWidth="1"/>
    <col min="3594" max="3594" width="17.7109375" style="57" customWidth="1"/>
    <col min="3595" max="3595" width="15.7109375" style="57" customWidth="1"/>
    <col min="3596" max="3596" width="29" style="57" customWidth="1"/>
    <col min="3597" max="3840" width="12.42578125" style="57"/>
    <col min="3841" max="3841" width="6" style="57" customWidth="1"/>
    <col min="3842" max="3842" width="16.7109375" style="57" customWidth="1"/>
    <col min="3843" max="3843" width="19.42578125" style="57" customWidth="1"/>
    <col min="3844" max="3844" width="27" style="57" customWidth="1"/>
    <col min="3845" max="3845" width="20.7109375" style="57" customWidth="1"/>
    <col min="3846" max="3846" width="17.85546875" style="57" customWidth="1"/>
    <col min="3847" max="3847" width="20" style="57" customWidth="1"/>
    <col min="3848" max="3848" width="23.28515625" style="57" customWidth="1"/>
    <col min="3849" max="3849" width="16.140625" style="57" customWidth="1"/>
    <col min="3850" max="3850" width="17.7109375" style="57" customWidth="1"/>
    <col min="3851" max="3851" width="15.7109375" style="57" customWidth="1"/>
    <col min="3852" max="3852" width="29" style="57" customWidth="1"/>
    <col min="3853" max="4096" width="12.42578125" style="57"/>
    <col min="4097" max="4097" width="6" style="57" customWidth="1"/>
    <col min="4098" max="4098" width="16.7109375" style="57" customWidth="1"/>
    <col min="4099" max="4099" width="19.42578125" style="57" customWidth="1"/>
    <col min="4100" max="4100" width="27" style="57" customWidth="1"/>
    <col min="4101" max="4101" width="20.7109375" style="57" customWidth="1"/>
    <col min="4102" max="4102" width="17.85546875" style="57" customWidth="1"/>
    <col min="4103" max="4103" width="20" style="57" customWidth="1"/>
    <col min="4104" max="4104" width="23.28515625" style="57" customWidth="1"/>
    <col min="4105" max="4105" width="16.140625" style="57" customWidth="1"/>
    <col min="4106" max="4106" width="17.7109375" style="57" customWidth="1"/>
    <col min="4107" max="4107" width="15.7109375" style="57" customWidth="1"/>
    <col min="4108" max="4108" width="29" style="57" customWidth="1"/>
    <col min="4109" max="4352" width="12.42578125" style="57"/>
    <col min="4353" max="4353" width="6" style="57" customWidth="1"/>
    <col min="4354" max="4354" width="16.7109375" style="57" customWidth="1"/>
    <col min="4355" max="4355" width="19.42578125" style="57" customWidth="1"/>
    <col min="4356" max="4356" width="27" style="57" customWidth="1"/>
    <col min="4357" max="4357" width="20.7109375" style="57" customWidth="1"/>
    <col min="4358" max="4358" width="17.85546875" style="57" customWidth="1"/>
    <col min="4359" max="4359" width="20" style="57" customWidth="1"/>
    <col min="4360" max="4360" width="23.28515625" style="57" customWidth="1"/>
    <col min="4361" max="4361" width="16.140625" style="57" customWidth="1"/>
    <col min="4362" max="4362" width="17.7109375" style="57" customWidth="1"/>
    <col min="4363" max="4363" width="15.7109375" style="57" customWidth="1"/>
    <col min="4364" max="4364" width="29" style="57" customWidth="1"/>
    <col min="4365" max="4608" width="12.42578125" style="57"/>
    <col min="4609" max="4609" width="6" style="57" customWidth="1"/>
    <col min="4610" max="4610" width="16.7109375" style="57" customWidth="1"/>
    <col min="4611" max="4611" width="19.42578125" style="57" customWidth="1"/>
    <col min="4612" max="4612" width="27" style="57" customWidth="1"/>
    <col min="4613" max="4613" width="20.7109375" style="57" customWidth="1"/>
    <col min="4614" max="4614" width="17.85546875" style="57" customWidth="1"/>
    <col min="4615" max="4615" width="20" style="57" customWidth="1"/>
    <col min="4616" max="4616" width="23.28515625" style="57" customWidth="1"/>
    <col min="4617" max="4617" width="16.140625" style="57" customWidth="1"/>
    <col min="4618" max="4618" width="17.7109375" style="57" customWidth="1"/>
    <col min="4619" max="4619" width="15.7109375" style="57" customWidth="1"/>
    <col min="4620" max="4620" width="29" style="57" customWidth="1"/>
    <col min="4621" max="4864" width="12.42578125" style="57"/>
    <col min="4865" max="4865" width="6" style="57" customWidth="1"/>
    <col min="4866" max="4866" width="16.7109375" style="57" customWidth="1"/>
    <col min="4867" max="4867" width="19.42578125" style="57" customWidth="1"/>
    <col min="4868" max="4868" width="27" style="57" customWidth="1"/>
    <col min="4869" max="4869" width="20.7109375" style="57" customWidth="1"/>
    <col min="4870" max="4870" width="17.85546875" style="57" customWidth="1"/>
    <col min="4871" max="4871" width="20" style="57" customWidth="1"/>
    <col min="4872" max="4872" width="23.28515625" style="57" customWidth="1"/>
    <col min="4873" max="4873" width="16.140625" style="57" customWidth="1"/>
    <col min="4874" max="4874" width="17.7109375" style="57" customWidth="1"/>
    <col min="4875" max="4875" width="15.7109375" style="57" customWidth="1"/>
    <col min="4876" max="4876" width="29" style="57" customWidth="1"/>
    <col min="4877" max="5120" width="12.42578125" style="57"/>
    <col min="5121" max="5121" width="6" style="57" customWidth="1"/>
    <col min="5122" max="5122" width="16.7109375" style="57" customWidth="1"/>
    <col min="5123" max="5123" width="19.42578125" style="57" customWidth="1"/>
    <col min="5124" max="5124" width="27" style="57" customWidth="1"/>
    <col min="5125" max="5125" width="20.7109375" style="57" customWidth="1"/>
    <col min="5126" max="5126" width="17.85546875" style="57" customWidth="1"/>
    <col min="5127" max="5127" width="20" style="57" customWidth="1"/>
    <col min="5128" max="5128" width="23.28515625" style="57" customWidth="1"/>
    <col min="5129" max="5129" width="16.140625" style="57" customWidth="1"/>
    <col min="5130" max="5130" width="17.7109375" style="57" customWidth="1"/>
    <col min="5131" max="5131" width="15.7109375" style="57" customWidth="1"/>
    <col min="5132" max="5132" width="29" style="57" customWidth="1"/>
    <col min="5133" max="5376" width="12.42578125" style="57"/>
    <col min="5377" max="5377" width="6" style="57" customWidth="1"/>
    <col min="5378" max="5378" width="16.7109375" style="57" customWidth="1"/>
    <col min="5379" max="5379" width="19.42578125" style="57" customWidth="1"/>
    <col min="5380" max="5380" width="27" style="57" customWidth="1"/>
    <col min="5381" max="5381" width="20.7109375" style="57" customWidth="1"/>
    <col min="5382" max="5382" width="17.85546875" style="57" customWidth="1"/>
    <col min="5383" max="5383" width="20" style="57" customWidth="1"/>
    <col min="5384" max="5384" width="23.28515625" style="57" customWidth="1"/>
    <col min="5385" max="5385" width="16.140625" style="57" customWidth="1"/>
    <col min="5386" max="5386" width="17.7109375" style="57" customWidth="1"/>
    <col min="5387" max="5387" width="15.7109375" style="57" customWidth="1"/>
    <col min="5388" max="5388" width="29" style="57" customWidth="1"/>
    <col min="5389" max="5632" width="12.42578125" style="57"/>
    <col min="5633" max="5633" width="6" style="57" customWidth="1"/>
    <col min="5634" max="5634" width="16.7109375" style="57" customWidth="1"/>
    <col min="5635" max="5635" width="19.42578125" style="57" customWidth="1"/>
    <col min="5636" max="5636" width="27" style="57" customWidth="1"/>
    <col min="5637" max="5637" width="20.7109375" style="57" customWidth="1"/>
    <col min="5638" max="5638" width="17.85546875" style="57" customWidth="1"/>
    <col min="5639" max="5639" width="20" style="57" customWidth="1"/>
    <col min="5640" max="5640" width="23.28515625" style="57" customWidth="1"/>
    <col min="5641" max="5641" width="16.140625" style="57" customWidth="1"/>
    <col min="5642" max="5642" width="17.7109375" style="57" customWidth="1"/>
    <col min="5643" max="5643" width="15.7109375" style="57" customWidth="1"/>
    <col min="5644" max="5644" width="29" style="57" customWidth="1"/>
    <col min="5645" max="5888" width="12.42578125" style="57"/>
    <col min="5889" max="5889" width="6" style="57" customWidth="1"/>
    <col min="5890" max="5890" width="16.7109375" style="57" customWidth="1"/>
    <col min="5891" max="5891" width="19.42578125" style="57" customWidth="1"/>
    <col min="5892" max="5892" width="27" style="57" customWidth="1"/>
    <col min="5893" max="5893" width="20.7109375" style="57" customWidth="1"/>
    <col min="5894" max="5894" width="17.85546875" style="57" customWidth="1"/>
    <col min="5895" max="5895" width="20" style="57" customWidth="1"/>
    <col min="5896" max="5896" width="23.28515625" style="57" customWidth="1"/>
    <col min="5897" max="5897" width="16.140625" style="57" customWidth="1"/>
    <col min="5898" max="5898" width="17.7109375" style="57" customWidth="1"/>
    <col min="5899" max="5899" width="15.7109375" style="57" customWidth="1"/>
    <col min="5900" max="5900" width="29" style="57" customWidth="1"/>
    <col min="5901" max="6144" width="12.42578125" style="57"/>
    <col min="6145" max="6145" width="6" style="57" customWidth="1"/>
    <col min="6146" max="6146" width="16.7109375" style="57" customWidth="1"/>
    <col min="6147" max="6147" width="19.42578125" style="57" customWidth="1"/>
    <col min="6148" max="6148" width="27" style="57" customWidth="1"/>
    <col min="6149" max="6149" width="20.7109375" style="57" customWidth="1"/>
    <col min="6150" max="6150" width="17.85546875" style="57" customWidth="1"/>
    <col min="6151" max="6151" width="20" style="57" customWidth="1"/>
    <col min="6152" max="6152" width="23.28515625" style="57" customWidth="1"/>
    <col min="6153" max="6153" width="16.140625" style="57" customWidth="1"/>
    <col min="6154" max="6154" width="17.7109375" style="57" customWidth="1"/>
    <col min="6155" max="6155" width="15.7109375" style="57" customWidth="1"/>
    <col min="6156" max="6156" width="29" style="57" customWidth="1"/>
    <col min="6157" max="6400" width="12.42578125" style="57"/>
    <col min="6401" max="6401" width="6" style="57" customWidth="1"/>
    <col min="6402" max="6402" width="16.7109375" style="57" customWidth="1"/>
    <col min="6403" max="6403" width="19.42578125" style="57" customWidth="1"/>
    <col min="6404" max="6404" width="27" style="57" customWidth="1"/>
    <col min="6405" max="6405" width="20.7109375" style="57" customWidth="1"/>
    <col min="6406" max="6406" width="17.85546875" style="57" customWidth="1"/>
    <col min="6407" max="6407" width="20" style="57" customWidth="1"/>
    <col min="6408" max="6408" width="23.28515625" style="57" customWidth="1"/>
    <col min="6409" max="6409" width="16.140625" style="57" customWidth="1"/>
    <col min="6410" max="6410" width="17.7109375" style="57" customWidth="1"/>
    <col min="6411" max="6411" width="15.7109375" style="57" customWidth="1"/>
    <col min="6412" max="6412" width="29" style="57" customWidth="1"/>
    <col min="6413" max="6656" width="12.42578125" style="57"/>
    <col min="6657" max="6657" width="6" style="57" customWidth="1"/>
    <col min="6658" max="6658" width="16.7109375" style="57" customWidth="1"/>
    <col min="6659" max="6659" width="19.42578125" style="57" customWidth="1"/>
    <col min="6660" max="6660" width="27" style="57" customWidth="1"/>
    <col min="6661" max="6661" width="20.7109375" style="57" customWidth="1"/>
    <col min="6662" max="6662" width="17.85546875" style="57" customWidth="1"/>
    <col min="6663" max="6663" width="20" style="57" customWidth="1"/>
    <col min="6664" max="6664" width="23.28515625" style="57" customWidth="1"/>
    <col min="6665" max="6665" width="16.140625" style="57" customWidth="1"/>
    <col min="6666" max="6666" width="17.7109375" style="57" customWidth="1"/>
    <col min="6667" max="6667" width="15.7109375" style="57" customWidth="1"/>
    <col min="6668" max="6668" width="29" style="57" customWidth="1"/>
    <col min="6669" max="6912" width="12.42578125" style="57"/>
    <col min="6913" max="6913" width="6" style="57" customWidth="1"/>
    <col min="6914" max="6914" width="16.7109375" style="57" customWidth="1"/>
    <col min="6915" max="6915" width="19.42578125" style="57" customWidth="1"/>
    <col min="6916" max="6916" width="27" style="57" customWidth="1"/>
    <col min="6917" max="6917" width="20.7109375" style="57" customWidth="1"/>
    <col min="6918" max="6918" width="17.85546875" style="57" customWidth="1"/>
    <col min="6919" max="6919" width="20" style="57" customWidth="1"/>
    <col min="6920" max="6920" width="23.28515625" style="57" customWidth="1"/>
    <col min="6921" max="6921" width="16.140625" style="57" customWidth="1"/>
    <col min="6922" max="6922" width="17.7109375" style="57" customWidth="1"/>
    <col min="6923" max="6923" width="15.7109375" style="57" customWidth="1"/>
    <col min="6924" max="6924" width="29" style="57" customWidth="1"/>
    <col min="6925" max="7168" width="12.42578125" style="57"/>
    <col min="7169" max="7169" width="6" style="57" customWidth="1"/>
    <col min="7170" max="7170" width="16.7109375" style="57" customWidth="1"/>
    <col min="7171" max="7171" width="19.42578125" style="57" customWidth="1"/>
    <col min="7172" max="7172" width="27" style="57" customWidth="1"/>
    <col min="7173" max="7173" width="20.7109375" style="57" customWidth="1"/>
    <col min="7174" max="7174" width="17.85546875" style="57" customWidth="1"/>
    <col min="7175" max="7175" width="20" style="57" customWidth="1"/>
    <col min="7176" max="7176" width="23.28515625" style="57" customWidth="1"/>
    <col min="7177" max="7177" width="16.140625" style="57" customWidth="1"/>
    <col min="7178" max="7178" width="17.7109375" style="57" customWidth="1"/>
    <col min="7179" max="7179" width="15.7109375" style="57" customWidth="1"/>
    <col min="7180" max="7180" width="29" style="57" customWidth="1"/>
    <col min="7181" max="7424" width="12.42578125" style="57"/>
    <col min="7425" max="7425" width="6" style="57" customWidth="1"/>
    <col min="7426" max="7426" width="16.7109375" style="57" customWidth="1"/>
    <col min="7427" max="7427" width="19.42578125" style="57" customWidth="1"/>
    <col min="7428" max="7428" width="27" style="57" customWidth="1"/>
    <col min="7429" max="7429" width="20.7109375" style="57" customWidth="1"/>
    <col min="7430" max="7430" width="17.85546875" style="57" customWidth="1"/>
    <col min="7431" max="7431" width="20" style="57" customWidth="1"/>
    <col min="7432" max="7432" width="23.28515625" style="57" customWidth="1"/>
    <col min="7433" max="7433" width="16.140625" style="57" customWidth="1"/>
    <col min="7434" max="7434" width="17.7109375" style="57" customWidth="1"/>
    <col min="7435" max="7435" width="15.7109375" style="57" customWidth="1"/>
    <col min="7436" max="7436" width="29" style="57" customWidth="1"/>
    <col min="7437" max="7680" width="12.42578125" style="57"/>
    <col min="7681" max="7681" width="6" style="57" customWidth="1"/>
    <col min="7682" max="7682" width="16.7109375" style="57" customWidth="1"/>
    <col min="7683" max="7683" width="19.42578125" style="57" customWidth="1"/>
    <col min="7684" max="7684" width="27" style="57" customWidth="1"/>
    <col min="7685" max="7685" width="20.7109375" style="57" customWidth="1"/>
    <col min="7686" max="7686" width="17.85546875" style="57" customWidth="1"/>
    <col min="7687" max="7687" width="20" style="57" customWidth="1"/>
    <col min="7688" max="7688" width="23.28515625" style="57" customWidth="1"/>
    <col min="7689" max="7689" width="16.140625" style="57" customWidth="1"/>
    <col min="7690" max="7690" width="17.7109375" style="57" customWidth="1"/>
    <col min="7691" max="7691" width="15.7109375" style="57" customWidth="1"/>
    <col min="7692" max="7692" width="29" style="57" customWidth="1"/>
    <col min="7693" max="7936" width="12.42578125" style="57"/>
    <col min="7937" max="7937" width="6" style="57" customWidth="1"/>
    <col min="7938" max="7938" width="16.7109375" style="57" customWidth="1"/>
    <col min="7939" max="7939" width="19.42578125" style="57" customWidth="1"/>
    <col min="7940" max="7940" width="27" style="57" customWidth="1"/>
    <col min="7941" max="7941" width="20.7109375" style="57" customWidth="1"/>
    <col min="7942" max="7942" width="17.85546875" style="57" customWidth="1"/>
    <col min="7943" max="7943" width="20" style="57" customWidth="1"/>
    <col min="7944" max="7944" width="23.28515625" style="57" customWidth="1"/>
    <col min="7945" max="7945" width="16.140625" style="57" customWidth="1"/>
    <col min="7946" max="7946" width="17.7109375" style="57" customWidth="1"/>
    <col min="7947" max="7947" width="15.7109375" style="57" customWidth="1"/>
    <col min="7948" max="7948" width="29" style="57" customWidth="1"/>
    <col min="7949" max="8192" width="12.42578125" style="57"/>
    <col min="8193" max="8193" width="6" style="57" customWidth="1"/>
    <col min="8194" max="8194" width="16.7109375" style="57" customWidth="1"/>
    <col min="8195" max="8195" width="19.42578125" style="57" customWidth="1"/>
    <col min="8196" max="8196" width="27" style="57" customWidth="1"/>
    <col min="8197" max="8197" width="20.7109375" style="57" customWidth="1"/>
    <col min="8198" max="8198" width="17.85546875" style="57" customWidth="1"/>
    <col min="8199" max="8199" width="20" style="57" customWidth="1"/>
    <col min="8200" max="8200" width="23.28515625" style="57" customWidth="1"/>
    <col min="8201" max="8201" width="16.140625" style="57" customWidth="1"/>
    <col min="8202" max="8202" width="17.7109375" style="57" customWidth="1"/>
    <col min="8203" max="8203" width="15.7109375" style="57" customWidth="1"/>
    <col min="8204" max="8204" width="29" style="57" customWidth="1"/>
    <col min="8205" max="8448" width="12.42578125" style="57"/>
    <col min="8449" max="8449" width="6" style="57" customWidth="1"/>
    <col min="8450" max="8450" width="16.7109375" style="57" customWidth="1"/>
    <col min="8451" max="8451" width="19.42578125" style="57" customWidth="1"/>
    <col min="8452" max="8452" width="27" style="57" customWidth="1"/>
    <col min="8453" max="8453" width="20.7109375" style="57" customWidth="1"/>
    <col min="8454" max="8454" width="17.85546875" style="57" customWidth="1"/>
    <col min="8455" max="8455" width="20" style="57" customWidth="1"/>
    <col min="8456" max="8456" width="23.28515625" style="57" customWidth="1"/>
    <col min="8457" max="8457" width="16.140625" style="57" customWidth="1"/>
    <col min="8458" max="8458" width="17.7109375" style="57" customWidth="1"/>
    <col min="8459" max="8459" width="15.7109375" style="57" customWidth="1"/>
    <col min="8460" max="8460" width="29" style="57" customWidth="1"/>
    <col min="8461" max="8704" width="12.42578125" style="57"/>
    <col min="8705" max="8705" width="6" style="57" customWidth="1"/>
    <col min="8706" max="8706" width="16.7109375" style="57" customWidth="1"/>
    <col min="8707" max="8707" width="19.42578125" style="57" customWidth="1"/>
    <col min="8708" max="8708" width="27" style="57" customWidth="1"/>
    <col min="8709" max="8709" width="20.7109375" style="57" customWidth="1"/>
    <col min="8710" max="8710" width="17.85546875" style="57" customWidth="1"/>
    <col min="8711" max="8711" width="20" style="57" customWidth="1"/>
    <col min="8712" max="8712" width="23.28515625" style="57" customWidth="1"/>
    <col min="8713" max="8713" width="16.140625" style="57" customWidth="1"/>
    <col min="8714" max="8714" width="17.7109375" style="57" customWidth="1"/>
    <col min="8715" max="8715" width="15.7109375" style="57" customWidth="1"/>
    <col min="8716" max="8716" width="29" style="57" customWidth="1"/>
    <col min="8717" max="8960" width="12.42578125" style="57"/>
    <col min="8961" max="8961" width="6" style="57" customWidth="1"/>
    <col min="8962" max="8962" width="16.7109375" style="57" customWidth="1"/>
    <col min="8963" max="8963" width="19.42578125" style="57" customWidth="1"/>
    <col min="8964" max="8964" width="27" style="57" customWidth="1"/>
    <col min="8965" max="8965" width="20.7109375" style="57" customWidth="1"/>
    <col min="8966" max="8966" width="17.85546875" style="57" customWidth="1"/>
    <col min="8967" max="8967" width="20" style="57" customWidth="1"/>
    <col min="8968" max="8968" width="23.28515625" style="57" customWidth="1"/>
    <col min="8969" max="8969" width="16.140625" style="57" customWidth="1"/>
    <col min="8970" max="8970" width="17.7109375" style="57" customWidth="1"/>
    <col min="8971" max="8971" width="15.7109375" style="57" customWidth="1"/>
    <col min="8972" max="8972" width="29" style="57" customWidth="1"/>
    <col min="8973" max="9216" width="12.42578125" style="57"/>
    <col min="9217" max="9217" width="6" style="57" customWidth="1"/>
    <col min="9218" max="9218" width="16.7109375" style="57" customWidth="1"/>
    <col min="9219" max="9219" width="19.42578125" style="57" customWidth="1"/>
    <col min="9220" max="9220" width="27" style="57" customWidth="1"/>
    <col min="9221" max="9221" width="20.7109375" style="57" customWidth="1"/>
    <col min="9222" max="9222" width="17.85546875" style="57" customWidth="1"/>
    <col min="9223" max="9223" width="20" style="57" customWidth="1"/>
    <col min="9224" max="9224" width="23.28515625" style="57" customWidth="1"/>
    <col min="9225" max="9225" width="16.140625" style="57" customWidth="1"/>
    <col min="9226" max="9226" width="17.7109375" style="57" customWidth="1"/>
    <col min="9227" max="9227" width="15.7109375" style="57" customWidth="1"/>
    <col min="9228" max="9228" width="29" style="57" customWidth="1"/>
    <col min="9229" max="9472" width="12.42578125" style="57"/>
    <col min="9473" max="9473" width="6" style="57" customWidth="1"/>
    <col min="9474" max="9474" width="16.7109375" style="57" customWidth="1"/>
    <col min="9475" max="9475" width="19.42578125" style="57" customWidth="1"/>
    <col min="9476" max="9476" width="27" style="57" customWidth="1"/>
    <col min="9477" max="9477" width="20.7109375" style="57" customWidth="1"/>
    <col min="9478" max="9478" width="17.85546875" style="57" customWidth="1"/>
    <col min="9479" max="9479" width="20" style="57" customWidth="1"/>
    <col min="9480" max="9480" width="23.28515625" style="57" customWidth="1"/>
    <col min="9481" max="9481" width="16.140625" style="57" customWidth="1"/>
    <col min="9482" max="9482" width="17.7109375" style="57" customWidth="1"/>
    <col min="9483" max="9483" width="15.7109375" style="57" customWidth="1"/>
    <col min="9484" max="9484" width="29" style="57" customWidth="1"/>
    <col min="9485" max="9728" width="12.42578125" style="57"/>
    <col min="9729" max="9729" width="6" style="57" customWidth="1"/>
    <col min="9730" max="9730" width="16.7109375" style="57" customWidth="1"/>
    <col min="9731" max="9731" width="19.42578125" style="57" customWidth="1"/>
    <col min="9732" max="9732" width="27" style="57" customWidth="1"/>
    <col min="9733" max="9733" width="20.7109375" style="57" customWidth="1"/>
    <col min="9734" max="9734" width="17.85546875" style="57" customWidth="1"/>
    <col min="9735" max="9735" width="20" style="57" customWidth="1"/>
    <col min="9736" max="9736" width="23.28515625" style="57" customWidth="1"/>
    <col min="9737" max="9737" width="16.140625" style="57" customWidth="1"/>
    <col min="9738" max="9738" width="17.7109375" style="57" customWidth="1"/>
    <col min="9739" max="9739" width="15.7109375" style="57" customWidth="1"/>
    <col min="9740" max="9740" width="29" style="57" customWidth="1"/>
    <col min="9741" max="9984" width="12.42578125" style="57"/>
    <col min="9985" max="9985" width="6" style="57" customWidth="1"/>
    <col min="9986" max="9986" width="16.7109375" style="57" customWidth="1"/>
    <col min="9987" max="9987" width="19.42578125" style="57" customWidth="1"/>
    <col min="9988" max="9988" width="27" style="57" customWidth="1"/>
    <col min="9989" max="9989" width="20.7109375" style="57" customWidth="1"/>
    <col min="9990" max="9990" width="17.85546875" style="57" customWidth="1"/>
    <col min="9991" max="9991" width="20" style="57" customWidth="1"/>
    <col min="9992" max="9992" width="23.28515625" style="57" customWidth="1"/>
    <col min="9993" max="9993" width="16.140625" style="57" customWidth="1"/>
    <col min="9994" max="9994" width="17.7109375" style="57" customWidth="1"/>
    <col min="9995" max="9995" width="15.7109375" style="57" customWidth="1"/>
    <col min="9996" max="9996" width="29" style="57" customWidth="1"/>
    <col min="9997" max="10240" width="12.42578125" style="57"/>
    <col min="10241" max="10241" width="6" style="57" customWidth="1"/>
    <col min="10242" max="10242" width="16.7109375" style="57" customWidth="1"/>
    <col min="10243" max="10243" width="19.42578125" style="57" customWidth="1"/>
    <col min="10244" max="10244" width="27" style="57" customWidth="1"/>
    <col min="10245" max="10245" width="20.7109375" style="57" customWidth="1"/>
    <col min="10246" max="10246" width="17.85546875" style="57" customWidth="1"/>
    <col min="10247" max="10247" width="20" style="57" customWidth="1"/>
    <col min="10248" max="10248" width="23.28515625" style="57" customWidth="1"/>
    <col min="10249" max="10249" width="16.140625" style="57" customWidth="1"/>
    <col min="10250" max="10250" width="17.7109375" style="57" customWidth="1"/>
    <col min="10251" max="10251" width="15.7109375" style="57" customWidth="1"/>
    <col min="10252" max="10252" width="29" style="57" customWidth="1"/>
    <col min="10253" max="10496" width="12.42578125" style="57"/>
    <col min="10497" max="10497" width="6" style="57" customWidth="1"/>
    <col min="10498" max="10498" width="16.7109375" style="57" customWidth="1"/>
    <col min="10499" max="10499" width="19.42578125" style="57" customWidth="1"/>
    <col min="10500" max="10500" width="27" style="57" customWidth="1"/>
    <col min="10501" max="10501" width="20.7109375" style="57" customWidth="1"/>
    <col min="10502" max="10502" width="17.85546875" style="57" customWidth="1"/>
    <col min="10503" max="10503" width="20" style="57" customWidth="1"/>
    <col min="10504" max="10504" width="23.28515625" style="57" customWidth="1"/>
    <col min="10505" max="10505" width="16.140625" style="57" customWidth="1"/>
    <col min="10506" max="10506" width="17.7109375" style="57" customWidth="1"/>
    <col min="10507" max="10507" width="15.7109375" style="57" customWidth="1"/>
    <col min="10508" max="10508" width="29" style="57" customWidth="1"/>
    <col min="10509" max="10752" width="12.42578125" style="57"/>
    <col min="10753" max="10753" width="6" style="57" customWidth="1"/>
    <col min="10754" max="10754" width="16.7109375" style="57" customWidth="1"/>
    <col min="10755" max="10755" width="19.42578125" style="57" customWidth="1"/>
    <col min="10756" max="10756" width="27" style="57" customWidth="1"/>
    <col min="10757" max="10757" width="20.7109375" style="57" customWidth="1"/>
    <col min="10758" max="10758" width="17.85546875" style="57" customWidth="1"/>
    <col min="10759" max="10759" width="20" style="57" customWidth="1"/>
    <col min="10760" max="10760" width="23.28515625" style="57" customWidth="1"/>
    <col min="10761" max="10761" width="16.140625" style="57" customWidth="1"/>
    <col min="10762" max="10762" width="17.7109375" style="57" customWidth="1"/>
    <col min="10763" max="10763" width="15.7109375" style="57" customWidth="1"/>
    <col min="10764" max="10764" width="29" style="57" customWidth="1"/>
    <col min="10765" max="11008" width="12.42578125" style="57"/>
    <col min="11009" max="11009" width="6" style="57" customWidth="1"/>
    <col min="11010" max="11010" width="16.7109375" style="57" customWidth="1"/>
    <col min="11011" max="11011" width="19.42578125" style="57" customWidth="1"/>
    <col min="11012" max="11012" width="27" style="57" customWidth="1"/>
    <col min="11013" max="11013" width="20.7109375" style="57" customWidth="1"/>
    <col min="11014" max="11014" width="17.85546875" style="57" customWidth="1"/>
    <col min="11015" max="11015" width="20" style="57" customWidth="1"/>
    <col min="11016" max="11016" width="23.28515625" style="57" customWidth="1"/>
    <col min="11017" max="11017" width="16.140625" style="57" customWidth="1"/>
    <col min="11018" max="11018" width="17.7109375" style="57" customWidth="1"/>
    <col min="11019" max="11019" width="15.7109375" style="57" customWidth="1"/>
    <col min="11020" max="11020" width="29" style="57" customWidth="1"/>
    <col min="11021" max="11264" width="12.42578125" style="57"/>
    <col min="11265" max="11265" width="6" style="57" customWidth="1"/>
    <col min="11266" max="11266" width="16.7109375" style="57" customWidth="1"/>
    <col min="11267" max="11267" width="19.42578125" style="57" customWidth="1"/>
    <col min="11268" max="11268" width="27" style="57" customWidth="1"/>
    <col min="11269" max="11269" width="20.7109375" style="57" customWidth="1"/>
    <col min="11270" max="11270" width="17.85546875" style="57" customWidth="1"/>
    <col min="11271" max="11271" width="20" style="57" customWidth="1"/>
    <col min="11272" max="11272" width="23.28515625" style="57" customWidth="1"/>
    <col min="11273" max="11273" width="16.140625" style="57" customWidth="1"/>
    <col min="11274" max="11274" width="17.7109375" style="57" customWidth="1"/>
    <col min="11275" max="11275" width="15.7109375" style="57" customWidth="1"/>
    <col min="11276" max="11276" width="29" style="57" customWidth="1"/>
    <col min="11277" max="11520" width="12.42578125" style="57"/>
    <col min="11521" max="11521" width="6" style="57" customWidth="1"/>
    <col min="11522" max="11522" width="16.7109375" style="57" customWidth="1"/>
    <col min="11523" max="11523" width="19.42578125" style="57" customWidth="1"/>
    <col min="11524" max="11524" width="27" style="57" customWidth="1"/>
    <col min="11525" max="11525" width="20.7109375" style="57" customWidth="1"/>
    <col min="11526" max="11526" width="17.85546875" style="57" customWidth="1"/>
    <col min="11527" max="11527" width="20" style="57" customWidth="1"/>
    <col min="11528" max="11528" width="23.28515625" style="57" customWidth="1"/>
    <col min="11529" max="11529" width="16.140625" style="57" customWidth="1"/>
    <col min="11530" max="11530" width="17.7109375" style="57" customWidth="1"/>
    <col min="11531" max="11531" width="15.7109375" style="57" customWidth="1"/>
    <col min="11532" max="11532" width="29" style="57" customWidth="1"/>
    <col min="11533" max="11776" width="12.42578125" style="57"/>
    <col min="11777" max="11777" width="6" style="57" customWidth="1"/>
    <col min="11778" max="11778" width="16.7109375" style="57" customWidth="1"/>
    <col min="11779" max="11779" width="19.42578125" style="57" customWidth="1"/>
    <col min="11780" max="11780" width="27" style="57" customWidth="1"/>
    <col min="11781" max="11781" width="20.7109375" style="57" customWidth="1"/>
    <col min="11782" max="11782" width="17.85546875" style="57" customWidth="1"/>
    <col min="11783" max="11783" width="20" style="57" customWidth="1"/>
    <col min="11784" max="11784" width="23.28515625" style="57" customWidth="1"/>
    <col min="11785" max="11785" width="16.140625" style="57" customWidth="1"/>
    <col min="11786" max="11786" width="17.7109375" style="57" customWidth="1"/>
    <col min="11787" max="11787" width="15.7109375" style="57" customWidth="1"/>
    <col min="11788" max="11788" width="29" style="57" customWidth="1"/>
    <col min="11789" max="12032" width="12.42578125" style="57"/>
    <col min="12033" max="12033" width="6" style="57" customWidth="1"/>
    <col min="12034" max="12034" width="16.7109375" style="57" customWidth="1"/>
    <col min="12035" max="12035" width="19.42578125" style="57" customWidth="1"/>
    <col min="12036" max="12036" width="27" style="57" customWidth="1"/>
    <col min="12037" max="12037" width="20.7109375" style="57" customWidth="1"/>
    <col min="12038" max="12038" width="17.85546875" style="57" customWidth="1"/>
    <col min="12039" max="12039" width="20" style="57" customWidth="1"/>
    <col min="12040" max="12040" width="23.28515625" style="57" customWidth="1"/>
    <col min="12041" max="12041" width="16.140625" style="57" customWidth="1"/>
    <col min="12042" max="12042" width="17.7109375" style="57" customWidth="1"/>
    <col min="12043" max="12043" width="15.7109375" style="57" customWidth="1"/>
    <col min="12044" max="12044" width="29" style="57" customWidth="1"/>
    <col min="12045" max="12288" width="12.42578125" style="57"/>
    <col min="12289" max="12289" width="6" style="57" customWidth="1"/>
    <col min="12290" max="12290" width="16.7109375" style="57" customWidth="1"/>
    <col min="12291" max="12291" width="19.42578125" style="57" customWidth="1"/>
    <col min="12292" max="12292" width="27" style="57" customWidth="1"/>
    <col min="12293" max="12293" width="20.7109375" style="57" customWidth="1"/>
    <col min="12294" max="12294" width="17.85546875" style="57" customWidth="1"/>
    <col min="12295" max="12295" width="20" style="57" customWidth="1"/>
    <col min="12296" max="12296" width="23.28515625" style="57" customWidth="1"/>
    <col min="12297" max="12297" width="16.140625" style="57" customWidth="1"/>
    <col min="12298" max="12298" width="17.7109375" style="57" customWidth="1"/>
    <col min="12299" max="12299" width="15.7109375" style="57" customWidth="1"/>
    <col min="12300" max="12300" width="29" style="57" customWidth="1"/>
    <col min="12301" max="12544" width="12.42578125" style="57"/>
    <col min="12545" max="12545" width="6" style="57" customWidth="1"/>
    <col min="12546" max="12546" width="16.7109375" style="57" customWidth="1"/>
    <col min="12547" max="12547" width="19.42578125" style="57" customWidth="1"/>
    <col min="12548" max="12548" width="27" style="57" customWidth="1"/>
    <col min="12549" max="12549" width="20.7109375" style="57" customWidth="1"/>
    <col min="12550" max="12550" width="17.85546875" style="57" customWidth="1"/>
    <col min="12551" max="12551" width="20" style="57" customWidth="1"/>
    <col min="12552" max="12552" width="23.28515625" style="57" customWidth="1"/>
    <col min="12553" max="12553" width="16.140625" style="57" customWidth="1"/>
    <col min="12554" max="12554" width="17.7109375" style="57" customWidth="1"/>
    <col min="12555" max="12555" width="15.7109375" style="57" customWidth="1"/>
    <col min="12556" max="12556" width="29" style="57" customWidth="1"/>
    <col min="12557" max="12800" width="12.42578125" style="57"/>
    <col min="12801" max="12801" width="6" style="57" customWidth="1"/>
    <col min="12802" max="12802" width="16.7109375" style="57" customWidth="1"/>
    <col min="12803" max="12803" width="19.42578125" style="57" customWidth="1"/>
    <col min="12804" max="12804" width="27" style="57" customWidth="1"/>
    <col min="12805" max="12805" width="20.7109375" style="57" customWidth="1"/>
    <col min="12806" max="12806" width="17.85546875" style="57" customWidth="1"/>
    <col min="12807" max="12807" width="20" style="57" customWidth="1"/>
    <col min="12808" max="12808" width="23.28515625" style="57" customWidth="1"/>
    <col min="12809" max="12809" width="16.140625" style="57" customWidth="1"/>
    <col min="12810" max="12810" width="17.7109375" style="57" customWidth="1"/>
    <col min="12811" max="12811" width="15.7109375" style="57" customWidth="1"/>
    <col min="12812" max="12812" width="29" style="57" customWidth="1"/>
    <col min="12813" max="13056" width="12.42578125" style="57"/>
    <col min="13057" max="13057" width="6" style="57" customWidth="1"/>
    <col min="13058" max="13058" width="16.7109375" style="57" customWidth="1"/>
    <col min="13059" max="13059" width="19.42578125" style="57" customWidth="1"/>
    <col min="13060" max="13060" width="27" style="57" customWidth="1"/>
    <col min="13061" max="13061" width="20.7109375" style="57" customWidth="1"/>
    <col min="13062" max="13062" width="17.85546875" style="57" customWidth="1"/>
    <col min="13063" max="13063" width="20" style="57" customWidth="1"/>
    <col min="13064" max="13064" width="23.28515625" style="57" customWidth="1"/>
    <col min="13065" max="13065" width="16.140625" style="57" customWidth="1"/>
    <col min="13066" max="13066" width="17.7109375" style="57" customWidth="1"/>
    <col min="13067" max="13067" width="15.7109375" style="57" customWidth="1"/>
    <col min="13068" max="13068" width="29" style="57" customWidth="1"/>
    <col min="13069" max="13312" width="12.42578125" style="57"/>
    <col min="13313" max="13313" width="6" style="57" customWidth="1"/>
    <col min="13314" max="13314" width="16.7109375" style="57" customWidth="1"/>
    <col min="13315" max="13315" width="19.42578125" style="57" customWidth="1"/>
    <col min="13316" max="13316" width="27" style="57" customWidth="1"/>
    <col min="13317" max="13317" width="20.7109375" style="57" customWidth="1"/>
    <col min="13318" max="13318" width="17.85546875" style="57" customWidth="1"/>
    <col min="13319" max="13319" width="20" style="57" customWidth="1"/>
    <col min="13320" max="13320" width="23.28515625" style="57" customWidth="1"/>
    <col min="13321" max="13321" width="16.140625" style="57" customWidth="1"/>
    <col min="13322" max="13322" width="17.7109375" style="57" customWidth="1"/>
    <col min="13323" max="13323" width="15.7109375" style="57" customWidth="1"/>
    <col min="13324" max="13324" width="29" style="57" customWidth="1"/>
    <col min="13325" max="13568" width="12.42578125" style="57"/>
    <col min="13569" max="13569" width="6" style="57" customWidth="1"/>
    <col min="13570" max="13570" width="16.7109375" style="57" customWidth="1"/>
    <col min="13571" max="13571" width="19.42578125" style="57" customWidth="1"/>
    <col min="13572" max="13572" width="27" style="57" customWidth="1"/>
    <col min="13573" max="13573" width="20.7109375" style="57" customWidth="1"/>
    <col min="13574" max="13574" width="17.85546875" style="57" customWidth="1"/>
    <col min="13575" max="13575" width="20" style="57" customWidth="1"/>
    <col min="13576" max="13576" width="23.28515625" style="57" customWidth="1"/>
    <col min="13577" max="13577" width="16.140625" style="57" customWidth="1"/>
    <col min="13578" max="13578" width="17.7109375" style="57" customWidth="1"/>
    <col min="13579" max="13579" width="15.7109375" style="57" customWidth="1"/>
    <col min="13580" max="13580" width="29" style="57" customWidth="1"/>
    <col min="13581" max="13824" width="12.42578125" style="57"/>
    <col min="13825" max="13825" width="6" style="57" customWidth="1"/>
    <col min="13826" max="13826" width="16.7109375" style="57" customWidth="1"/>
    <col min="13827" max="13827" width="19.42578125" style="57" customWidth="1"/>
    <col min="13828" max="13828" width="27" style="57" customWidth="1"/>
    <col min="13829" max="13829" width="20.7109375" style="57" customWidth="1"/>
    <col min="13830" max="13830" width="17.85546875" style="57" customWidth="1"/>
    <col min="13831" max="13831" width="20" style="57" customWidth="1"/>
    <col min="13832" max="13832" width="23.28515625" style="57" customWidth="1"/>
    <col min="13833" max="13833" width="16.140625" style="57" customWidth="1"/>
    <col min="13834" max="13834" width="17.7109375" style="57" customWidth="1"/>
    <col min="13835" max="13835" width="15.7109375" style="57" customWidth="1"/>
    <col min="13836" max="13836" width="29" style="57" customWidth="1"/>
    <col min="13837" max="14080" width="12.42578125" style="57"/>
    <col min="14081" max="14081" width="6" style="57" customWidth="1"/>
    <col min="14082" max="14082" width="16.7109375" style="57" customWidth="1"/>
    <col min="14083" max="14083" width="19.42578125" style="57" customWidth="1"/>
    <col min="14084" max="14084" width="27" style="57" customWidth="1"/>
    <col min="14085" max="14085" width="20.7109375" style="57" customWidth="1"/>
    <col min="14086" max="14086" width="17.85546875" style="57" customWidth="1"/>
    <col min="14087" max="14087" width="20" style="57" customWidth="1"/>
    <col min="14088" max="14088" width="23.28515625" style="57" customWidth="1"/>
    <col min="14089" max="14089" width="16.140625" style="57" customWidth="1"/>
    <col min="14090" max="14090" width="17.7109375" style="57" customWidth="1"/>
    <col min="14091" max="14091" width="15.7109375" style="57" customWidth="1"/>
    <col min="14092" max="14092" width="29" style="57" customWidth="1"/>
    <col min="14093" max="14336" width="12.42578125" style="57"/>
    <col min="14337" max="14337" width="6" style="57" customWidth="1"/>
    <col min="14338" max="14338" width="16.7109375" style="57" customWidth="1"/>
    <col min="14339" max="14339" width="19.42578125" style="57" customWidth="1"/>
    <col min="14340" max="14340" width="27" style="57" customWidth="1"/>
    <col min="14341" max="14341" width="20.7109375" style="57" customWidth="1"/>
    <col min="14342" max="14342" width="17.85546875" style="57" customWidth="1"/>
    <col min="14343" max="14343" width="20" style="57" customWidth="1"/>
    <col min="14344" max="14344" width="23.28515625" style="57" customWidth="1"/>
    <col min="14345" max="14345" width="16.140625" style="57" customWidth="1"/>
    <col min="14346" max="14346" width="17.7109375" style="57" customWidth="1"/>
    <col min="14347" max="14347" width="15.7109375" style="57" customWidth="1"/>
    <col min="14348" max="14348" width="29" style="57" customWidth="1"/>
    <col min="14349" max="14592" width="12.42578125" style="57"/>
    <col min="14593" max="14593" width="6" style="57" customWidth="1"/>
    <col min="14594" max="14594" width="16.7109375" style="57" customWidth="1"/>
    <col min="14595" max="14595" width="19.42578125" style="57" customWidth="1"/>
    <col min="14596" max="14596" width="27" style="57" customWidth="1"/>
    <col min="14597" max="14597" width="20.7109375" style="57" customWidth="1"/>
    <col min="14598" max="14598" width="17.85546875" style="57" customWidth="1"/>
    <col min="14599" max="14599" width="20" style="57" customWidth="1"/>
    <col min="14600" max="14600" width="23.28515625" style="57" customWidth="1"/>
    <col min="14601" max="14601" width="16.140625" style="57" customWidth="1"/>
    <col min="14602" max="14602" width="17.7109375" style="57" customWidth="1"/>
    <col min="14603" max="14603" width="15.7109375" style="57" customWidth="1"/>
    <col min="14604" max="14604" width="29" style="57" customWidth="1"/>
    <col min="14605" max="14848" width="12.42578125" style="57"/>
    <col min="14849" max="14849" width="6" style="57" customWidth="1"/>
    <col min="14850" max="14850" width="16.7109375" style="57" customWidth="1"/>
    <col min="14851" max="14851" width="19.42578125" style="57" customWidth="1"/>
    <col min="14852" max="14852" width="27" style="57" customWidth="1"/>
    <col min="14853" max="14853" width="20.7109375" style="57" customWidth="1"/>
    <col min="14854" max="14854" width="17.85546875" style="57" customWidth="1"/>
    <col min="14855" max="14855" width="20" style="57" customWidth="1"/>
    <col min="14856" max="14856" width="23.28515625" style="57" customWidth="1"/>
    <col min="14857" max="14857" width="16.140625" style="57" customWidth="1"/>
    <col min="14858" max="14858" width="17.7109375" style="57" customWidth="1"/>
    <col min="14859" max="14859" width="15.7109375" style="57" customWidth="1"/>
    <col min="14860" max="14860" width="29" style="57" customWidth="1"/>
    <col min="14861" max="15104" width="12.42578125" style="57"/>
    <col min="15105" max="15105" width="6" style="57" customWidth="1"/>
    <col min="15106" max="15106" width="16.7109375" style="57" customWidth="1"/>
    <col min="15107" max="15107" width="19.42578125" style="57" customWidth="1"/>
    <col min="15108" max="15108" width="27" style="57" customWidth="1"/>
    <col min="15109" max="15109" width="20.7109375" style="57" customWidth="1"/>
    <col min="15110" max="15110" width="17.85546875" style="57" customWidth="1"/>
    <col min="15111" max="15111" width="20" style="57" customWidth="1"/>
    <col min="15112" max="15112" width="23.28515625" style="57" customWidth="1"/>
    <col min="15113" max="15113" width="16.140625" style="57" customWidth="1"/>
    <col min="15114" max="15114" width="17.7109375" style="57" customWidth="1"/>
    <col min="15115" max="15115" width="15.7109375" style="57" customWidth="1"/>
    <col min="15116" max="15116" width="29" style="57" customWidth="1"/>
    <col min="15117" max="15360" width="12.42578125" style="57"/>
    <col min="15361" max="15361" width="6" style="57" customWidth="1"/>
    <col min="15362" max="15362" width="16.7109375" style="57" customWidth="1"/>
    <col min="15363" max="15363" width="19.42578125" style="57" customWidth="1"/>
    <col min="15364" max="15364" width="27" style="57" customWidth="1"/>
    <col min="15365" max="15365" width="20.7109375" style="57" customWidth="1"/>
    <col min="15366" max="15366" width="17.85546875" style="57" customWidth="1"/>
    <col min="15367" max="15367" width="20" style="57" customWidth="1"/>
    <col min="15368" max="15368" width="23.28515625" style="57" customWidth="1"/>
    <col min="15369" max="15369" width="16.140625" style="57" customWidth="1"/>
    <col min="15370" max="15370" width="17.7109375" style="57" customWidth="1"/>
    <col min="15371" max="15371" width="15.7109375" style="57" customWidth="1"/>
    <col min="15372" max="15372" width="29" style="57" customWidth="1"/>
    <col min="15373" max="15616" width="12.42578125" style="57"/>
    <col min="15617" max="15617" width="6" style="57" customWidth="1"/>
    <col min="15618" max="15618" width="16.7109375" style="57" customWidth="1"/>
    <col min="15619" max="15619" width="19.42578125" style="57" customWidth="1"/>
    <col min="15620" max="15620" width="27" style="57" customWidth="1"/>
    <col min="15621" max="15621" width="20.7109375" style="57" customWidth="1"/>
    <col min="15622" max="15622" width="17.85546875" style="57" customWidth="1"/>
    <col min="15623" max="15623" width="20" style="57" customWidth="1"/>
    <col min="15624" max="15624" width="23.28515625" style="57" customWidth="1"/>
    <col min="15625" max="15625" width="16.140625" style="57" customWidth="1"/>
    <col min="15626" max="15626" width="17.7109375" style="57" customWidth="1"/>
    <col min="15627" max="15627" width="15.7109375" style="57" customWidth="1"/>
    <col min="15628" max="15628" width="29" style="57" customWidth="1"/>
    <col min="15629" max="15872" width="12.42578125" style="57"/>
    <col min="15873" max="15873" width="6" style="57" customWidth="1"/>
    <col min="15874" max="15874" width="16.7109375" style="57" customWidth="1"/>
    <col min="15875" max="15875" width="19.42578125" style="57" customWidth="1"/>
    <col min="15876" max="15876" width="27" style="57" customWidth="1"/>
    <col min="15877" max="15877" width="20.7109375" style="57" customWidth="1"/>
    <col min="15878" max="15878" width="17.85546875" style="57" customWidth="1"/>
    <col min="15879" max="15879" width="20" style="57" customWidth="1"/>
    <col min="15880" max="15880" width="23.28515625" style="57" customWidth="1"/>
    <col min="15881" max="15881" width="16.140625" style="57" customWidth="1"/>
    <col min="15882" max="15882" width="17.7109375" style="57" customWidth="1"/>
    <col min="15883" max="15883" width="15.7109375" style="57" customWidth="1"/>
    <col min="15884" max="15884" width="29" style="57" customWidth="1"/>
    <col min="15885" max="16128" width="12.42578125" style="57"/>
    <col min="16129" max="16129" width="6" style="57" customWidth="1"/>
    <col min="16130" max="16130" width="16.7109375" style="57" customWidth="1"/>
    <col min="16131" max="16131" width="19.42578125" style="57" customWidth="1"/>
    <col min="16132" max="16132" width="27" style="57" customWidth="1"/>
    <col min="16133" max="16133" width="20.7109375" style="57" customWidth="1"/>
    <col min="16134" max="16134" width="17.85546875" style="57" customWidth="1"/>
    <col min="16135" max="16135" width="20" style="57" customWidth="1"/>
    <col min="16136" max="16136" width="23.28515625" style="57" customWidth="1"/>
    <col min="16137" max="16137" width="16.140625" style="57" customWidth="1"/>
    <col min="16138" max="16138" width="17.7109375" style="57" customWidth="1"/>
    <col min="16139" max="16139" width="15.7109375" style="57" customWidth="1"/>
    <col min="16140" max="16140" width="29" style="57" customWidth="1"/>
    <col min="16141" max="16384" width="12.42578125" style="57"/>
  </cols>
  <sheetData>
    <row r="1" spans="1:255" s="8" customFormat="1" ht="28.5" customHeight="1" x14ac:dyDescent="0.3">
      <c r="A1" s="7" t="s">
        <v>283</v>
      </c>
      <c r="E1" s="9"/>
      <c r="F1" s="9"/>
      <c r="G1" s="9"/>
      <c r="L1" s="10" t="s">
        <v>284</v>
      </c>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row>
    <row r="2" spans="1:255" s="19" customFormat="1" ht="38.25" x14ac:dyDescent="0.25">
      <c r="A2" s="12" t="s">
        <v>285</v>
      </c>
      <c r="B2" s="13" t="s">
        <v>286</v>
      </c>
      <c r="C2" s="14" t="s">
        <v>287</v>
      </c>
      <c r="D2" s="14" t="s">
        <v>288</v>
      </c>
      <c r="E2" s="14" t="s">
        <v>289</v>
      </c>
      <c r="F2" s="14" t="s">
        <v>290</v>
      </c>
      <c r="G2" s="14" t="s">
        <v>291</v>
      </c>
      <c r="H2" s="15" t="s">
        <v>292</v>
      </c>
      <c r="I2" s="16" t="s">
        <v>293</v>
      </c>
      <c r="J2" s="17" t="s">
        <v>294</v>
      </c>
      <c r="K2" s="17" t="s">
        <v>295</v>
      </c>
      <c r="L2" s="18" t="s">
        <v>296</v>
      </c>
    </row>
    <row r="3" spans="1:255" s="19" customFormat="1" ht="25.5" x14ac:dyDescent="0.25">
      <c r="A3" s="20">
        <v>1</v>
      </c>
      <c r="B3" s="21" t="s">
        <v>297</v>
      </c>
      <c r="C3" s="22" t="s">
        <v>298</v>
      </c>
      <c r="D3" s="23" t="s">
        <v>299</v>
      </c>
      <c r="E3" s="21" t="s">
        <v>300</v>
      </c>
      <c r="F3" s="21" t="s">
        <v>301</v>
      </c>
      <c r="G3" s="21" t="s">
        <v>302</v>
      </c>
      <c r="H3" s="21" t="s">
        <v>303</v>
      </c>
      <c r="I3" s="22">
        <v>12</v>
      </c>
      <c r="J3" s="24" t="s">
        <v>304</v>
      </c>
      <c r="K3" s="24" t="s">
        <v>305</v>
      </c>
      <c r="L3" s="25" t="s">
        <v>306</v>
      </c>
    </row>
    <row r="4" spans="1:255" s="19" customFormat="1" ht="25.5" x14ac:dyDescent="0.25">
      <c r="A4" s="20">
        <v>2</v>
      </c>
      <c r="B4" s="21" t="s">
        <v>307</v>
      </c>
      <c r="C4" s="22" t="s">
        <v>308</v>
      </c>
      <c r="D4" s="23" t="s">
        <v>309</v>
      </c>
      <c r="E4" s="21" t="s">
        <v>300</v>
      </c>
      <c r="F4" s="21" t="s">
        <v>310</v>
      </c>
      <c r="G4" s="21" t="s">
        <v>311</v>
      </c>
      <c r="H4" s="21" t="s">
        <v>303</v>
      </c>
      <c r="I4" s="22">
        <v>12</v>
      </c>
      <c r="J4" s="24" t="s">
        <v>304</v>
      </c>
      <c r="K4" s="24" t="s">
        <v>305</v>
      </c>
      <c r="L4" s="25" t="s">
        <v>306</v>
      </c>
    </row>
    <row r="5" spans="1:255" s="19" customFormat="1" ht="51" x14ac:dyDescent="0.25">
      <c r="A5" s="20">
        <v>3</v>
      </c>
      <c r="B5" s="21" t="s">
        <v>307</v>
      </c>
      <c r="C5" s="22" t="s">
        <v>312</v>
      </c>
      <c r="D5" s="23" t="s">
        <v>313</v>
      </c>
      <c r="E5" s="21" t="s">
        <v>314</v>
      </c>
      <c r="F5" s="21" t="s">
        <v>315</v>
      </c>
      <c r="G5" s="21" t="s">
        <v>316</v>
      </c>
      <c r="H5" s="21" t="s">
        <v>317</v>
      </c>
      <c r="I5" s="22">
        <v>24</v>
      </c>
      <c r="J5" s="24" t="s">
        <v>318</v>
      </c>
      <c r="K5" s="24" t="s">
        <v>319</v>
      </c>
      <c r="L5" s="26" t="s">
        <v>320</v>
      </c>
    </row>
    <row r="6" spans="1:255" s="36" customFormat="1" ht="63.75" x14ac:dyDescent="0.25">
      <c r="A6" s="20">
        <v>4</v>
      </c>
      <c r="B6" s="27" t="s">
        <v>321</v>
      </c>
      <c r="C6" s="28" t="s">
        <v>322</v>
      </c>
      <c r="D6" s="29" t="s">
        <v>323</v>
      </c>
      <c r="E6" s="30" t="s">
        <v>324</v>
      </c>
      <c r="F6" s="30" t="s">
        <v>325</v>
      </c>
      <c r="G6" s="31">
        <v>90001301209</v>
      </c>
      <c r="H6" s="27" t="s">
        <v>326</v>
      </c>
      <c r="I6" s="32">
        <v>15</v>
      </c>
      <c r="J6" s="33" t="s">
        <v>327</v>
      </c>
      <c r="K6" s="33" t="s">
        <v>328</v>
      </c>
      <c r="L6" s="34" t="s">
        <v>329</v>
      </c>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row>
    <row r="7" spans="1:255" s="43" customFormat="1" ht="25.5" x14ac:dyDescent="0.2">
      <c r="A7" s="20">
        <v>5</v>
      </c>
      <c r="B7" s="37" t="s">
        <v>330</v>
      </c>
      <c r="C7" s="38" t="s">
        <v>331</v>
      </c>
      <c r="D7" s="39" t="s">
        <v>332</v>
      </c>
      <c r="E7" s="37" t="s">
        <v>330</v>
      </c>
      <c r="F7" s="37" t="s">
        <v>333</v>
      </c>
      <c r="G7" s="37" t="s">
        <v>334</v>
      </c>
      <c r="H7" s="37" t="s">
        <v>335</v>
      </c>
      <c r="I7" s="22">
        <v>12</v>
      </c>
      <c r="J7" s="24" t="s">
        <v>336</v>
      </c>
      <c r="K7" s="24" t="s">
        <v>337</v>
      </c>
      <c r="L7" s="40" t="s">
        <v>338</v>
      </c>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2"/>
      <c r="GP7" s="42"/>
      <c r="GQ7" s="42"/>
      <c r="GR7" s="42"/>
      <c r="GS7" s="42"/>
      <c r="GT7" s="42"/>
      <c r="GU7" s="42"/>
      <c r="GV7" s="42"/>
      <c r="GW7" s="42"/>
      <c r="GX7" s="42"/>
      <c r="GY7" s="42"/>
      <c r="GZ7" s="42"/>
      <c r="HA7" s="42"/>
      <c r="HB7" s="42"/>
      <c r="HC7" s="42"/>
      <c r="HD7" s="42"/>
      <c r="HE7" s="42"/>
      <c r="HF7" s="42"/>
      <c r="HG7" s="42"/>
      <c r="HH7" s="42"/>
      <c r="HI7" s="42"/>
      <c r="HJ7" s="42"/>
      <c r="HK7" s="42"/>
      <c r="HL7" s="42"/>
      <c r="HM7" s="42"/>
      <c r="HN7" s="42"/>
      <c r="HO7" s="42"/>
      <c r="HP7" s="42"/>
      <c r="HQ7" s="42"/>
      <c r="HR7" s="42"/>
      <c r="HS7" s="42"/>
      <c r="HT7" s="42"/>
      <c r="HU7" s="42"/>
      <c r="HV7" s="42"/>
      <c r="HW7" s="42"/>
      <c r="HX7" s="42"/>
      <c r="HY7" s="42"/>
      <c r="HZ7" s="42"/>
      <c r="IA7" s="42"/>
      <c r="IB7" s="42"/>
      <c r="IC7" s="42"/>
      <c r="ID7" s="42"/>
      <c r="IE7" s="42"/>
      <c r="IF7" s="42"/>
      <c r="IG7" s="42"/>
      <c r="IH7" s="42"/>
      <c r="II7" s="42"/>
      <c r="IJ7" s="42"/>
      <c r="IK7" s="42"/>
      <c r="IL7" s="42"/>
      <c r="IM7" s="42"/>
      <c r="IN7" s="42"/>
      <c r="IO7" s="42"/>
      <c r="IP7" s="42"/>
      <c r="IQ7" s="42"/>
      <c r="IR7" s="42"/>
      <c r="IS7" s="41"/>
      <c r="IT7" s="42"/>
      <c r="IU7" s="42"/>
    </row>
    <row r="8" spans="1:255" s="43" customFormat="1" ht="25.5" x14ac:dyDescent="0.2">
      <c r="A8" s="20">
        <v>6</v>
      </c>
      <c r="B8" s="37" t="s">
        <v>330</v>
      </c>
      <c r="C8" s="38" t="s">
        <v>339</v>
      </c>
      <c r="D8" s="39" t="s">
        <v>340</v>
      </c>
      <c r="E8" s="37" t="s">
        <v>330</v>
      </c>
      <c r="F8" s="76">
        <v>186015031</v>
      </c>
      <c r="G8" s="37" t="s">
        <v>341</v>
      </c>
      <c r="H8" s="37" t="s">
        <v>335</v>
      </c>
      <c r="I8" s="22">
        <v>12</v>
      </c>
      <c r="J8" s="24" t="s">
        <v>336</v>
      </c>
      <c r="K8" s="24" t="s">
        <v>337</v>
      </c>
      <c r="L8" s="40" t="s">
        <v>338</v>
      </c>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2"/>
      <c r="GP8" s="42"/>
      <c r="GQ8" s="42"/>
      <c r="GR8" s="42"/>
      <c r="GS8" s="42"/>
      <c r="GT8" s="42"/>
      <c r="GU8" s="42"/>
      <c r="GV8" s="42"/>
      <c r="GW8" s="42"/>
      <c r="GX8" s="42"/>
      <c r="GY8" s="42"/>
      <c r="GZ8" s="42"/>
      <c r="HA8" s="42"/>
      <c r="HB8" s="42"/>
      <c r="HC8" s="42"/>
      <c r="HD8" s="42"/>
      <c r="HE8" s="42"/>
      <c r="HF8" s="42"/>
      <c r="HG8" s="42"/>
      <c r="HH8" s="42"/>
      <c r="HI8" s="42"/>
      <c r="HJ8" s="42"/>
      <c r="HK8" s="42"/>
      <c r="HL8" s="42"/>
      <c r="HM8" s="42"/>
      <c r="HN8" s="42"/>
      <c r="HO8" s="42"/>
      <c r="HP8" s="42"/>
      <c r="HQ8" s="42"/>
      <c r="HR8" s="42"/>
      <c r="HS8" s="42"/>
      <c r="HT8" s="42"/>
      <c r="HU8" s="42"/>
      <c r="HV8" s="42"/>
      <c r="HW8" s="42"/>
      <c r="HX8" s="42"/>
      <c r="HY8" s="42"/>
      <c r="HZ8" s="42"/>
      <c r="IA8" s="42"/>
      <c r="IB8" s="42"/>
      <c r="IC8" s="42"/>
      <c r="ID8" s="42"/>
      <c r="IE8" s="42"/>
      <c r="IF8" s="42"/>
      <c r="IG8" s="42"/>
      <c r="IH8" s="42"/>
      <c r="II8" s="42"/>
      <c r="IJ8" s="42"/>
      <c r="IK8" s="42"/>
      <c r="IL8" s="42"/>
      <c r="IM8" s="42"/>
      <c r="IN8" s="42"/>
      <c r="IO8" s="42"/>
      <c r="IP8" s="42"/>
      <c r="IQ8" s="42"/>
      <c r="IR8" s="42"/>
      <c r="IS8" s="41"/>
      <c r="IT8" s="42"/>
      <c r="IU8" s="42"/>
    </row>
    <row r="9" spans="1:255" s="43" customFormat="1" ht="25.5" x14ac:dyDescent="0.2">
      <c r="A9" s="20">
        <v>7</v>
      </c>
      <c r="B9" s="37" t="s">
        <v>330</v>
      </c>
      <c r="C9" s="38" t="s">
        <v>342</v>
      </c>
      <c r="D9" s="39" t="s">
        <v>332</v>
      </c>
      <c r="E9" s="37" t="s">
        <v>330</v>
      </c>
      <c r="F9" s="37" t="s">
        <v>333</v>
      </c>
      <c r="G9" s="37" t="s">
        <v>343</v>
      </c>
      <c r="H9" s="37" t="s">
        <v>335</v>
      </c>
      <c r="I9" s="22">
        <v>12</v>
      </c>
      <c r="J9" s="24" t="s">
        <v>344</v>
      </c>
      <c r="K9" s="24" t="s">
        <v>345</v>
      </c>
      <c r="L9" s="40" t="s">
        <v>338</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1"/>
      <c r="IT9" s="42"/>
      <c r="IU9" s="42"/>
    </row>
    <row r="10" spans="1:255" s="43" customFormat="1" ht="25.5" x14ac:dyDescent="0.2">
      <c r="A10" s="20">
        <v>8</v>
      </c>
      <c r="B10" s="37" t="s">
        <v>330</v>
      </c>
      <c r="C10" s="38" t="s">
        <v>346</v>
      </c>
      <c r="D10" s="39" t="s">
        <v>340</v>
      </c>
      <c r="E10" s="37" t="s">
        <v>330</v>
      </c>
      <c r="F10" s="76">
        <v>186015031</v>
      </c>
      <c r="G10" s="37" t="s">
        <v>347</v>
      </c>
      <c r="H10" s="37" t="s">
        <v>335</v>
      </c>
      <c r="I10" s="22">
        <v>12</v>
      </c>
      <c r="J10" s="24" t="s">
        <v>344</v>
      </c>
      <c r="K10" s="24" t="s">
        <v>345</v>
      </c>
      <c r="L10" s="40" t="s">
        <v>338</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c r="IS10" s="41"/>
      <c r="IT10" s="42"/>
      <c r="IU10" s="42"/>
    </row>
    <row r="11" spans="1:255" s="43" customFormat="1" ht="25.5" x14ac:dyDescent="0.2">
      <c r="A11" s="20">
        <v>9</v>
      </c>
      <c r="B11" s="37" t="s">
        <v>330</v>
      </c>
      <c r="C11" s="38" t="s">
        <v>348</v>
      </c>
      <c r="D11" s="39" t="s">
        <v>332</v>
      </c>
      <c r="E11" s="37" t="s">
        <v>330</v>
      </c>
      <c r="F11" s="37" t="s">
        <v>333</v>
      </c>
      <c r="G11" s="37" t="s">
        <v>349</v>
      </c>
      <c r="H11" s="37" t="s">
        <v>335</v>
      </c>
      <c r="I11" s="22">
        <v>12</v>
      </c>
      <c r="J11" s="24" t="s">
        <v>350</v>
      </c>
      <c r="K11" s="24" t="s">
        <v>351</v>
      </c>
      <c r="L11" s="40" t="s">
        <v>338</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1"/>
      <c r="IT11" s="42"/>
      <c r="IU11" s="42"/>
    </row>
    <row r="12" spans="1:255" s="43" customFormat="1" ht="25.5" x14ac:dyDescent="0.2">
      <c r="A12" s="20">
        <v>10</v>
      </c>
      <c r="B12" s="37" t="s">
        <v>330</v>
      </c>
      <c r="C12" s="38" t="s">
        <v>352</v>
      </c>
      <c r="D12" s="39" t="s">
        <v>340</v>
      </c>
      <c r="E12" s="37" t="s">
        <v>330</v>
      </c>
      <c r="F12" s="76">
        <v>186015031</v>
      </c>
      <c r="G12" s="37" t="s">
        <v>353</v>
      </c>
      <c r="H12" s="37" t="s">
        <v>335</v>
      </c>
      <c r="I12" s="22">
        <v>12</v>
      </c>
      <c r="J12" s="24" t="s">
        <v>350</v>
      </c>
      <c r="K12" s="24" t="s">
        <v>351</v>
      </c>
      <c r="L12" s="40" t="s">
        <v>338</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c r="IJ12" s="42"/>
      <c r="IK12" s="42"/>
      <c r="IL12" s="42"/>
      <c r="IM12" s="42"/>
      <c r="IN12" s="42"/>
      <c r="IO12" s="42"/>
      <c r="IP12" s="42"/>
      <c r="IQ12" s="42"/>
      <c r="IR12" s="42"/>
      <c r="IS12" s="41"/>
      <c r="IT12" s="42"/>
      <c r="IU12" s="42"/>
    </row>
    <row r="13" spans="1:255" s="43" customFormat="1" ht="25.5" x14ac:dyDescent="0.2">
      <c r="A13" s="20">
        <v>11</v>
      </c>
      <c r="B13" s="37" t="s">
        <v>330</v>
      </c>
      <c r="C13" s="38" t="s">
        <v>354</v>
      </c>
      <c r="D13" s="39" t="s">
        <v>332</v>
      </c>
      <c r="E13" s="37" t="s">
        <v>330</v>
      </c>
      <c r="F13" s="37" t="s">
        <v>333</v>
      </c>
      <c r="G13" s="37" t="s">
        <v>355</v>
      </c>
      <c r="H13" s="37" t="s">
        <v>335</v>
      </c>
      <c r="I13" s="22">
        <v>12</v>
      </c>
      <c r="J13" s="24" t="s">
        <v>344</v>
      </c>
      <c r="K13" s="24" t="s">
        <v>345</v>
      </c>
      <c r="L13" s="40" t="s">
        <v>338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c r="IQ13" s="42"/>
      <c r="IR13" s="42"/>
      <c r="IS13" s="41"/>
      <c r="IT13" s="42"/>
      <c r="IU13" s="42"/>
    </row>
    <row r="14" spans="1:255" s="43" customFormat="1" ht="25.5" x14ac:dyDescent="0.2">
      <c r="A14" s="20">
        <v>12</v>
      </c>
      <c r="B14" s="37" t="s">
        <v>330</v>
      </c>
      <c r="C14" s="38" t="s">
        <v>356</v>
      </c>
      <c r="D14" s="39" t="s">
        <v>340</v>
      </c>
      <c r="E14" s="37" t="s">
        <v>330</v>
      </c>
      <c r="F14" s="76">
        <v>186015031</v>
      </c>
      <c r="G14" s="37" t="s">
        <v>357</v>
      </c>
      <c r="H14" s="37" t="s">
        <v>335</v>
      </c>
      <c r="I14" s="22">
        <v>12</v>
      </c>
      <c r="J14" s="24" t="s">
        <v>344</v>
      </c>
      <c r="K14" s="24" t="s">
        <v>345</v>
      </c>
      <c r="L14" s="40" t="s">
        <v>338</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1"/>
      <c r="IT14" s="42"/>
      <c r="IU14" s="42"/>
    </row>
    <row r="15" spans="1:255" s="43" customFormat="1" ht="25.5" x14ac:dyDescent="0.2">
      <c r="A15" s="20">
        <v>13</v>
      </c>
      <c r="B15" s="37" t="s">
        <v>330</v>
      </c>
      <c r="C15" s="38" t="s">
        <v>358</v>
      </c>
      <c r="D15" s="39" t="s">
        <v>332</v>
      </c>
      <c r="E15" s="37" t="s">
        <v>330</v>
      </c>
      <c r="F15" s="37" t="s">
        <v>333</v>
      </c>
      <c r="G15" s="37" t="s">
        <v>359</v>
      </c>
      <c r="H15" s="37" t="s">
        <v>335</v>
      </c>
      <c r="I15" s="22">
        <v>12</v>
      </c>
      <c r="J15" s="24" t="s">
        <v>350</v>
      </c>
      <c r="K15" s="24" t="s">
        <v>351</v>
      </c>
      <c r="L15" s="40" t="s">
        <v>338</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1"/>
      <c r="IT15" s="42"/>
      <c r="IU15" s="42"/>
    </row>
    <row r="16" spans="1:255" s="43" customFormat="1" ht="25.5" x14ac:dyDescent="0.2">
      <c r="A16" s="20">
        <v>14</v>
      </c>
      <c r="B16" s="37" t="s">
        <v>330</v>
      </c>
      <c r="C16" s="38" t="s">
        <v>360</v>
      </c>
      <c r="D16" s="39" t="s">
        <v>340</v>
      </c>
      <c r="E16" s="37" t="s">
        <v>330</v>
      </c>
      <c r="F16" s="76">
        <v>800000204</v>
      </c>
      <c r="G16" s="37" t="s">
        <v>361</v>
      </c>
      <c r="H16" s="37" t="s">
        <v>335</v>
      </c>
      <c r="I16" s="22">
        <v>12</v>
      </c>
      <c r="J16" s="24" t="s">
        <v>350</v>
      </c>
      <c r="K16" s="24" t="s">
        <v>351</v>
      </c>
      <c r="L16" s="40" t="s">
        <v>338</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c r="IR16" s="42"/>
      <c r="IS16" s="41"/>
      <c r="IT16" s="42"/>
      <c r="IU16" s="42"/>
    </row>
    <row r="17" spans="1:255" s="43" customFormat="1" ht="25.5" x14ac:dyDescent="0.2">
      <c r="A17" s="20">
        <v>15</v>
      </c>
      <c r="B17" s="37" t="s">
        <v>330</v>
      </c>
      <c r="C17" s="38" t="s">
        <v>362</v>
      </c>
      <c r="D17" s="39" t="s">
        <v>363</v>
      </c>
      <c r="E17" s="37" t="s">
        <v>364</v>
      </c>
      <c r="F17" s="76">
        <v>19032</v>
      </c>
      <c r="G17" s="37" t="s">
        <v>366</v>
      </c>
      <c r="H17" s="37" t="s">
        <v>335</v>
      </c>
      <c r="I17" s="22">
        <v>12</v>
      </c>
      <c r="J17" s="33" t="s">
        <v>367</v>
      </c>
      <c r="K17" s="33" t="s">
        <v>368</v>
      </c>
      <c r="L17" s="40" t="s">
        <v>369</v>
      </c>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c r="IR17" s="42"/>
      <c r="IS17" s="41"/>
      <c r="IT17" s="42"/>
      <c r="IU17" s="42"/>
    </row>
    <row r="18" spans="1:255" s="43" customFormat="1" ht="25.5" x14ac:dyDescent="0.2">
      <c r="A18" s="20">
        <v>16</v>
      </c>
      <c r="B18" s="37" t="s">
        <v>330</v>
      </c>
      <c r="C18" s="38" t="s">
        <v>370</v>
      </c>
      <c r="D18" s="39" t="s">
        <v>363</v>
      </c>
      <c r="E18" s="37" t="s">
        <v>371</v>
      </c>
      <c r="F18" s="37" t="s">
        <v>372</v>
      </c>
      <c r="G18" s="37" t="s">
        <v>373</v>
      </c>
      <c r="H18" s="37" t="s">
        <v>335</v>
      </c>
      <c r="I18" s="22">
        <v>12</v>
      </c>
      <c r="J18" s="44" t="s">
        <v>374</v>
      </c>
      <c r="K18" s="44" t="s">
        <v>375</v>
      </c>
      <c r="L18" s="40" t="s">
        <v>369</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c r="IR18" s="42"/>
      <c r="IS18" s="41"/>
      <c r="IT18" s="42"/>
      <c r="IU18" s="42"/>
    </row>
    <row r="19" spans="1:255" s="43" customFormat="1" ht="25.5" x14ac:dyDescent="0.2">
      <c r="A19" s="20">
        <v>17</v>
      </c>
      <c r="B19" s="37" t="s">
        <v>330</v>
      </c>
      <c r="C19" s="38" t="s">
        <v>376</v>
      </c>
      <c r="D19" s="39" t="s">
        <v>363</v>
      </c>
      <c r="E19" s="37" t="s">
        <v>371</v>
      </c>
      <c r="F19" s="37" t="s">
        <v>372</v>
      </c>
      <c r="G19" s="37" t="s">
        <v>377</v>
      </c>
      <c r="H19" s="37" t="s">
        <v>335</v>
      </c>
      <c r="I19" s="22">
        <v>12</v>
      </c>
      <c r="J19" s="33" t="s">
        <v>378</v>
      </c>
      <c r="K19" s="33" t="s">
        <v>379</v>
      </c>
      <c r="L19" s="40" t="s">
        <v>369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1"/>
      <c r="IT19" s="42"/>
      <c r="IU19" s="42"/>
    </row>
    <row r="20" spans="1:255" s="43" customFormat="1" ht="25.5" x14ac:dyDescent="0.2">
      <c r="A20" s="20">
        <v>18</v>
      </c>
      <c r="B20" s="37" t="s">
        <v>330</v>
      </c>
      <c r="C20" s="38" t="s">
        <v>380</v>
      </c>
      <c r="D20" s="39" t="s">
        <v>363</v>
      </c>
      <c r="E20" s="37" t="s">
        <v>371</v>
      </c>
      <c r="F20" s="37" t="s">
        <v>381</v>
      </c>
      <c r="G20" s="37" t="s">
        <v>382</v>
      </c>
      <c r="H20" s="37" t="s">
        <v>335</v>
      </c>
      <c r="I20" s="22">
        <v>12</v>
      </c>
      <c r="J20" s="33" t="s">
        <v>383</v>
      </c>
      <c r="K20" s="33" t="s">
        <v>384</v>
      </c>
      <c r="L20" s="40" t="s">
        <v>369</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1"/>
      <c r="IT20" s="42"/>
      <c r="IU20" s="42"/>
    </row>
    <row r="21" spans="1:255" s="43" customFormat="1" x14ac:dyDescent="0.2">
      <c r="A21" s="20">
        <v>19</v>
      </c>
      <c r="B21" s="37" t="s">
        <v>330</v>
      </c>
      <c r="C21" s="38" t="s">
        <v>385</v>
      </c>
      <c r="D21" s="39" t="s">
        <v>386</v>
      </c>
      <c r="E21" s="37" t="s">
        <v>330</v>
      </c>
      <c r="F21" s="37" t="s">
        <v>387</v>
      </c>
      <c r="G21" s="37" t="s">
        <v>388</v>
      </c>
      <c r="H21" s="37" t="s">
        <v>335</v>
      </c>
      <c r="I21" s="22">
        <v>12</v>
      </c>
      <c r="J21" s="24" t="s">
        <v>389</v>
      </c>
      <c r="K21" s="24" t="s">
        <v>390</v>
      </c>
      <c r="L21" s="40" t="s">
        <v>338</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1"/>
      <c r="IT21" s="42"/>
      <c r="IU21" s="42"/>
    </row>
    <row r="22" spans="1:255" s="43" customFormat="1" x14ac:dyDescent="0.2">
      <c r="A22" s="20">
        <v>20</v>
      </c>
      <c r="B22" s="37" t="s">
        <v>330</v>
      </c>
      <c r="C22" s="38" t="s">
        <v>391</v>
      </c>
      <c r="D22" s="39" t="s">
        <v>386</v>
      </c>
      <c r="E22" s="37" t="s">
        <v>330</v>
      </c>
      <c r="F22" s="37" t="s">
        <v>387</v>
      </c>
      <c r="G22" s="37" t="s">
        <v>392</v>
      </c>
      <c r="H22" s="37" t="s">
        <v>335</v>
      </c>
      <c r="I22" s="22">
        <v>12</v>
      </c>
      <c r="J22" s="24" t="s">
        <v>389</v>
      </c>
      <c r="K22" s="24" t="s">
        <v>390</v>
      </c>
      <c r="L22" s="40" t="s">
        <v>338</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c r="IR22" s="42"/>
      <c r="IS22" s="41"/>
      <c r="IT22" s="42"/>
      <c r="IU22" s="42"/>
    </row>
    <row r="23" spans="1:255" s="43" customFormat="1" x14ac:dyDescent="0.2">
      <c r="A23" s="20">
        <v>21</v>
      </c>
      <c r="B23" s="37" t="s">
        <v>330</v>
      </c>
      <c r="C23" s="38" t="s">
        <v>393</v>
      </c>
      <c r="D23" s="39" t="s">
        <v>394</v>
      </c>
      <c r="E23" s="37" t="s">
        <v>330</v>
      </c>
      <c r="F23" s="76">
        <v>800000146</v>
      </c>
      <c r="G23" s="37" t="s">
        <v>395</v>
      </c>
      <c r="H23" s="37" t="s">
        <v>396</v>
      </c>
      <c r="I23" s="22">
        <v>12</v>
      </c>
      <c r="J23" s="24" t="s">
        <v>304</v>
      </c>
      <c r="K23" s="24" t="s">
        <v>305</v>
      </c>
      <c r="L23" s="40" t="s">
        <v>338</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1"/>
      <c r="IT23" s="42"/>
      <c r="IU23" s="42"/>
    </row>
    <row r="24" spans="1:255" s="43" customFormat="1" x14ac:dyDescent="0.2">
      <c r="A24" s="20">
        <v>22</v>
      </c>
      <c r="B24" s="37" t="s">
        <v>330</v>
      </c>
      <c r="C24" s="38" t="s">
        <v>397</v>
      </c>
      <c r="D24" s="39" t="s">
        <v>394</v>
      </c>
      <c r="E24" s="37" t="s">
        <v>330</v>
      </c>
      <c r="F24" s="76">
        <v>800000146</v>
      </c>
      <c r="G24" s="37" t="s">
        <v>398</v>
      </c>
      <c r="H24" s="37" t="s">
        <v>396</v>
      </c>
      <c r="I24" s="22">
        <v>12</v>
      </c>
      <c r="J24" s="24" t="s">
        <v>399</v>
      </c>
      <c r="K24" s="24" t="s">
        <v>400</v>
      </c>
      <c r="L24" s="40" t="s">
        <v>338</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c r="IR24" s="42"/>
      <c r="IS24" s="41"/>
      <c r="IT24" s="42"/>
      <c r="IU24" s="42"/>
    </row>
    <row r="25" spans="1:255" s="43" customFormat="1" x14ac:dyDescent="0.2">
      <c r="A25" s="20">
        <v>23</v>
      </c>
      <c r="B25" s="37" t="s">
        <v>330</v>
      </c>
      <c r="C25" s="38" t="s">
        <v>401</v>
      </c>
      <c r="D25" s="39" t="s">
        <v>402</v>
      </c>
      <c r="E25" s="37" t="s">
        <v>330</v>
      </c>
      <c r="F25" s="37" t="s">
        <v>333</v>
      </c>
      <c r="G25" s="37" t="s">
        <v>403</v>
      </c>
      <c r="H25" s="37" t="s">
        <v>335</v>
      </c>
      <c r="I25" s="22">
        <v>12</v>
      </c>
      <c r="J25" s="24" t="s">
        <v>404</v>
      </c>
      <c r="K25" s="24" t="s">
        <v>405</v>
      </c>
      <c r="L25" s="40" t="s">
        <v>338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c r="IR25" s="42"/>
      <c r="IS25" s="41"/>
      <c r="IT25" s="42"/>
      <c r="IU25" s="42"/>
    </row>
    <row r="26" spans="1:255" s="43" customFormat="1" ht="25.5" x14ac:dyDescent="0.2">
      <c r="A26" s="20">
        <v>24</v>
      </c>
      <c r="B26" s="37" t="s">
        <v>330</v>
      </c>
      <c r="C26" s="38" t="s">
        <v>406</v>
      </c>
      <c r="D26" s="39" t="s">
        <v>407</v>
      </c>
      <c r="E26" s="37" t="s">
        <v>330</v>
      </c>
      <c r="F26" s="76">
        <v>800000240</v>
      </c>
      <c r="G26" s="37" t="s">
        <v>408</v>
      </c>
      <c r="H26" s="37" t="s">
        <v>335</v>
      </c>
      <c r="I26" s="22">
        <v>12</v>
      </c>
      <c r="J26" s="24" t="s">
        <v>409</v>
      </c>
      <c r="K26" s="24" t="s">
        <v>410</v>
      </c>
      <c r="L26" s="40" t="s">
        <v>338</v>
      </c>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c r="IR26" s="42"/>
      <c r="IS26" s="41"/>
      <c r="IT26" s="42"/>
      <c r="IU26" s="42"/>
    </row>
    <row r="27" spans="1:255" s="43" customFormat="1" ht="25.5" x14ac:dyDescent="0.2">
      <c r="A27" s="20">
        <v>25</v>
      </c>
      <c r="B27" s="37" t="s">
        <v>330</v>
      </c>
      <c r="C27" s="38" t="s">
        <v>411</v>
      </c>
      <c r="D27" s="39" t="s">
        <v>412</v>
      </c>
      <c r="E27" s="37" t="s">
        <v>330</v>
      </c>
      <c r="F27" s="76">
        <v>186015043</v>
      </c>
      <c r="G27" s="37" t="s">
        <v>413</v>
      </c>
      <c r="H27" s="37" t="s">
        <v>335</v>
      </c>
      <c r="I27" s="22">
        <v>12</v>
      </c>
      <c r="J27" s="24" t="s">
        <v>409</v>
      </c>
      <c r="K27" s="24" t="s">
        <v>410</v>
      </c>
      <c r="L27" s="40" t="s">
        <v>338</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c r="IR27" s="42"/>
      <c r="IS27" s="41"/>
      <c r="IT27" s="42"/>
      <c r="IU27" s="42"/>
    </row>
    <row r="28" spans="1:255" s="43" customFormat="1" ht="25.5" x14ac:dyDescent="0.2">
      <c r="A28" s="20">
        <v>26</v>
      </c>
      <c r="B28" s="37" t="s">
        <v>330</v>
      </c>
      <c r="C28" s="38" t="s">
        <v>414</v>
      </c>
      <c r="D28" s="39" t="s">
        <v>415</v>
      </c>
      <c r="E28" s="37" t="s">
        <v>330</v>
      </c>
      <c r="F28" s="76">
        <v>800000204</v>
      </c>
      <c r="G28" s="37" t="s">
        <v>416</v>
      </c>
      <c r="H28" s="37" t="s">
        <v>396</v>
      </c>
      <c r="I28" s="22">
        <v>12</v>
      </c>
      <c r="J28" s="24" t="s">
        <v>409</v>
      </c>
      <c r="K28" s="24" t="s">
        <v>410</v>
      </c>
      <c r="L28" s="40" t="s">
        <v>338</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c r="IQ28" s="42"/>
      <c r="IR28" s="42"/>
      <c r="IS28" s="41"/>
      <c r="IT28" s="42"/>
      <c r="IU28" s="42"/>
    </row>
    <row r="29" spans="1:255" s="46" customFormat="1" ht="25.5" x14ac:dyDescent="0.25">
      <c r="A29" s="20">
        <v>27</v>
      </c>
      <c r="B29" s="37" t="s">
        <v>330</v>
      </c>
      <c r="C29" s="38" t="s">
        <v>417</v>
      </c>
      <c r="D29" s="39" t="s">
        <v>407</v>
      </c>
      <c r="E29" s="37" t="s">
        <v>330</v>
      </c>
      <c r="F29" s="76">
        <v>800000240</v>
      </c>
      <c r="G29" s="37" t="s">
        <v>418</v>
      </c>
      <c r="H29" s="37" t="s">
        <v>335</v>
      </c>
      <c r="I29" s="45">
        <v>12</v>
      </c>
      <c r="J29" s="24" t="s">
        <v>419</v>
      </c>
      <c r="K29" s="24" t="s">
        <v>420</v>
      </c>
      <c r="L29" s="40" t="s">
        <v>338</v>
      </c>
    </row>
    <row r="30" spans="1:255" s="46" customFormat="1" ht="25.5" x14ac:dyDescent="0.25">
      <c r="A30" s="20">
        <v>28</v>
      </c>
      <c r="B30" s="37" t="s">
        <v>330</v>
      </c>
      <c r="C30" s="38" t="s">
        <v>421</v>
      </c>
      <c r="D30" s="39" t="s">
        <v>412</v>
      </c>
      <c r="E30" s="37" t="s">
        <v>330</v>
      </c>
      <c r="F30" s="76">
        <v>186015043</v>
      </c>
      <c r="G30" s="37" t="s">
        <v>422</v>
      </c>
      <c r="H30" s="37" t="s">
        <v>335</v>
      </c>
      <c r="I30" s="22">
        <v>12</v>
      </c>
      <c r="J30" s="24" t="s">
        <v>409</v>
      </c>
      <c r="K30" s="24" t="s">
        <v>410</v>
      </c>
      <c r="L30" s="40" t="s">
        <v>338</v>
      </c>
    </row>
    <row r="31" spans="1:255" s="42" customFormat="1" ht="25.5" x14ac:dyDescent="0.25">
      <c r="A31" s="20">
        <v>29</v>
      </c>
      <c r="B31" s="37" t="s">
        <v>330</v>
      </c>
      <c r="C31" s="38" t="s">
        <v>423</v>
      </c>
      <c r="D31" s="39" t="s">
        <v>415</v>
      </c>
      <c r="E31" s="37" t="s">
        <v>330</v>
      </c>
      <c r="F31" s="76">
        <v>800000204</v>
      </c>
      <c r="G31" s="37" t="s">
        <v>424</v>
      </c>
      <c r="H31" s="37" t="s">
        <v>396</v>
      </c>
      <c r="I31" s="22">
        <v>12</v>
      </c>
      <c r="J31" s="24" t="s">
        <v>409</v>
      </c>
      <c r="K31" s="24" t="s">
        <v>410</v>
      </c>
      <c r="L31" s="40" t="s">
        <v>338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IS31" s="41"/>
    </row>
    <row r="32" spans="1:255" s="42" customFormat="1" ht="25.5" x14ac:dyDescent="0.25">
      <c r="A32" s="20">
        <v>30</v>
      </c>
      <c r="B32" s="37" t="s">
        <v>330</v>
      </c>
      <c r="C32" s="38" t="s">
        <v>425</v>
      </c>
      <c r="D32" s="39" t="s">
        <v>407</v>
      </c>
      <c r="E32" s="37" t="s">
        <v>330</v>
      </c>
      <c r="F32" s="76">
        <v>186015000</v>
      </c>
      <c r="G32" s="37" t="s">
        <v>426</v>
      </c>
      <c r="H32" s="37" t="s">
        <v>335</v>
      </c>
      <c r="I32" s="22">
        <v>12</v>
      </c>
      <c r="J32" s="24" t="s">
        <v>344</v>
      </c>
      <c r="K32" s="24" t="s">
        <v>345</v>
      </c>
      <c r="L32" s="40" t="s">
        <v>338</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IS32" s="41"/>
    </row>
    <row r="33" spans="1:63" s="42" customFormat="1" ht="25.5" x14ac:dyDescent="0.25">
      <c r="A33" s="20">
        <v>31</v>
      </c>
      <c r="B33" s="37" t="s">
        <v>330</v>
      </c>
      <c r="C33" s="38" t="s">
        <v>427</v>
      </c>
      <c r="D33" s="39" t="s">
        <v>412</v>
      </c>
      <c r="E33" s="37" t="s">
        <v>330</v>
      </c>
      <c r="F33" s="76">
        <v>186015043</v>
      </c>
      <c r="G33" s="37" t="s">
        <v>428</v>
      </c>
      <c r="H33" s="37" t="s">
        <v>335</v>
      </c>
      <c r="I33" s="22">
        <v>12</v>
      </c>
      <c r="J33" s="24" t="s">
        <v>336</v>
      </c>
      <c r="K33" s="24" t="s">
        <v>337</v>
      </c>
      <c r="L33" s="40" t="s">
        <v>338</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row>
    <row r="34" spans="1:63" s="42" customFormat="1" ht="25.5" x14ac:dyDescent="0.25">
      <c r="A34" s="20">
        <v>32</v>
      </c>
      <c r="B34" s="37" t="s">
        <v>330</v>
      </c>
      <c r="C34" s="38" t="s">
        <v>429</v>
      </c>
      <c r="D34" s="39" t="s">
        <v>415</v>
      </c>
      <c r="E34" s="37" t="s">
        <v>330</v>
      </c>
      <c r="F34" s="76">
        <v>800000204</v>
      </c>
      <c r="G34" s="37" t="s">
        <v>430</v>
      </c>
      <c r="H34" s="37" t="s">
        <v>396</v>
      </c>
      <c r="I34" s="22">
        <v>12</v>
      </c>
      <c r="J34" s="24" t="s">
        <v>336</v>
      </c>
      <c r="K34" s="24" t="s">
        <v>337</v>
      </c>
      <c r="L34" s="40" t="s">
        <v>338</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row>
    <row r="35" spans="1:63" s="42" customFormat="1" ht="25.5" x14ac:dyDescent="0.25">
      <c r="A35" s="20">
        <v>33</v>
      </c>
      <c r="B35" s="37" t="s">
        <v>330</v>
      </c>
      <c r="C35" s="38" t="s">
        <v>431</v>
      </c>
      <c r="D35" s="39" t="s">
        <v>407</v>
      </c>
      <c r="E35" s="37" t="s">
        <v>330</v>
      </c>
      <c r="F35" s="76">
        <v>186015000</v>
      </c>
      <c r="G35" s="37" t="s">
        <v>432</v>
      </c>
      <c r="H35" s="37" t="s">
        <v>335</v>
      </c>
      <c r="I35" s="22">
        <v>12</v>
      </c>
      <c r="J35" s="24" t="s">
        <v>350</v>
      </c>
      <c r="K35" s="24" t="s">
        <v>351</v>
      </c>
      <c r="L35" s="40" t="s">
        <v>338</v>
      </c>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row>
    <row r="36" spans="1:63" s="42" customFormat="1" ht="25.5" x14ac:dyDescent="0.25">
      <c r="A36" s="20">
        <v>34</v>
      </c>
      <c r="B36" s="37" t="s">
        <v>330</v>
      </c>
      <c r="C36" s="38" t="s">
        <v>433</v>
      </c>
      <c r="D36" s="39" t="s">
        <v>412</v>
      </c>
      <c r="E36" s="37" t="s">
        <v>330</v>
      </c>
      <c r="F36" s="76">
        <v>186015043</v>
      </c>
      <c r="G36" s="37" t="s">
        <v>434</v>
      </c>
      <c r="H36" s="37" t="s">
        <v>335</v>
      </c>
      <c r="I36" s="22">
        <v>12</v>
      </c>
      <c r="J36" s="24" t="s">
        <v>336</v>
      </c>
      <c r="K36" s="24" t="s">
        <v>337</v>
      </c>
      <c r="L36" s="40" t="s">
        <v>338</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row>
    <row r="37" spans="1:63" s="42" customFormat="1" ht="25.5" x14ac:dyDescent="0.25">
      <c r="A37" s="20">
        <v>35</v>
      </c>
      <c r="B37" s="37" t="s">
        <v>330</v>
      </c>
      <c r="C37" s="38" t="s">
        <v>435</v>
      </c>
      <c r="D37" s="39" t="s">
        <v>415</v>
      </c>
      <c r="E37" s="37" t="s">
        <v>330</v>
      </c>
      <c r="F37" s="76">
        <v>800000204</v>
      </c>
      <c r="G37" s="37" t="s">
        <v>436</v>
      </c>
      <c r="H37" s="37" t="s">
        <v>396</v>
      </c>
      <c r="I37" s="22">
        <v>12</v>
      </c>
      <c r="J37" s="24" t="s">
        <v>437</v>
      </c>
      <c r="K37" s="24" t="s">
        <v>438</v>
      </c>
      <c r="L37" s="40" t="s">
        <v>338</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row>
    <row r="38" spans="1:63" s="42" customFormat="1" ht="25.5" x14ac:dyDescent="0.25">
      <c r="A38" s="20">
        <v>36</v>
      </c>
      <c r="B38" s="37" t="s">
        <v>330</v>
      </c>
      <c r="C38" s="38" t="s">
        <v>439</v>
      </c>
      <c r="D38" s="39" t="s">
        <v>407</v>
      </c>
      <c r="E38" s="37" t="s">
        <v>330</v>
      </c>
      <c r="F38" s="76">
        <v>186015000</v>
      </c>
      <c r="G38" s="37" t="s">
        <v>440</v>
      </c>
      <c r="H38" s="37" t="s">
        <v>335</v>
      </c>
      <c r="I38" s="22">
        <v>12</v>
      </c>
      <c r="J38" s="24" t="s">
        <v>441</v>
      </c>
      <c r="K38" s="24" t="s">
        <v>442</v>
      </c>
      <c r="L38" s="40" t="s">
        <v>338</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row>
    <row r="39" spans="1:63" s="42" customFormat="1" ht="25.5" x14ac:dyDescent="0.25">
      <c r="A39" s="20">
        <v>37</v>
      </c>
      <c r="B39" s="37" t="s">
        <v>330</v>
      </c>
      <c r="C39" s="38" t="s">
        <v>443</v>
      </c>
      <c r="D39" s="39" t="s">
        <v>412</v>
      </c>
      <c r="E39" s="37" t="s">
        <v>330</v>
      </c>
      <c r="F39" s="76">
        <v>186015043</v>
      </c>
      <c r="G39" s="37" t="s">
        <v>444</v>
      </c>
      <c r="H39" s="37" t="s">
        <v>335</v>
      </c>
      <c r="I39" s="22">
        <v>12</v>
      </c>
      <c r="J39" s="24" t="s">
        <v>445</v>
      </c>
      <c r="K39" s="24" t="s">
        <v>446</v>
      </c>
      <c r="L39" s="40" t="s">
        <v>338</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row>
    <row r="40" spans="1:63" s="42" customFormat="1" ht="25.5" x14ac:dyDescent="0.25">
      <c r="A40" s="20">
        <v>38</v>
      </c>
      <c r="B40" s="37" t="s">
        <v>330</v>
      </c>
      <c r="C40" s="38" t="s">
        <v>447</v>
      </c>
      <c r="D40" s="39" t="s">
        <v>415</v>
      </c>
      <c r="E40" s="37" t="s">
        <v>330</v>
      </c>
      <c r="F40" s="76">
        <v>800000204</v>
      </c>
      <c r="G40" s="37" t="s">
        <v>448</v>
      </c>
      <c r="H40" s="37" t="s">
        <v>396</v>
      </c>
      <c r="I40" s="22">
        <v>12</v>
      </c>
      <c r="J40" s="24" t="s">
        <v>445</v>
      </c>
      <c r="K40" s="24" t="s">
        <v>446</v>
      </c>
      <c r="L40" s="40" t="s">
        <v>338</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row>
    <row r="41" spans="1:63" s="42" customFormat="1" ht="25.5" x14ac:dyDescent="0.25">
      <c r="A41" s="20">
        <v>39</v>
      </c>
      <c r="B41" s="37" t="s">
        <v>330</v>
      </c>
      <c r="C41" s="38" t="s">
        <v>449</v>
      </c>
      <c r="D41" s="39" t="s">
        <v>407</v>
      </c>
      <c r="E41" s="37" t="s">
        <v>330</v>
      </c>
      <c r="F41" s="76">
        <v>186015000</v>
      </c>
      <c r="G41" s="37" t="s">
        <v>450</v>
      </c>
      <c r="H41" s="37" t="s">
        <v>335</v>
      </c>
      <c r="I41" s="22">
        <v>12</v>
      </c>
      <c r="J41" s="24" t="s">
        <v>451</v>
      </c>
      <c r="K41" s="24" t="s">
        <v>452</v>
      </c>
      <c r="L41" s="40" t="s">
        <v>338</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row>
    <row r="42" spans="1:63" s="42" customFormat="1" ht="25.5" x14ac:dyDescent="0.25">
      <c r="A42" s="20">
        <v>40</v>
      </c>
      <c r="B42" s="37" t="s">
        <v>330</v>
      </c>
      <c r="C42" s="38" t="s">
        <v>453</v>
      </c>
      <c r="D42" s="39" t="s">
        <v>412</v>
      </c>
      <c r="E42" s="37" t="s">
        <v>330</v>
      </c>
      <c r="F42" s="76">
        <v>186015043</v>
      </c>
      <c r="G42" s="37" t="s">
        <v>454</v>
      </c>
      <c r="H42" s="37" t="s">
        <v>335</v>
      </c>
      <c r="I42" s="22">
        <v>12</v>
      </c>
      <c r="J42" s="24" t="s">
        <v>445</v>
      </c>
      <c r="K42" s="24" t="s">
        <v>446</v>
      </c>
      <c r="L42" s="40" t="s">
        <v>338</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row>
    <row r="43" spans="1:63" s="42" customFormat="1" ht="25.5" x14ac:dyDescent="0.25">
      <c r="A43" s="20">
        <v>41</v>
      </c>
      <c r="B43" s="37" t="s">
        <v>330</v>
      </c>
      <c r="C43" s="38" t="s">
        <v>455</v>
      </c>
      <c r="D43" s="39" t="s">
        <v>415</v>
      </c>
      <c r="E43" s="37" t="s">
        <v>330</v>
      </c>
      <c r="F43" s="76">
        <v>186015028</v>
      </c>
      <c r="G43" s="37" t="s">
        <v>456</v>
      </c>
      <c r="H43" s="37" t="s">
        <v>396</v>
      </c>
      <c r="I43" s="22">
        <v>12</v>
      </c>
      <c r="J43" s="24" t="s">
        <v>445</v>
      </c>
      <c r="K43" s="24" t="s">
        <v>446</v>
      </c>
      <c r="L43" s="40" t="s">
        <v>338</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row>
    <row r="44" spans="1:63" s="42" customFormat="1" ht="25.5" x14ac:dyDescent="0.25">
      <c r="A44" s="20">
        <v>42</v>
      </c>
      <c r="B44" s="37" t="s">
        <v>330</v>
      </c>
      <c r="C44" s="38" t="s">
        <v>457</v>
      </c>
      <c r="D44" s="39" t="s">
        <v>407</v>
      </c>
      <c r="E44" s="37" t="s">
        <v>330</v>
      </c>
      <c r="F44" s="76">
        <v>186015000</v>
      </c>
      <c r="G44" s="37" t="s">
        <v>458</v>
      </c>
      <c r="H44" s="37" t="s">
        <v>335</v>
      </c>
      <c r="I44" s="22">
        <v>12</v>
      </c>
      <c r="J44" s="24" t="s">
        <v>459</v>
      </c>
      <c r="K44" s="24" t="s">
        <v>460</v>
      </c>
      <c r="L44" s="40" t="s">
        <v>338</v>
      </c>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row>
    <row r="45" spans="1:63" s="42" customFormat="1" ht="25.5" x14ac:dyDescent="0.25">
      <c r="A45" s="20">
        <v>43</v>
      </c>
      <c r="B45" s="37" t="s">
        <v>330</v>
      </c>
      <c r="C45" s="38" t="s">
        <v>461</v>
      </c>
      <c r="D45" s="39" t="s">
        <v>412</v>
      </c>
      <c r="E45" s="37" t="s">
        <v>330</v>
      </c>
      <c r="F45" s="76">
        <v>186015043</v>
      </c>
      <c r="G45" s="37" t="s">
        <v>462</v>
      </c>
      <c r="H45" s="37" t="s">
        <v>335</v>
      </c>
      <c r="I45" s="22">
        <v>12</v>
      </c>
      <c r="J45" s="24" t="s">
        <v>445</v>
      </c>
      <c r="K45" s="24" t="s">
        <v>446</v>
      </c>
      <c r="L45" s="40" t="s">
        <v>338</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row>
    <row r="46" spans="1:63" s="41" customFormat="1" ht="25.5" x14ac:dyDescent="0.25">
      <c r="A46" s="20">
        <v>44</v>
      </c>
      <c r="B46" s="37" t="s">
        <v>330</v>
      </c>
      <c r="C46" s="38" t="s">
        <v>463</v>
      </c>
      <c r="D46" s="39" t="s">
        <v>464</v>
      </c>
      <c r="E46" s="37" t="s">
        <v>330</v>
      </c>
      <c r="F46" s="76">
        <v>186015031</v>
      </c>
      <c r="G46" s="37" t="s">
        <v>465</v>
      </c>
      <c r="H46" s="37" t="s">
        <v>396</v>
      </c>
      <c r="I46" s="22">
        <v>12</v>
      </c>
      <c r="J46" s="24" t="s">
        <v>466</v>
      </c>
      <c r="K46" s="24" t="s">
        <v>467</v>
      </c>
      <c r="L46" s="40" t="s">
        <v>338</v>
      </c>
    </row>
    <row r="47" spans="1:63" s="41" customFormat="1" ht="25.5" x14ac:dyDescent="0.25">
      <c r="A47" s="20">
        <v>45</v>
      </c>
      <c r="B47" s="37" t="s">
        <v>330</v>
      </c>
      <c r="C47" s="38" t="s">
        <v>468</v>
      </c>
      <c r="D47" s="39" t="s">
        <v>407</v>
      </c>
      <c r="E47" s="37" t="s">
        <v>330</v>
      </c>
      <c r="F47" s="76">
        <v>186015000</v>
      </c>
      <c r="G47" s="37" t="s">
        <v>469</v>
      </c>
      <c r="H47" s="37" t="s">
        <v>335</v>
      </c>
      <c r="I47" s="22">
        <v>12</v>
      </c>
      <c r="J47" s="24" t="s">
        <v>470</v>
      </c>
      <c r="K47" s="24" t="s">
        <v>471</v>
      </c>
      <c r="L47" s="40" t="s">
        <v>338</v>
      </c>
    </row>
    <row r="48" spans="1:63" s="41" customFormat="1" ht="25.5" x14ac:dyDescent="0.25">
      <c r="A48" s="20">
        <v>46</v>
      </c>
      <c r="B48" s="37" t="s">
        <v>330</v>
      </c>
      <c r="C48" s="38" t="s">
        <v>472</v>
      </c>
      <c r="D48" s="39" t="s">
        <v>412</v>
      </c>
      <c r="E48" s="37" t="s">
        <v>330</v>
      </c>
      <c r="F48" s="76">
        <v>186015043</v>
      </c>
      <c r="G48" s="37" t="s">
        <v>473</v>
      </c>
      <c r="H48" s="37" t="s">
        <v>335</v>
      </c>
      <c r="I48" s="22">
        <v>12</v>
      </c>
      <c r="J48" s="24" t="s">
        <v>445</v>
      </c>
      <c r="K48" s="24" t="s">
        <v>446</v>
      </c>
      <c r="L48" s="40" t="s">
        <v>338</v>
      </c>
    </row>
    <row r="49" spans="1:255" s="43" customFormat="1" ht="25.5" x14ac:dyDescent="0.2">
      <c r="A49" s="20">
        <v>47</v>
      </c>
      <c r="B49" s="37" t="s">
        <v>330</v>
      </c>
      <c r="C49" s="38" t="s">
        <v>474</v>
      </c>
      <c r="D49" s="39" t="s">
        <v>464</v>
      </c>
      <c r="E49" s="37" t="s">
        <v>330</v>
      </c>
      <c r="F49" s="76">
        <v>186015031</v>
      </c>
      <c r="G49" s="37" t="s">
        <v>475</v>
      </c>
      <c r="H49" s="37" t="s">
        <v>396</v>
      </c>
      <c r="I49" s="22">
        <v>12</v>
      </c>
      <c r="J49" s="24" t="s">
        <v>476</v>
      </c>
      <c r="K49" s="24" t="s">
        <v>477</v>
      </c>
      <c r="L49" s="40" t="s">
        <v>338</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c r="GO49" s="42"/>
      <c r="GP49" s="42"/>
      <c r="GQ49" s="42"/>
      <c r="GR49" s="42"/>
      <c r="GS49" s="42"/>
      <c r="GT49" s="42"/>
      <c r="GU49" s="42"/>
      <c r="GV49" s="42"/>
      <c r="GW49" s="42"/>
      <c r="GX49" s="42"/>
      <c r="GY49" s="42"/>
      <c r="GZ49" s="42"/>
      <c r="HA49" s="42"/>
      <c r="HB49" s="42"/>
      <c r="HC49" s="42"/>
      <c r="HD49" s="42"/>
      <c r="HE49" s="42"/>
      <c r="HF49" s="42"/>
      <c r="HG49" s="42"/>
      <c r="HH49" s="42"/>
      <c r="HI49" s="42"/>
      <c r="HJ49" s="42"/>
      <c r="HK49" s="42"/>
      <c r="HL49" s="42"/>
      <c r="HM49" s="42"/>
      <c r="HN49" s="42"/>
      <c r="HO49" s="42"/>
      <c r="HP49" s="42"/>
      <c r="HQ49" s="42"/>
      <c r="HR49" s="42"/>
      <c r="HS49" s="42"/>
      <c r="HT49" s="42"/>
      <c r="HU49" s="42"/>
      <c r="HV49" s="42"/>
      <c r="HW49" s="42"/>
      <c r="HX49" s="42"/>
      <c r="HY49" s="42"/>
      <c r="HZ49" s="42"/>
      <c r="IA49" s="42"/>
      <c r="IB49" s="42"/>
      <c r="IC49" s="42"/>
      <c r="ID49" s="42"/>
      <c r="IE49" s="42"/>
      <c r="IF49" s="42"/>
      <c r="IG49" s="42"/>
      <c r="IH49" s="42"/>
      <c r="II49" s="42"/>
      <c r="IJ49" s="42"/>
      <c r="IK49" s="42"/>
      <c r="IL49" s="42"/>
      <c r="IM49" s="42"/>
      <c r="IN49" s="42"/>
      <c r="IO49" s="42"/>
      <c r="IP49" s="42"/>
      <c r="IQ49" s="42"/>
      <c r="IR49" s="42"/>
      <c r="IS49" s="41"/>
      <c r="IT49" s="42"/>
      <c r="IU49" s="42"/>
    </row>
    <row r="50" spans="1:255" s="43" customFormat="1" x14ac:dyDescent="0.2">
      <c r="A50" s="20">
        <v>48</v>
      </c>
      <c r="B50" s="37" t="s">
        <v>330</v>
      </c>
      <c r="C50" s="38" t="s">
        <v>478</v>
      </c>
      <c r="D50" s="39" t="s">
        <v>479</v>
      </c>
      <c r="E50" s="37" t="s">
        <v>330</v>
      </c>
      <c r="F50" s="76">
        <v>800000240</v>
      </c>
      <c r="G50" s="37" t="s">
        <v>480</v>
      </c>
      <c r="H50" s="37" t="s">
        <v>330</v>
      </c>
      <c r="I50" s="22">
        <v>12</v>
      </c>
      <c r="J50" s="24" t="s">
        <v>481</v>
      </c>
      <c r="K50" s="24" t="s">
        <v>482</v>
      </c>
      <c r="L50" s="40" t="s">
        <v>338</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c r="DR50" s="42"/>
      <c r="DS50" s="42"/>
      <c r="DT50" s="42"/>
      <c r="DU50" s="42"/>
      <c r="DV50" s="42"/>
      <c r="DW50" s="42"/>
      <c r="DX50" s="42"/>
      <c r="DY50" s="42"/>
      <c r="DZ50" s="42"/>
      <c r="EA50" s="42"/>
      <c r="EB50" s="42"/>
      <c r="EC50" s="42"/>
      <c r="ED50" s="42"/>
      <c r="EE50" s="42"/>
      <c r="EF50" s="42"/>
      <c r="EG50" s="42"/>
      <c r="EH50" s="42"/>
      <c r="EI50" s="42"/>
      <c r="EJ50" s="42"/>
      <c r="EK50" s="42"/>
      <c r="EL50" s="42"/>
      <c r="EM50" s="42"/>
      <c r="EN50" s="42"/>
      <c r="EO50" s="42"/>
      <c r="EP50" s="42"/>
      <c r="EQ50" s="42"/>
      <c r="ER50" s="42"/>
      <c r="ES50" s="42"/>
      <c r="ET50" s="42"/>
      <c r="EU50" s="42"/>
      <c r="EV50" s="42"/>
      <c r="EW50" s="42"/>
      <c r="EX50" s="42"/>
      <c r="EY50" s="42"/>
      <c r="EZ50" s="42"/>
      <c r="FA50" s="42"/>
      <c r="FB50" s="42"/>
      <c r="FC50" s="42"/>
      <c r="FD50" s="42"/>
      <c r="FE50" s="42"/>
      <c r="FF50" s="42"/>
      <c r="FG50" s="42"/>
      <c r="FH50" s="42"/>
      <c r="FI50" s="42"/>
      <c r="FJ50" s="42"/>
      <c r="FK50" s="42"/>
      <c r="FL50" s="42"/>
      <c r="FM50" s="42"/>
      <c r="FN50" s="42"/>
      <c r="FO50" s="42"/>
      <c r="FP50" s="42"/>
      <c r="FQ50" s="42"/>
      <c r="FR50" s="42"/>
      <c r="FS50" s="42"/>
      <c r="FT50" s="42"/>
      <c r="FU50" s="42"/>
      <c r="FV50" s="42"/>
      <c r="FW50" s="42"/>
      <c r="FX50" s="42"/>
      <c r="FY50" s="42"/>
      <c r="FZ50" s="42"/>
      <c r="GA50" s="42"/>
      <c r="GB50" s="42"/>
      <c r="GC50" s="42"/>
      <c r="GD50" s="42"/>
      <c r="GE50" s="42"/>
      <c r="GF50" s="42"/>
      <c r="GG50" s="42"/>
      <c r="GH50" s="42"/>
      <c r="GI50" s="42"/>
      <c r="GJ50" s="42"/>
      <c r="GK50" s="42"/>
      <c r="GL50" s="42"/>
      <c r="GM50" s="42"/>
      <c r="GN50" s="42"/>
      <c r="GO50" s="42"/>
      <c r="GP50" s="42"/>
      <c r="GQ50" s="42"/>
      <c r="GR50" s="42"/>
      <c r="GS50" s="42"/>
      <c r="GT50" s="42"/>
      <c r="GU50" s="42"/>
      <c r="GV50" s="42"/>
      <c r="GW50" s="42"/>
      <c r="GX50" s="42"/>
      <c r="GY50" s="42"/>
      <c r="GZ50" s="42"/>
      <c r="HA50" s="42"/>
      <c r="HB50" s="42"/>
      <c r="HC50" s="42"/>
      <c r="HD50" s="42"/>
      <c r="HE50" s="42"/>
      <c r="HF50" s="42"/>
      <c r="HG50" s="42"/>
      <c r="HH50" s="42"/>
      <c r="HI50" s="42"/>
      <c r="HJ50" s="42"/>
      <c r="HK50" s="42"/>
      <c r="HL50" s="42"/>
      <c r="HM50" s="42"/>
      <c r="HN50" s="42"/>
      <c r="HO50" s="42"/>
      <c r="HP50" s="42"/>
      <c r="HQ50" s="42"/>
      <c r="HR50" s="42"/>
      <c r="HS50" s="42"/>
      <c r="HT50" s="42"/>
      <c r="HU50" s="42"/>
      <c r="HV50" s="42"/>
      <c r="HW50" s="42"/>
      <c r="HX50" s="42"/>
      <c r="HY50" s="42"/>
      <c r="HZ50" s="42"/>
      <c r="IA50" s="42"/>
      <c r="IB50" s="42"/>
      <c r="IC50" s="42"/>
      <c r="ID50" s="42"/>
      <c r="IE50" s="42"/>
      <c r="IF50" s="42"/>
      <c r="IG50" s="42"/>
      <c r="IH50" s="42"/>
      <c r="II50" s="42"/>
      <c r="IJ50" s="42"/>
      <c r="IK50" s="42"/>
      <c r="IL50" s="42"/>
      <c r="IM50" s="42"/>
      <c r="IN50" s="42"/>
      <c r="IO50" s="42"/>
      <c r="IP50" s="42"/>
      <c r="IQ50" s="42"/>
      <c r="IR50" s="42"/>
      <c r="IS50" s="41"/>
      <c r="IT50" s="42"/>
      <c r="IU50" s="42"/>
    </row>
    <row r="51" spans="1:255" s="43" customFormat="1" x14ac:dyDescent="0.2">
      <c r="A51" s="20">
        <v>49</v>
      </c>
      <c r="B51" s="37" t="s">
        <v>330</v>
      </c>
      <c r="C51" s="38" t="s">
        <v>483</v>
      </c>
      <c r="D51" s="39" t="s">
        <v>484</v>
      </c>
      <c r="E51" s="37" t="s">
        <v>330</v>
      </c>
      <c r="F51" s="76">
        <v>800000277</v>
      </c>
      <c r="G51" s="37" t="s">
        <v>485</v>
      </c>
      <c r="H51" s="37" t="s">
        <v>330</v>
      </c>
      <c r="I51" s="22">
        <v>12</v>
      </c>
      <c r="J51" s="24" t="s">
        <v>481</v>
      </c>
      <c r="K51" s="24" t="s">
        <v>482</v>
      </c>
      <c r="L51" s="40" t="s">
        <v>338</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2"/>
      <c r="EH51" s="42"/>
      <c r="EI51" s="42"/>
      <c r="EJ51" s="42"/>
      <c r="EK51" s="42"/>
      <c r="EL51" s="42"/>
      <c r="EM51" s="42"/>
      <c r="EN51" s="42"/>
      <c r="EO51" s="42"/>
      <c r="EP51" s="42"/>
      <c r="EQ51" s="42"/>
      <c r="ER51" s="42"/>
      <c r="ES51" s="42"/>
      <c r="ET51" s="42"/>
      <c r="EU51" s="42"/>
      <c r="EV51" s="42"/>
      <c r="EW51" s="42"/>
      <c r="EX51" s="42"/>
      <c r="EY51" s="42"/>
      <c r="EZ51" s="42"/>
      <c r="FA51" s="42"/>
      <c r="FB51" s="42"/>
      <c r="FC51" s="42"/>
      <c r="FD51" s="42"/>
      <c r="FE51" s="42"/>
      <c r="FF51" s="42"/>
      <c r="FG51" s="42"/>
      <c r="FH51" s="42"/>
      <c r="FI51" s="42"/>
      <c r="FJ51" s="42"/>
      <c r="FK51" s="42"/>
      <c r="FL51" s="42"/>
      <c r="FM51" s="42"/>
      <c r="FN51" s="42"/>
      <c r="FO51" s="42"/>
      <c r="FP51" s="42"/>
      <c r="FQ51" s="42"/>
      <c r="FR51" s="42"/>
      <c r="FS51" s="42"/>
      <c r="FT51" s="42"/>
      <c r="FU51" s="42"/>
      <c r="FV51" s="42"/>
      <c r="FW51" s="42"/>
      <c r="FX51" s="42"/>
      <c r="FY51" s="42"/>
      <c r="FZ51" s="42"/>
      <c r="GA51" s="42"/>
      <c r="GB51" s="42"/>
      <c r="GC51" s="42"/>
      <c r="GD51" s="42"/>
      <c r="GE51" s="42"/>
      <c r="GF51" s="42"/>
      <c r="GG51" s="42"/>
      <c r="GH51" s="42"/>
      <c r="GI51" s="42"/>
      <c r="GJ51" s="42"/>
      <c r="GK51" s="42"/>
      <c r="GL51" s="42"/>
      <c r="GM51" s="42"/>
      <c r="GN51" s="42"/>
      <c r="GO51" s="42"/>
      <c r="GP51" s="42"/>
      <c r="GQ51" s="42"/>
      <c r="GR51" s="42"/>
      <c r="GS51" s="42"/>
      <c r="GT51" s="42"/>
      <c r="GU51" s="42"/>
      <c r="GV51" s="42"/>
      <c r="GW51" s="42"/>
      <c r="GX51" s="42"/>
      <c r="GY51" s="42"/>
      <c r="GZ51" s="42"/>
      <c r="HA51" s="42"/>
      <c r="HB51" s="42"/>
      <c r="HC51" s="42"/>
      <c r="HD51" s="42"/>
      <c r="HE51" s="42"/>
      <c r="HF51" s="42"/>
      <c r="HG51" s="42"/>
      <c r="HH51" s="42"/>
      <c r="HI51" s="42"/>
      <c r="HJ51" s="42"/>
      <c r="HK51" s="42"/>
      <c r="HL51" s="42"/>
      <c r="HM51" s="42"/>
      <c r="HN51" s="42"/>
      <c r="HO51" s="42"/>
      <c r="HP51" s="42"/>
      <c r="HQ51" s="42"/>
      <c r="HR51" s="42"/>
      <c r="HS51" s="42"/>
      <c r="HT51" s="42"/>
      <c r="HU51" s="42"/>
      <c r="HV51" s="42"/>
      <c r="HW51" s="42"/>
      <c r="HX51" s="42"/>
      <c r="HY51" s="42"/>
      <c r="HZ51" s="42"/>
      <c r="IA51" s="42"/>
      <c r="IB51" s="42"/>
      <c r="IC51" s="42"/>
      <c r="ID51" s="42"/>
      <c r="IE51" s="42"/>
      <c r="IF51" s="42"/>
      <c r="IG51" s="42"/>
      <c r="IH51" s="42"/>
      <c r="II51" s="42"/>
      <c r="IJ51" s="42"/>
      <c r="IK51" s="42"/>
      <c r="IL51" s="42"/>
      <c r="IM51" s="42"/>
      <c r="IN51" s="42"/>
      <c r="IO51" s="42"/>
      <c r="IP51" s="42"/>
      <c r="IQ51" s="42"/>
      <c r="IR51" s="42"/>
      <c r="IS51" s="41"/>
      <c r="IT51" s="42"/>
      <c r="IU51" s="42"/>
    </row>
    <row r="52" spans="1:255" s="43" customFormat="1" x14ac:dyDescent="0.2">
      <c r="A52" s="20">
        <v>50</v>
      </c>
      <c r="B52" s="37" t="s">
        <v>330</v>
      </c>
      <c r="C52" s="38" t="s">
        <v>486</v>
      </c>
      <c r="D52" s="39" t="s">
        <v>340</v>
      </c>
      <c r="E52" s="37" t="s">
        <v>330</v>
      </c>
      <c r="F52" s="76">
        <v>800000204</v>
      </c>
      <c r="G52" s="37" t="s">
        <v>487</v>
      </c>
      <c r="H52" s="37" t="s">
        <v>330</v>
      </c>
      <c r="I52" s="22">
        <v>12</v>
      </c>
      <c r="J52" s="24" t="s">
        <v>481</v>
      </c>
      <c r="K52" s="24" t="s">
        <v>482</v>
      </c>
      <c r="L52" s="40" t="s">
        <v>338</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2"/>
      <c r="EH52" s="42"/>
      <c r="EI52" s="42"/>
      <c r="EJ52" s="42"/>
      <c r="EK52" s="42"/>
      <c r="EL52" s="42"/>
      <c r="EM52" s="42"/>
      <c r="EN52" s="42"/>
      <c r="EO52" s="42"/>
      <c r="EP52" s="42"/>
      <c r="EQ52" s="42"/>
      <c r="ER52" s="42"/>
      <c r="ES52" s="42"/>
      <c r="ET52" s="42"/>
      <c r="EU52" s="42"/>
      <c r="EV52" s="42"/>
      <c r="EW52" s="42"/>
      <c r="EX52" s="42"/>
      <c r="EY52" s="42"/>
      <c r="EZ52" s="42"/>
      <c r="FA52" s="42"/>
      <c r="FB52" s="42"/>
      <c r="FC52" s="42"/>
      <c r="FD52" s="42"/>
      <c r="FE52" s="42"/>
      <c r="FF52" s="42"/>
      <c r="FG52" s="42"/>
      <c r="FH52" s="42"/>
      <c r="FI52" s="42"/>
      <c r="FJ52" s="42"/>
      <c r="FK52" s="42"/>
      <c r="FL52" s="42"/>
      <c r="FM52" s="42"/>
      <c r="FN52" s="42"/>
      <c r="FO52" s="42"/>
      <c r="FP52" s="42"/>
      <c r="FQ52" s="42"/>
      <c r="FR52" s="42"/>
      <c r="FS52" s="42"/>
      <c r="FT52" s="42"/>
      <c r="FU52" s="42"/>
      <c r="FV52" s="42"/>
      <c r="FW52" s="42"/>
      <c r="FX52" s="42"/>
      <c r="FY52" s="42"/>
      <c r="FZ52" s="42"/>
      <c r="GA52" s="42"/>
      <c r="GB52" s="42"/>
      <c r="GC52" s="42"/>
      <c r="GD52" s="42"/>
      <c r="GE52" s="42"/>
      <c r="GF52" s="42"/>
      <c r="GG52" s="42"/>
      <c r="GH52" s="42"/>
      <c r="GI52" s="42"/>
      <c r="GJ52" s="42"/>
      <c r="GK52" s="42"/>
      <c r="GL52" s="42"/>
      <c r="GM52" s="42"/>
      <c r="GN52" s="42"/>
      <c r="GO52" s="42"/>
      <c r="GP52" s="42"/>
      <c r="GQ52" s="42"/>
      <c r="GR52" s="42"/>
      <c r="GS52" s="42"/>
      <c r="GT52" s="42"/>
      <c r="GU52" s="42"/>
      <c r="GV52" s="42"/>
      <c r="GW52" s="42"/>
      <c r="GX52" s="42"/>
      <c r="GY52" s="42"/>
      <c r="GZ52" s="42"/>
      <c r="HA52" s="42"/>
      <c r="HB52" s="42"/>
      <c r="HC52" s="42"/>
      <c r="HD52" s="42"/>
      <c r="HE52" s="42"/>
      <c r="HF52" s="42"/>
      <c r="HG52" s="42"/>
      <c r="HH52" s="42"/>
      <c r="HI52" s="42"/>
      <c r="HJ52" s="42"/>
      <c r="HK52" s="42"/>
      <c r="HL52" s="42"/>
      <c r="HM52" s="42"/>
      <c r="HN52" s="42"/>
      <c r="HO52" s="42"/>
      <c r="HP52" s="42"/>
      <c r="HQ52" s="42"/>
      <c r="HR52" s="42"/>
      <c r="HS52" s="42"/>
      <c r="HT52" s="42"/>
      <c r="HU52" s="42"/>
      <c r="HV52" s="42"/>
      <c r="HW52" s="42"/>
      <c r="HX52" s="42"/>
      <c r="HY52" s="42"/>
      <c r="HZ52" s="42"/>
      <c r="IA52" s="42"/>
      <c r="IB52" s="42"/>
      <c r="IC52" s="42"/>
      <c r="ID52" s="42"/>
      <c r="IE52" s="42"/>
      <c r="IF52" s="42"/>
      <c r="IG52" s="42"/>
      <c r="IH52" s="42"/>
      <c r="II52" s="42"/>
      <c r="IJ52" s="42"/>
      <c r="IK52" s="42"/>
      <c r="IL52" s="42"/>
      <c r="IM52" s="42"/>
      <c r="IN52" s="42"/>
      <c r="IO52" s="42"/>
      <c r="IP52" s="42"/>
      <c r="IQ52" s="42"/>
      <c r="IR52" s="42"/>
      <c r="IS52" s="41"/>
      <c r="IT52" s="42"/>
      <c r="IU52" s="42"/>
    </row>
    <row r="53" spans="1:255" s="43" customFormat="1" x14ac:dyDescent="0.2">
      <c r="A53" s="20">
        <v>51</v>
      </c>
      <c r="B53" s="37" t="s">
        <v>330</v>
      </c>
      <c r="C53" s="38" t="s">
        <v>488</v>
      </c>
      <c r="D53" s="39" t="s">
        <v>489</v>
      </c>
      <c r="E53" s="37" t="s">
        <v>330</v>
      </c>
      <c r="F53" s="76">
        <v>186015049</v>
      </c>
      <c r="G53" s="37" t="s">
        <v>490</v>
      </c>
      <c r="H53" s="37" t="s">
        <v>335</v>
      </c>
      <c r="I53" s="22">
        <v>12</v>
      </c>
      <c r="J53" s="24" t="s">
        <v>491</v>
      </c>
      <c r="K53" s="24" t="s">
        <v>492</v>
      </c>
      <c r="L53" s="40" t="s">
        <v>338</v>
      </c>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c r="DR53" s="42"/>
      <c r="DS53" s="42"/>
      <c r="DT53" s="42"/>
      <c r="DU53" s="42"/>
      <c r="DV53" s="42"/>
      <c r="DW53" s="42"/>
      <c r="DX53" s="42"/>
      <c r="DY53" s="42"/>
      <c r="DZ53" s="42"/>
      <c r="EA53" s="42"/>
      <c r="EB53" s="42"/>
      <c r="EC53" s="42"/>
      <c r="ED53" s="42"/>
      <c r="EE53" s="42"/>
      <c r="EF53" s="42"/>
      <c r="EG53" s="42"/>
      <c r="EH53" s="42"/>
      <c r="EI53" s="42"/>
      <c r="EJ53" s="42"/>
      <c r="EK53" s="42"/>
      <c r="EL53" s="42"/>
      <c r="EM53" s="42"/>
      <c r="EN53" s="42"/>
      <c r="EO53" s="42"/>
      <c r="EP53" s="42"/>
      <c r="EQ53" s="42"/>
      <c r="ER53" s="42"/>
      <c r="ES53" s="42"/>
      <c r="ET53" s="42"/>
      <c r="EU53" s="42"/>
      <c r="EV53" s="42"/>
      <c r="EW53" s="42"/>
      <c r="EX53" s="42"/>
      <c r="EY53" s="42"/>
      <c r="EZ53" s="42"/>
      <c r="FA53" s="42"/>
      <c r="FB53" s="42"/>
      <c r="FC53" s="42"/>
      <c r="FD53" s="42"/>
      <c r="FE53" s="42"/>
      <c r="FF53" s="42"/>
      <c r="FG53" s="42"/>
      <c r="FH53" s="42"/>
      <c r="FI53" s="42"/>
      <c r="FJ53" s="42"/>
      <c r="FK53" s="42"/>
      <c r="FL53" s="42"/>
      <c r="FM53" s="42"/>
      <c r="FN53" s="42"/>
      <c r="FO53" s="42"/>
      <c r="FP53" s="42"/>
      <c r="FQ53" s="42"/>
      <c r="FR53" s="42"/>
      <c r="FS53" s="42"/>
      <c r="FT53" s="42"/>
      <c r="FU53" s="42"/>
      <c r="FV53" s="42"/>
      <c r="FW53" s="42"/>
      <c r="FX53" s="42"/>
      <c r="FY53" s="42"/>
      <c r="FZ53" s="42"/>
      <c r="GA53" s="42"/>
      <c r="GB53" s="42"/>
      <c r="GC53" s="42"/>
      <c r="GD53" s="42"/>
      <c r="GE53" s="42"/>
      <c r="GF53" s="42"/>
      <c r="GG53" s="42"/>
      <c r="GH53" s="42"/>
      <c r="GI53" s="42"/>
      <c r="GJ53" s="42"/>
      <c r="GK53" s="42"/>
      <c r="GL53" s="42"/>
      <c r="GM53" s="42"/>
      <c r="GN53" s="42"/>
      <c r="GO53" s="42"/>
      <c r="GP53" s="42"/>
      <c r="GQ53" s="42"/>
      <c r="GR53" s="42"/>
      <c r="GS53" s="42"/>
      <c r="GT53" s="42"/>
      <c r="GU53" s="42"/>
      <c r="GV53" s="42"/>
      <c r="GW53" s="42"/>
      <c r="GX53" s="42"/>
      <c r="GY53" s="42"/>
      <c r="GZ53" s="42"/>
      <c r="HA53" s="42"/>
      <c r="HB53" s="42"/>
      <c r="HC53" s="42"/>
      <c r="HD53" s="42"/>
      <c r="HE53" s="42"/>
      <c r="HF53" s="42"/>
      <c r="HG53" s="42"/>
      <c r="HH53" s="42"/>
      <c r="HI53" s="42"/>
      <c r="HJ53" s="42"/>
      <c r="HK53" s="42"/>
      <c r="HL53" s="42"/>
      <c r="HM53" s="42"/>
      <c r="HN53" s="42"/>
      <c r="HO53" s="42"/>
      <c r="HP53" s="42"/>
      <c r="HQ53" s="42"/>
      <c r="HR53" s="42"/>
      <c r="HS53" s="42"/>
      <c r="HT53" s="42"/>
      <c r="HU53" s="42"/>
      <c r="HV53" s="42"/>
      <c r="HW53" s="42"/>
      <c r="HX53" s="42"/>
      <c r="HY53" s="42"/>
      <c r="HZ53" s="42"/>
      <c r="IA53" s="42"/>
      <c r="IB53" s="42"/>
      <c r="IC53" s="42"/>
      <c r="ID53" s="42"/>
      <c r="IE53" s="42"/>
      <c r="IF53" s="42"/>
      <c r="IG53" s="42"/>
      <c r="IH53" s="42"/>
      <c r="II53" s="42"/>
      <c r="IJ53" s="42"/>
      <c r="IK53" s="42"/>
      <c r="IL53" s="42"/>
      <c r="IM53" s="42"/>
      <c r="IN53" s="42"/>
      <c r="IO53" s="42"/>
      <c r="IP53" s="42"/>
      <c r="IQ53" s="42"/>
      <c r="IR53" s="42"/>
      <c r="IS53" s="41"/>
      <c r="IT53" s="42"/>
      <c r="IU53" s="42"/>
    </row>
    <row r="54" spans="1:255" s="43" customFormat="1" x14ac:dyDescent="0.2">
      <c r="A54" s="20">
        <v>52</v>
      </c>
      <c r="B54" s="37" t="s">
        <v>330</v>
      </c>
      <c r="C54" s="38" t="s">
        <v>493</v>
      </c>
      <c r="D54" s="39" t="s">
        <v>494</v>
      </c>
      <c r="E54" s="37" t="s">
        <v>330</v>
      </c>
      <c r="F54" s="76">
        <v>186010543</v>
      </c>
      <c r="G54" s="37" t="s">
        <v>495</v>
      </c>
      <c r="H54" s="37" t="s">
        <v>335</v>
      </c>
      <c r="I54" s="22">
        <v>12</v>
      </c>
      <c r="J54" s="24" t="s">
        <v>491</v>
      </c>
      <c r="K54" s="24" t="s">
        <v>492</v>
      </c>
      <c r="L54" s="40" t="s">
        <v>338</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c r="DD54" s="42"/>
      <c r="DE54" s="42"/>
      <c r="DF54" s="42"/>
      <c r="DG54" s="42"/>
      <c r="DH54" s="42"/>
      <c r="DI54" s="42"/>
      <c r="DJ54" s="42"/>
      <c r="DK54" s="42"/>
      <c r="DL54" s="42"/>
      <c r="DM54" s="42"/>
      <c r="DN54" s="42"/>
      <c r="DO54" s="42"/>
      <c r="DP54" s="42"/>
      <c r="DQ54" s="42"/>
      <c r="DR54" s="42"/>
      <c r="DS54" s="42"/>
      <c r="DT54" s="42"/>
      <c r="DU54" s="42"/>
      <c r="DV54" s="42"/>
      <c r="DW54" s="42"/>
      <c r="DX54" s="42"/>
      <c r="DY54" s="42"/>
      <c r="DZ54" s="42"/>
      <c r="EA54" s="42"/>
      <c r="EB54" s="42"/>
      <c r="EC54" s="42"/>
      <c r="ED54" s="42"/>
      <c r="EE54" s="42"/>
      <c r="EF54" s="42"/>
      <c r="EG54" s="42"/>
      <c r="EH54" s="42"/>
      <c r="EI54" s="42"/>
      <c r="EJ54" s="42"/>
      <c r="EK54" s="42"/>
      <c r="EL54" s="42"/>
      <c r="EM54" s="42"/>
      <c r="EN54" s="42"/>
      <c r="EO54" s="42"/>
      <c r="EP54" s="42"/>
      <c r="EQ54" s="42"/>
      <c r="ER54" s="42"/>
      <c r="ES54" s="42"/>
      <c r="ET54" s="42"/>
      <c r="EU54" s="42"/>
      <c r="EV54" s="42"/>
      <c r="EW54" s="42"/>
      <c r="EX54" s="42"/>
      <c r="EY54" s="42"/>
      <c r="EZ54" s="42"/>
      <c r="FA54" s="42"/>
      <c r="FB54" s="42"/>
      <c r="FC54" s="42"/>
      <c r="FD54" s="42"/>
      <c r="FE54" s="42"/>
      <c r="FF54" s="42"/>
      <c r="FG54" s="42"/>
      <c r="FH54" s="42"/>
      <c r="FI54" s="42"/>
      <c r="FJ54" s="42"/>
      <c r="FK54" s="42"/>
      <c r="FL54" s="42"/>
      <c r="FM54" s="42"/>
      <c r="FN54" s="42"/>
      <c r="FO54" s="42"/>
      <c r="FP54" s="42"/>
      <c r="FQ54" s="42"/>
      <c r="FR54" s="42"/>
      <c r="FS54" s="42"/>
      <c r="FT54" s="42"/>
      <c r="FU54" s="42"/>
      <c r="FV54" s="42"/>
      <c r="FW54" s="42"/>
      <c r="FX54" s="42"/>
      <c r="FY54" s="42"/>
      <c r="FZ54" s="42"/>
      <c r="GA54" s="42"/>
      <c r="GB54" s="42"/>
      <c r="GC54" s="42"/>
      <c r="GD54" s="42"/>
      <c r="GE54" s="42"/>
      <c r="GF54" s="42"/>
      <c r="GG54" s="42"/>
      <c r="GH54" s="42"/>
      <c r="GI54" s="42"/>
      <c r="GJ54" s="42"/>
      <c r="GK54" s="42"/>
      <c r="GL54" s="42"/>
      <c r="GM54" s="42"/>
      <c r="GN54" s="42"/>
      <c r="GO54" s="42"/>
      <c r="GP54" s="42"/>
      <c r="GQ54" s="42"/>
      <c r="GR54" s="42"/>
      <c r="GS54" s="42"/>
      <c r="GT54" s="42"/>
      <c r="GU54" s="42"/>
      <c r="GV54" s="42"/>
      <c r="GW54" s="42"/>
      <c r="GX54" s="42"/>
      <c r="GY54" s="42"/>
      <c r="GZ54" s="42"/>
      <c r="HA54" s="42"/>
      <c r="HB54" s="42"/>
      <c r="HC54" s="42"/>
      <c r="HD54" s="42"/>
      <c r="HE54" s="42"/>
      <c r="HF54" s="42"/>
      <c r="HG54" s="42"/>
      <c r="HH54" s="42"/>
      <c r="HI54" s="42"/>
      <c r="HJ54" s="42"/>
      <c r="HK54" s="42"/>
      <c r="HL54" s="42"/>
      <c r="HM54" s="42"/>
      <c r="HN54" s="42"/>
      <c r="HO54" s="42"/>
      <c r="HP54" s="42"/>
      <c r="HQ54" s="42"/>
      <c r="HR54" s="42"/>
      <c r="HS54" s="42"/>
      <c r="HT54" s="42"/>
      <c r="HU54" s="42"/>
      <c r="HV54" s="42"/>
      <c r="HW54" s="42"/>
      <c r="HX54" s="42"/>
      <c r="HY54" s="42"/>
      <c r="HZ54" s="42"/>
      <c r="IA54" s="42"/>
      <c r="IB54" s="42"/>
      <c r="IC54" s="42"/>
      <c r="ID54" s="42"/>
      <c r="IE54" s="42"/>
      <c r="IF54" s="42"/>
      <c r="IG54" s="42"/>
      <c r="IH54" s="42"/>
      <c r="II54" s="42"/>
      <c r="IJ54" s="42"/>
      <c r="IK54" s="42"/>
      <c r="IL54" s="42"/>
      <c r="IM54" s="42"/>
      <c r="IN54" s="42"/>
      <c r="IO54" s="42"/>
      <c r="IP54" s="42"/>
      <c r="IQ54" s="42"/>
      <c r="IR54" s="42"/>
      <c r="IS54" s="41"/>
      <c r="IT54" s="42"/>
      <c r="IU54" s="42"/>
    </row>
    <row r="55" spans="1:255" s="43" customFormat="1" x14ac:dyDescent="0.2">
      <c r="A55" s="20">
        <v>53</v>
      </c>
      <c r="B55" s="37" t="s">
        <v>330</v>
      </c>
      <c r="C55" s="38" t="s">
        <v>496</v>
      </c>
      <c r="D55" s="39" t="s">
        <v>489</v>
      </c>
      <c r="E55" s="37" t="s">
        <v>330</v>
      </c>
      <c r="F55" s="76">
        <v>186015049</v>
      </c>
      <c r="G55" s="37" t="s">
        <v>497</v>
      </c>
      <c r="H55" s="37" t="s">
        <v>335</v>
      </c>
      <c r="I55" s="22">
        <v>12</v>
      </c>
      <c r="J55" s="24" t="s">
        <v>491</v>
      </c>
      <c r="K55" s="24" t="s">
        <v>492</v>
      </c>
      <c r="L55" s="40" t="s">
        <v>338</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1"/>
      <c r="IT55" s="42"/>
      <c r="IU55" s="42"/>
    </row>
    <row r="56" spans="1:255" s="43" customFormat="1" x14ac:dyDescent="0.2">
      <c r="A56" s="20">
        <v>54</v>
      </c>
      <c r="B56" s="37" t="s">
        <v>330</v>
      </c>
      <c r="C56" s="38" t="s">
        <v>498</v>
      </c>
      <c r="D56" s="39" t="s">
        <v>494</v>
      </c>
      <c r="E56" s="37" t="s">
        <v>330</v>
      </c>
      <c r="F56" s="76">
        <v>186015043</v>
      </c>
      <c r="G56" s="37" t="s">
        <v>499</v>
      </c>
      <c r="H56" s="37" t="s">
        <v>335</v>
      </c>
      <c r="I56" s="22">
        <v>12</v>
      </c>
      <c r="J56" s="24" t="s">
        <v>491</v>
      </c>
      <c r="K56" s="24" t="s">
        <v>492</v>
      </c>
      <c r="L56" s="40" t="s">
        <v>338</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c r="DR56" s="42"/>
      <c r="DS56" s="42"/>
      <c r="DT56" s="42"/>
      <c r="DU56" s="42"/>
      <c r="DV56" s="42"/>
      <c r="DW56" s="42"/>
      <c r="DX56" s="42"/>
      <c r="DY56" s="42"/>
      <c r="DZ56" s="42"/>
      <c r="EA56" s="42"/>
      <c r="EB56" s="42"/>
      <c r="EC56" s="42"/>
      <c r="ED56" s="42"/>
      <c r="EE56" s="42"/>
      <c r="EF56" s="42"/>
      <c r="EG56" s="42"/>
      <c r="EH56" s="42"/>
      <c r="EI56" s="42"/>
      <c r="EJ56" s="42"/>
      <c r="EK56" s="42"/>
      <c r="EL56" s="42"/>
      <c r="EM56" s="42"/>
      <c r="EN56" s="42"/>
      <c r="EO56" s="42"/>
      <c r="EP56" s="42"/>
      <c r="EQ56" s="42"/>
      <c r="ER56" s="42"/>
      <c r="ES56" s="42"/>
      <c r="ET56" s="42"/>
      <c r="EU56" s="42"/>
      <c r="EV56" s="42"/>
      <c r="EW56" s="42"/>
      <c r="EX56" s="42"/>
      <c r="EY56" s="42"/>
      <c r="EZ56" s="42"/>
      <c r="FA56" s="42"/>
      <c r="FB56" s="42"/>
      <c r="FC56" s="42"/>
      <c r="FD56" s="42"/>
      <c r="FE56" s="42"/>
      <c r="FF56" s="42"/>
      <c r="FG56" s="42"/>
      <c r="FH56" s="42"/>
      <c r="FI56" s="42"/>
      <c r="FJ56" s="42"/>
      <c r="FK56" s="42"/>
      <c r="FL56" s="42"/>
      <c r="FM56" s="42"/>
      <c r="FN56" s="42"/>
      <c r="FO56" s="42"/>
      <c r="FP56" s="42"/>
      <c r="FQ56" s="42"/>
      <c r="FR56" s="42"/>
      <c r="FS56" s="42"/>
      <c r="FT56" s="42"/>
      <c r="FU56" s="42"/>
      <c r="FV56" s="42"/>
      <c r="FW56" s="42"/>
      <c r="FX56" s="42"/>
      <c r="FY56" s="42"/>
      <c r="FZ56" s="42"/>
      <c r="GA56" s="42"/>
      <c r="GB56" s="42"/>
      <c r="GC56" s="42"/>
      <c r="GD56" s="42"/>
      <c r="GE56" s="42"/>
      <c r="GF56" s="42"/>
      <c r="GG56" s="42"/>
      <c r="GH56" s="42"/>
      <c r="GI56" s="42"/>
      <c r="GJ56" s="42"/>
      <c r="GK56" s="42"/>
      <c r="GL56" s="42"/>
      <c r="GM56" s="42"/>
      <c r="GN56" s="42"/>
      <c r="GO56" s="42"/>
      <c r="GP56" s="42"/>
      <c r="GQ56" s="42"/>
      <c r="GR56" s="42"/>
      <c r="GS56" s="42"/>
      <c r="GT56" s="42"/>
      <c r="GU56" s="42"/>
      <c r="GV56" s="42"/>
      <c r="GW56" s="42"/>
      <c r="GX56" s="42"/>
      <c r="GY56" s="42"/>
      <c r="GZ56" s="42"/>
      <c r="HA56" s="42"/>
      <c r="HB56" s="42"/>
      <c r="HC56" s="42"/>
      <c r="HD56" s="42"/>
      <c r="HE56" s="42"/>
      <c r="HF56" s="42"/>
      <c r="HG56" s="42"/>
      <c r="HH56" s="42"/>
      <c r="HI56" s="42"/>
      <c r="HJ56" s="42"/>
      <c r="HK56" s="42"/>
      <c r="HL56" s="42"/>
      <c r="HM56" s="42"/>
      <c r="HN56" s="42"/>
      <c r="HO56" s="42"/>
      <c r="HP56" s="42"/>
      <c r="HQ56" s="42"/>
      <c r="HR56" s="42"/>
      <c r="HS56" s="42"/>
      <c r="HT56" s="42"/>
      <c r="HU56" s="42"/>
      <c r="HV56" s="42"/>
      <c r="HW56" s="42"/>
      <c r="HX56" s="42"/>
      <c r="HY56" s="42"/>
      <c r="HZ56" s="42"/>
      <c r="IA56" s="42"/>
      <c r="IB56" s="42"/>
      <c r="IC56" s="42"/>
      <c r="ID56" s="42"/>
      <c r="IE56" s="42"/>
      <c r="IF56" s="42"/>
      <c r="IG56" s="42"/>
      <c r="IH56" s="42"/>
      <c r="II56" s="42"/>
      <c r="IJ56" s="42"/>
      <c r="IK56" s="42"/>
      <c r="IL56" s="42"/>
      <c r="IM56" s="42"/>
      <c r="IN56" s="42"/>
      <c r="IO56" s="42"/>
      <c r="IP56" s="42"/>
      <c r="IQ56" s="42"/>
      <c r="IR56" s="42"/>
      <c r="IS56" s="41"/>
      <c r="IT56" s="42"/>
      <c r="IU56" s="42"/>
    </row>
    <row r="57" spans="1:255" s="43" customFormat="1" ht="25.5" x14ac:dyDescent="0.2">
      <c r="A57" s="20">
        <v>55</v>
      </c>
      <c r="B57" s="37" t="s">
        <v>330</v>
      </c>
      <c r="C57" s="38" t="s">
        <v>500</v>
      </c>
      <c r="D57" s="39" t="s">
        <v>415</v>
      </c>
      <c r="E57" s="37" t="s">
        <v>330</v>
      </c>
      <c r="F57" s="76">
        <v>186015031</v>
      </c>
      <c r="G57" s="37" t="s">
        <v>501</v>
      </c>
      <c r="H57" s="37" t="s">
        <v>335</v>
      </c>
      <c r="I57" s="22">
        <v>12</v>
      </c>
      <c r="J57" s="24" t="s">
        <v>344</v>
      </c>
      <c r="K57" s="24" t="s">
        <v>345</v>
      </c>
      <c r="L57" s="40" t="s">
        <v>338</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2"/>
      <c r="DG57" s="42"/>
      <c r="DH57" s="42"/>
      <c r="DI57" s="42"/>
      <c r="DJ57" s="42"/>
      <c r="DK57" s="42"/>
      <c r="DL57" s="42"/>
      <c r="DM57" s="42"/>
      <c r="DN57" s="42"/>
      <c r="DO57" s="42"/>
      <c r="DP57" s="42"/>
      <c r="DQ57" s="42"/>
      <c r="DR57" s="42"/>
      <c r="DS57" s="42"/>
      <c r="DT57" s="42"/>
      <c r="DU57" s="42"/>
      <c r="DV57" s="42"/>
      <c r="DW57" s="42"/>
      <c r="DX57" s="42"/>
      <c r="DY57" s="42"/>
      <c r="DZ57" s="42"/>
      <c r="EA57" s="42"/>
      <c r="EB57" s="42"/>
      <c r="EC57" s="42"/>
      <c r="ED57" s="42"/>
      <c r="EE57" s="42"/>
      <c r="EF57" s="42"/>
      <c r="EG57" s="42"/>
      <c r="EH57" s="42"/>
      <c r="EI57" s="42"/>
      <c r="EJ57" s="42"/>
      <c r="EK57" s="42"/>
      <c r="EL57" s="42"/>
      <c r="EM57" s="42"/>
      <c r="EN57" s="42"/>
      <c r="EO57" s="42"/>
      <c r="EP57" s="42"/>
      <c r="EQ57" s="42"/>
      <c r="ER57" s="42"/>
      <c r="ES57" s="42"/>
      <c r="ET57" s="42"/>
      <c r="EU57" s="42"/>
      <c r="EV57" s="42"/>
      <c r="EW57" s="42"/>
      <c r="EX57" s="42"/>
      <c r="EY57" s="42"/>
      <c r="EZ57" s="42"/>
      <c r="FA57" s="42"/>
      <c r="FB57" s="42"/>
      <c r="FC57" s="42"/>
      <c r="FD57" s="42"/>
      <c r="FE57" s="42"/>
      <c r="FF57" s="42"/>
      <c r="FG57" s="42"/>
      <c r="FH57" s="42"/>
      <c r="FI57" s="42"/>
      <c r="FJ57" s="42"/>
      <c r="FK57" s="42"/>
      <c r="FL57" s="42"/>
      <c r="FM57" s="42"/>
      <c r="FN57" s="42"/>
      <c r="FO57" s="42"/>
      <c r="FP57" s="42"/>
      <c r="FQ57" s="42"/>
      <c r="FR57" s="42"/>
      <c r="FS57" s="42"/>
      <c r="FT57" s="42"/>
      <c r="FU57" s="42"/>
      <c r="FV57" s="42"/>
      <c r="FW57" s="42"/>
      <c r="FX57" s="42"/>
      <c r="FY57" s="42"/>
      <c r="FZ57" s="42"/>
      <c r="GA57" s="42"/>
      <c r="GB57" s="42"/>
      <c r="GC57" s="42"/>
      <c r="GD57" s="42"/>
      <c r="GE57" s="42"/>
      <c r="GF57" s="42"/>
      <c r="GG57" s="42"/>
      <c r="GH57" s="42"/>
      <c r="GI57" s="42"/>
      <c r="GJ57" s="42"/>
      <c r="GK57" s="42"/>
      <c r="GL57" s="42"/>
      <c r="GM57" s="42"/>
      <c r="GN57" s="42"/>
      <c r="GO57" s="42"/>
      <c r="GP57" s="42"/>
      <c r="GQ57" s="42"/>
      <c r="GR57" s="42"/>
      <c r="GS57" s="42"/>
      <c r="GT57" s="42"/>
      <c r="GU57" s="42"/>
      <c r="GV57" s="42"/>
      <c r="GW57" s="42"/>
      <c r="GX57" s="42"/>
      <c r="GY57" s="42"/>
      <c r="GZ57" s="42"/>
      <c r="HA57" s="42"/>
      <c r="HB57" s="42"/>
      <c r="HC57" s="42"/>
      <c r="HD57" s="42"/>
      <c r="HE57" s="42"/>
      <c r="HF57" s="42"/>
      <c r="HG57" s="42"/>
      <c r="HH57" s="42"/>
      <c r="HI57" s="42"/>
      <c r="HJ57" s="42"/>
      <c r="HK57" s="42"/>
      <c r="HL57" s="42"/>
      <c r="HM57" s="42"/>
      <c r="HN57" s="42"/>
      <c r="HO57" s="42"/>
      <c r="HP57" s="42"/>
      <c r="HQ57" s="42"/>
      <c r="HR57" s="42"/>
      <c r="HS57" s="42"/>
      <c r="HT57" s="42"/>
      <c r="HU57" s="42"/>
      <c r="HV57" s="42"/>
      <c r="HW57" s="42"/>
      <c r="HX57" s="42"/>
      <c r="HY57" s="42"/>
      <c r="HZ57" s="42"/>
      <c r="IA57" s="42"/>
      <c r="IB57" s="42"/>
      <c r="IC57" s="42"/>
      <c r="ID57" s="42"/>
      <c r="IE57" s="42"/>
      <c r="IF57" s="42"/>
      <c r="IG57" s="42"/>
      <c r="IH57" s="42"/>
      <c r="II57" s="42"/>
      <c r="IJ57" s="42"/>
      <c r="IK57" s="42"/>
      <c r="IL57" s="42"/>
      <c r="IM57" s="42"/>
      <c r="IN57" s="42"/>
      <c r="IO57" s="42"/>
      <c r="IP57" s="42"/>
      <c r="IQ57" s="42"/>
      <c r="IR57" s="42"/>
      <c r="IS57" s="41"/>
      <c r="IT57" s="42"/>
      <c r="IU57" s="42"/>
    </row>
    <row r="58" spans="1:255" s="43" customFormat="1" ht="25.5" x14ac:dyDescent="0.2">
      <c r="A58" s="20">
        <v>56</v>
      </c>
      <c r="B58" s="37" t="s">
        <v>330</v>
      </c>
      <c r="C58" s="38" t="s">
        <v>502</v>
      </c>
      <c r="D58" s="39" t="s">
        <v>503</v>
      </c>
      <c r="E58" s="37" t="s">
        <v>330</v>
      </c>
      <c r="F58" s="37" t="s">
        <v>504</v>
      </c>
      <c r="G58" s="37" t="s">
        <v>505</v>
      </c>
      <c r="H58" s="37" t="s">
        <v>335</v>
      </c>
      <c r="I58" s="22">
        <v>12</v>
      </c>
      <c r="J58" s="24" t="s">
        <v>441</v>
      </c>
      <c r="K58" s="24" t="s">
        <v>442</v>
      </c>
      <c r="L58" s="40" t="s">
        <v>338</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c r="DK58" s="42"/>
      <c r="DL58" s="42"/>
      <c r="DM58" s="42"/>
      <c r="DN58" s="42"/>
      <c r="DO58" s="42"/>
      <c r="DP58" s="42"/>
      <c r="DQ58" s="42"/>
      <c r="DR58" s="42"/>
      <c r="DS58" s="42"/>
      <c r="DT58" s="42"/>
      <c r="DU58" s="42"/>
      <c r="DV58" s="42"/>
      <c r="DW58" s="42"/>
      <c r="DX58" s="42"/>
      <c r="DY58" s="42"/>
      <c r="DZ58" s="42"/>
      <c r="EA58" s="42"/>
      <c r="EB58" s="42"/>
      <c r="EC58" s="42"/>
      <c r="ED58" s="42"/>
      <c r="EE58" s="42"/>
      <c r="EF58" s="42"/>
      <c r="EG58" s="42"/>
      <c r="EH58" s="42"/>
      <c r="EI58" s="42"/>
      <c r="EJ58" s="42"/>
      <c r="EK58" s="42"/>
      <c r="EL58" s="42"/>
      <c r="EM58" s="42"/>
      <c r="EN58" s="42"/>
      <c r="EO58" s="42"/>
      <c r="EP58" s="42"/>
      <c r="EQ58" s="42"/>
      <c r="ER58" s="42"/>
      <c r="ES58" s="42"/>
      <c r="ET58" s="42"/>
      <c r="EU58" s="42"/>
      <c r="EV58" s="42"/>
      <c r="EW58" s="42"/>
      <c r="EX58" s="42"/>
      <c r="EY58" s="42"/>
      <c r="EZ58" s="42"/>
      <c r="FA58" s="42"/>
      <c r="FB58" s="42"/>
      <c r="FC58" s="42"/>
      <c r="FD58" s="42"/>
      <c r="FE58" s="42"/>
      <c r="FF58" s="42"/>
      <c r="FG58" s="42"/>
      <c r="FH58" s="42"/>
      <c r="FI58" s="42"/>
      <c r="FJ58" s="42"/>
      <c r="FK58" s="42"/>
      <c r="FL58" s="42"/>
      <c r="FM58" s="42"/>
      <c r="FN58" s="42"/>
      <c r="FO58" s="42"/>
      <c r="FP58" s="42"/>
      <c r="FQ58" s="42"/>
      <c r="FR58" s="42"/>
      <c r="FS58" s="42"/>
      <c r="FT58" s="42"/>
      <c r="FU58" s="42"/>
      <c r="FV58" s="42"/>
      <c r="FW58" s="42"/>
      <c r="FX58" s="42"/>
      <c r="FY58" s="42"/>
      <c r="FZ58" s="42"/>
      <c r="GA58" s="42"/>
      <c r="GB58" s="42"/>
      <c r="GC58" s="42"/>
      <c r="GD58" s="42"/>
      <c r="GE58" s="42"/>
      <c r="GF58" s="42"/>
      <c r="GG58" s="42"/>
      <c r="GH58" s="42"/>
      <c r="GI58" s="42"/>
      <c r="GJ58" s="42"/>
      <c r="GK58" s="42"/>
      <c r="GL58" s="42"/>
      <c r="GM58" s="42"/>
      <c r="GN58" s="42"/>
      <c r="GO58" s="42"/>
      <c r="GP58" s="42"/>
      <c r="GQ58" s="42"/>
      <c r="GR58" s="42"/>
      <c r="GS58" s="42"/>
      <c r="GT58" s="42"/>
      <c r="GU58" s="42"/>
      <c r="GV58" s="42"/>
      <c r="GW58" s="42"/>
      <c r="GX58" s="42"/>
      <c r="GY58" s="42"/>
      <c r="GZ58" s="42"/>
      <c r="HA58" s="42"/>
      <c r="HB58" s="42"/>
      <c r="HC58" s="42"/>
      <c r="HD58" s="42"/>
      <c r="HE58" s="42"/>
      <c r="HF58" s="42"/>
      <c r="HG58" s="42"/>
      <c r="HH58" s="42"/>
      <c r="HI58" s="42"/>
      <c r="HJ58" s="42"/>
      <c r="HK58" s="42"/>
      <c r="HL58" s="42"/>
      <c r="HM58" s="42"/>
      <c r="HN58" s="42"/>
      <c r="HO58" s="42"/>
      <c r="HP58" s="42"/>
      <c r="HQ58" s="42"/>
      <c r="HR58" s="42"/>
      <c r="HS58" s="42"/>
      <c r="HT58" s="42"/>
      <c r="HU58" s="42"/>
      <c r="HV58" s="42"/>
      <c r="HW58" s="42"/>
      <c r="HX58" s="42"/>
      <c r="HY58" s="42"/>
      <c r="HZ58" s="42"/>
      <c r="IA58" s="42"/>
      <c r="IB58" s="42"/>
      <c r="IC58" s="42"/>
      <c r="ID58" s="42"/>
      <c r="IE58" s="42"/>
      <c r="IF58" s="42"/>
      <c r="IG58" s="42"/>
      <c r="IH58" s="42"/>
      <c r="II58" s="42"/>
      <c r="IJ58" s="42"/>
      <c r="IK58" s="42"/>
      <c r="IL58" s="42"/>
      <c r="IM58" s="42"/>
      <c r="IN58" s="42"/>
      <c r="IO58" s="42"/>
      <c r="IP58" s="42"/>
      <c r="IQ58" s="42"/>
      <c r="IR58" s="42"/>
      <c r="IS58" s="41"/>
      <c r="IT58" s="42"/>
      <c r="IU58" s="42"/>
    </row>
    <row r="59" spans="1:255" s="43" customFormat="1" x14ac:dyDescent="0.2">
      <c r="A59" s="20">
        <v>57</v>
      </c>
      <c r="B59" s="37" t="s">
        <v>330</v>
      </c>
      <c r="C59" s="38" t="s">
        <v>506</v>
      </c>
      <c r="D59" s="47" t="s">
        <v>507</v>
      </c>
      <c r="E59" s="37" t="s">
        <v>330</v>
      </c>
      <c r="F59" s="48" t="s">
        <v>333</v>
      </c>
      <c r="G59" s="22" t="s">
        <v>508</v>
      </c>
      <c r="H59" s="37" t="s">
        <v>335</v>
      </c>
      <c r="I59" s="22">
        <v>12</v>
      </c>
      <c r="J59" s="24" t="s">
        <v>509</v>
      </c>
      <c r="K59" s="24" t="s">
        <v>510</v>
      </c>
      <c r="L59" s="40" t="s">
        <v>338</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c r="DR59" s="42"/>
      <c r="DS59" s="42"/>
      <c r="DT59" s="42"/>
      <c r="DU59" s="42"/>
      <c r="DV59" s="42"/>
      <c r="DW59" s="42"/>
      <c r="DX59" s="42"/>
      <c r="DY59" s="42"/>
      <c r="DZ59" s="42"/>
      <c r="EA59" s="42"/>
      <c r="EB59" s="42"/>
      <c r="EC59" s="42"/>
      <c r="ED59" s="42"/>
      <c r="EE59" s="42"/>
      <c r="EF59" s="42"/>
      <c r="EG59" s="42"/>
      <c r="EH59" s="42"/>
      <c r="EI59" s="42"/>
      <c r="EJ59" s="42"/>
      <c r="EK59" s="42"/>
      <c r="EL59" s="42"/>
      <c r="EM59" s="42"/>
      <c r="EN59" s="42"/>
      <c r="EO59" s="42"/>
      <c r="EP59" s="42"/>
      <c r="EQ59" s="42"/>
      <c r="ER59" s="42"/>
      <c r="ES59" s="42"/>
      <c r="ET59" s="42"/>
      <c r="EU59" s="42"/>
      <c r="EV59" s="42"/>
      <c r="EW59" s="42"/>
      <c r="EX59" s="42"/>
      <c r="EY59" s="42"/>
      <c r="EZ59" s="42"/>
      <c r="FA59" s="42"/>
      <c r="FB59" s="42"/>
      <c r="FC59" s="42"/>
      <c r="FD59" s="42"/>
      <c r="FE59" s="42"/>
      <c r="FF59" s="42"/>
      <c r="FG59" s="42"/>
      <c r="FH59" s="42"/>
      <c r="FI59" s="42"/>
      <c r="FJ59" s="42"/>
      <c r="FK59" s="42"/>
      <c r="FL59" s="42"/>
      <c r="FM59" s="42"/>
      <c r="FN59" s="42"/>
      <c r="FO59" s="42"/>
      <c r="FP59" s="42"/>
      <c r="FQ59" s="42"/>
      <c r="FR59" s="42"/>
      <c r="FS59" s="42"/>
      <c r="FT59" s="42"/>
      <c r="FU59" s="42"/>
      <c r="FV59" s="42"/>
      <c r="FW59" s="42"/>
      <c r="FX59" s="42"/>
      <c r="FY59" s="42"/>
      <c r="FZ59" s="42"/>
      <c r="GA59" s="42"/>
      <c r="GB59" s="42"/>
      <c r="GC59" s="42"/>
      <c r="GD59" s="42"/>
      <c r="GE59" s="42"/>
      <c r="GF59" s="42"/>
      <c r="GG59" s="42"/>
      <c r="GH59" s="42"/>
      <c r="GI59" s="42"/>
      <c r="GJ59" s="42"/>
      <c r="GK59" s="42"/>
      <c r="GL59" s="42"/>
      <c r="GM59" s="42"/>
      <c r="GN59" s="42"/>
      <c r="GO59" s="42"/>
      <c r="GP59" s="42"/>
      <c r="GQ59" s="42"/>
      <c r="GR59" s="42"/>
      <c r="GS59" s="42"/>
      <c r="GT59" s="42"/>
      <c r="GU59" s="42"/>
      <c r="GV59" s="42"/>
      <c r="GW59" s="42"/>
      <c r="GX59" s="42"/>
      <c r="GY59" s="42"/>
      <c r="GZ59" s="42"/>
      <c r="HA59" s="42"/>
      <c r="HB59" s="42"/>
      <c r="HC59" s="42"/>
      <c r="HD59" s="42"/>
      <c r="HE59" s="42"/>
      <c r="HF59" s="42"/>
      <c r="HG59" s="42"/>
      <c r="HH59" s="42"/>
      <c r="HI59" s="42"/>
      <c r="HJ59" s="42"/>
      <c r="HK59" s="42"/>
      <c r="HL59" s="42"/>
      <c r="HM59" s="42"/>
      <c r="HN59" s="42"/>
      <c r="HO59" s="42"/>
      <c r="HP59" s="42"/>
      <c r="HQ59" s="42"/>
      <c r="HR59" s="42"/>
      <c r="HS59" s="42"/>
      <c r="HT59" s="42"/>
      <c r="HU59" s="42"/>
      <c r="HV59" s="42"/>
      <c r="HW59" s="42"/>
      <c r="HX59" s="42"/>
      <c r="HY59" s="42"/>
      <c r="HZ59" s="42"/>
      <c r="IA59" s="42"/>
      <c r="IB59" s="42"/>
      <c r="IC59" s="42"/>
      <c r="ID59" s="42"/>
      <c r="IE59" s="42"/>
      <c r="IF59" s="42"/>
      <c r="IG59" s="42"/>
      <c r="IH59" s="42"/>
      <c r="II59" s="42"/>
      <c r="IJ59" s="42"/>
      <c r="IK59" s="42"/>
      <c r="IL59" s="42"/>
      <c r="IM59" s="42"/>
      <c r="IN59" s="42"/>
      <c r="IO59" s="42"/>
      <c r="IP59" s="42"/>
      <c r="IQ59" s="42"/>
      <c r="IR59" s="42"/>
      <c r="IS59" s="41"/>
      <c r="IT59" s="42"/>
      <c r="IU59" s="42"/>
    </row>
    <row r="60" spans="1:255" s="43" customFormat="1" x14ac:dyDescent="0.2">
      <c r="A60" s="20">
        <v>58</v>
      </c>
      <c r="B60" s="37" t="s">
        <v>330</v>
      </c>
      <c r="C60" s="38" t="s">
        <v>511</v>
      </c>
      <c r="D60" s="47" t="s">
        <v>512</v>
      </c>
      <c r="E60" s="37" t="s">
        <v>330</v>
      </c>
      <c r="F60" s="48" t="s">
        <v>333</v>
      </c>
      <c r="G60" s="22" t="s">
        <v>513</v>
      </c>
      <c r="H60" s="37" t="s">
        <v>335</v>
      </c>
      <c r="I60" s="22">
        <v>12</v>
      </c>
      <c r="J60" s="24" t="s">
        <v>509</v>
      </c>
      <c r="K60" s="24" t="s">
        <v>510</v>
      </c>
      <c r="L60" s="40" t="s">
        <v>338</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1"/>
      <c r="IT60" s="42"/>
      <c r="IU60" s="42"/>
    </row>
    <row r="61" spans="1:255" s="43" customFormat="1" x14ac:dyDescent="0.2">
      <c r="A61" s="20">
        <v>59</v>
      </c>
      <c r="B61" s="37" t="s">
        <v>330</v>
      </c>
      <c r="C61" s="38" t="s">
        <v>514</v>
      </c>
      <c r="D61" s="47" t="s">
        <v>515</v>
      </c>
      <c r="E61" s="37" t="s">
        <v>330</v>
      </c>
      <c r="F61" s="48" t="s">
        <v>333</v>
      </c>
      <c r="G61" s="22" t="s">
        <v>516</v>
      </c>
      <c r="H61" s="37" t="s">
        <v>335</v>
      </c>
      <c r="I61" s="22">
        <v>12</v>
      </c>
      <c r="J61" s="24" t="s">
        <v>517</v>
      </c>
      <c r="K61" s="24" t="s">
        <v>518</v>
      </c>
      <c r="L61" s="40" t="s">
        <v>338</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42"/>
      <c r="FO61" s="42"/>
      <c r="FP61" s="42"/>
      <c r="FQ61" s="42"/>
      <c r="FR61" s="42"/>
      <c r="FS61" s="42"/>
      <c r="FT61" s="42"/>
      <c r="FU61" s="42"/>
      <c r="FV61" s="42"/>
      <c r="FW61" s="42"/>
      <c r="FX61" s="42"/>
      <c r="FY61" s="42"/>
      <c r="FZ61" s="42"/>
      <c r="GA61" s="42"/>
      <c r="GB61" s="42"/>
      <c r="GC61" s="42"/>
      <c r="GD61" s="42"/>
      <c r="GE61" s="42"/>
      <c r="GF61" s="42"/>
      <c r="GG61" s="42"/>
      <c r="GH61" s="42"/>
      <c r="GI61" s="42"/>
      <c r="GJ61" s="42"/>
      <c r="GK61" s="42"/>
      <c r="GL61" s="42"/>
      <c r="GM61" s="42"/>
      <c r="GN61" s="42"/>
      <c r="GO61" s="42"/>
      <c r="GP61" s="42"/>
      <c r="GQ61" s="42"/>
      <c r="GR61" s="42"/>
      <c r="GS61" s="42"/>
      <c r="GT61" s="42"/>
      <c r="GU61" s="42"/>
      <c r="GV61" s="42"/>
      <c r="GW61" s="42"/>
      <c r="GX61" s="42"/>
      <c r="GY61" s="42"/>
      <c r="GZ61" s="42"/>
      <c r="HA61" s="42"/>
      <c r="HB61" s="42"/>
      <c r="HC61" s="42"/>
      <c r="HD61" s="42"/>
      <c r="HE61" s="42"/>
      <c r="HF61" s="42"/>
      <c r="HG61" s="42"/>
      <c r="HH61" s="42"/>
      <c r="HI61" s="42"/>
      <c r="HJ61" s="42"/>
      <c r="HK61" s="42"/>
      <c r="HL61" s="42"/>
      <c r="HM61" s="42"/>
      <c r="HN61" s="42"/>
      <c r="HO61" s="42"/>
      <c r="HP61" s="42"/>
      <c r="HQ61" s="42"/>
      <c r="HR61" s="42"/>
      <c r="HS61" s="42"/>
      <c r="HT61" s="42"/>
      <c r="HU61" s="42"/>
      <c r="HV61" s="42"/>
      <c r="HW61" s="42"/>
      <c r="HX61" s="42"/>
      <c r="HY61" s="42"/>
      <c r="HZ61" s="42"/>
      <c r="IA61" s="42"/>
      <c r="IB61" s="42"/>
      <c r="IC61" s="42"/>
      <c r="ID61" s="42"/>
      <c r="IE61" s="42"/>
      <c r="IF61" s="42"/>
      <c r="IG61" s="42"/>
      <c r="IH61" s="42"/>
      <c r="II61" s="42"/>
      <c r="IJ61" s="42"/>
      <c r="IK61" s="42"/>
      <c r="IL61" s="42"/>
      <c r="IM61" s="42"/>
      <c r="IN61" s="42"/>
      <c r="IO61" s="42"/>
      <c r="IP61" s="42"/>
      <c r="IQ61" s="42"/>
      <c r="IR61" s="42"/>
      <c r="IS61" s="41"/>
      <c r="IT61" s="42"/>
      <c r="IU61" s="42"/>
    </row>
    <row r="62" spans="1:255" s="43" customFormat="1" x14ac:dyDescent="0.2">
      <c r="A62" s="20">
        <v>60</v>
      </c>
      <c r="B62" s="37" t="s">
        <v>330</v>
      </c>
      <c r="C62" s="37" t="s">
        <v>519</v>
      </c>
      <c r="D62" s="39" t="s">
        <v>520</v>
      </c>
      <c r="E62" s="37" t="s">
        <v>330</v>
      </c>
      <c r="F62" s="37" t="s">
        <v>504</v>
      </c>
      <c r="G62" s="37" t="s">
        <v>521</v>
      </c>
      <c r="H62" s="37" t="s">
        <v>335</v>
      </c>
      <c r="I62" s="22">
        <v>12</v>
      </c>
      <c r="J62" s="24" t="s">
        <v>522</v>
      </c>
      <c r="K62" s="24" t="s">
        <v>523</v>
      </c>
      <c r="L62" s="40" t="s">
        <v>338</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2"/>
      <c r="GP62" s="42"/>
      <c r="GQ62" s="42"/>
      <c r="GR62" s="42"/>
      <c r="GS62" s="42"/>
      <c r="GT62" s="42"/>
      <c r="GU62" s="42"/>
      <c r="GV62" s="42"/>
      <c r="GW62" s="42"/>
      <c r="GX62" s="42"/>
      <c r="GY62" s="42"/>
      <c r="GZ62" s="42"/>
      <c r="HA62" s="42"/>
      <c r="HB62" s="42"/>
      <c r="HC62" s="42"/>
      <c r="HD62" s="42"/>
      <c r="HE62" s="42"/>
      <c r="HF62" s="42"/>
      <c r="HG62" s="42"/>
      <c r="HH62" s="42"/>
      <c r="HI62" s="42"/>
      <c r="HJ62" s="42"/>
      <c r="HK62" s="42"/>
      <c r="HL62" s="42"/>
      <c r="HM62" s="42"/>
      <c r="HN62" s="42"/>
      <c r="HO62" s="42"/>
      <c r="HP62" s="42"/>
      <c r="HQ62" s="42"/>
      <c r="HR62" s="42"/>
      <c r="HS62" s="42"/>
      <c r="HT62" s="42"/>
      <c r="HU62" s="42"/>
      <c r="HV62" s="42"/>
      <c r="HW62" s="42"/>
      <c r="HX62" s="42"/>
      <c r="HY62" s="42"/>
      <c r="HZ62" s="42"/>
      <c r="IA62" s="42"/>
      <c r="IB62" s="42"/>
      <c r="IC62" s="42"/>
      <c r="ID62" s="42"/>
      <c r="IE62" s="42"/>
      <c r="IF62" s="42"/>
      <c r="IG62" s="42"/>
      <c r="IH62" s="42"/>
      <c r="II62" s="42"/>
      <c r="IJ62" s="42"/>
      <c r="IK62" s="42"/>
      <c r="IL62" s="42"/>
      <c r="IM62" s="42"/>
      <c r="IN62" s="42"/>
      <c r="IO62" s="42"/>
      <c r="IP62" s="42"/>
      <c r="IQ62" s="42"/>
      <c r="IR62" s="42"/>
      <c r="IS62" s="41"/>
      <c r="IT62" s="42"/>
      <c r="IU62" s="42"/>
    </row>
    <row r="63" spans="1:255" s="43" customFormat="1" x14ac:dyDescent="0.2">
      <c r="A63" s="20">
        <v>61</v>
      </c>
      <c r="B63" s="37" t="s">
        <v>330</v>
      </c>
      <c r="C63" s="37" t="s">
        <v>524</v>
      </c>
      <c r="D63" s="39" t="s">
        <v>520</v>
      </c>
      <c r="E63" s="37" t="s">
        <v>330</v>
      </c>
      <c r="F63" s="37" t="s">
        <v>504</v>
      </c>
      <c r="G63" s="37" t="s">
        <v>525</v>
      </c>
      <c r="H63" s="37" t="s">
        <v>335</v>
      </c>
      <c r="I63" s="22">
        <v>12</v>
      </c>
      <c r="J63" s="24" t="s">
        <v>522</v>
      </c>
      <c r="K63" s="24" t="s">
        <v>523</v>
      </c>
      <c r="L63" s="40" t="s">
        <v>338</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1"/>
      <c r="IT63" s="42"/>
      <c r="IU63" s="42"/>
    </row>
    <row r="64" spans="1:255" s="43" customFormat="1" ht="25.5" x14ac:dyDescent="0.2">
      <c r="A64" s="20">
        <v>62</v>
      </c>
      <c r="B64" s="37" t="s">
        <v>330</v>
      </c>
      <c r="C64" s="38" t="s">
        <v>526</v>
      </c>
      <c r="D64" s="39" t="s">
        <v>332</v>
      </c>
      <c r="E64" s="37" t="s">
        <v>330</v>
      </c>
      <c r="F64" s="37" t="s">
        <v>333</v>
      </c>
      <c r="G64" s="37" t="s">
        <v>527</v>
      </c>
      <c r="H64" s="37" t="s">
        <v>335</v>
      </c>
      <c r="I64" s="22">
        <v>12</v>
      </c>
      <c r="J64" s="24" t="s">
        <v>344</v>
      </c>
      <c r="K64" s="24" t="s">
        <v>345</v>
      </c>
      <c r="L64" s="40" t="s">
        <v>338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2"/>
      <c r="GP64" s="42"/>
      <c r="GQ64" s="42"/>
      <c r="GR64" s="42"/>
      <c r="GS64" s="42"/>
      <c r="GT64" s="42"/>
      <c r="GU64" s="42"/>
      <c r="GV64" s="42"/>
      <c r="GW64" s="42"/>
      <c r="GX64" s="42"/>
      <c r="GY64" s="42"/>
      <c r="GZ64" s="42"/>
      <c r="HA64" s="42"/>
      <c r="HB64" s="42"/>
      <c r="HC64" s="42"/>
      <c r="HD64" s="42"/>
      <c r="HE64" s="42"/>
      <c r="HF64" s="42"/>
      <c r="HG64" s="42"/>
      <c r="HH64" s="42"/>
      <c r="HI64" s="42"/>
      <c r="HJ64" s="42"/>
      <c r="HK64" s="42"/>
      <c r="HL64" s="42"/>
      <c r="HM64" s="42"/>
      <c r="HN64" s="42"/>
      <c r="HO64" s="42"/>
      <c r="HP64" s="42"/>
      <c r="HQ64" s="42"/>
      <c r="HR64" s="42"/>
      <c r="HS64" s="42"/>
      <c r="HT64" s="42"/>
      <c r="HU64" s="42"/>
      <c r="HV64" s="42"/>
      <c r="HW64" s="42"/>
      <c r="HX64" s="42"/>
      <c r="HY64" s="42"/>
      <c r="HZ64" s="42"/>
      <c r="IA64" s="42"/>
      <c r="IB64" s="42"/>
      <c r="IC64" s="42"/>
      <c r="ID64" s="42"/>
      <c r="IE64" s="42"/>
      <c r="IF64" s="42"/>
      <c r="IG64" s="42"/>
      <c r="IH64" s="42"/>
      <c r="II64" s="42"/>
      <c r="IJ64" s="42"/>
      <c r="IK64" s="42"/>
      <c r="IL64" s="42"/>
      <c r="IM64" s="42"/>
      <c r="IN64" s="42"/>
      <c r="IO64" s="42"/>
      <c r="IP64" s="42"/>
      <c r="IQ64" s="42"/>
      <c r="IR64" s="42"/>
      <c r="IS64" s="41"/>
      <c r="IT64" s="42"/>
      <c r="IU64" s="42"/>
    </row>
    <row r="65" spans="1:255" s="43" customFormat="1" ht="25.5" x14ac:dyDescent="0.2">
      <c r="A65" s="20">
        <v>63</v>
      </c>
      <c r="B65" s="37" t="s">
        <v>330</v>
      </c>
      <c r="C65" s="38" t="s">
        <v>528</v>
      </c>
      <c r="D65" s="49" t="s">
        <v>529</v>
      </c>
      <c r="E65" s="37" t="s">
        <v>330</v>
      </c>
      <c r="F65" s="50" t="s">
        <v>333</v>
      </c>
      <c r="G65" s="50" t="s">
        <v>530</v>
      </c>
      <c r="H65" s="37" t="s">
        <v>335</v>
      </c>
      <c r="I65" s="22">
        <v>12</v>
      </c>
      <c r="J65" s="51" t="s">
        <v>531</v>
      </c>
      <c r="K65" s="52">
        <v>43524</v>
      </c>
      <c r="L65" s="40" t="s">
        <v>338</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1"/>
      <c r="IT65" s="42"/>
      <c r="IU65" s="42"/>
    </row>
    <row r="66" spans="1:255" s="43" customFormat="1" x14ac:dyDescent="0.2">
      <c r="A66" s="20">
        <v>64</v>
      </c>
      <c r="B66" s="37" t="s">
        <v>330</v>
      </c>
      <c r="C66" s="37" t="s">
        <v>532</v>
      </c>
      <c r="D66" s="39" t="s">
        <v>533</v>
      </c>
      <c r="E66" s="37" t="s">
        <v>330</v>
      </c>
      <c r="F66" s="37" t="s">
        <v>534</v>
      </c>
      <c r="G66" s="37" t="s">
        <v>535</v>
      </c>
      <c r="H66" s="37" t="s">
        <v>335</v>
      </c>
      <c r="I66" s="22">
        <v>12</v>
      </c>
      <c r="J66" s="24" t="s">
        <v>441</v>
      </c>
      <c r="K66" s="24" t="s">
        <v>442</v>
      </c>
      <c r="L66" s="40" t="s">
        <v>338</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1"/>
      <c r="IT66" s="42"/>
      <c r="IU66" s="42"/>
    </row>
    <row r="67" spans="1:255" s="43" customFormat="1" x14ac:dyDescent="0.2">
      <c r="A67" s="20">
        <v>65</v>
      </c>
      <c r="B67" s="37" t="s">
        <v>330</v>
      </c>
      <c r="C67" s="37" t="s">
        <v>536</v>
      </c>
      <c r="D67" s="39" t="s">
        <v>537</v>
      </c>
      <c r="E67" s="37" t="s">
        <v>330</v>
      </c>
      <c r="F67" s="37" t="s">
        <v>504</v>
      </c>
      <c r="G67" s="37" t="s">
        <v>538</v>
      </c>
      <c r="H67" s="37" t="s">
        <v>335</v>
      </c>
      <c r="I67" s="22">
        <v>12</v>
      </c>
      <c r="J67" s="24" t="s">
        <v>470</v>
      </c>
      <c r="K67" s="24" t="s">
        <v>471</v>
      </c>
      <c r="L67" s="40" t="s">
        <v>338</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c r="ID67" s="42"/>
      <c r="IE67" s="42"/>
      <c r="IF67" s="42"/>
      <c r="IG67" s="42"/>
      <c r="IH67" s="42"/>
      <c r="II67" s="42"/>
      <c r="IJ67" s="42"/>
      <c r="IK67" s="42"/>
      <c r="IL67" s="42"/>
      <c r="IM67" s="42"/>
      <c r="IN67" s="42"/>
      <c r="IO67" s="42"/>
      <c r="IP67" s="42"/>
      <c r="IQ67" s="42"/>
      <c r="IR67" s="42"/>
      <c r="IS67" s="41"/>
      <c r="IT67" s="42"/>
      <c r="IU67" s="42"/>
    </row>
    <row r="68" spans="1:255" s="43" customFormat="1" ht="25.5" x14ac:dyDescent="0.2">
      <c r="A68" s="20">
        <v>66</v>
      </c>
      <c r="B68" s="37" t="s">
        <v>330</v>
      </c>
      <c r="C68" s="37" t="s">
        <v>539</v>
      </c>
      <c r="D68" s="39" t="s">
        <v>540</v>
      </c>
      <c r="E68" s="37" t="s">
        <v>330</v>
      </c>
      <c r="F68" s="37" t="s">
        <v>504</v>
      </c>
      <c r="G68" s="37" t="s">
        <v>541</v>
      </c>
      <c r="H68" s="37" t="s">
        <v>335</v>
      </c>
      <c r="I68" s="22">
        <v>12</v>
      </c>
      <c r="J68" s="24" t="s">
        <v>470</v>
      </c>
      <c r="K68" s="24" t="s">
        <v>471</v>
      </c>
      <c r="L68" s="40" t="s">
        <v>338</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c r="ID68" s="42"/>
      <c r="IE68" s="42"/>
      <c r="IF68" s="42"/>
      <c r="IG68" s="42"/>
      <c r="IH68" s="42"/>
      <c r="II68" s="42"/>
      <c r="IJ68" s="42"/>
      <c r="IK68" s="42"/>
      <c r="IL68" s="42"/>
      <c r="IM68" s="42"/>
      <c r="IN68" s="42"/>
      <c r="IO68" s="42"/>
      <c r="IP68" s="42"/>
      <c r="IQ68" s="42"/>
      <c r="IR68" s="42"/>
      <c r="IS68" s="41"/>
      <c r="IT68" s="42"/>
      <c r="IU68" s="42"/>
    </row>
    <row r="69" spans="1:255" s="43" customFormat="1" ht="25.5" x14ac:dyDescent="0.2">
      <c r="A69" s="20">
        <v>67</v>
      </c>
      <c r="B69" s="37" t="s">
        <v>330</v>
      </c>
      <c r="C69" s="37" t="s">
        <v>542</v>
      </c>
      <c r="D69" s="39" t="s">
        <v>543</v>
      </c>
      <c r="E69" s="37" t="s">
        <v>330</v>
      </c>
      <c r="F69" s="37" t="s">
        <v>504</v>
      </c>
      <c r="G69" s="37" t="s">
        <v>544</v>
      </c>
      <c r="H69" s="37" t="s">
        <v>335</v>
      </c>
      <c r="I69" s="22">
        <v>12</v>
      </c>
      <c r="J69" s="24" t="s">
        <v>470</v>
      </c>
      <c r="K69" s="24" t="s">
        <v>471</v>
      </c>
      <c r="L69" s="40" t="s">
        <v>338</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1"/>
      <c r="IT69" s="42"/>
      <c r="IU69" s="42"/>
    </row>
    <row r="70" spans="1:255" s="43" customFormat="1" ht="25.5" x14ac:dyDescent="0.2">
      <c r="A70" s="20">
        <v>68</v>
      </c>
      <c r="B70" s="37" t="s">
        <v>330</v>
      </c>
      <c r="C70" s="37" t="s">
        <v>545</v>
      </c>
      <c r="D70" s="39" t="s">
        <v>546</v>
      </c>
      <c r="E70" s="37" t="s">
        <v>330</v>
      </c>
      <c r="F70" s="37" t="s">
        <v>504</v>
      </c>
      <c r="G70" s="37" t="s">
        <v>547</v>
      </c>
      <c r="H70" s="37" t="s">
        <v>335</v>
      </c>
      <c r="I70" s="22">
        <v>12</v>
      </c>
      <c r="J70" s="24" t="s">
        <v>441</v>
      </c>
      <c r="K70" s="24" t="s">
        <v>442</v>
      </c>
      <c r="L70" s="40" t="s">
        <v>338</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2"/>
      <c r="EH70" s="42"/>
      <c r="EI70" s="42"/>
      <c r="EJ70" s="42"/>
      <c r="EK70" s="42"/>
      <c r="EL70" s="42"/>
      <c r="EM70" s="42"/>
      <c r="EN70" s="42"/>
      <c r="EO70" s="42"/>
      <c r="EP70" s="42"/>
      <c r="EQ70" s="42"/>
      <c r="ER70" s="42"/>
      <c r="ES70" s="42"/>
      <c r="ET70" s="42"/>
      <c r="EU70" s="42"/>
      <c r="EV70" s="42"/>
      <c r="EW70" s="42"/>
      <c r="EX70" s="42"/>
      <c r="EY70" s="42"/>
      <c r="EZ70" s="42"/>
      <c r="FA70" s="42"/>
      <c r="FB70" s="42"/>
      <c r="FC70" s="42"/>
      <c r="FD70" s="42"/>
      <c r="FE70" s="42"/>
      <c r="FF70" s="42"/>
      <c r="FG70" s="42"/>
      <c r="FH70" s="42"/>
      <c r="FI70" s="42"/>
      <c r="FJ70" s="42"/>
      <c r="FK70" s="42"/>
      <c r="FL70" s="42"/>
      <c r="FM70" s="42"/>
      <c r="FN70" s="42"/>
      <c r="FO70" s="42"/>
      <c r="FP70" s="42"/>
      <c r="FQ70" s="42"/>
      <c r="FR70" s="42"/>
      <c r="FS70" s="42"/>
      <c r="FT70" s="42"/>
      <c r="FU70" s="42"/>
      <c r="FV70" s="42"/>
      <c r="FW70" s="42"/>
      <c r="FX70" s="42"/>
      <c r="FY70" s="42"/>
      <c r="FZ70" s="42"/>
      <c r="GA70" s="42"/>
      <c r="GB70" s="42"/>
      <c r="GC70" s="42"/>
      <c r="GD70" s="42"/>
      <c r="GE70" s="42"/>
      <c r="GF70" s="42"/>
      <c r="GG70" s="42"/>
      <c r="GH70" s="42"/>
      <c r="GI70" s="42"/>
      <c r="GJ70" s="42"/>
      <c r="GK70" s="42"/>
      <c r="GL70" s="42"/>
      <c r="GM70" s="42"/>
      <c r="GN70" s="42"/>
      <c r="GO70" s="42"/>
      <c r="GP70" s="42"/>
      <c r="GQ70" s="42"/>
      <c r="GR70" s="42"/>
      <c r="GS70" s="42"/>
      <c r="GT70" s="42"/>
      <c r="GU70" s="42"/>
      <c r="GV70" s="42"/>
      <c r="GW70" s="42"/>
      <c r="GX70" s="42"/>
      <c r="GY70" s="42"/>
      <c r="GZ70" s="42"/>
      <c r="HA70" s="42"/>
      <c r="HB70" s="42"/>
      <c r="HC70" s="42"/>
      <c r="HD70" s="42"/>
      <c r="HE70" s="42"/>
      <c r="HF70" s="42"/>
      <c r="HG70" s="42"/>
      <c r="HH70" s="42"/>
      <c r="HI70" s="42"/>
      <c r="HJ70" s="42"/>
      <c r="HK70" s="42"/>
      <c r="HL70" s="42"/>
      <c r="HM70" s="42"/>
      <c r="HN70" s="42"/>
      <c r="HO70" s="42"/>
      <c r="HP70" s="42"/>
      <c r="HQ70" s="42"/>
      <c r="HR70" s="42"/>
      <c r="HS70" s="42"/>
      <c r="HT70" s="42"/>
      <c r="HU70" s="42"/>
      <c r="HV70" s="42"/>
      <c r="HW70" s="42"/>
      <c r="HX70" s="42"/>
      <c r="HY70" s="42"/>
      <c r="HZ70" s="42"/>
      <c r="IA70" s="42"/>
      <c r="IB70" s="42"/>
      <c r="IC70" s="42"/>
      <c r="ID70" s="42"/>
      <c r="IE70" s="42"/>
      <c r="IF70" s="42"/>
      <c r="IG70" s="42"/>
      <c r="IH70" s="42"/>
      <c r="II70" s="42"/>
      <c r="IJ70" s="42"/>
      <c r="IK70" s="42"/>
      <c r="IL70" s="42"/>
      <c r="IM70" s="42"/>
      <c r="IN70" s="42"/>
      <c r="IO70" s="42"/>
      <c r="IP70" s="42"/>
      <c r="IQ70" s="42"/>
      <c r="IR70" s="42"/>
      <c r="IS70" s="41"/>
      <c r="IT70" s="42"/>
      <c r="IU70" s="42"/>
    </row>
    <row r="71" spans="1:255" s="43" customFormat="1" x14ac:dyDescent="0.2">
      <c r="A71" s="20">
        <v>69</v>
      </c>
      <c r="B71" s="37" t="s">
        <v>330</v>
      </c>
      <c r="C71" s="37" t="s">
        <v>548</v>
      </c>
      <c r="D71" s="39" t="s">
        <v>549</v>
      </c>
      <c r="E71" s="37" t="s">
        <v>330</v>
      </c>
      <c r="F71" s="37" t="s">
        <v>504</v>
      </c>
      <c r="G71" s="37" t="s">
        <v>550</v>
      </c>
      <c r="H71" s="37" t="s">
        <v>335</v>
      </c>
      <c r="I71" s="22">
        <v>12</v>
      </c>
      <c r="J71" s="24" t="s">
        <v>551</v>
      </c>
      <c r="K71" s="24" t="s">
        <v>552</v>
      </c>
      <c r="L71" s="40" t="s">
        <v>338</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2"/>
      <c r="GP71" s="42"/>
      <c r="GQ71" s="42"/>
      <c r="GR71" s="42"/>
      <c r="GS71" s="42"/>
      <c r="GT71" s="42"/>
      <c r="GU71" s="42"/>
      <c r="GV71" s="42"/>
      <c r="GW71" s="42"/>
      <c r="GX71" s="42"/>
      <c r="GY71" s="42"/>
      <c r="GZ71" s="42"/>
      <c r="HA71" s="42"/>
      <c r="HB71" s="42"/>
      <c r="HC71" s="42"/>
      <c r="HD71" s="42"/>
      <c r="HE71" s="42"/>
      <c r="HF71" s="42"/>
      <c r="HG71" s="42"/>
      <c r="HH71" s="42"/>
      <c r="HI71" s="42"/>
      <c r="HJ71" s="42"/>
      <c r="HK71" s="42"/>
      <c r="HL71" s="42"/>
      <c r="HM71" s="42"/>
      <c r="HN71" s="42"/>
      <c r="HO71" s="42"/>
      <c r="HP71" s="42"/>
      <c r="HQ71" s="42"/>
      <c r="HR71" s="42"/>
      <c r="HS71" s="42"/>
      <c r="HT71" s="42"/>
      <c r="HU71" s="42"/>
      <c r="HV71" s="42"/>
      <c r="HW71" s="42"/>
      <c r="HX71" s="42"/>
      <c r="HY71" s="42"/>
      <c r="HZ71" s="42"/>
      <c r="IA71" s="42"/>
      <c r="IB71" s="42"/>
      <c r="IC71" s="42"/>
      <c r="ID71" s="42"/>
      <c r="IE71" s="42"/>
      <c r="IF71" s="42"/>
      <c r="IG71" s="42"/>
      <c r="IH71" s="42"/>
      <c r="II71" s="42"/>
      <c r="IJ71" s="42"/>
      <c r="IK71" s="42"/>
      <c r="IL71" s="42"/>
      <c r="IM71" s="42"/>
      <c r="IN71" s="42"/>
      <c r="IO71" s="42"/>
      <c r="IP71" s="42"/>
      <c r="IQ71" s="42"/>
      <c r="IR71" s="42"/>
      <c r="IS71" s="41"/>
      <c r="IT71" s="42"/>
      <c r="IU71" s="42"/>
    </row>
    <row r="72" spans="1:255" s="46" customFormat="1" x14ac:dyDescent="0.25">
      <c r="A72" s="20">
        <v>70</v>
      </c>
      <c r="B72" s="37" t="s">
        <v>330</v>
      </c>
      <c r="C72" s="37" t="s">
        <v>553</v>
      </c>
      <c r="D72" s="39" t="s">
        <v>549</v>
      </c>
      <c r="E72" s="37" t="s">
        <v>330</v>
      </c>
      <c r="F72" s="37" t="s">
        <v>504</v>
      </c>
      <c r="G72" s="37" t="s">
        <v>554</v>
      </c>
      <c r="H72" s="37" t="s">
        <v>335</v>
      </c>
      <c r="I72" s="45">
        <v>12</v>
      </c>
      <c r="J72" s="24" t="s">
        <v>551</v>
      </c>
      <c r="K72" s="24" t="s">
        <v>552</v>
      </c>
      <c r="L72" s="40" t="s">
        <v>338</v>
      </c>
    </row>
    <row r="73" spans="1:255" s="46" customFormat="1" ht="38.25" x14ac:dyDescent="0.25">
      <c r="A73" s="20">
        <v>71</v>
      </c>
      <c r="B73" s="37" t="s">
        <v>330</v>
      </c>
      <c r="C73" s="37" t="s">
        <v>555</v>
      </c>
      <c r="D73" s="39" t="s">
        <v>556</v>
      </c>
      <c r="E73" s="37" t="s">
        <v>330</v>
      </c>
      <c r="F73" s="37" t="s">
        <v>504</v>
      </c>
      <c r="G73" s="37" t="s">
        <v>557</v>
      </c>
      <c r="H73" s="37" t="s">
        <v>335</v>
      </c>
      <c r="I73" s="22">
        <v>12</v>
      </c>
      <c r="J73" s="24" t="s">
        <v>551</v>
      </c>
      <c r="K73" s="24" t="s">
        <v>552</v>
      </c>
      <c r="L73" s="40" t="s">
        <v>338</v>
      </c>
    </row>
    <row r="74" spans="1:255" s="42" customFormat="1" ht="25.5" x14ac:dyDescent="0.25">
      <c r="A74" s="20">
        <v>72</v>
      </c>
      <c r="B74" s="37" t="s">
        <v>330</v>
      </c>
      <c r="C74" s="37" t="s">
        <v>558</v>
      </c>
      <c r="D74" s="39" t="s">
        <v>559</v>
      </c>
      <c r="E74" s="37" t="s">
        <v>330</v>
      </c>
      <c r="F74" s="37" t="s">
        <v>504</v>
      </c>
      <c r="G74" s="37" t="s">
        <v>560</v>
      </c>
      <c r="H74" s="37" t="s">
        <v>335</v>
      </c>
      <c r="I74" s="22">
        <v>12</v>
      </c>
      <c r="J74" s="24" t="s">
        <v>551</v>
      </c>
      <c r="K74" s="24" t="s">
        <v>552</v>
      </c>
      <c r="L74" s="40" t="s">
        <v>338</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IS74" s="41"/>
    </row>
    <row r="75" spans="1:255" s="42" customFormat="1" x14ac:dyDescent="0.25">
      <c r="A75" s="20">
        <v>73</v>
      </c>
      <c r="B75" s="37" t="s">
        <v>330</v>
      </c>
      <c r="C75" s="37" t="s">
        <v>561</v>
      </c>
      <c r="D75" s="39" t="s">
        <v>562</v>
      </c>
      <c r="E75" s="37" t="s">
        <v>330</v>
      </c>
      <c r="F75" s="37" t="s">
        <v>563</v>
      </c>
      <c r="G75" s="37" t="s">
        <v>564</v>
      </c>
      <c r="H75" s="37" t="s">
        <v>335</v>
      </c>
      <c r="I75" s="22">
        <v>12</v>
      </c>
      <c r="J75" s="24" t="s">
        <v>491</v>
      </c>
      <c r="K75" s="24" t="s">
        <v>492</v>
      </c>
      <c r="L75" s="40" t="s">
        <v>338</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IS75" s="41"/>
    </row>
    <row r="76" spans="1:255" s="42" customFormat="1" x14ac:dyDescent="0.25">
      <c r="A76" s="20">
        <v>74</v>
      </c>
      <c r="B76" s="37" t="s">
        <v>330</v>
      </c>
      <c r="C76" s="37" t="s">
        <v>565</v>
      </c>
      <c r="D76" s="39" t="s">
        <v>562</v>
      </c>
      <c r="E76" s="37" t="s">
        <v>330</v>
      </c>
      <c r="F76" s="37" t="s">
        <v>504</v>
      </c>
      <c r="G76" s="37" t="s">
        <v>566</v>
      </c>
      <c r="H76" s="37" t="s">
        <v>335</v>
      </c>
      <c r="I76" s="22">
        <v>12</v>
      </c>
      <c r="J76" s="24" t="s">
        <v>491</v>
      </c>
      <c r="K76" s="24" t="s">
        <v>492</v>
      </c>
      <c r="L76" s="40" t="s">
        <v>338</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row>
    <row r="77" spans="1:255" s="42" customFormat="1" x14ac:dyDescent="0.25">
      <c r="A77" s="20">
        <v>75</v>
      </c>
      <c r="B77" s="37" t="s">
        <v>330</v>
      </c>
      <c r="C77" s="37" t="s">
        <v>567</v>
      </c>
      <c r="D77" s="39" t="s">
        <v>568</v>
      </c>
      <c r="E77" s="37" t="s">
        <v>330</v>
      </c>
      <c r="F77" s="37" t="s">
        <v>534</v>
      </c>
      <c r="G77" s="37" t="s">
        <v>569</v>
      </c>
      <c r="H77" s="37" t="s">
        <v>335</v>
      </c>
      <c r="I77" s="22">
        <v>12</v>
      </c>
      <c r="J77" s="24" t="s">
        <v>441</v>
      </c>
      <c r="K77" s="24" t="s">
        <v>442</v>
      </c>
      <c r="L77" s="40" t="s">
        <v>338</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row>
    <row r="78" spans="1:255" s="42" customFormat="1" x14ac:dyDescent="0.25">
      <c r="A78" s="20">
        <v>76</v>
      </c>
      <c r="B78" s="37" t="s">
        <v>330</v>
      </c>
      <c r="C78" s="37" t="s">
        <v>570</v>
      </c>
      <c r="D78" s="39" t="s">
        <v>571</v>
      </c>
      <c r="E78" s="37" t="s">
        <v>330</v>
      </c>
      <c r="F78" s="37" t="s">
        <v>504</v>
      </c>
      <c r="G78" s="37" t="s">
        <v>572</v>
      </c>
      <c r="H78" s="37" t="s">
        <v>335</v>
      </c>
      <c r="I78" s="22">
        <v>12</v>
      </c>
      <c r="J78" s="24" t="s">
        <v>441</v>
      </c>
      <c r="K78" s="24" t="s">
        <v>442</v>
      </c>
      <c r="L78" s="40" t="s">
        <v>338</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row>
    <row r="79" spans="1:255" s="42" customFormat="1" ht="25.5" x14ac:dyDescent="0.25">
      <c r="A79" s="20">
        <v>77</v>
      </c>
      <c r="B79" s="37" t="s">
        <v>330</v>
      </c>
      <c r="C79" s="37" t="s">
        <v>573</v>
      </c>
      <c r="D79" s="39" t="s">
        <v>574</v>
      </c>
      <c r="E79" s="37" t="s">
        <v>330</v>
      </c>
      <c r="F79" s="37" t="s">
        <v>504</v>
      </c>
      <c r="G79" s="37" t="s">
        <v>575</v>
      </c>
      <c r="H79" s="37" t="s">
        <v>335</v>
      </c>
      <c r="I79" s="22">
        <v>12</v>
      </c>
      <c r="J79" s="24" t="s">
        <v>441</v>
      </c>
      <c r="K79" s="24" t="s">
        <v>442</v>
      </c>
      <c r="L79" s="40" t="s">
        <v>338</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row>
    <row r="80" spans="1:255" s="42" customFormat="1" ht="25.5" x14ac:dyDescent="0.25">
      <c r="A80" s="20">
        <v>78</v>
      </c>
      <c r="B80" s="37" t="s">
        <v>330</v>
      </c>
      <c r="C80" s="37" t="s">
        <v>576</v>
      </c>
      <c r="D80" s="39" t="s">
        <v>574</v>
      </c>
      <c r="E80" s="37" t="s">
        <v>330</v>
      </c>
      <c r="F80" s="37" t="s">
        <v>504</v>
      </c>
      <c r="G80" s="37" t="s">
        <v>577</v>
      </c>
      <c r="H80" s="37" t="s">
        <v>335</v>
      </c>
      <c r="I80" s="22">
        <v>12</v>
      </c>
      <c r="J80" s="24" t="s">
        <v>441</v>
      </c>
      <c r="K80" s="24" t="s">
        <v>442</v>
      </c>
      <c r="L80" s="40" t="s">
        <v>338</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row>
    <row r="81" spans="1:63" s="42" customFormat="1" ht="25.5" x14ac:dyDescent="0.25">
      <c r="A81" s="20">
        <v>79</v>
      </c>
      <c r="B81" s="37" t="s">
        <v>330</v>
      </c>
      <c r="C81" s="37" t="s">
        <v>578</v>
      </c>
      <c r="D81" s="39" t="s">
        <v>579</v>
      </c>
      <c r="E81" s="37" t="s">
        <v>330</v>
      </c>
      <c r="F81" s="37" t="s">
        <v>563</v>
      </c>
      <c r="G81" s="37" t="s">
        <v>580</v>
      </c>
      <c r="H81" s="37" t="s">
        <v>335</v>
      </c>
      <c r="I81" s="22">
        <v>12</v>
      </c>
      <c r="J81" s="24" t="s">
        <v>441</v>
      </c>
      <c r="K81" s="24" t="s">
        <v>442</v>
      </c>
      <c r="L81" s="40" t="s">
        <v>338</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row>
    <row r="82" spans="1:63" s="42" customFormat="1" ht="25.5" x14ac:dyDescent="0.25">
      <c r="A82" s="20">
        <v>80</v>
      </c>
      <c r="B82" s="37" t="s">
        <v>330</v>
      </c>
      <c r="C82" s="37" t="s">
        <v>581</v>
      </c>
      <c r="D82" s="39" t="s">
        <v>582</v>
      </c>
      <c r="E82" s="37" t="s">
        <v>330</v>
      </c>
      <c r="F82" s="37" t="s">
        <v>563</v>
      </c>
      <c r="G82" s="37" t="s">
        <v>583</v>
      </c>
      <c r="H82" s="37" t="s">
        <v>335</v>
      </c>
      <c r="I82" s="22">
        <v>12</v>
      </c>
      <c r="J82" s="24" t="s">
        <v>336</v>
      </c>
      <c r="K82" s="24" t="s">
        <v>337</v>
      </c>
      <c r="L82" s="40" t="s">
        <v>338</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row>
    <row r="83" spans="1:63" s="42" customFormat="1" ht="25.5" x14ac:dyDescent="0.25">
      <c r="A83" s="20">
        <v>81</v>
      </c>
      <c r="B83" s="37" t="s">
        <v>330</v>
      </c>
      <c r="C83" s="37" t="s">
        <v>584</v>
      </c>
      <c r="D83" s="39" t="s">
        <v>582</v>
      </c>
      <c r="E83" s="37" t="s">
        <v>330</v>
      </c>
      <c r="F83" s="37" t="s">
        <v>563</v>
      </c>
      <c r="G83" s="37" t="s">
        <v>585</v>
      </c>
      <c r="H83" s="37" t="s">
        <v>335</v>
      </c>
      <c r="I83" s="22">
        <v>12</v>
      </c>
      <c r="J83" s="24" t="s">
        <v>336</v>
      </c>
      <c r="K83" s="24" t="s">
        <v>337</v>
      </c>
      <c r="L83" s="40" t="s">
        <v>338</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row>
    <row r="84" spans="1:63" s="42" customFormat="1" ht="25.5" x14ac:dyDescent="0.25">
      <c r="A84" s="20">
        <v>82</v>
      </c>
      <c r="B84" s="37" t="s">
        <v>330</v>
      </c>
      <c r="C84" s="37" t="s">
        <v>586</v>
      </c>
      <c r="D84" s="39" t="s">
        <v>582</v>
      </c>
      <c r="E84" s="37" t="s">
        <v>330</v>
      </c>
      <c r="F84" s="37" t="s">
        <v>563</v>
      </c>
      <c r="G84" s="37" t="s">
        <v>587</v>
      </c>
      <c r="H84" s="37" t="s">
        <v>335</v>
      </c>
      <c r="I84" s="22">
        <v>12</v>
      </c>
      <c r="J84" s="24" t="s">
        <v>588</v>
      </c>
      <c r="K84" s="24" t="s">
        <v>589</v>
      </c>
      <c r="L84" s="40" t="s">
        <v>338</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row>
    <row r="85" spans="1:63" s="42" customFormat="1" ht="25.5" x14ac:dyDescent="0.25">
      <c r="A85" s="20">
        <v>83</v>
      </c>
      <c r="B85" s="37" t="s">
        <v>330</v>
      </c>
      <c r="C85" s="37" t="s">
        <v>590</v>
      </c>
      <c r="D85" s="39" t="s">
        <v>582</v>
      </c>
      <c r="E85" s="37" t="s">
        <v>330</v>
      </c>
      <c r="F85" s="37" t="s">
        <v>563</v>
      </c>
      <c r="G85" s="37" t="s">
        <v>591</v>
      </c>
      <c r="H85" s="37" t="s">
        <v>335</v>
      </c>
      <c r="I85" s="22">
        <v>12</v>
      </c>
      <c r="J85" s="24" t="s">
        <v>588</v>
      </c>
      <c r="K85" s="24" t="s">
        <v>589</v>
      </c>
      <c r="L85" s="40" t="s">
        <v>338</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row>
    <row r="86" spans="1:63" s="42" customFormat="1" ht="25.5" x14ac:dyDescent="0.25">
      <c r="A86" s="20">
        <v>84</v>
      </c>
      <c r="B86" s="37" t="s">
        <v>330</v>
      </c>
      <c r="C86" s="37" t="s">
        <v>592</v>
      </c>
      <c r="D86" s="39" t="s">
        <v>582</v>
      </c>
      <c r="E86" s="37" t="s">
        <v>330</v>
      </c>
      <c r="F86" s="37" t="s">
        <v>563</v>
      </c>
      <c r="G86" s="37" t="s">
        <v>593</v>
      </c>
      <c r="H86" s="37" t="s">
        <v>335</v>
      </c>
      <c r="I86" s="22">
        <v>12</v>
      </c>
      <c r="J86" s="24" t="s">
        <v>470</v>
      </c>
      <c r="K86" s="24" t="s">
        <v>471</v>
      </c>
      <c r="L86" s="40" t="s">
        <v>338</v>
      </c>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row>
    <row r="87" spans="1:63" s="42" customFormat="1" ht="25.5" x14ac:dyDescent="0.25">
      <c r="A87" s="20">
        <v>85</v>
      </c>
      <c r="B87" s="37" t="s">
        <v>330</v>
      </c>
      <c r="C87" s="37" t="s">
        <v>594</v>
      </c>
      <c r="D87" s="39" t="s">
        <v>582</v>
      </c>
      <c r="E87" s="37" t="s">
        <v>330</v>
      </c>
      <c r="F87" s="37" t="s">
        <v>563</v>
      </c>
      <c r="G87" s="37" t="s">
        <v>595</v>
      </c>
      <c r="H87" s="37" t="s">
        <v>335</v>
      </c>
      <c r="I87" s="22">
        <v>12</v>
      </c>
      <c r="J87" s="24" t="s">
        <v>441</v>
      </c>
      <c r="K87" s="24" t="s">
        <v>442</v>
      </c>
      <c r="L87" s="40" t="s">
        <v>338</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row>
    <row r="88" spans="1:63" s="42" customFormat="1" ht="25.5" x14ac:dyDescent="0.25">
      <c r="A88" s="20">
        <v>86</v>
      </c>
      <c r="B88" s="37" t="s">
        <v>330</v>
      </c>
      <c r="C88" s="37" t="s">
        <v>596</v>
      </c>
      <c r="D88" s="39" t="s">
        <v>582</v>
      </c>
      <c r="E88" s="37" t="s">
        <v>330</v>
      </c>
      <c r="F88" s="37" t="s">
        <v>563</v>
      </c>
      <c r="G88" s="37" t="s">
        <v>597</v>
      </c>
      <c r="H88" s="37" t="s">
        <v>335</v>
      </c>
      <c r="I88" s="22">
        <v>12</v>
      </c>
      <c r="J88" s="24" t="s">
        <v>598</v>
      </c>
      <c r="K88" s="24" t="s">
        <v>599</v>
      </c>
      <c r="L88" s="40" t="s">
        <v>338</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row>
    <row r="89" spans="1:63" s="41" customFormat="1" ht="25.5" x14ac:dyDescent="0.25">
      <c r="A89" s="20">
        <v>87</v>
      </c>
      <c r="B89" s="37" t="s">
        <v>330</v>
      </c>
      <c r="C89" s="37" t="s">
        <v>600</v>
      </c>
      <c r="D89" s="39" t="s">
        <v>582</v>
      </c>
      <c r="E89" s="37" t="s">
        <v>330</v>
      </c>
      <c r="F89" s="37" t="s">
        <v>563</v>
      </c>
      <c r="G89" s="37" t="s">
        <v>601</v>
      </c>
      <c r="H89" s="37" t="s">
        <v>335</v>
      </c>
      <c r="I89" s="22">
        <v>12</v>
      </c>
      <c r="J89" s="24" t="s">
        <v>598</v>
      </c>
      <c r="K89" s="24" t="s">
        <v>599</v>
      </c>
      <c r="L89" s="40" t="s">
        <v>338</v>
      </c>
    </row>
    <row r="90" spans="1:63" s="41" customFormat="1" ht="25.5" x14ac:dyDescent="0.25">
      <c r="A90" s="20">
        <v>88</v>
      </c>
      <c r="B90" s="37" t="s">
        <v>330</v>
      </c>
      <c r="C90" s="37" t="s">
        <v>602</v>
      </c>
      <c r="D90" s="53" t="s">
        <v>603</v>
      </c>
      <c r="E90" s="37" t="s">
        <v>330</v>
      </c>
      <c r="F90" s="37" t="s">
        <v>504</v>
      </c>
      <c r="G90" s="54" t="s">
        <v>604</v>
      </c>
      <c r="H90" s="37" t="s">
        <v>335</v>
      </c>
      <c r="I90" s="22">
        <v>12</v>
      </c>
      <c r="J90" s="24" t="s">
        <v>605</v>
      </c>
      <c r="K90" s="24" t="s">
        <v>606</v>
      </c>
      <c r="L90" s="40" t="s">
        <v>338</v>
      </c>
    </row>
    <row r="91" spans="1:63" s="41" customFormat="1" ht="22.5" customHeight="1" x14ac:dyDescent="0.25">
      <c r="A91" s="20">
        <v>89</v>
      </c>
      <c r="B91" s="37" t="s">
        <v>330</v>
      </c>
      <c r="C91" s="37" t="s">
        <v>607</v>
      </c>
      <c r="D91" s="55" t="s">
        <v>608</v>
      </c>
      <c r="E91" s="37" t="s">
        <v>330</v>
      </c>
      <c r="F91" s="37" t="s">
        <v>504</v>
      </c>
      <c r="G91" s="54" t="s">
        <v>609</v>
      </c>
      <c r="H91" s="37" t="s">
        <v>335</v>
      </c>
      <c r="I91" s="22">
        <v>12</v>
      </c>
      <c r="J91" s="24" t="s">
        <v>605</v>
      </c>
      <c r="K91" s="24" t="s">
        <v>606</v>
      </c>
      <c r="L91" s="40" t="s">
        <v>338</v>
      </c>
    </row>
  </sheetData>
  <autoFilter ref="A2:L91" xr:uid="{00000000-0009-0000-0000-000003000000}"/>
  <conditionalFormatting sqref="C1:C1048576">
    <cfRule type="duplicateValues" dxfId="165" priority="1"/>
    <cfRule type="duplicateValues" dxfId="164" priority="2"/>
  </conditionalFormatting>
  <printOptions horizontalCentered="1" gridLinesSet="0"/>
  <pageMargins left="0.23622047244094491" right="0.15748031496062992" top="0.39370078740157483" bottom="0.39370078740157483" header="0.19685039370078741" footer="0.23622047244094491"/>
  <pageSetup paperSize="9" scale="60" fitToWidth="4" orientation="landscape" horizontalDpi="180" verticalDpi="180" r:id="rId1"/>
  <headerFooter alignWithMargins="0">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46"/>
  <sheetViews>
    <sheetView workbookViewId="0">
      <selection activeCell="K143" sqref="K143:K146"/>
    </sheetView>
  </sheetViews>
  <sheetFormatPr defaultRowHeight="15" x14ac:dyDescent="0.25"/>
  <cols>
    <col min="1" max="1" width="4.140625" style="209" bestFit="1" customWidth="1"/>
    <col min="2" max="2" width="11.5703125" style="209" bestFit="1" customWidth="1"/>
    <col min="3" max="3" width="32.85546875" style="209" bestFit="1" customWidth="1"/>
    <col min="4" max="4" width="23.5703125" style="210" bestFit="1" customWidth="1"/>
    <col min="5" max="6" width="16.85546875" style="210" bestFit="1" customWidth="1"/>
    <col min="7" max="7" width="9.7109375" style="210" bestFit="1" customWidth="1"/>
    <col min="8" max="8" width="11" style="210" bestFit="1" customWidth="1"/>
    <col min="9" max="9" width="9.7109375" style="210" bestFit="1" customWidth="1"/>
    <col min="10" max="10" width="6.5703125" style="210" bestFit="1" customWidth="1"/>
    <col min="11" max="11" width="17.140625" style="211" customWidth="1"/>
    <col min="12" max="12" width="22" style="212" customWidth="1"/>
  </cols>
  <sheetData>
    <row r="1" spans="1:12" s="194" customFormat="1" ht="25.5" x14ac:dyDescent="0.25">
      <c r="A1" s="190" t="s">
        <v>6</v>
      </c>
      <c r="B1" s="190" t="s">
        <v>830</v>
      </c>
      <c r="C1" s="190" t="s">
        <v>831</v>
      </c>
      <c r="D1" s="190" t="s">
        <v>832</v>
      </c>
      <c r="E1" s="190" t="s">
        <v>10</v>
      </c>
      <c r="F1" s="190" t="s">
        <v>897</v>
      </c>
      <c r="G1" s="190" t="s">
        <v>16</v>
      </c>
      <c r="H1" s="191" t="s">
        <v>898</v>
      </c>
      <c r="I1" s="191" t="s">
        <v>833</v>
      </c>
      <c r="J1" s="190" t="s">
        <v>899</v>
      </c>
      <c r="K1" s="192" t="s">
        <v>900</v>
      </c>
      <c r="L1" s="193" t="s">
        <v>901</v>
      </c>
    </row>
    <row r="2" spans="1:12" x14ac:dyDescent="0.25">
      <c r="A2" s="195">
        <v>1</v>
      </c>
      <c r="B2" s="196">
        <v>196</v>
      </c>
      <c r="C2" s="197" t="s">
        <v>867</v>
      </c>
      <c r="D2" s="196" t="s">
        <v>253</v>
      </c>
      <c r="E2" s="196" t="s">
        <v>868</v>
      </c>
      <c r="F2" s="196">
        <v>89280141</v>
      </c>
      <c r="G2" s="197" t="s">
        <v>837</v>
      </c>
      <c r="H2" s="198">
        <v>43304</v>
      </c>
      <c r="I2" s="199">
        <v>43669</v>
      </c>
      <c r="J2" s="197" t="s">
        <v>902</v>
      </c>
      <c r="K2" s="200">
        <v>59.475732432630878</v>
      </c>
      <c r="L2" s="201"/>
    </row>
    <row r="3" spans="1:12" ht="25.5" x14ac:dyDescent="0.25">
      <c r="A3" s="195">
        <v>2</v>
      </c>
      <c r="B3" s="196">
        <v>200</v>
      </c>
      <c r="C3" s="197" t="s">
        <v>903</v>
      </c>
      <c r="D3" s="196" t="s">
        <v>835</v>
      </c>
      <c r="E3" s="196">
        <v>2487</v>
      </c>
      <c r="F3" s="197" t="s">
        <v>904</v>
      </c>
      <c r="G3" s="197" t="s">
        <v>837</v>
      </c>
      <c r="H3" s="199" t="s">
        <v>333</v>
      </c>
      <c r="I3" s="199" t="s">
        <v>333</v>
      </c>
      <c r="J3" s="197" t="s">
        <v>905</v>
      </c>
      <c r="K3" s="200">
        <v>0</v>
      </c>
      <c r="L3" s="201" t="s">
        <v>906</v>
      </c>
    </row>
    <row r="4" spans="1:12" ht="25.5" x14ac:dyDescent="0.25">
      <c r="A4" s="195">
        <v>3</v>
      </c>
      <c r="B4" s="196">
        <v>201</v>
      </c>
      <c r="C4" s="197" t="s">
        <v>903</v>
      </c>
      <c r="D4" s="196" t="s">
        <v>835</v>
      </c>
      <c r="E4" s="196">
        <v>2487</v>
      </c>
      <c r="F4" s="197" t="s">
        <v>907</v>
      </c>
      <c r="G4" s="197" t="s">
        <v>837</v>
      </c>
      <c r="H4" s="199" t="s">
        <v>333</v>
      </c>
      <c r="I4" s="199" t="s">
        <v>333</v>
      </c>
      <c r="J4" s="197" t="s">
        <v>905</v>
      </c>
      <c r="K4" s="200">
        <v>0</v>
      </c>
      <c r="L4" s="201" t="s">
        <v>906</v>
      </c>
    </row>
    <row r="5" spans="1:12" ht="25.5" x14ac:dyDescent="0.25">
      <c r="A5" s="195">
        <v>4</v>
      </c>
      <c r="B5" s="196">
        <v>202</v>
      </c>
      <c r="C5" s="197" t="s">
        <v>903</v>
      </c>
      <c r="D5" s="196" t="s">
        <v>835</v>
      </c>
      <c r="E5" s="196">
        <v>2487</v>
      </c>
      <c r="F5" s="197" t="s">
        <v>908</v>
      </c>
      <c r="G5" s="197" t="s">
        <v>837</v>
      </c>
      <c r="H5" s="199" t="s">
        <v>333</v>
      </c>
      <c r="I5" s="199" t="s">
        <v>333</v>
      </c>
      <c r="J5" s="197" t="s">
        <v>905</v>
      </c>
      <c r="K5" s="200">
        <v>0</v>
      </c>
      <c r="L5" s="201" t="s">
        <v>906</v>
      </c>
    </row>
    <row r="6" spans="1:12" ht="25.5" x14ac:dyDescent="0.25">
      <c r="A6" s="195">
        <v>5</v>
      </c>
      <c r="B6" s="196">
        <v>203</v>
      </c>
      <c r="C6" s="197" t="s">
        <v>903</v>
      </c>
      <c r="D6" s="196" t="s">
        <v>835</v>
      </c>
      <c r="E6" s="196">
        <v>2487</v>
      </c>
      <c r="F6" s="197" t="s">
        <v>909</v>
      </c>
      <c r="G6" s="197" t="s">
        <v>837</v>
      </c>
      <c r="H6" s="199" t="s">
        <v>333</v>
      </c>
      <c r="I6" s="199" t="s">
        <v>333</v>
      </c>
      <c r="J6" s="197" t="s">
        <v>905</v>
      </c>
      <c r="K6" s="200">
        <v>0</v>
      </c>
      <c r="L6" s="201" t="s">
        <v>906</v>
      </c>
    </row>
    <row r="7" spans="1:12" ht="25.5" x14ac:dyDescent="0.25">
      <c r="A7" s="195">
        <v>6</v>
      </c>
      <c r="B7" s="196">
        <v>204</v>
      </c>
      <c r="C7" s="197" t="s">
        <v>903</v>
      </c>
      <c r="D7" s="196" t="s">
        <v>835</v>
      </c>
      <c r="E7" s="196">
        <v>2487</v>
      </c>
      <c r="F7" s="197" t="s">
        <v>910</v>
      </c>
      <c r="G7" s="197" t="s">
        <v>837</v>
      </c>
      <c r="H7" s="199" t="s">
        <v>333</v>
      </c>
      <c r="I7" s="199" t="s">
        <v>333</v>
      </c>
      <c r="J7" s="197" t="s">
        <v>905</v>
      </c>
      <c r="K7" s="200">
        <v>0</v>
      </c>
      <c r="L7" s="201" t="s">
        <v>906</v>
      </c>
    </row>
    <row r="8" spans="1:12" ht="25.5" x14ac:dyDescent="0.25">
      <c r="A8" s="195">
        <v>7</v>
      </c>
      <c r="B8" s="196">
        <v>205</v>
      </c>
      <c r="C8" s="197" t="s">
        <v>903</v>
      </c>
      <c r="D8" s="196" t="s">
        <v>835</v>
      </c>
      <c r="E8" s="196">
        <v>2487</v>
      </c>
      <c r="F8" s="197" t="s">
        <v>911</v>
      </c>
      <c r="G8" s="197" t="s">
        <v>837</v>
      </c>
      <c r="H8" s="199" t="s">
        <v>333</v>
      </c>
      <c r="I8" s="199" t="s">
        <v>333</v>
      </c>
      <c r="J8" s="197" t="s">
        <v>905</v>
      </c>
      <c r="K8" s="200">
        <v>0</v>
      </c>
      <c r="L8" s="201" t="s">
        <v>906</v>
      </c>
    </row>
    <row r="9" spans="1:12" x14ac:dyDescent="0.25">
      <c r="A9" s="195">
        <v>8</v>
      </c>
      <c r="B9" s="196">
        <v>206</v>
      </c>
      <c r="C9" s="197" t="s">
        <v>846</v>
      </c>
      <c r="D9" s="196" t="s">
        <v>847</v>
      </c>
      <c r="E9" s="196" t="s">
        <v>848</v>
      </c>
      <c r="F9" s="197">
        <v>12305757</v>
      </c>
      <c r="G9" s="195" t="s">
        <v>849</v>
      </c>
      <c r="H9" s="198">
        <v>43340</v>
      </c>
      <c r="I9" s="199">
        <v>43524</v>
      </c>
      <c r="J9" s="197" t="s">
        <v>902</v>
      </c>
      <c r="K9" s="200">
        <v>53.703289326471243</v>
      </c>
      <c r="L9" s="201"/>
    </row>
    <row r="10" spans="1:12" x14ac:dyDescent="0.25">
      <c r="A10" s="195">
        <v>9</v>
      </c>
      <c r="B10" s="196">
        <v>207</v>
      </c>
      <c r="C10" s="197" t="s">
        <v>855</v>
      </c>
      <c r="D10" s="196" t="s">
        <v>835</v>
      </c>
      <c r="E10" s="196" t="s">
        <v>856</v>
      </c>
      <c r="F10" s="197" t="s">
        <v>912</v>
      </c>
      <c r="G10" s="197" t="s">
        <v>837</v>
      </c>
      <c r="H10" s="198">
        <v>43193</v>
      </c>
      <c r="I10" s="199">
        <v>43558</v>
      </c>
      <c r="J10" s="197" t="s">
        <v>902</v>
      </c>
      <c r="K10" s="200">
        <v>33.340000000000003</v>
      </c>
      <c r="L10" s="201"/>
    </row>
    <row r="11" spans="1:12" x14ac:dyDescent="0.25">
      <c r="A11" s="195">
        <v>10</v>
      </c>
      <c r="B11" s="196">
        <v>208</v>
      </c>
      <c r="C11" s="197" t="s">
        <v>855</v>
      </c>
      <c r="D11" s="196" t="s">
        <v>835</v>
      </c>
      <c r="E11" s="196" t="s">
        <v>856</v>
      </c>
      <c r="F11" s="197" t="s">
        <v>913</v>
      </c>
      <c r="G11" s="197" t="s">
        <v>837</v>
      </c>
      <c r="H11" s="198">
        <v>43193</v>
      </c>
      <c r="I11" s="199">
        <v>43558</v>
      </c>
      <c r="J11" s="197" t="s">
        <v>902</v>
      </c>
      <c r="K11" s="200">
        <v>33.340000000000003</v>
      </c>
      <c r="L11" s="201"/>
    </row>
    <row r="12" spans="1:12" x14ac:dyDescent="0.25">
      <c r="A12" s="195">
        <v>11</v>
      </c>
      <c r="B12" s="196">
        <v>209</v>
      </c>
      <c r="C12" s="197" t="s">
        <v>855</v>
      </c>
      <c r="D12" s="196" t="s">
        <v>835</v>
      </c>
      <c r="E12" s="196" t="s">
        <v>856</v>
      </c>
      <c r="F12" s="197" t="s">
        <v>914</v>
      </c>
      <c r="G12" s="197" t="s">
        <v>837</v>
      </c>
      <c r="H12" s="198">
        <v>43145</v>
      </c>
      <c r="I12" s="199">
        <v>43510</v>
      </c>
      <c r="J12" s="197" t="s">
        <v>902</v>
      </c>
      <c r="K12" s="200">
        <v>33.340000000000003</v>
      </c>
      <c r="L12" s="201"/>
    </row>
    <row r="13" spans="1:12" x14ac:dyDescent="0.25">
      <c r="A13" s="195">
        <v>12</v>
      </c>
      <c r="B13" s="196">
        <v>210</v>
      </c>
      <c r="C13" s="197" t="s">
        <v>855</v>
      </c>
      <c r="D13" s="196" t="s">
        <v>835</v>
      </c>
      <c r="E13" s="196" t="s">
        <v>856</v>
      </c>
      <c r="F13" s="197" t="s">
        <v>915</v>
      </c>
      <c r="G13" s="197" t="s">
        <v>837</v>
      </c>
      <c r="H13" s="198">
        <v>43145</v>
      </c>
      <c r="I13" s="199">
        <v>43510</v>
      </c>
      <c r="J13" s="197" t="s">
        <v>902</v>
      </c>
      <c r="K13" s="200">
        <v>33.340000000000003</v>
      </c>
      <c r="L13" s="201"/>
    </row>
    <row r="14" spans="1:12" x14ac:dyDescent="0.25">
      <c r="A14" s="195">
        <v>13</v>
      </c>
      <c r="B14" s="196">
        <v>211</v>
      </c>
      <c r="C14" s="197" t="s">
        <v>855</v>
      </c>
      <c r="D14" s="196" t="s">
        <v>835</v>
      </c>
      <c r="E14" s="196" t="s">
        <v>856</v>
      </c>
      <c r="F14" s="197" t="s">
        <v>916</v>
      </c>
      <c r="G14" s="197" t="s">
        <v>837</v>
      </c>
      <c r="H14" s="198">
        <v>43145</v>
      </c>
      <c r="I14" s="199">
        <v>43510</v>
      </c>
      <c r="J14" s="197" t="s">
        <v>902</v>
      </c>
      <c r="K14" s="200">
        <v>33.340000000000003</v>
      </c>
      <c r="L14" s="201"/>
    </row>
    <row r="15" spans="1:12" x14ac:dyDescent="0.25">
      <c r="A15" s="195">
        <v>14</v>
      </c>
      <c r="B15" s="196">
        <v>212</v>
      </c>
      <c r="C15" s="197" t="s">
        <v>855</v>
      </c>
      <c r="D15" s="196" t="s">
        <v>835</v>
      </c>
      <c r="E15" s="196" t="s">
        <v>856</v>
      </c>
      <c r="F15" s="197" t="s">
        <v>917</v>
      </c>
      <c r="G15" s="197" t="s">
        <v>837</v>
      </c>
      <c r="H15" s="198">
        <v>43145</v>
      </c>
      <c r="I15" s="199">
        <v>43510</v>
      </c>
      <c r="J15" s="197" t="s">
        <v>902</v>
      </c>
      <c r="K15" s="200">
        <v>33.340000000000003</v>
      </c>
      <c r="L15" s="201"/>
    </row>
    <row r="16" spans="1:12" x14ac:dyDescent="0.25">
      <c r="A16" s="195">
        <v>15</v>
      </c>
      <c r="B16" s="196">
        <v>213</v>
      </c>
      <c r="C16" s="197" t="s">
        <v>855</v>
      </c>
      <c r="D16" s="196" t="s">
        <v>835</v>
      </c>
      <c r="E16" s="196" t="s">
        <v>856</v>
      </c>
      <c r="F16" s="197" t="s">
        <v>918</v>
      </c>
      <c r="G16" s="197" t="s">
        <v>837</v>
      </c>
      <c r="H16" s="198">
        <v>43144</v>
      </c>
      <c r="I16" s="199">
        <v>43509</v>
      </c>
      <c r="J16" s="197" t="s">
        <v>902</v>
      </c>
      <c r="K16" s="200">
        <v>33.340000000000003</v>
      </c>
      <c r="L16" s="201"/>
    </row>
    <row r="17" spans="1:12" ht="25.5" x14ac:dyDescent="0.25">
      <c r="A17" s="195">
        <v>16</v>
      </c>
      <c r="B17" s="196">
        <v>214</v>
      </c>
      <c r="C17" s="197" t="s">
        <v>855</v>
      </c>
      <c r="D17" s="196" t="s">
        <v>835</v>
      </c>
      <c r="E17" s="196" t="s">
        <v>856</v>
      </c>
      <c r="F17" s="197" t="s">
        <v>919</v>
      </c>
      <c r="G17" s="197" t="s">
        <v>837</v>
      </c>
      <c r="H17" s="202" t="s">
        <v>333</v>
      </c>
      <c r="I17" s="199" t="s">
        <v>333</v>
      </c>
      <c r="J17" s="197" t="s">
        <v>905</v>
      </c>
      <c r="K17" s="200">
        <v>0</v>
      </c>
      <c r="L17" s="201" t="s">
        <v>906</v>
      </c>
    </row>
    <row r="18" spans="1:12" x14ac:dyDescent="0.25">
      <c r="A18" s="195">
        <v>17</v>
      </c>
      <c r="B18" s="196">
        <v>216</v>
      </c>
      <c r="C18" s="197" t="s">
        <v>846</v>
      </c>
      <c r="D18" s="196" t="s">
        <v>847</v>
      </c>
      <c r="E18" s="196" t="s">
        <v>848</v>
      </c>
      <c r="F18" s="197">
        <v>12200404</v>
      </c>
      <c r="G18" s="195" t="s">
        <v>849</v>
      </c>
      <c r="H18" s="198">
        <v>43340</v>
      </c>
      <c r="I18" s="199">
        <v>43524</v>
      </c>
      <c r="J18" s="197" t="s">
        <v>902</v>
      </c>
      <c r="K18" s="200">
        <v>53.703289326471243</v>
      </c>
      <c r="L18" s="201"/>
    </row>
    <row r="19" spans="1:12" x14ac:dyDescent="0.25">
      <c r="A19" s="195">
        <v>18</v>
      </c>
      <c r="B19" s="196">
        <v>217</v>
      </c>
      <c r="C19" s="197" t="s">
        <v>846</v>
      </c>
      <c r="D19" s="196" t="s">
        <v>847</v>
      </c>
      <c r="E19" s="196" t="s">
        <v>848</v>
      </c>
      <c r="F19" s="197">
        <v>12303279</v>
      </c>
      <c r="G19" s="195" t="s">
        <v>849</v>
      </c>
      <c r="H19" s="198">
        <v>43340</v>
      </c>
      <c r="I19" s="199">
        <v>43524</v>
      </c>
      <c r="J19" s="197" t="s">
        <v>902</v>
      </c>
      <c r="K19" s="200">
        <v>53.703289326471243</v>
      </c>
      <c r="L19" s="201"/>
    </row>
    <row r="20" spans="1:12" ht="25.5" x14ac:dyDescent="0.25">
      <c r="A20" s="195">
        <v>19</v>
      </c>
      <c r="B20" s="196">
        <v>218</v>
      </c>
      <c r="C20" s="197" t="s">
        <v>846</v>
      </c>
      <c r="D20" s="196" t="s">
        <v>847</v>
      </c>
      <c r="E20" s="196" t="s">
        <v>848</v>
      </c>
      <c r="F20" s="197">
        <v>12308385</v>
      </c>
      <c r="G20" s="195" t="s">
        <v>849</v>
      </c>
      <c r="H20" s="202" t="s">
        <v>333</v>
      </c>
      <c r="I20" s="199" t="s">
        <v>333</v>
      </c>
      <c r="J20" s="197" t="s">
        <v>905</v>
      </c>
      <c r="K20" s="200">
        <v>57.828538383692354</v>
      </c>
      <c r="L20" s="201" t="s">
        <v>920</v>
      </c>
    </row>
    <row r="21" spans="1:12" x14ac:dyDescent="0.25">
      <c r="A21" s="195">
        <v>20</v>
      </c>
      <c r="B21" s="196">
        <v>219</v>
      </c>
      <c r="C21" s="197" t="s">
        <v>921</v>
      </c>
      <c r="D21" s="196" t="s">
        <v>835</v>
      </c>
      <c r="E21" s="196" t="s">
        <v>922</v>
      </c>
      <c r="F21" s="197" t="s">
        <v>923</v>
      </c>
      <c r="G21" s="197" t="s">
        <v>837</v>
      </c>
      <c r="H21" s="198">
        <v>43124</v>
      </c>
      <c r="I21" s="199">
        <v>43489</v>
      </c>
      <c r="J21" s="197" t="s">
        <v>902</v>
      </c>
      <c r="K21" s="200">
        <v>33.4</v>
      </c>
      <c r="L21" s="201"/>
    </row>
    <row r="22" spans="1:12" x14ac:dyDescent="0.25">
      <c r="A22" s="195">
        <v>21</v>
      </c>
      <c r="B22" s="196">
        <v>220</v>
      </c>
      <c r="C22" s="197" t="s">
        <v>921</v>
      </c>
      <c r="D22" s="196" t="s">
        <v>835</v>
      </c>
      <c r="E22" s="196" t="s">
        <v>922</v>
      </c>
      <c r="F22" s="197" t="s">
        <v>924</v>
      </c>
      <c r="G22" s="197" t="s">
        <v>837</v>
      </c>
      <c r="H22" s="198">
        <v>43126</v>
      </c>
      <c r="I22" s="199">
        <v>43491</v>
      </c>
      <c r="J22" s="197" t="s">
        <v>902</v>
      </c>
      <c r="K22" s="200">
        <v>33.4</v>
      </c>
      <c r="L22" s="201"/>
    </row>
    <row r="23" spans="1:12" x14ac:dyDescent="0.25">
      <c r="A23" s="195">
        <v>22</v>
      </c>
      <c r="B23" s="196">
        <v>221</v>
      </c>
      <c r="C23" s="197" t="s">
        <v>925</v>
      </c>
      <c r="D23" s="196" t="s">
        <v>835</v>
      </c>
      <c r="E23" s="196" t="s">
        <v>926</v>
      </c>
      <c r="F23" s="197" t="s">
        <v>927</v>
      </c>
      <c r="G23" s="195" t="s">
        <v>849</v>
      </c>
      <c r="H23" s="198">
        <v>43242</v>
      </c>
      <c r="I23" s="199">
        <v>43426</v>
      </c>
      <c r="J23" s="197" t="s">
        <v>902</v>
      </c>
      <c r="K23" s="200">
        <v>141.94</v>
      </c>
      <c r="L23" s="201"/>
    </row>
    <row r="24" spans="1:12" x14ac:dyDescent="0.25">
      <c r="A24" s="195">
        <v>23</v>
      </c>
      <c r="B24" s="196">
        <v>222</v>
      </c>
      <c r="C24" s="197" t="s">
        <v>928</v>
      </c>
      <c r="D24" s="196" t="s">
        <v>835</v>
      </c>
      <c r="E24" s="196" t="s">
        <v>926</v>
      </c>
      <c r="F24" s="197" t="s">
        <v>929</v>
      </c>
      <c r="G24" s="195" t="s">
        <v>849</v>
      </c>
      <c r="H24" s="198">
        <v>43242</v>
      </c>
      <c r="I24" s="199">
        <v>43426</v>
      </c>
      <c r="J24" s="197" t="s">
        <v>902</v>
      </c>
      <c r="K24" s="200">
        <v>141.94</v>
      </c>
      <c r="L24" s="201"/>
    </row>
    <row r="25" spans="1:12" x14ac:dyDescent="0.25">
      <c r="A25" s="195">
        <v>24</v>
      </c>
      <c r="B25" s="196">
        <v>223</v>
      </c>
      <c r="C25" s="197" t="s">
        <v>850</v>
      </c>
      <c r="D25" s="196" t="s">
        <v>835</v>
      </c>
      <c r="E25" s="196" t="s">
        <v>333</v>
      </c>
      <c r="F25" s="197" t="s">
        <v>851</v>
      </c>
      <c r="G25" s="195" t="s">
        <v>849</v>
      </c>
      <c r="H25" s="198">
        <v>43298</v>
      </c>
      <c r="I25" s="199">
        <v>43482</v>
      </c>
      <c r="J25" s="197" t="s">
        <v>902</v>
      </c>
      <c r="K25" s="200">
        <v>141.94</v>
      </c>
      <c r="L25" s="201"/>
    </row>
    <row r="26" spans="1:12" x14ac:dyDescent="0.25">
      <c r="A26" s="195">
        <v>25</v>
      </c>
      <c r="B26" s="196">
        <v>224</v>
      </c>
      <c r="C26" s="197" t="s">
        <v>930</v>
      </c>
      <c r="D26" s="196" t="s">
        <v>835</v>
      </c>
      <c r="E26" s="196" t="s">
        <v>333</v>
      </c>
      <c r="F26" s="197" t="s">
        <v>931</v>
      </c>
      <c r="G26" s="195" t="s">
        <v>849</v>
      </c>
      <c r="H26" s="202">
        <v>43252</v>
      </c>
      <c r="I26" s="199">
        <v>43435</v>
      </c>
      <c r="J26" s="197" t="s">
        <v>902</v>
      </c>
      <c r="K26" s="200">
        <v>141.94</v>
      </c>
      <c r="L26" s="201"/>
    </row>
    <row r="27" spans="1:12" x14ac:dyDescent="0.25">
      <c r="A27" s="195">
        <v>26</v>
      </c>
      <c r="B27" s="196">
        <v>225</v>
      </c>
      <c r="C27" s="197" t="s">
        <v>852</v>
      </c>
      <c r="D27" s="196" t="s">
        <v>835</v>
      </c>
      <c r="E27" s="196" t="s">
        <v>853</v>
      </c>
      <c r="F27" s="197" t="s">
        <v>853</v>
      </c>
      <c r="G27" s="195" t="s">
        <v>849</v>
      </c>
      <c r="H27" s="198">
        <v>43298</v>
      </c>
      <c r="I27" s="199">
        <v>43482</v>
      </c>
      <c r="J27" s="197" t="s">
        <v>902</v>
      </c>
      <c r="K27" s="200">
        <v>141.94</v>
      </c>
      <c r="L27" s="201"/>
    </row>
    <row r="28" spans="1:12" x14ac:dyDescent="0.25">
      <c r="A28" s="195">
        <v>27</v>
      </c>
      <c r="B28" s="196">
        <v>226</v>
      </c>
      <c r="C28" s="197" t="s">
        <v>846</v>
      </c>
      <c r="D28" s="196" t="s">
        <v>847</v>
      </c>
      <c r="E28" s="196" t="s">
        <v>848</v>
      </c>
      <c r="F28" s="197">
        <v>12315717</v>
      </c>
      <c r="G28" s="195" t="s">
        <v>849</v>
      </c>
      <c r="H28" s="198">
        <v>43340</v>
      </c>
      <c r="I28" s="199">
        <v>43524</v>
      </c>
      <c r="J28" s="197" t="s">
        <v>902</v>
      </c>
      <c r="K28" s="200">
        <v>53.703289326471243</v>
      </c>
      <c r="L28" s="201"/>
    </row>
    <row r="29" spans="1:12" x14ac:dyDescent="0.25">
      <c r="A29" s="195">
        <v>28</v>
      </c>
      <c r="B29" s="196">
        <v>228</v>
      </c>
      <c r="C29" s="197" t="s">
        <v>921</v>
      </c>
      <c r="D29" s="196" t="s">
        <v>835</v>
      </c>
      <c r="E29" s="196" t="s">
        <v>922</v>
      </c>
      <c r="F29" s="197" t="s">
        <v>932</v>
      </c>
      <c r="G29" s="197" t="s">
        <v>837</v>
      </c>
      <c r="H29" s="198">
        <v>43123</v>
      </c>
      <c r="I29" s="199">
        <v>43488</v>
      </c>
      <c r="J29" s="197" t="s">
        <v>902</v>
      </c>
      <c r="K29" s="200">
        <v>33.4</v>
      </c>
      <c r="L29" s="201"/>
    </row>
    <row r="30" spans="1:12" x14ac:dyDescent="0.25">
      <c r="A30" s="195">
        <v>29</v>
      </c>
      <c r="B30" s="196">
        <v>230</v>
      </c>
      <c r="C30" s="197" t="s">
        <v>921</v>
      </c>
      <c r="D30" s="196" t="s">
        <v>835</v>
      </c>
      <c r="E30" s="196" t="s">
        <v>922</v>
      </c>
      <c r="F30" s="197" t="s">
        <v>933</v>
      </c>
      <c r="G30" s="197" t="s">
        <v>837</v>
      </c>
      <c r="H30" s="198">
        <v>43124</v>
      </c>
      <c r="I30" s="199">
        <v>43489</v>
      </c>
      <c r="J30" s="197" t="s">
        <v>902</v>
      </c>
      <c r="K30" s="200">
        <v>33.4</v>
      </c>
      <c r="L30" s="201"/>
    </row>
    <row r="31" spans="1:12" x14ac:dyDescent="0.25">
      <c r="A31" s="195">
        <v>30</v>
      </c>
      <c r="B31" s="196">
        <v>231</v>
      </c>
      <c r="C31" s="197" t="s">
        <v>921</v>
      </c>
      <c r="D31" s="196" t="s">
        <v>835</v>
      </c>
      <c r="E31" s="196" t="s">
        <v>922</v>
      </c>
      <c r="F31" s="197" t="s">
        <v>934</v>
      </c>
      <c r="G31" s="197" t="s">
        <v>837</v>
      </c>
      <c r="H31" s="198">
        <v>43193</v>
      </c>
      <c r="I31" s="199">
        <v>43558</v>
      </c>
      <c r="J31" s="197" t="s">
        <v>902</v>
      </c>
      <c r="K31" s="200">
        <v>33.4</v>
      </c>
      <c r="L31" s="201"/>
    </row>
    <row r="32" spans="1:12" x14ac:dyDescent="0.25">
      <c r="A32" s="195">
        <v>31</v>
      </c>
      <c r="B32" s="196">
        <v>232</v>
      </c>
      <c r="C32" s="197" t="s">
        <v>921</v>
      </c>
      <c r="D32" s="196" t="s">
        <v>835</v>
      </c>
      <c r="E32" s="196" t="s">
        <v>922</v>
      </c>
      <c r="F32" s="197" t="s">
        <v>935</v>
      </c>
      <c r="G32" s="197" t="s">
        <v>837</v>
      </c>
      <c r="H32" s="198">
        <v>43193</v>
      </c>
      <c r="I32" s="199">
        <v>43558</v>
      </c>
      <c r="J32" s="197" t="s">
        <v>902</v>
      </c>
      <c r="K32" s="200">
        <v>33.4</v>
      </c>
      <c r="L32" s="201"/>
    </row>
    <row r="33" spans="1:12" x14ac:dyDescent="0.25">
      <c r="A33" s="195">
        <v>32</v>
      </c>
      <c r="B33" s="196">
        <v>233</v>
      </c>
      <c r="C33" s="197" t="s">
        <v>855</v>
      </c>
      <c r="D33" s="196" t="s">
        <v>835</v>
      </c>
      <c r="E33" s="196" t="s">
        <v>936</v>
      </c>
      <c r="F33" s="197" t="s">
        <v>937</v>
      </c>
      <c r="G33" s="197" t="s">
        <v>837</v>
      </c>
      <c r="H33" s="198">
        <v>43144</v>
      </c>
      <c r="I33" s="199">
        <v>43509</v>
      </c>
      <c r="J33" s="197" t="s">
        <v>902</v>
      </c>
      <c r="K33" s="200">
        <v>33.340000000000003</v>
      </c>
      <c r="L33" s="201"/>
    </row>
    <row r="34" spans="1:12" x14ac:dyDescent="0.25">
      <c r="A34" s="195">
        <v>33</v>
      </c>
      <c r="B34" s="196">
        <v>234</v>
      </c>
      <c r="C34" s="197" t="s">
        <v>855</v>
      </c>
      <c r="D34" s="196" t="s">
        <v>835</v>
      </c>
      <c r="E34" s="196" t="s">
        <v>936</v>
      </c>
      <c r="F34" s="197" t="s">
        <v>938</v>
      </c>
      <c r="G34" s="197" t="s">
        <v>837</v>
      </c>
      <c r="H34" s="198">
        <v>43144</v>
      </c>
      <c r="I34" s="199">
        <v>43509</v>
      </c>
      <c r="J34" s="197" t="s">
        <v>902</v>
      </c>
      <c r="K34" s="200">
        <v>33.340000000000003</v>
      </c>
      <c r="L34" s="201"/>
    </row>
    <row r="35" spans="1:12" x14ac:dyDescent="0.25">
      <c r="A35" s="195">
        <v>34</v>
      </c>
      <c r="B35" s="196">
        <v>235</v>
      </c>
      <c r="C35" s="197" t="s">
        <v>855</v>
      </c>
      <c r="D35" s="196" t="s">
        <v>835</v>
      </c>
      <c r="E35" s="196" t="s">
        <v>936</v>
      </c>
      <c r="F35" s="197" t="s">
        <v>939</v>
      </c>
      <c r="G35" s="197" t="s">
        <v>837</v>
      </c>
      <c r="H35" s="198">
        <v>43144</v>
      </c>
      <c r="I35" s="199">
        <v>43509</v>
      </c>
      <c r="J35" s="197" t="s">
        <v>902</v>
      </c>
      <c r="K35" s="200">
        <v>33.340000000000003</v>
      </c>
      <c r="L35" s="201"/>
    </row>
    <row r="36" spans="1:12" x14ac:dyDescent="0.25">
      <c r="A36" s="195">
        <v>35</v>
      </c>
      <c r="B36" s="196">
        <v>236</v>
      </c>
      <c r="C36" s="197" t="s">
        <v>855</v>
      </c>
      <c r="D36" s="196" t="s">
        <v>835</v>
      </c>
      <c r="E36" s="196" t="s">
        <v>936</v>
      </c>
      <c r="F36" s="197" t="s">
        <v>940</v>
      </c>
      <c r="G36" s="197" t="s">
        <v>837</v>
      </c>
      <c r="H36" s="198">
        <v>43146</v>
      </c>
      <c r="I36" s="199">
        <v>43511</v>
      </c>
      <c r="J36" s="197" t="s">
        <v>902</v>
      </c>
      <c r="K36" s="200">
        <v>33.340000000000003</v>
      </c>
      <c r="L36" s="201"/>
    </row>
    <row r="37" spans="1:12" x14ac:dyDescent="0.25">
      <c r="A37" s="195">
        <v>36</v>
      </c>
      <c r="B37" s="196">
        <v>237</v>
      </c>
      <c r="C37" s="197" t="s">
        <v>855</v>
      </c>
      <c r="D37" s="196" t="s">
        <v>835</v>
      </c>
      <c r="E37" s="196" t="s">
        <v>936</v>
      </c>
      <c r="F37" s="197" t="s">
        <v>941</v>
      </c>
      <c r="G37" s="197" t="s">
        <v>837</v>
      </c>
      <c r="H37" s="198">
        <v>43146</v>
      </c>
      <c r="I37" s="199">
        <v>43511</v>
      </c>
      <c r="J37" s="197" t="s">
        <v>902</v>
      </c>
      <c r="K37" s="200">
        <v>33.340000000000003</v>
      </c>
      <c r="L37" s="201"/>
    </row>
    <row r="38" spans="1:12" x14ac:dyDescent="0.25">
      <c r="A38" s="195">
        <v>37</v>
      </c>
      <c r="B38" s="196">
        <v>238</v>
      </c>
      <c r="C38" s="197" t="s">
        <v>855</v>
      </c>
      <c r="D38" s="196" t="s">
        <v>835</v>
      </c>
      <c r="E38" s="196" t="s">
        <v>936</v>
      </c>
      <c r="F38" s="197" t="s">
        <v>942</v>
      </c>
      <c r="G38" s="197" t="s">
        <v>837</v>
      </c>
      <c r="H38" s="198">
        <v>43192</v>
      </c>
      <c r="I38" s="199">
        <v>43557</v>
      </c>
      <c r="J38" s="197" t="s">
        <v>902</v>
      </c>
      <c r="K38" s="200">
        <v>33.340000000000003</v>
      </c>
      <c r="L38" s="201"/>
    </row>
    <row r="39" spans="1:12" x14ac:dyDescent="0.25">
      <c r="A39" s="195">
        <v>38</v>
      </c>
      <c r="B39" s="196">
        <v>239</v>
      </c>
      <c r="C39" s="197" t="s">
        <v>855</v>
      </c>
      <c r="D39" s="196" t="s">
        <v>835</v>
      </c>
      <c r="E39" s="196" t="s">
        <v>936</v>
      </c>
      <c r="F39" s="197" t="s">
        <v>943</v>
      </c>
      <c r="G39" s="197" t="s">
        <v>837</v>
      </c>
      <c r="H39" s="198">
        <v>43146</v>
      </c>
      <c r="I39" s="199">
        <v>43511</v>
      </c>
      <c r="J39" s="197" t="s">
        <v>902</v>
      </c>
      <c r="K39" s="200">
        <v>33.340000000000003</v>
      </c>
      <c r="L39" s="201"/>
    </row>
    <row r="40" spans="1:12" ht="25.5" x14ac:dyDescent="0.25">
      <c r="A40" s="195">
        <v>39</v>
      </c>
      <c r="B40" s="196">
        <v>240</v>
      </c>
      <c r="C40" s="197" t="s">
        <v>903</v>
      </c>
      <c r="D40" s="196" t="s">
        <v>835</v>
      </c>
      <c r="E40" s="196">
        <v>2487</v>
      </c>
      <c r="F40" s="197" t="s">
        <v>944</v>
      </c>
      <c r="G40" s="197" t="s">
        <v>837</v>
      </c>
      <c r="H40" s="199" t="s">
        <v>333</v>
      </c>
      <c r="I40" s="199" t="s">
        <v>333</v>
      </c>
      <c r="J40" s="197" t="s">
        <v>905</v>
      </c>
      <c r="K40" s="200">
        <v>0</v>
      </c>
      <c r="L40" s="201" t="s">
        <v>906</v>
      </c>
    </row>
    <row r="41" spans="1:12" ht="25.5" x14ac:dyDescent="0.25">
      <c r="A41" s="195">
        <v>40</v>
      </c>
      <c r="B41" s="196">
        <v>241</v>
      </c>
      <c r="C41" s="197" t="s">
        <v>903</v>
      </c>
      <c r="D41" s="196" t="s">
        <v>835</v>
      </c>
      <c r="E41" s="196">
        <v>2487</v>
      </c>
      <c r="F41" s="197" t="s">
        <v>945</v>
      </c>
      <c r="G41" s="197" t="s">
        <v>837</v>
      </c>
      <c r="H41" s="199" t="s">
        <v>333</v>
      </c>
      <c r="I41" s="199" t="s">
        <v>333</v>
      </c>
      <c r="J41" s="197" t="s">
        <v>905</v>
      </c>
      <c r="K41" s="200">
        <v>0</v>
      </c>
      <c r="L41" s="201" t="s">
        <v>906</v>
      </c>
    </row>
    <row r="42" spans="1:12" ht="25.5" x14ac:dyDescent="0.25">
      <c r="A42" s="195">
        <v>41</v>
      </c>
      <c r="B42" s="196">
        <v>242</v>
      </c>
      <c r="C42" s="197" t="s">
        <v>903</v>
      </c>
      <c r="D42" s="196" t="s">
        <v>835</v>
      </c>
      <c r="E42" s="196">
        <v>2487</v>
      </c>
      <c r="F42" s="197" t="s">
        <v>946</v>
      </c>
      <c r="G42" s="197" t="s">
        <v>837</v>
      </c>
      <c r="H42" s="202" t="s">
        <v>333</v>
      </c>
      <c r="I42" s="199" t="s">
        <v>333</v>
      </c>
      <c r="J42" s="197" t="s">
        <v>905</v>
      </c>
      <c r="K42" s="200">
        <v>0</v>
      </c>
      <c r="L42" s="201" t="s">
        <v>906</v>
      </c>
    </row>
    <row r="43" spans="1:12" ht="25.5" x14ac:dyDescent="0.25">
      <c r="A43" s="195">
        <v>42</v>
      </c>
      <c r="B43" s="196">
        <v>243</v>
      </c>
      <c r="C43" s="197" t="s">
        <v>903</v>
      </c>
      <c r="D43" s="196" t="s">
        <v>835</v>
      </c>
      <c r="E43" s="196">
        <v>2487</v>
      </c>
      <c r="F43" s="197" t="s">
        <v>947</v>
      </c>
      <c r="G43" s="197" t="s">
        <v>837</v>
      </c>
      <c r="H43" s="199" t="s">
        <v>333</v>
      </c>
      <c r="I43" s="199" t="s">
        <v>333</v>
      </c>
      <c r="J43" s="197" t="s">
        <v>905</v>
      </c>
      <c r="K43" s="200">
        <v>0</v>
      </c>
      <c r="L43" s="201" t="s">
        <v>906</v>
      </c>
    </row>
    <row r="44" spans="1:12" x14ac:dyDescent="0.25">
      <c r="A44" s="195">
        <v>43</v>
      </c>
      <c r="B44" s="196">
        <v>244</v>
      </c>
      <c r="C44" s="197" t="s">
        <v>855</v>
      </c>
      <c r="D44" s="196" t="s">
        <v>835</v>
      </c>
      <c r="E44" s="196" t="s">
        <v>936</v>
      </c>
      <c r="F44" s="197" t="s">
        <v>948</v>
      </c>
      <c r="G44" s="197" t="s">
        <v>837</v>
      </c>
      <c r="H44" s="198">
        <v>43146</v>
      </c>
      <c r="I44" s="199">
        <v>43511</v>
      </c>
      <c r="J44" s="197" t="s">
        <v>902</v>
      </c>
      <c r="K44" s="200">
        <v>33.340000000000003</v>
      </c>
      <c r="L44" s="201"/>
    </row>
    <row r="45" spans="1:12" x14ac:dyDescent="0.25">
      <c r="A45" s="195">
        <v>44</v>
      </c>
      <c r="B45" s="196">
        <v>245</v>
      </c>
      <c r="C45" s="197" t="s">
        <v>949</v>
      </c>
      <c r="D45" s="196" t="s">
        <v>253</v>
      </c>
      <c r="E45" s="196">
        <v>110</v>
      </c>
      <c r="F45" s="197">
        <v>85730619</v>
      </c>
      <c r="G45" s="197" t="s">
        <v>837</v>
      </c>
      <c r="H45" s="198">
        <v>43105</v>
      </c>
      <c r="I45" s="199">
        <v>43470</v>
      </c>
      <c r="J45" s="197" t="s">
        <v>902</v>
      </c>
      <c r="K45" s="200">
        <v>53.703289326471243</v>
      </c>
      <c r="L45" s="201"/>
    </row>
    <row r="46" spans="1:12" x14ac:dyDescent="0.25">
      <c r="A46" s="195">
        <v>45</v>
      </c>
      <c r="B46" s="196">
        <v>246</v>
      </c>
      <c r="C46" s="197" t="s">
        <v>949</v>
      </c>
      <c r="D46" s="196" t="s">
        <v>253</v>
      </c>
      <c r="E46" s="196">
        <v>179</v>
      </c>
      <c r="F46" s="197">
        <v>90240092</v>
      </c>
      <c r="G46" s="197" t="s">
        <v>837</v>
      </c>
      <c r="H46" s="198">
        <v>43131</v>
      </c>
      <c r="I46" s="199">
        <v>43496</v>
      </c>
      <c r="J46" s="197" t="s">
        <v>902</v>
      </c>
      <c r="K46" s="200">
        <v>53.703289326471243</v>
      </c>
      <c r="L46" s="201"/>
    </row>
    <row r="47" spans="1:12" ht="25.5" x14ac:dyDescent="0.25">
      <c r="A47" s="195">
        <v>46</v>
      </c>
      <c r="B47" s="196">
        <v>247</v>
      </c>
      <c r="C47" s="197" t="s">
        <v>903</v>
      </c>
      <c r="D47" s="196" t="s">
        <v>835</v>
      </c>
      <c r="E47" s="196">
        <v>2487</v>
      </c>
      <c r="F47" s="197" t="s">
        <v>950</v>
      </c>
      <c r="G47" s="197" t="s">
        <v>837</v>
      </c>
      <c r="H47" s="199" t="s">
        <v>333</v>
      </c>
      <c r="I47" s="199" t="s">
        <v>333</v>
      </c>
      <c r="J47" s="197" t="s">
        <v>905</v>
      </c>
      <c r="K47" s="200">
        <v>0</v>
      </c>
      <c r="L47" s="201" t="s">
        <v>906</v>
      </c>
    </row>
    <row r="48" spans="1:12" ht="25.5" x14ac:dyDescent="0.25">
      <c r="A48" s="195">
        <v>47</v>
      </c>
      <c r="B48" s="196">
        <v>248</v>
      </c>
      <c r="C48" s="197" t="s">
        <v>903</v>
      </c>
      <c r="D48" s="196" t="s">
        <v>835</v>
      </c>
      <c r="E48" s="196">
        <v>2487</v>
      </c>
      <c r="F48" s="197" t="s">
        <v>951</v>
      </c>
      <c r="G48" s="197" t="s">
        <v>837</v>
      </c>
      <c r="H48" s="199" t="s">
        <v>333</v>
      </c>
      <c r="I48" s="199" t="s">
        <v>333</v>
      </c>
      <c r="J48" s="197" t="s">
        <v>905</v>
      </c>
      <c r="K48" s="200">
        <v>0</v>
      </c>
      <c r="L48" s="201" t="s">
        <v>906</v>
      </c>
    </row>
    <row r="49" spans="1:12" x14ac:dyDescent="0.25">
      <c r="A49" s="195">
        <v>48</v>
      </c>
      <c r="B49" s="203" t="s">
        <v>952</v>
      </c>
      <c r="C49" s="197" t="s">
        <v>363</v>
      </c>
      <c r="D49" s="196" t="s">
        <v>895</v>
      </c>
      <c r="E49" s="196" t="s">
        <v>372</v>
      </c>
      <c r="F49" s="197">
        <v>5037655</v>
      </c>
      <c r="G49" s="197" t="s">
        <v>837</v>
      </c>
      <c r="H49" s="198">
        <v>43110</v>
      </c>
      <c r="I49" s="199">
        <v>43475</v>
      </c>
      <c r="J49" s="197" t="s">
        <v>902</v>
      </c>
      <c r="K49" s="200">
        <v>223.76370552696352</v>
      </c>
      <c r="L49" s="201"/>
    </row>
    <row r="50" spans="1:12" ht="25.5" x14ac:dyDescent="0.25">
      <c r="A50" s="195">
        <v>49</v>
      </c>
      <c r="B50" s="196">
        <v>250</v>
      </c>
      <c r="C50" s="197" t="s">
        <v>903</v>
      </c>
      <c r="D50" s="196" t="s">
        <v>835</v>
      </c>
      <c r="E50" s="196">
        <v>2487</v>
      </c>
      <c r="F50" s="197" t="s">
        <v>953</v>
      </c>
      <c r="G50" s="197" t="s">
        <v>837</v>
      </c>
      <c r="H50" s="199" t="s">
        <v>333</v>
      </c>
      <c r="I50" s="199" t="s">
        <v>333</v>
      </c>
      <c r="J50" s="197" t="s">
        <v>905</v>
      </c>
      <c r="K50" s="200">
        <v>0</v>
      </c>
      <c r="L50" s="201" t="s">
        <v>906</v>
      </c>
    </row>
    <row r="51" spans="1:12" ht="25.5" x14ac:dyDescent="0.25">
      <c r="A51" s="195">
        <v>50</v>
      </c>
      <c r="B51" s="196">
        <v>251</v>
      </c>
      <c r="C51" s="197" t="s">
        <v>903</v>
      </c>
      <c r="D51" s="196" t="s">
        <v>835</v>
      </c>
      <c r="E51" s="196">
        <v>2487</v>
      </c>
      <c r="F51" s="197" t="s">
        <v>954</v>
      </c>
      <c r="G51" s="197" t="s">
        <v>837</v>
      </c>
      <c r="H51" s="199" t="s">
        <v>333</v>
      </c>
      <c r="I51" s="199" t="s">
        <v>333</v>
      </c>
      <c r="J51" s="197" t="s">
        <v>905</v>
      </c>
      <c r="K51" s="200">
        <v>0</v>
      </c>
      <c r="L51" s="201" t="s">
        <v>906</v>
      </c>
    </row>
    <row r="52" spans="1:12" ht="25.5" x14ac:dyDescent="0.25">
      <c r="A52" s="195">
        <v>51</v>
      </c>
      <c r="B52" s="196">
        <v>254</v>
      </c>
      <c r="C52" s="197" t="s">
        <v>903</v>
      </c>
      <c r="D52" s="196" t="s">
        <v>835</v>
      </c>
      <c r="E52" s="196">
        <v>2487</v>
      </c>
      <c r="F52" s="197" t="s">
        <v>955</v>
      </c>
      <c r="G52" s="197" t="s">
        <v>837</v>
      </c>
      <c r="H52" s="199" t="s">
        <v>333</v>
      </c>
      <c r="I52" s="199" t="s">
        <v>333</v>
      </c>
      <c r="J52" s="197" t="s">
        <v>905</v>
      </c>
      <c r="K52" s="200">
        <v>0</v>
      </c>
      <c r="L52" s="201" t="s">
        <v>906</v>
      </c>
    </row>
    <row r="53" spans="1:12" x14ac:dyDescent="0.25">
      <c r="A53" s="195">
        <v>52</v>
      </c>
      <c r="B53" s="196">
        <v>256</v>
      </c>
      <c r="C53" s="197" t="s">
        <v>875</v>
      </c>
      <c r="D53" s="196" t="s">
        <v>876</v>
      </c>
      <c r="E53" s="196" t="s">
        <v>877</v>
      </c>
      <c r="F53" s="197">
        <v>9093205</v>
      </c>
      <c r="G53" s="197" t="s">
        <v>837</v>
      </c>
      <c r="H53" s="199">
        <v>42990</v>
      </c>
      <c r="I53" s="199">
        <v>43355</v>
      </c>
      <c r="J53" s="197" t="s">
        <v>902</v>
      </c>
      <c r="K53" s="200">
        <v>232.02878331742417</v>
      </c>
      <c r="L53" s="201"/>
    </row>
    <row r="54" spans="1:12" ht="25.5" x14ac:dyDescent="0.25">
      <c r="A54" s="195">
        <v>53</v>
      </c>
      <c r="B54" s="196">
        <v>258</v>
      </c>
      <c r="C54" s="197" t="s">
        <v>956</v>
      </c>
      <c r="D54" s="196" t="s">
        <v>835</v>
      </c>
      <c r="E54" s="196" t="s">
        <v>333</v>
      </c>
      <c r="F54" s="197" t="s">
        <v>957</v>
      </c>
      <c r="G54" s="197" t="s">
        <v>837</v>
      </c>
      <c r="H54" s="199" t="s">
        <v>333</v>
      </c>
      <c r="I54" s="199" t="s">
        <v>333</v>
      </c>
      <c r="J54" s="197" t="s">
        <v>905</v>
      </c>
      <c r="K54" s="200">
        <v>0</v>
      </c>
      <c r="L54" s="201" t="s">
        <v>906</v>
      </c>
    </row>
    <row r="55" spans="1:12" x14ac:dyDescent="0.25">
      <c r="A55" s="195">
        <v>54</v>
      </c>
      <c r="B55" s="196">
        <v>259</v>
      </c>
      <c r="C55" s="197" t="s">
        <v>852</v>
      </c>
      <c r="D55" s="196" t="s">
        <v>835</v>
      </c>
      <c r="E55" s="196" t="s">
        <v>874</v>
      </c>
      <c r="F55" s="197" t="s">
        <v>874</v>
      </c>
      <c r="G55" s="195" t="s">
        <v>849</v>
      </c>
      <c r="H55" s="199">
        <v>43344</v>
      </c>
      <c r="I55" s="199">
        <v>43525</v>
      </c>
      <c r="J55" s="197" t="s">
        <v>902</v>
      </c>
      <c r="K55" s="200">
        <v>141.94</v>
      </c>
      <c r="L55" s="201"/>
    </row>
    <row r="56" spans="1:12" ht="25.5" x14ac:dyDescent="0.25">
      <c r="A56" s="195">
        <v>55</v>
      </c>
      <c r="B56" s="196">
        <v>277</v>
      </c>
      <c r="C56" s="197" t="s">
        <v>903</v>
      </c>
      <c r="D56" s="196" t="s">
        <v>835</v>
      </c>
      <c r="E56" s="196">
        <v>2487</v>
      </c>
      <c r="F56" s="197" t="s">
        <v>958</v>
      </c>
      <c r="G56" s="197" t="s">
        <v>837</v>
      </c>
      <c r="H56" s="202" t="s">
        <v>333</v>
      </c>
      <c r="I56" s="202" t="s">
        <v>333</v>
      </c>
      <c r="J56" s="197" t="s">
        <v>905</v>
      </c>
      <c r="K56" s="200">
        <v>0</v>
      </c>
      <c r="L56" s="201" t="s">
        <v>906</v>
      </c>
    </row>
    <row r="57" spans="1:12" x14ac:dyDescent="0.25">
      <c r="A57" s="195">
        <v>56</v>
      </c>
      <c r="B57" s="196">
        <v>278</v>
      </c>
      <c r="C57" s="197" t="s">
        <v>846</v>
      </c>
      <c r="D57" s="196" t="s">
        <v>847</v>
      </c>
      <c r="E57" s="196" t="s">
        <v>848</v>
      </c>
      <c r="F57" s="197">
        <v>12316922</v>
      </c>
      <c r="G57" s="195" t="s">
        <v>849</v>
      </c>
      <c r="H57" s="198">
        <v>43340</v>
      </c>
      <c r="I57" s="199">
        <v>43524</v>
      </c>
      <c r="J57" s="197" t="s">
        <v>902</v>
      </c>
      <c r="K57" s="200">
        <v>53.703289326471243</v>
      </c>
      <c r="L57" s="201"/>
    </row>
    <row r="58" spans="1:12" x14ac:dyDescent="0.25">
      <c r="A58" s="195">
        <v>57</v>
      </c>
      <c r="B58" s="196">
        <v>279</v>
      </c>
      <c r="C58" s="197" t="s">
        <v>878</v>
      </c>
      <c r="D58" s="196" t="s">
        <v>253</v>
      </c>
      <c r="E58" s="196" t="s">
        <v>879</v>
      </c>
      <c r="F58" s="197">
        <v>89200011</v>
      </c>
      <c r="G58" s="197" t="s">
        <v>837</v>
      </c>
      <c r="H58" s="198">
        <v>43368</v>
      </c>
      <c r="I58" s="199">
        <v>43733</v>
      </c>
      <c r="J58" s="197" t="s">
        <v>902</v>
      </c>
      <c r="K58" s="200">
        <v>160.07048975695719</v>
      </c>
      <c r="L58" s="201"/>
    </row>
    <row r="59" spans="1:12" x14ac:dyDescent="0.25">
      <c r="A59" s="195">
        <v>58</v>
      </c>
      <c r="B59" s="196">
        <v>280</v>
      </c>
      <c r="C59" s="197" t="s">
        <v>869</v>
      </c>
      <c r="D59" s="196" t="s">
        <v>870</v>
      </c>
      <c r="E59" s="196">
        <v>2033</v>
      </c>
      <c r="F59" s="197">
        <v>66386</v>
      </c>
      <c r="G59" s="197" t="s">
        <v>837</v>
      </c>
      <c r="H59" s="198">
        <v>43305</v>
      </c>
      <c r="I59" s="199">
        <v>43670</v>
      </c>
      <c r="J59" s="197" t="s">
        <v>902</v>
      </c>
      <c r="K59" s="200">
        <v>79.300976576841165</v>
      </c>
      <c r="L59" s="201"/>
    </row>
    <row r="60" spans="1:12" x14ac:dyDescent="0.25">
      <c r="A60" s="195">
        <v>59</v>
      </c>
      <c r="B60" s="196">
        <v>311</v>
      </c>
      <c r="C60" s="197" t="s">
        <v>921</v>
      </c>
      <c r="D60" s="196" t="s">
        <v>835</v>
      </c>
      <c r="E60" s="196" t="s">
        <v>922</v>
      </c>
      <c r="F60" s="197" t="s">
        <v>959</v>
      </c>
      <c r="G60" s="197" t="s">
        <v>837</v>
      </c>
      <c r="H60" s="198">
        <v>43124</v>
      </c>
      <c r="I60" s="199">
        <v>43489</v>
      </c>
      <c r="J60" s="197" t="s">
        <v>902</v>
      </c>
      <c r="K60" s="200">
        <v>33.4</v>
      </c>
      <c r="L60" s="201"/>
    </row>
    <row r="61" spans="1:12" x14ac:dyDescent="0.25">
      <c r="A61" s="195">
        <v>60</v>
      </c>
      <c r="B61" s="203" t="s">
        <v>960</v>
      </c>
      <c r="C61" s="197" t="s">
        <v>363</v>
      </c>
      <c r="D61" s="196" t="s">
        <v>895</v>
      </c>
      <c r="E61" s="196" t="s">
        <v>372</v>
      </c>
      <c r="F61" s="197">
        <v>6069766</v>
      </c>
      <c r="G61" s="197" t="s">
        <v>837</v>
      </c>
      <c r="H61" s="198">
        <v>43073</v>
      </c>
      <c r="I61" s="199">
        <v>43438</v>
      </c>
      <c r="J61" s="197" t="s">
        <v>902</v>
      </c>
      <c r="K61" s="200">
        <v>220.28049049122546</v>
      </c>
      <c r="L61" s="201"/>
    </row>
    <row r="62" spans="1:12" ht="63.75" x14ac:dyDescent="0.25">
      <c r="A62" s="195">
        <v>61</v>
      </c>
      <c r="B62" s="196">
        <v>430</v>
      </c>
      <c r="C62" s="197" t="s">
        <v>961</v>
      </c>
      <c r="D62" s="196" t="s">
        <v>21</v>
      </c>
      <c r="E62" s="196">
        <v>485</v>
      </c>
      <c r="F62" s="197">
        <v>310788</v>
      </c>
      <c r="G62" s="197" t="s">
        <v>837</v>
      </c>
      <c r="H62" s="199" t="s">
        <v>333</v>
      </c>
      <c r="I62" s="199" t="s">
        <v>333</v>
      </c>
      <c r="J62" s="204" t="s">
        <v>905</v>
      </c>
      <c r="K62" s="200">
        <v>252.99985542865406</v>
      </c>
      <c r="L62" s="201" t="s">
        <v>962</v>
      </c>
    </row>
    <row r="63" spans="1:12" x14ac:dyDescent="0.25">
      <c r="A63" s="195">
        <v>62</v>
      </c>
      <c r="B63" s="196">
        <v>431</v>
      </c>
      <c r="C63" s="197" t="s">
        <v>961</v>
      </c>
      <c r="D63" s="196" t="s">
        <v>21</v>
      </c>
      <c r="E63" s="196">
        <v>485</v>
      </c>
      <c r="F63" s="197">
        <v>435110</v>
      </c>
      <c r="G63" s="197" t="s">
        <v>837</v>
      </c>
      <c r="H63" s="202">
        <v>43187</v>
      </c>
      <c r="I63" s="202">
        <v>43552</v>
      </c>
      <c r="J63" s="197" t="s">
        <v>902</v>
      </c>
      <c r="K63" s="200">
        <v>201.38733497426716</v>
      </c>
      <c r="L63" s="201"/>
    </row>
    <row r="64" spans="1:12" x14ac:dyDescent="0.25">
      <c r="A64" s="195">
        <v>63</v>
      </c>
      <c r="B64" s="203" t="s">
        <v>894</v>
      </c>
      <c r="C64" s="197" t="s">
        <v>363</v>
      </c>
      <c r="D64" s="196" t="s">
        <v>895</v>
      </c>
      <c r="E64" s="196" t="s">
        <v>896</v>
      </c>
      <c r="F64" s="196">
        <v>8280865</v>
      </c>
      <c r="G64" s="197" t="s">
        <v>837</v>
      </c>
      <c r="H64" s="202">
        <v>43383</v>
      </c>
      <c r="I64" s="199">
        <v>43748</v>
      </c>
      <c r="J64" s="197" t="s">
        <v>902</v>
      </c>
      <c r="K64" s="200">
        <v>220.28049049122546</v>
      </c>
      <c r="L64" s="201"/>
    </row>
    <row r="65" spans="1:12" x14ac:dyDescent="0.25">
      <c r="A65" s="195">
        <v>64</v>
      </c>
      <c r="B65" s="196">
        <v>458</v>
      </c>
      <c r="C65" s="197" t="s">
        <v>963</v>
      </c>
      <c r="D65" s="196" t="s">
        <v>835</v>
      </c>
      <c r="E65" s="196" t="s">
        <v>333</v>
      </c>
      <c r="F65" s="197" t="s">
        <v>964</v>
      </c>
      <c r="G65" s="197" t="s">
        <v>837</v>
      </c>
      <c r="H65" s="198">
        <v>43201</v>
      </c>
      <c r="I65" s="199">
        <v>43566</v>
      </c>
      <c r="J65" s="197" t="s">
        <v>902</v>
      </c>
      <c r="K65" s="200">
        <v>141.94</v>
      </c>
      <c r="L65" s="201"/>
    </row>
    <row r="66" spans="1:12" x14ac:dyDescent="0.25">
      <c r="A66" s="195">
        <v>65</v>
      </c>
      <c r="B66" s="196">
        <v>481</v>
      </c>
      <c r="C66" s="197" t="s">
        <v>871</v>
      </c>
      <c r="D66" s="196" t="s">
        <v>872</v>
      </c>
      <c r="E66" s="196" t="s">
        <v>873</v>
      </c>
      <c r="F66" s="197">
        <v>51053</v>
      </c>
      <c r="G66" s="197" t="s">
        <v>837</v>
      </c>
      <c r="H66" s="198">
        <v>43329</v>
      </c>
      <c r="I66" s="199">
        <v>43694</v>
      </c>
      <c r="J66" s="197" t="s">
        <v>902</v>
      </c>
      <c r="K66" s="200">
        <v>1356.9278214259489</v>
      </c>
      <c r="L66" s="201"/>
    </row>
    <row r="67" spans="1:12" x14ac:dyDescent="0.25">
      <c r="A67" s="195">
        <v>66</v>
      </c>
      <c r="B67" s="196">
        <v>497</v>
      </c>
      <c r="C67" s="197" t="s">
        <v>846</v>
      </c>
      <c r="D67" s="196" t="s">
        <v>847</v>
      </c>
      <c r="E67" s="196" t="s">
        <v>848</v>
      </c>
      <c r="F67" s="197">
        <v>12326186</v>
      </c>
      <c r="G67" s="195" t="s">
        <v>849</v>
      </c>
      <c r="H67" s="198">
        <v>43291</v>
      </c>
      <c r="I67" s="199">
        <v>43475</v>
      </c>
      <c r="J67" s="197" t="s">
        <v>902</v>
      </c>
      <c r="K67" s="200">
        <v>53.703289326471243</v>
      </c>
      <c r="L67" s="201"/>
    </row>
    <row r="68" spans="1:12" x14ac:dyDescent="0.25">
      <c r="A68" s="195">
        <v>67</v>
      </c>
      <c r="B68" s="196">
        <v>498</v>
      </c>
      <c r="C68" s="197" t="s">
        <v>846</v>
      </c>
      <c r="D68" s="196" t="s">
        <v>847</v>
      </c>
      <c r="E68" s="196" t="s">
        <v>848</v>
      </c>
      <c r="F68" s="197">
        <v>12326300</v>
      </c>
      <c r="G68" s="195" t="s">
        <v>849</v>
      </c>
      <c r="H68" s="198">
        <v>43318</v>
      </c>
      <c r="I68" s="199">
        <v>43502</v>
      </c>
      <c r="J68" s="197" t="s">
        <v>902</v>
      </c>
      <c r="K68" s="200">
        <v>53.703289326471243</v>
      </c>
      <c r="L68" s="201"/>
    </row>
    <row r="69" spans="1:12" x14ac:dyDescent="0.25">
      <c r="A69" s="195">
        <v>68</v>
      </c>
      <c r="B69" s="196">
        <v>499</v>
      </c>
      <c r="C69" s="197" t="s">
        <v>846</v>
      </c>
      <c r="D69" s="196" t="s">
        <v>847</v>
      </c>
      <c r="E69" s="196" t="s">
        <v>848</v>
      </c>
      <c r="F69" s="197">
        <v>12324733</v>
      </c>
      <c r="G69" s="195" t="s">
        <v>849</v>
      </c>
      <c r="H69" s="205">
        <v>43291</v>
      </c>
      <c r="I69" s="206">
        <v>43475</v>
      </c>
      <c r="J69" s="197" t="s">
        <v>902</v>
      </c>
      <c r="K69" s="200">
        <v>53.703289326471243</v>
      </c>
      <c r="L69" s="201"/>
    </row>
    <row r="70" spans="1:12" ht="63.75" x14ac:dyDescent="0.25">
      <c r="A70" s="195">
        <v>69</v>
      </c>
      <c r="B70" s="196">
        <v>500</v>
      </c>
      <c r="C70" s="197" t="s">
        <v>846</v>
      </c>
      <c r="D70" s="196" t="s">
        <v>847</v>
      </c>
      <c r="E70" s="196" t="s">
        <v>848</v>
      </c>
      <c r="F70" s="197">
        <v>12326184</v>
      </c>
      <c r="G70" s="195" t="s">
        <v>849</v>
      </c>
      <c r="H70" s="199" t="s">
        <v>333</v>
      </c>
      <c r="I70" s="199" t="s">
        <v>333</v>
      </c>
      <c r="J70" s="197" t="s">
        <v>905</v>
      </c>
      <c r="K70" s="200">
        <v>53.703289326471243</v>
      </c>
      <c r="L70" s="201" t="s">
        <v>965</v>
      </c>
    </row>
    <row r="71" spans="1:12" x14ac:dyDescent="0.25">
      <c r="A71" s="195">
        <v>70</v>
      </c>
      <c r="B71" s="196">
        <v>501</v>
      </c>
      <c r="C71" s="197" t="s">
        <v>846</v>
      </c>
      <c r="D71" s="196" t="s">
        <v>847</v>
      </c>
      <c r="E71" s="196" t="s">
        <v>848</v>
      </c>
      <c r="F71" s="197">
        <v>12326187</v>
      </c>
      <c r="G71" s="195" t="s">
        <v>849</v>
      </c>
      <c r="H71" s="205">
        <v>43291</v>
      </c>
      <c r="I71" s="206">
        <v>43475</v>
      </c>
      <c r="J71" s="197" t="s">
        <v>902</v>
      </c>
      <c r="K71" s="200">
        <v>53.703289326471243</v>
      </c>
      <c r="L71" s="201"/>
    </row>
    <row r="72" spans="1:12" x14ac:dyDescent="0.25">
      <c r="A72" s="195">
        <v>71</v>
      </c>
      <c r="B72" s="196">
        <v>502</v>
      </c>
      <c r="C72" s="197" t="s">
        <v>846</v>
      </c>
      <c r="D72" s="196" t="s">
        <v>847</v>
      </c>
      <c r="E72" s="196" t="s">
        <v>848</v>
      </c>
      <c r="F72" s="197">
        <v>12326180</v>
      </c>
      <c r="G72" s="195" t="s">
        <v>849</v>
      </c>
      <c r="H72" s="205">
        <v>43291</v>
      </c>
      <c r="I72" s="206">
        <v>43475</v>
      </c>
      <c r="J72" s="197" t="s">
        <v>902</v>
      </c>
      <c r="K72" s="200">
        <v>53.703289326471243</v>
      </c>
      <c r="L72" s="201"/>
    </row>
    <row r="73" spans="1:12" x14ac:dyDescent="0.25">
      <c r="A73" s="195">
        <v>72</v>
      </c>
      <c r="B73" s="196">
        <v>503</v>
      </c>
      <c r="C73" s="197" t="s">
        <v>846</v>
      </c>
      <c r="D73" s="196" t="s">
        <v>847</v>
      </c>
      <c r="E73" s="196" t="s">
        <v>848</v>
      </c>
      <c r="F73" s="197">
        <v>12326190</v>
      </c>
      <c r="G73" s="195" t="s">
        <v>849</v>
      </c>
      <c r="H73" s="205">
        <v>43291</v>
      </c>
      <c r="I73" s="206">
        <v>43475</v>
      </c>
      <c r="J73" s="197" t="s">
        <v>902</v>
      </c>
      <c r="K73" s="200">
        <v>53.703289326471243</v>
      </c>
      <c r="L73" s="201"/>
    </row>
    <row r="74" spans="1:12" x14ac:dyDescent="0.25">
      <c r="A74" s="195">
        <v>73</v>
      </c>
      <c r="B74" s="196">
        <v>504</v>
      </c>
      <c r="C74" s="197" t="s">
        <v>846</v>
      </c>
      <c r="D74" s="196" t="s">
        <v>847</v>
      </c>
      <c r="E74" s="196" t="s">
        <v>848</v>
      </c>
      <c r="F74" s="197">
        <v>12326279</v>
      </c>
      <c r="G74" s="195" t="s">
        <v>849</v>
      </c>
      <c r="H74" s="198">
        <v>43318</v>
      </c>
      <c r="I74" s="199">
        <v>43502</v>
      </c>
      <c r="J74" s="197" t="s">
        <v>902</v>
      </c>
      <c r="K74" s="200">
        <v>53.703289326471243</v>
      </c>
      <c r="L74" s="201"/>
    </row>
    <row r="75" spans="1:12" ht="25.5" x14ac:dyDescent="0.25">
      <c r="A75" s="195">
        <v>74</v>
      </c>
      <c r="B75" s="196">
        <v>572</v>
      </c>
      <c r="C75" s="197" t="s">
        <v>363</v>
      </c>
      <c r="D75" s="196" t="s">
        <v>895</v>
      </c>
      <c r="E75" s="196" t="s">
        <v>372</v>
      </c>
      <c r="F75" s="197">
        <v>1140660</v>
      </c>
      <c r="G75" s="197" t="s">
        <v>837</v>
      </c>
      <c r="H75" s="202" t="s">
        <v>333</v>
      </c>
      <c r="I75" s="199" t="s">
        <v>333</v>
      </c>
      <c r="J75" s="197" t="s">
        <v>905</v>
      </c>
      <c r="K75" s="200">
        <v>0</v>
      </c>
      <c r="L75" s="201" t="s">
        <v>906</v>
      </c>
    </row>
    <row r="76" spans="1:12" x14ac:dyDescent="0.25">
      <c r="A76" s="195">
        <v>75</v>
      </c>
      <c r="B76" s="196">
        <v>592</v>
      </c>
      <c r="C76" s="197" t="s">
        <v>887</v>
      </c>
      <c r="D76" s="196" t="s">
        <v>888</v>
      </c>
      <c r="E76" s="196" t="s">
        <v>889</v>
      </c>
      <c r="F76" s="197">
        <v>1009032663</v>
      </c>
      <c r="G76" s="195" t="s">
        <v>849</v>
      </c>
      <c r="H76" s="198">
        <v>43333</v>
      </c>
      <c r="I76" s="199">
        <v>43517</v>
      </c>
      <c r="J76" s="197" t="s">
        <v>902</v>
      </c>
      <c r="K76" s="200">
        <v>47.736257179085555</v>
      </c>
      <c r="L76" s="201"/>
    </row>
    <row r="77" spans="1:12" ht="25.5" x14ac:dyDescent="0.25">
      <c r="A77" s="195">
        <v>76</v>
      </c>
      <c r="B77" s="196">
        <v>593</v>
      </c>
      <c r="C77" s="197" t="s">
        <v>887</v>
      </c>
      <c r="D77" s="196" t="s">
        <v>966</v>
      </c>
      <c r="E77" s="196" t="s">
        <v>967</v>
      </c>
      <c r="F77" s="197" t="s">
        <v>968</v>
      </c>
      <c r="G77" s="195" t="s">
        <v>849</v>
      </c>
      <c r="H77" s="199" t="s">
        <v>333</v>
      </c>
      <c r="I77" s="199" t="s">
        <v>333</v>
      </c>
      <c r="J77" s="197" t="s">
        <v>905</v>
      </c>
      <c r="K77" s="200">
        <v>0</v>
      </c>
      <c r="L77" s="201" t="s">
        <v>906</v>
      </c>
    </row>
    <row r="78" spans="1:12" x14ac:dyDescent="0.25">
      <c r="A78" s="195">
        <v>77</v>
      </c>
      <c r="B78" s="196">
        <v>594</v>
      </c>
      <c r="C78" s="197" t="s">
        <v>884</v>
      </c>
      <c r="D78" s="196" t="s">
        <v>881</v>
      </c>
      <c r="E78" s="196" t="s">
        <v>885</v>
      </c>
      <c r="F78" s="197" t="s">
        <v>886</v>
      </c>
      <c r="G78" s="195" t="s">
        <v>849</v>
      </c>
      <c r="H78" s="198">
        <v>43340</v>
      </c>
      <c r="I78" s="199">
        <v>43524</v>
      </c>
      <c r="J78" s="197" t="s">
        <v>902</v>
      </c>
      <c r="K78" s="200">
        <v>23.868128589542778</v>
      </c>
      <c r="L78" s="201"/>
    </row>
    <row r="79" spans="1:12" x14ac:dyDescent="0.25">
      <c r="A79" s="195">
        <v>78</v>
      </c>
      <c r="B79" s="196">
        <v>595</v>
      </c>
      <c r="C79" s="197" t="s">
        <v>880</v>
      </c>
      <c r="D79" s="196" t="s">
        <v>881</v>
      </c>
      <c r="E79" s="196" t="s">
        <v>882</v>
      </c>
      <c r="F79" s="197" t="s">
        <v>883</v>
      </c>
      <c r="G79" s="195" t="s">
        <v>849</v>
      </c>
      <c r="H79" s="198">
        <v>43333</v>
      </c>
      <c r="I79" s="199">
        <v>43517</v>
      </c>
      <c r="J79" s="197" t="s">
        <v>902</v>
      </c>
      <c r="K79" s="200">
        <v>17.901096442157083</v>
      </c>
      <c r="L79" s="201"/>
    </row>
    <row r="80" spans="1:12" x14ac:dyDescent="0.25">
      <c r="A80" s="195">
        <v>79</v>
      </c>
      <c r="B80" s="196">
        <v>597</v>
      </c>
      <c r="C80" s="197" t="s">
        <v>862</v>
      </c>
      <c r="D80" s="196" t="s">
        <v>863</v>
      </c>
      <c r="E80" s="196" t="s">
        <v>864</v>
      </c>
      <c r="F80" s="197" t="s">
        <v>865</v>
      </c>
      <c r="G80" s="197" t="s">
        <v>837</v>
      </c>
      <c r="H80" s="199">
        <v>43300</v>
      </c>
      <c r="I80" s="199">
        <v>43665</v>
      </c>
      <c r="J80" s="197" t="s">
        <v>902</v>
      </c>
      <c r="K80" s="200">
        <v>286.36463763859314</v>
      </c>
      <c r="L80" s="201"/>
    </row>
    <row r="81" spans="1:12" x14ac:dyDescent="0.25">
      <c r="A81" s="195">
        <v>80</v>
      </c>
      <c r="B81" s="196">
        <v>619</v>
      </c>
      <c r="C81" s="197" t="s">
        <v>969</v>
      </c>
      <c r="D81" s="196" t="s">
        <v>21</v>
      </c>
      <c r="E81" s="196" t="s">
        <v>970</v>
      </c>
      <c r="F81" s="196">
        <v>693213</v>
      </c>
      <c r="G81" s="197" t="s">
        <v>971</v>
      </c>
      <c r="H81" s="202" t="s">
        <v>333</v>
      </c>
      <c r="I81" s="199" t="s">
        <v>333</v>
      </c>
      <c r="J81" s="197" t="s">
        <v>905</v>
      </c>
      <c r="K81" s="200">
        <v>200.77840112201963</v>
      </c>
      <c r="L81" s="201"/>
    </row>
    <row r="82" spans="1:12" x14ac:dyDescent="0.25">
      <c r="A82" s="195">
        <v>81</v>
      </c>
      <c r="B82" s="196">
        <v>631</v>
      </c>
      <c r="C82" s="197" t="s">
        <v>972</v>
      </c>
      <c r="D82" s="196" t="s">
        <v>835</v>
      </c>
      <c r="E82" s="196" t="s">
        <v>973</v>
      </c>
      <c r="F82" s="197" t="s">
        <v>974</v>
      </c>
      <c r="G82" s="197" t="s">
        <v>837</v>
      </c>
      <c r="H82" s="198">
        <v>43105</v>
      </c>
      <c r="I82" s="199">
        <v>43470</v>
      </c>
      <c r="J82" s="197" t="s">
        <v>902</v>
      </c>
      <c r="K82" s="200">
        <v>15.79</v>
      </c>
      <c r="L82" s="201"/>
    </row>
    <row r="83" spans="1:12" x14ac:dyDescent="0.25">
      <c r="A83" s="195">
        <v>82</v>
      </c>
      <c r="B83" s="196">
        <v>632</v>
      </c>
      <c r="C83" s="197" t="s">
        <v>972</v>
      </c>
      <c r="D83" s="196" t="s">
        <v>835</v>
      </c>
      <c r="E83" s="196" t="s">
        <v>973</v>
      </c>
      <c r="F83" s="197" t="s">
        <v>975</v>
      </c>
      <c r="G83" s="197" t="s">
        <v>837</v>
      </c>
      <c r="H83" s="198">
        <v>43105</v>
      </c>
      <c r="I83" s="199">
        <v>43470</v>
      </c>
      <c r="J83" s="197" t="s">
        <v>902</v>
      </c>
      <c r="K83" s="200">
        <v>15.79</v>
      </c>
      <c r="L83" s="201"/>
    </row>
    <row r="84" spans="1:12" x14ac:dyDescent="0.25">
      <c r="A84" s="195">
        <v>83</v>
      </c>
      <c r="B84" s="196">
        <v>633</v>
      </c>
      <c r="C84" s="197" t="s">
        <v>972</v>
      </c>
      <c r="D84" s="196" t="s">
        <v>835</v>
      </c>
      <c r="E84" s="196" t="s">
        <v>973</v>
      </c>
      <c r="F84" s="197" t="s">
        <v>976</v>
      </c>
      <c r="G84" s="197" t="s">
        <v>837</v>
      </c>
      <c r="H84" s="198">
        <v>43105</v>
      </c>
      <c r="I84" s="199">
        <v>43470</v>
      </c>
      <c r="J84" s="197" t="s">
        <v>902</v>
      </c>
      <c r="K84" s="200">
        <v>15.79</v>
      </c>
      <c r="L84" s="201"/>
    </row>
    <row r="85" spans="1:12" x14ac:dyDescent="0.25">
      <c r="A85" s="195">
        <v>84</v>
      </c>
      <c r="B85" s="196">
        <v>634</v>
      </c>
      <c r="C85" s="197" t="s">
        <v>972</v>
      </c>
      <c r="D85" s="196" t="s">
        <v>835</v>
      </c>
      <c r="E85" s="196" t="s">
        <v>973</v>
      </c>
      <c r="F85" s="197" t="s">
        <v>977</v>
      </c>
      <c r="G85" s="197" t="s">
        <v>837</v>
      </c>
      <c r="H85" s="198">
        <v>43105</v>
      </c>
      <c r="I85" s="199">
        <v>43470</v>
      </c>
      <c r="J85" s="197" t="s">
        <v>902</v>
      </c>
      <c r="K85" s="200">
        <v>15.79</v>
      </c>
      <c r="L85" s="201"/>
    </row>
    <row r="86" spans="1:12" x14ac:dyDescent="0.25">
      <c r="A86" s="195">
        <v>85</v>
      </c>
      <c r="B86" s="196">
        <v>635</v>
      </c>
      <c r="C86" s="197" t="s">
        <v>972</v>
      </c>
      <c r="D86" s="196" t="s">
        <v>835</v>
      </c>
      <c r="E86" s="196" t="s">
        <v>973</v>
      </c>
      <c r="F86" s="197" t="s">
        <v>978</v>
      </c>
      <c r="G86" s="197" t="s">
        <v>837</v>
      </c>
      <c r="H86" s="198">
        <v>43105</v>
      </c>
      <c r="I86" s="199">
        <v>43470</v>
      </c>
      <c r="J86" s="197" t="s">
        <v>902</v>
      </c>
      <c r="K86" s="200">
        <v>15.79</v>
      </c>
      <c r="L86" s="201"/>
    </row>
    <row r="87" spans="1:12" x14ac:dyDescent="0.25">
      <c r="A87" s="195">
        <v>86</v>
      </c>
      <c r="B87" s="196">
        <v>636</v>
      </c>
      <c r="C87" s="197" t="s">
        <v>972</v>
      </c>
      <c r="D87" s="196" t="s">
        <v>835</v>
      </c>
      <c r="E87" s="196" t="s">
        <v>973</v>
      </c>
      <c r="F87" s="197" t="s">
        <v>979</v>
      </c>
      <c r="G87" s="197" t="s">
        <v>837</v>
      </c>
      <c r="H87" s="198">
        <v>43105</v>
      </c>
      <c r="I87" s="199">
        <v>43470</v>
      </c>
      <c r="J87" s="197" t="s">
        <v>902</v>
      </c>
      <c r="K87" s="200">
        <v>15.79</v>
      </c>
      <c r="L87" s="201"/>
    </row>
    <row r="88" spans="1:12" x14ac:dyDescent="0.25">
      <c r="A88" s="195">
        <v>87</v>
      </c>
      <c r="B88" s="196">
        <v>637</v>
      </c>
      <c r="C88" s="197" t="s">
        <v>972</v>
      </c>
      <c r="D88" s="196" t="s">
        <v>835</v>
      </c>
      <c r="E88" s="196" t="s">
        <v>973</v>
      </c>
      <c r="F88" s="197" t="s">
        <v>980</v>
      </c>
      <c r="G88" s="197" t="s">
        <v>837</v>
      </c>
      <c r="H88" s="198">
        <v>43105</v>
      </c>
      <c r="I88" s="199">
        <v>43470</v>
      </c>
      <c r="J88" s="197" t="s">
        <v>902</v>
      </c>
      <c r="K88" s="200">
        <v>15.79</v>
      </c>
      <c r="L88" s="201"/>
    </row>
    <row r="89" spans="1:12" x14ac:dyDescent="0.25">
      <c r="A89" s="195">
        <v>88</v>
      </c>
      <c r="B89" s="196">
        <v>638</v>
      </c>
      <c r="C89" s="197" t="s">
        <v>972</v>
      </c>
      <c r="D89" s="196" t="s">
        <v>835</v>
      </c>
      <c r="E89" s="196" t="s">
        <v>973</v>
      </c>
      <c r="F89" s="197" t="s">
        <v>981</v>
      </c>
      <c r="G89" s="197" t="s">
        <v>837</v>
      </c>
      <c r="H89" s="198">
        <v>43105</v>
      </c>
      <c r="I89" s="199">
        <v>43470</v>
      </c>
      <c r="J89" s="197" t="s">
        <v>902</v>
      </c>
      <c r="K89" s="200">
        <v>15.79</v>
      </c>
      <c r="L89" s="201"/>
    </row>
    <row r="90" spans="1:12" x14ac:dyDescent="0.25">
      <c r="A90" s="195">
        <v>89</v>
      </c>
      <c r="B90" s="196">
        <v>670</v>
      </c>
      <c r="C90" s="197" t="s">
        <v>903</v>
      </c>
      <c r="D90" s="196" t="s">
        <v>835</v>
      </c>
      <c r="E90" s="196" t="s">
        <v>340</v>
      </c>
      <c r="F90" s="197" t="s">
        <v>982</v>
      </c>
      <c r="G90" s="197" t="s">
        <v>837</v>
      </c>
      <c r="H90" s="198">
        <v>43161</v>
      </c>
      <c r="I90" s="199">
        <v>43526</v>
      </c>
      <c r="J90" s="197" t="s">
        <v>902</v>
      </c>
      <c r="K90" s="200">
        <v>105.29</v>
      </c>
      <c r="L90" s="201"/>
    </row>
    <row r="91" spans="1:12" x14ac:dyDescent="0.25">
      <c r="A91" s="195">
        <v>90</v>
      </c>
      <c r="B91" s="196">
        <v>671</v>
      </c>
      <c r="C91" s="197" t="s">
        <v>903</v>
      </c>
      <c r="D91" s="196" t="s">
        <v>835</v>
      </c>
      <c r="E91" s="196" t="s">
        <v>340</v>
      </c>
      <c r="F91" s="197" t="s">
        <v>983</v>
      </c>
      <c r="G91" s="197" t="s">
        <v>837</v>
      </c>
      <c r="H91" s="198">
        <v>43224</v>
      </c>
      <c r="I91" s="199">
        <v>43589</v>
      </c>
      <c r="J91" s="197" t="s">
        <v>902</v>
      </c>
      <c r="K91" s="200">
        <v>105.29</v>
      </c>
      <c r="L91" s="201"/>
    </row>
    <row r="92" spans="1:12" x14ac:dyDescent="0.25">
      <c r="A92" s="195">
        <v>91</v>
      </c>
      <c r="B92" s="196">
        <v>672</v>
      </c>
      <c r="C92" s="197" t="s">
        <v>903</v>
      </c>
      <c r="D92" s="196" t="s">
        <v>835</v>
      </c>
      <c r="E92" s="196" t="s">
        <v>340</v>
      </c>
      <c r="F92" s="197" t="s">
        <v>984</v>
      </c>
      <c r="G92" s="197" t="s">
        <v>837</v>
      </c>
      <c r="H92" s="198">
        <v>43223</v>
      </c>
      <c r="I92" s="199">
        <v>43588</v>
      </c>
      <c r="J92" s="197" t="s">
        <v>902</v>
      </c>
      <c r="K92" s="200">
        <v>105.29</v>
      </c>
      <c r="L92" s="201"/>
    </row>
    <row r="93" spans="1:12" x14ac:dyDescent="0.25">
      <c r="A93" s="195">
        <v>92</v>
      </c>
      <c r="B93" s="196">
        <v>673</v>
      </c>
      <c r="C93" s="197" t="s">
        <v>903</v>
      </c>
      <c r="D93" s="196" t="s">
        <v>835</v>
      </c>
      <c r="E93" s="196" t="s">
        <v>340</v>
      </c>
      <c r="F93" s="197" t="s">
        <v>985</v>
      </c>
      <c r="G93" s="197" t="s">
        <v>837</v>
      </c>
      <c r="H93" s="198">
        <v>43210</v>
      </c>
      <c r="I93" s="199">
        <v>43575</v>
      </c>
      <c r="J93" s="197" t="s">
        <v>902</v>
      </c>
      <c r="K93" s="200">
        <v>105.29</v>
      </c>
      <c r="L93" s="201"/>
    </row>
    <row r="94" spans="1:12" x14ac:dyDescent="0.25">
      <c r="A94" s="195">
        <v>93</v>
      </c>
      <c r="B94" s="196">
        <v>674</v>
      </c>
      <c r="C94" s="197" t="s">
        <v>903</v>
      </c>
      <c r="D94" s="196" t="s">
        <v>835</v>
      </c>
      <c r="E94" s="196" t="s">
        <v>340</v>
      </c>
      <c r="F94" s="197" t="s">
        <v>986</v>
      </c>
      <c r="G94" s="197" t="s">
        <v>837</v>
      </c>
      <c r="H94" s="198">
        <v>43211</v>
      </c>
      <c r="I94" s="199">
        <v>43576</v>
      </c>
      <c r="J94" s="197" t="s">
        <v>902</v>
      </c>
      <c r="K94" s="200">
        <v>105.29</v>
      </c>
      <c r="L94" s="201"/>
    </row>
    <row r="95" spans="1:12" x14ac:dyDescent="0.25">
      <c r="A95" s="195">
        <v>94</v>
      </c>
      <c r="B95" s="196">
        <v>675</v>
      </c>
      <c r="C95" s="197" t="s">
        <v>903</v>
      </c>
      <c r="D95" s="196" t="s">
        <v>835</v>
      </c>
      <c r="E95" s="196" t="s">
        <v>340</v>
      </c>
      <c r="F95" s="197" t="s">
        <v>987</v>
      </c>
      <c r="G95" s="197" t="s">
        <v>837</v>
      </c>
      <c r="H95" s="198">
        <v>43224</v>
      </c>
      <c r="I95" s="199">
        <v>43589</v>
      </c>
      <c r="J95" s="197" t="s">
        <v>902</v>
      </c>
      <c r="K95" s="200">
        <v>105.29</v>
      </c>
      <c r="L95" s="201"/>
    </row>
    <row r="96" spans="1:12" x14ac:dyDescent="0.25">
      <c r="A96" s="195">
        <v>95</v>
      </c>
      <c r="B96" s="196">
        <v>676</v>
      </c>
      <c r="C96" s="197" t="s">
        <v>903</v>
      </c>
      <c r="D96" s="196" t="s">
        <v>835</v>
      </c>
      <c r="E96" s="196" t="s">
        <v>340</v>
      </c>
      <c r="F96" s="197" t="s">
        <v>988</v>
      </c>
      <c r="G96" s="197" t="s">
        <v>837</v>
      </c>
      <c r="H96" s="198">
        <v>43211</v>
      </c>
      <c r="I96" s="199">
        <v>43576</v>
      </c>
      <c r="J96" s="197" t="s">
        <v>902</v>
      </c>
      <c r="K96" s="200">
        <v>105.29</v>
      </c>
      <c r="L96" s="201"/>
    </row>
    <row r="97" spans="1:12" x14ac:dyDescent="0.25">
      <c r="A97" s="195">
        <v>96</v>
      </c>
      <c r="B97" s="196">
        <v>677</v>
      </c>
      <c r="C97" s="197" t="s">
        <v>903</v>
      </c>
      <c r="D97" s="196" t="s">
        <v>835</v>
      </c>
      <c r="E97" s="196" t="s">
        <v>340</v>
      </c>
      <c r="F97" s="197" t="s">
        <v>989</v>
      </c>
      <c r="G97" s="197" t="s">
        <v>837</v>
      </c>
      <c r="H97" s="198">
        <v>43211</v>
      </c>
      <c r="I97" s="199">
        <v>43576</v>
      </c>
      <c r="J97" s="197" t="s">
        <v>902</v>
      </c>
      <c r="K97" s="200">
        <v>105.29</v>
      </c>
      <c r="L97" s="201"/>
    </row>
    <row r="98" spans="1:12" x14ac:dyDescent="0.25">
      <c r="A98" s="195">
        <v>97</v>
      </c>
      <c r="B98" s="196">
        <v>877</v>
      </c>
      <c r="C98" s="197" t="s">
        <v>887</v>
      </c>
      <c r="D98" s="196" t="s">
        <v>888</v>
      </c>
      <c r="E98" s="196" t="s">
        <v>890</v>
      </c>
      <c r="F98" s="196">
        <v>408302147</v>
      </c>
      <c r="G98" s="195" t="s">
        <v>849</v>
      </c>
      <c r="H98" s="198">
        <v>43333</v>
      </c>
      <c r="I98" s="199">
        <v>43517</v>
      </c>
      <c r="J98" s="197" t="s">
        <v>902</v>
      </c>
      <c r="K98" s="200">
        <v>47.736257179085555</v>
      </c>
      <c r="L98" s="201"/>
    </row>
    <row r="99" spans="1:12" x14ac:dyDescent="0.25">
      <c r="A99" s="195">
        <v>98</v>
      </c>
      <c r="B99" s="196">
        <v>1109</v>
      </c>
      <c r="C99" s="197" t="s">
        <v>903</v>
      </c>
      <c r="D99" s="196" t="s">
        <v>835</v>
      </c>
      <c r="E99" s="196" t="s">
        <v>340</v>
      </c>
      <c r="F99" s="197" t="s">
        <v>990</v>
      </c>
      <c r="G99" s="197" t="s">
        <v>837</v>
      </c>
      <c r="H99" s="198">
        <v>43136</v>
      </c>
      <c r="I99" s="199">
        <v>43501</v>
      </c>
      <c r="J99" s="197" t="s">
        <v>902</v>
      </c>
      <c r="K99" s="200">
        <v>105.29</v>
      </c>
      <c r="L99" s="201"/>
    </row>
    <row r="100" spans="1:12" ht="25.5" x14ac:dyDescent="0.25">
      <c r="A100" s="195">
        <v>99</v>
      </c>
      <c r="B100" s="196">
        <v>1350</v>
      </c>
      <c r="C100" s="197" t="s">
        <v>991</v>
      </c>
      <c r="D100" s="196" t="s">
        <v>992</v>
      </c>
      <c r="E100" s="196" t="s">
        <v>993</v>
      </c>
      <c r="F100" s="197">
        <v>1309</v>
      </c>
      <c r="G100" s="197" t="s">
        <v>837</v>
      </c>
      <c r="H100" s="202" t="s">
        <v>333</v>
      </c>
      <c r="I100" s="199" t="s">
        <v>333</v>
      </c>
      <c r="J100" s="197" t="s">
        <v>905</v>
      </c>
      <c r="K100" s="200">
        <v>0</v>
      </c>
      <c r="L100" s="201" t="s">
        <v>906</v>
      </c>
    </row>
    <row r="101" spans="1:12" x14ac:dyDescent="0.25">
      <c r="A101" s="195">
        <v>100</v>
      </c>
      <c r="B101" s="195">
        <v>1394</v>
      </c>
      <c r="C101" s="197" t="s">
        <v>834</v>
      </c>
      <c r="D101" s="196" t="s">
        <v>835</v>
      </c>
      <c r="E101" s="196">
        <v>186248900</v>
      </c>
      <c r="F101" s="197" t="s">
        <v>994</v>
      </c>
      <c r="G101" s="197" t="s">
        <v>837</v>
      </c>
      <c r="H101" s="199">
        <v>43264</v>
      </c>
      <c r="I101" s="199">
        <v>43629</v>
      </c>
      <c r="J101" s="197" t="s">
        <v>902</v>
      </c>
      <c r="K101" s="200">
        <v>105.29</v>
      </c>
      <c r="L101" s="201"/>
    </row>
    <row r="102" spans="1:12" x14ac:dyDescent="0.25">
      <c r="A102" s="195">
        <v>101</v>
      </c>
      <c r="B102" s="195">
        <v>1395</v>
      </c>
      <c r="C102" s="197" t="s">
        <v>834</v>
      </c>
      <c r="D102" s="196" t="s">
        <v>835</v>
      </c>
      <c r="E102" s="196">
        <v>186248900</v>
      </c>
      <c r="F102" s="197" t="s">
        <v>836</v>
      </c>
      <c r="G102" s="197" t="s">
        <v>837</v>
      </c>
      <c r="H102" s="199">
        <v>43292</v>
      </c>
      <c r="I102" s="199">
        <v>43657</v>
      </c>
      <c r="J102" s="197" t="s">
        <v>902</v>
      </c>
      <c r="K102" s="200">
        <v>105.29</v>
      </c>
      <c r="L102" s="201"/>
    </row>
    <row r="103" spans="1:12" x14ac:dyDescent="0.25">
      <c r="A103" s="195">
        <v>102</v>
      </c>
      <c r="B103" s="195">
        <v>1396</v>
      </c>
      <c r="C103" s="197" t="s">
        <v>834</v>
      </c>
      <c r="D103" s="196" t="s">
        <v>835</v>
      </c>
      <c r="E103" s="196">
        <v>186248900</v>
      </c>
      <c r="F103" s="197" t="s">
        <v>995</v>
      </c>
      <c r="G103" s="197" t="s">
        <v>837</v>
      </c>
      <c r="H103" s="199">
        <v>43279</v>
      </c>
      <c r="I103" s="199">
        <v>43644</v>
      </c>
      <c r="J103" s="197" t="s">
        <v>902</v>
      </c>
      <c r="K103" s="200">
        <v>105.29</v>
      </c>
      <c r="L103" s="201"/>
    </row>
    <row r="104" spans="1:12" x14ac:dyDescent="0.25">
      <c r="A104" s="195">
        <v>103</v>
      </c>
      <c r="B104" s="195">
        <v>1397</v>
      </c>
      <c r="C104" s="197" t="s">
        <v>834</v>
      </c>
      <c r="D104" s="196" t="s">
        <v>835</v>
      </c>
      <c r="E104" s="196">
        <v>186248900</v>
      </c>
      <c r="F104" s="197" t="s">
        <v>866</v>
      </c>
      <c r="G104" s="197" t="s">
        <v>837</v>
      </c>
      <c r="H104" s="199">
        <v>43300</v>
      </c>
      <c r="I104" s="199">
        <v>43665</v>
      </c>
      <c r="J104" s="197" t="s">
        <v>902</v>
      </c>
      <c r="K104" s="200">
        <v>105.29</v>
      </c>
      <c r="L104" s="201"/>
    </row>
    <row r="105" spans="1:12" x14ac:dyDescent="0.25">
      <c r="A105" s="195">
        <v>104</v>
      </c>
      <c r="B105" s="195">
        <v>1398</v>
      </c>
      <c r="C105" s="197" t="s">
        <v>834</v>
      </c>
      <c r="D105" s="196" t="s">
        <v>835</v>
      </c>
      <c r="E105" s="196">
        <v>186248900</v>
      </c>
      <c r="F105" s="197" t="s">
        <v>840</v>
      </c>
      <c r="G105" s="197" t="s">
        <v>837</v>
      </c>
      <c r="H105" s="199">
        <v>43293</v>
      </c>
      <c r="I105" s="199">
        <v>43658</v>
      </c>
      <c r="J105" s="197" t="s">
        <v>902</v>
      </c>
      <c r="K105" s="200">
        <v>105.29</v>
      </c>
      <c r="L105" s="201"/>
    </row>
    <row r="106" spans="1:12" x14ac:dyDescent="0.25">
      <c r="A106" s="195">
        <v>105</v>
      </c>
      <c r="B106" s="195">
        <v>1399</v>
      </c>
      <c r="C106" s="197" t="s">
        <v>834</v>
      </c>
      <c r="D106" s="196" t="s">
        <v>835</v>
      </c>
      <c r="E106" s="196">
        <v>186248900</v>
      </c>
      <c r="F106" s="197" t="s">
        <v>996</v>
      </c>
      <c r="G106" s="197" t="s">
        <v>837</v>
      </c>
      <c r="H106" s="199">
        <v>43263</v>
      </c>
      <c r="I106" s="199">
        <v>43628</v>
      </c>
      <c r="J106" s="197" t="s">
        <v>902</v>
      </c>
      <c r="K106" s="200">
        <v>105.29</v>
      </c>
      <c r="L106" s="201"/>
    </row>
    <row r="107" spans="1:12" x14ac:dyDescent="0.25">
      <c r="A107" s="195">
        <v>106</v>
      </c>
      <c r="B107" s="195">
        <v>1400</v>
      </c>
      <c r="C107" s="197" t="s">
        <v>834</v>
      </c>
      <c r="D107" s="196" t="s">
        <v>835</v>
      </c>
      <c r="E107" s="196">
        <v>186248900</v>
      </c>
      <c r="F107" s="197" t="s">
        <v>997</v>
      </c>
      <c r="G107" s="197" t="s">
        <v>837</v>
      </c>
      <c r="H107" s="199">
        <v>43263</v>
      </c>
      <c r="I107" s="199">
        <v>43628</v>
      </c>
      <c r="J107" s="197" t="s">
        <v>902</v>
      </c>
      <c r="K107" s="200">
        <v>105.29</v>
      </c>
      <c r="L107" s="201"/>
    </row>
    <row r="108" spans="1:12" x14ac:dyDescent="0.25">
      <c r="A108" s="195">
        <v>107</v>
      </c>
      <c r="B108" s="195">
        <v>1401</v>
      </c>
      <c r="C108" s="197" t="s">
        <v>834</v>
      </c>
      <c r="D108" s="196" t="s">
        <v>835</v>
      </c>
      <c r="E108" s="196">
        <v>186248900</v>
      </c>
      <c r="F108" s="197" t="s">
        <v>998</v>
      </c>
      <c r="G108" s="197" t="s">
        <v>837</v>
      </c>
      <c r="H108" s="199">
        <v>43264</v>
      </c>
      <c r="I108" s="199">
        <v>43629</v>
      </c>
      <c r="J108" s="197" t="s">
        <v>902</v>
      </c>
      <c r="K108" s="200">
        <v>105.29</v>
      </c>
      <c r="L108" s="201"/>
    </row>
    <row r="109" spans="1:12" x14ac:dyDescent="0.25">
      <c r="A109" s="195">
        <v>108</v>
      </c>
      <c r="B109" s="195">
        <v>1402</v>
      </c>
      <c r="C109" s="197" t="s">
        <v>834</v>
      </c>
      <c r="D109" s="196" t="s">
        <v>835</v>
      </c>
      <c r="E109" s="196">
        <v>186248900</v>
      </c>
      <c r="F109" s="197" t="s">
        <v>854</v>
      </c>
      <c r="G109" s="197" t="s">
        <v>837</v>
      </c>
      <c r="H109" s="199">
        <v>43300</v>
      </c>
      <c r="I109" s="199">
        <v>43665</v>
      </c>
      <c r="J109" s="197" t="s">
        <v>902</v>
      </c>
      <c r="K109" s="200">
        <v>105.29</v>
      </c>
      <c r="L109" s="201"/>
    </row>
    <row r="110" spans="1:12" x14ac:dyDescent="0.25">
      <c r="A110" s="195">
        <v>109</v>
      </c>
      <c r="B110" s="195">
        <v>1403</v>
      </c>
      <c r="C110" s="197" t="s">
        <v>834</v>
      </c>
      <c r="D110" s="196" t="s">
        <v>835</v>
      </c>
      <c r="E110" s="196">
        <v>186248900</v>
      </c>
      <c r="F110" s="197" t="s">
        <v>838</v>
      </c>
      <c r="G110" s="197" t="s">
        <v>837</v>
      </c>
      <c r="H110" s="199">
        <v>43292</v>
      </c>
      <c r="I110" s="199">
        <v>43657</v>
      </c>
      <c r="J110" s="197" t="s">
        <v>902</v>
      </c>
      <c r="K110" s="200">
        <v>105.29</v>
      </c>
      <c r="L110" s="201"/>
    </row>
    <row r="111" spans="1:12" x14ac:dyDescent="0.25">
      <c r="A111" s="195">
        <v>110</v>
      </c>
      <c r="B111" s="195">
        <v>1404</v>
      </c>
      <c r="C111" s="197" t="s">
        <v>834</v>
      </c>
      <c r="D111" s="196" t="s">
        <v>835</v>
      </c>
      <c r="E111" s="196">
        <v>186248900</v>
      </c>
      <c r="F111" s="197" t="s">
        <v>999</v>
      </c>
      <c r="G111" s="197" t="s">
        <v>837</v>
      </c>
      <c r="H111" s="199">
        <v>43272</v>
      </c>
      <c r="I111" s="199">
        <v>43637</v>
      </c>
      <c r="J111" s="197" t="s">
        <v>902</v>
      </c>
      <c r="K111" s="200">
        <v>105.29</v>
      </c>
      <c r="L111" s="201"/>
    </row>
    <row r="112" spans="1:12" x14ac:dyDescent="0.25">
      <c r="A112" s="195">
        <v>111</v>
      </c>
      <c r="B112" s="195">
        <v>1405</v>
      </c>
      <c r="C112" s="197" t="s">
        <v>834</v>
      </c>
      <c r="D112" s="196" t="s">
        <v>835</v>
      </c>
      <c r="E112" s="196">
        <v>186248900</v>
      </c>
      <c r="F112" s="197" t="s">
        <v>841</v>
      </c>
      <c r="G112" s="197" t="s">
        <v>837</v>
      </c>
      <c r="H112" s="199">
        <v>43293</v>
      </c>
      <c r="I112" s="199">
        <v>43658</v>
      </c>
      <c r="J112" s="197" t="s">
        <v>902</v>
      </c>
      <c r="K112" s="200">
        <v>105.29</v>
      </c>
      <c r="L112" s="201"/>
    </row>
    <row r="113" spans="1:12" x14ac:dyDescent="0.25">
      <c r="A113" s="195">
        <v>112</v>
      </c>
      <c r="B113" s="195">
        <v>1428</v>
      </c>
      <c r="C113" s="197" t="s">
        <v>834</v>
      </c>
      <c r="D113" s="196" t="s">
        <v>835</v>
      </c>
      <c r="E113" s="196">
        <v>186248900</v>
      </c>
      <c r="F113" s="197" t="s">
        <v>839</v>
      </c>
      <c r="G113" s="197" t="s">
        <v>837</v>
      </c>
      <c r="H113" s="199">
        <v>43292</v>
      </c>
      <c r="I113" s="199">
        <v>43657</v>
      </c>
      <c r="J113" s="197" t="s">
        <v>902</v>
      </c>
      <c r="K113" s="200">
        <v>105.29</v>
      </c>
      <c r="L113" s="201"/>
    </row>
    <row r="114" spans="1:12" x14ac:dyDescent="0.25">
      <c r="A114" s="195">
        <v>113</v>
      </c>
      <c r="B114" s="196">
        <v>1429</v>
      </c>
      <c r="C114" s="197" t="s">
        <v>834</v>
      </c>
      <c r="D114" s="196" t="s">
        <v>835</v>
      </c>
      <c r="E114" s="196">
        <v>186248900</v>
      </c>
      <c r="F114" s="197" t="s">
        <v>1000</v>
      </c>
      <c r="G114" s="197" t="s">
        <v>837</v>
      </c>
      <c r="H114" s="199">
        <v>43200</v>
      </c>
      <c r="I114" s="199">
        <v>43565</v>
      </c>
      <c r="J114" s="197" t="s">
        <v>902</v>
      </c>
      <c r="K114" s="200">
        <v>105.29</v>
      </c>
      <c r="L114" s="201"/>
    </row>
    <row r="115" spans="1:12" x14ac:dyDescent="0.25">
      <c r="A115" s="195">
        <v>114</v>
      </c>
      <c r="B115" s="195">
        <v>1430</v>
      </c>
      <c r="C115" s="197" t="s">
        <v>834</v>
      </c>
      <c r="D115" s="196" t="s">
        <v>835</v>
      </c>
      <c r="E115" s="196">
        <v>186248900</v>
      </c>
      <c r="F115" s="197" t="s">
        <v>1001</v>
      </c>
      <c r="G115" s="197" t="s">
        <v>837</v>
      </c>
      <c r="H115" s="199">
        <v>43201</v>
      </c>
      <c r="I115" s="199">
        <v>43566</v>
      </c>
      <c r="J115" s="197" t="s">
        <v>902</v>
      </c>
      <c r="K115" s="200">
        <v>105.29</v>
      </c>
      <c r="L115" s="201"/>
    </row>
    <row r="116" spans="1:12" x14ac:dyDescent="0.25">
      <c r="A116" s="195">
        <v>115</v>
      </c>
      <c r="B116" s="195">
        <v>1431</v>
      </c>
      <c r="C116" s="197" t="s">
        <v>834</v>
      </c>
      <c r="D116" s="196" t="s">
        <v>835</v>
      </c>
      <c r="E116" s="196">
        <v>186248900</v>
      </c>
      <c r="F116" s="197" t="s">
        <v>1002</v>
      </c>
      <c r="G116" s="197" t="s">
        <v>837</v>
      </c>
      <c r="H116" s="199">
        <v>43202</v>
      </c>
      <c r="I116" s="199">
        <v>43567</v>
      </c>
      <c r="J116" s="197" t="s">
        <v>902</v>
      </c>
      <c r="K116" s="200">
        <v>105.29</v>
      </c>
      <c r="L116" s="201"/>
    </row>
    <row r="117" spans="1:12" x14ac:dyDescent="0.25">
      <c r="A117" s="195">
        <v>116</v>
      </c>
      <c r="B117" s="195">
        <v>1432</v>
      </c>
      <c r="C117" s="197" t="s">
        <v>834</v>
      </c>
      <c r="D117" s="196" t="s">
        <v>835</v>
      </c>
      <c r="E117" s="196">
        <v>186248900</v>
      </c>
      <c r="F117" s="197" t="s">
        <v>1003</v>
      </c>
      <c r="G117" s="197" t="s">
        <v>837</v>
      </c>
      <c r="H117" s="199">
        <v>43196</v>
      </c>
      <c r="I117" s="199">
        <v>43561</v>
      </c>
      <c r="J117" s="197" t="s">
        <v>902</v>
      </c>
      <c r="K117" s="200">
        <v>105.29</v>
      </c>
      <c r="L117" s="201"/>
    </row>
    <row r="118" spans="1:12" x14ac:dyDescent="0.25">
      <c r="A118" s="195">
        <v>117</v>
      </c>
      <c r="B118" s="196">
        <v>1433</v>
      </c>
      <c r="C118" s="197" t="s">
        <v>834</v>
      </c>
      <c r="D118" s="196" t="s">
        <v>835</v>
      </c>
      <c r="E118" s="196">
        <v>186248900</v>
      </c>
      <c r="F118" s="197" t="s">
        <v>1004</v>
      </c>
      <c r="G118" s="197" t="s">
        <v>837</v>
      </c>
      <c r="H118" s="199">
        <v>43202</v>
      </c>
      <c r="I118" s="199">
        <v>43567</v>
      </c>
      <c r="J118" s="197" t="s">
        <v>902</v>
      </c>
      <c r="K118" s="200">
        <v>105.29</v>
      </c>
      <c r="L118" s="201"/>
    </row>
    <row r="119" spans="1:12" x14ac:dyDescent="0.25">
      <c r="A119" s="195">
        <v>118</v>
      </c>
      <c r="B119" s="203" t="s">
        <v>1005</v>
      </c>
      <c r="C119" s="197" t="s">
        <v>363</v>
      </c>
      <c r="D119" s="197" t="s">
        <v>364</v>
      </c>
      <c r="E119" s="197">
        <v>19032</v>
      </c>
      <c r="F119" s="197" t="s">
        <v>1006</v>
      </c>
      <c r="G119" s="197" t="s">
        <v>837</v>
      </c>
      <c r="H119" s="199">
        <v>43048</v>
      </c>
      <c r="I119" s="199">
        <v>43413</v>
      </c>
      <c r="J119" s="197" t="s">
        <v>902</v>
      </c>
      <c r="K119" s="200">
        <v>220.28049049122546</v>
      </c>
      <c r="L119" s="201"/>
    </row>
    <row r="120" spans="1:12" x14ac:dyDescent="0.25">
      <c r="A120" s="195">
        <v>119</v>
      </c>
      <c r="B120" s="196">
        <v>1515</v>
      </c>
      <c r="C120" s="197" t="s">
        <v>834</v>
      </c>
      <c r="D120" s="197" t="s">
        <v>330</v>
      </c>
      <c r="E120" s="195">
        <v>186248900</v>
      </c>
      <c r="F120" s="197" t="s">
        <v>1007</v>
      </c>
      <c r="G120" s="197" t="s">
        <v>837</v>
      </c>
      <c r="H120" s="199">
        <v>43146</v>
      </c>
      <c r="I120" s="199">
        <v>43511</v>
      </c>
      <c r="J120" s="197" t="s">
        <v>902</v>
      </c>
      <c r="K120" s="200">
        <v>105.29</v>
      </c>
      <c r="L120" s="201"/>
    </row>
    <row r="121" spans="1:12" x14ac:dyDescent="0.25">
      <c r="A121" s="195">
        <v>120</v>
      </c>
      <c r="B121" s="196">
        <v>1516</v>
      </c>
      <c r="C121" s="197" t="s">
        <v>834</v>
      </c>
      <c r="D121" s="197" t="s">
        <v>330</v>
      </c>
      <c r="E121" s="195">
        <v>186248900</v>
      </c>
      <c r="F121" s="207" t="s">
        <v>1008</v>
      </c>
      <c r="G121" s="197" t="s">
        <v>837</v>
      </c>
      <c r="H121" s="199">
        <v>43146</v>
      </c>
      <c r="I121" s="199">
        <v>43511</v>
      </c>
      <c r="J121" s="197" t="s">
        <v>902</v>
      </c>
      <c r="K121" s="200">
        <v>105.29</v>
      </c>
      <c r="L121" s="201"/>
    </row>
    <row r="122" spans="1:12" x14ac:dyDescent="0.25">
      <c r="A122" s="195">
        <v>121</v>
      </c>
      <c r="B122" s="196">
        <v>1519</v>
      </c>
      <c r="C122" s="197" t="s">
        <v>834</v>
      </c>
      <c r="D122" s="197" t="s">
        <v>330</v>
      </c>
      <c r="E122" s="195">
        <v>186248900</v>
      </c>
      <c r="F122" s="197" t="s">
        <v>1009</v>
      </c>
      <c r="G122" s="197" t="s">
        <v>837</v>
      </c>
      <c r="H122" s="199">
        <v>43146</v>
      </c>
      <c r="I122" s="199">
        <v>43511</v>
      </c>
      <c r="J122" s="197" t="s">
        <v>902</v>
      </c>
      <c r="K122" s="200">
        <v>105.29</v>
      </c>
      <c r="L122" s="201"/>
    </row>
    <row r="123" spans="1:12" x14ac:dyDescent="0.25">
      <c r="A123" s="195">
        <v>122</v>
      </c>
      <c r="B123" s="196">
        <v>1520</v>
      </c>
      <c r="C123" s="197" t="s">
        <v>834</v>
      </c>
      <c r="D123" s="197" t="s">
        <v>330</v>
      </c>
      <c r="E123" s="195">
        <v>186248900</v>
      </c>
      <c r="F123" s="197" t="s">
        <v>1010</v>
      </c>
      <c r="G123" s="197" t="s">
        <v>837</v>
      </c>
      <c r="H123" s="199">
        <v>43151</v>
      </c>
      <c r="I123" s="199">
        <v>43516</v>
      </c>
      <c r="J123" s="197" t="s">
        <v>902</v>
      </c>
      <c r="K123" s="200">
        <v>105.29</v>
      </c>
      <c r="L123" s="201"/>
    </row>
    <row r="124" spans="1:12" x14ac:dyDescent="0.25">
      <c r="A124" s="195">
        <v>123</v>
      </c>
      <c r="B124" s="195">
        <v>1577</v>
      </c>
      <c r="C124" s="197" t="s">
        <v>891</v>
      </c>
      <c r="D124" s="197" t="s">
        <v>617</v>
      </c>
      <c r="E124" s="197" t="s">
        <v>892</v>
      </c>
      <c r="F124" s="197" t="s">
        <v>893</v>
      </c>
      <c r="G124" s="197" t="s">
        <v>837</v>
      </c>
      <c r="H124" s="199">
        <v>43355</v>
      </c>
      <c r="I124" s="199">
        <v>43720</v>
      </c>
      <c r="J124" s="197" t="s">
        <v>902</v>
      </c>
      <c r="K124" s="200">
        <v>807.69513180116007</v>
      </c>
      <c r="L124" s="201"/>
    </row>
    <row r="125" spans="1:12" x14ac:dyDescent="0.25">
      <c r="A125" s="195">
        <v>124</v>
      </c>
      <c r="B125" s="196">
        <v>1781</v>
      </c>
      <c r="C125" s="197" t="s">
        <v>855</v>
      </c>
      <c r="D125" s="197" t="s">
        <v>330</v>
      </c>
      <c r="E125" s="197" t="s">
        <v>856</v>
      </c>
      <c r="F125" s="197" t="s">
        <v>857</v>
      </c>
      <c r="G125" s="197" t="s">
        <v>837</v>
      </c>
      <c r="H125" s="199">
        <v>43301</v>
      </c>
      <c r="I125" s="199">
        <v>43666</v>
      </c>
      <c r="J125" s="197" t="s">
        <v>902</v>
      </c>
      <c r="K125" s="200">
        <v>33.340000000000003</v>
      </c>
      <c r="L125" s="201"/>
    </row>
    <row r="126" spans="1:12" x14ac:dyDescent="0.25">
      <c r="A126" s="195">
        <v>125</v>
      </c>
      <c r="B126" s="196">
        <v>1782</v>
      </c>
      <c r="C126" s="197" t="s">
        <v>855</v>
      </c>
      <c r="D126" s="197" t="s">
        <v>330</v>
      </c>
      <c r="E126" s="197" t="s">
        <v>856</v>
      </c>
      <c r="F126" s="197" t="s">
        <v>858</v>
      </c>
      <c r="G126" s="197" t="s">
        <v>837</v>
      </c>
      <c r="H126" s="199">
        <v>43301</v>
      </c>
      <c r="I126" s="199">
        <v>43666</v>
      </c>
      <c r="J126" s="197" t="s">
        <v>902</v>
      </c>
      <c r="K126" s="200">
        <v>33.340000000000003</v>
      </c>
      <c r="L126" s="201"/>
    </row>
    <row r="127" spans="1:12" x14ac:dyDescent="0.25">
      <c r="A127" s="195">
        <v>126</v>
      </c>
      <c r="B127" s="196">
        <v>1783</v>
      </c>
      <c r="C127" s="197" t="s">
        <v>855</v>
      </c>
      <c r="D127" s="197" t="s">
        <v>330</v>
      </c>
      <c r="E127" s="197" t="s">
        <v>856</v>
      </c>
      <c r="F127" s="197" t="s">
        <v>859</v>
      </c>
      <c r="G127" s="197" t="s">
        <v>837</v>
      </c>
      <c r="H127" s="199">
        <v>43301</v>
      </c>
      <c r="I127" s="199">
        <v>43666</v>
      </c>
      <c r="J127" s="197" t="s">
        <v>902</v>
      </c>
      <c r="K127" s="200">
        <v>33.340000000000003</v>
      </c>
      <c r="L127" s="201"/>
    </row>
    <row r="128" spans="1:12" x14ac:dyDescent="0.25">
      <c r="A128" s="195">
        <v>127</v>
      </c>
      <c r="B128" s="196">
        <v>1784</v>
      </c>
      <c r="C128" s="197" t="s">
        <v>855</v>
      </c>
      <c r="D128" s="197" t="s">
        <v>330</v>
      </c>
      <c r="E128" s="197" t="s">
        <v>856</v>
      </c>
      <c r="F128" s="197" t="s">
        <v>860</v>
      </c>
      <c r="G128" s="197" t="s">
        <v>837</v>
      </c>
      <c r="H128" s="199">
        <v>43301</v>
      </c>
      <c r="I128" s="199">
        <v>43666</v>
      </c>
      <c r="J128" s="197" t="s">
        <v>902</v>
      </c>
      <c r="K128" s="200">
        <v>33.340000000000003</v>
      </c>
      <c r="L128" s="201"/>
    </row>
    <row r="129" spans="1:12" x14ac:dyDescent="0.25">
      <c r="A129" s="195">
        <v>128</v>
      </c>
      <c r="B129" s="196">
        <v>1787</v>
      </c>
      <c r="C129" s="197" t="s">
        <v>855</v>
      </c>
      <c r="D129" s="197" t="s">
        <v>330</v>
      </c>
      <c r="E129" s="197" t="s">
        <v>856</v>
      </c>
      <c r="F129" s="197" t="s">
        <v>861</v>
      </c>
      <c r="G129" s="197" t="s">
        <v>837</v>
      </c>
      <c r="H129" s="199">
        <v>43301</v>
      </c>
      <c r="I129" s="199">
        <v>43666</v>
      </c>
      <c r="J129" s="197" t="s">
        <v>902</v>
      </c>
      <c r="K129" s="200">
        <v>33.340000000000003</v>
      </c>
      <c r="L129" s="201"/>
    </row>
    <row r="130" spans="1:12" x14ac:dyDescent="0.25">
      <c r="A130" s="195">
        <v>129</v>
      </c>
      <c r="B130" s="195">
        <v>2035</v>
      </c>
      <c r="C130" s="197" t="s">
        <v>846</v>
      </c>
      <c r="D130" s="197" t="s">
        <v>847</v>
      </c>
      <c r="E130" s="197" t="s">
        <v>848</v>
      </c>
      <c r="F130" s="197">
        <v>12336741</v>
      </c>
      <c r="G130" s="197" t="s">
        <v>849</v>
      </c>
      <c r="H130" s="199">
        <v>43235</v>
      </c>
      <c r="I130" s="199">
        <v>43419</v>
      </c>
      <c r="J130" s="197" t="s">
        <v>902</v>
      </c>
      <c r="K130" s="200">
        <v>53.703289326471243</v>
      </c>
      <c r="L130" s="201"/>
    </row>
    <row r="131" spans="1:12" ht="25.5" x14ac:dyDescent="0.25">
      <c r="A131" s="195">
        <v>130</v>
      </c>
      <c r="B131" s="196">
        <v>2092</v>
      </c>
      <c r="C131" s="197" t="s">
        <v>846</v>
      </c>
      <c r="D131" s="196" t="s">
        <v>847</v>
      </c>
      <c r="E131" s="196" t="s">
        <v>753</v>
      </c>
      <c r="F131" s="197">
        <v>12337042</v>
      </c>
      <c r="G131" s="195" t="s">
        <v>849</v>
      </c>
      <c r="H131" s="202" t="s">
        <v>333</v>
      </c>
      <c r="I131" s="199" t="s">
        <v>333</v>
      </c>
      <c r="J131" s="197" t="s">
        <v>905</v>
      </c>
      <c r="K131" s="200">
        <v>57.828538383692354</v>
      </c>
      <c r="L131" s="201" t="s">
        <v>1011</v>
      </c>
    </row>
    <row r="132" spans="1:12" x14ac:dyDescent="0.25">
      <c r="A132" s="195">
        <v>131</v>
      </c>
      <c r="B132" s="197">
        <v>2094</v>
      </c>
      <c r="C132" s="197" t="s">
        <v>780</v>
      </c>
      <c r="D132" s="197" t="s">
        <v>364</v>
      </c>
      <c r="E132" s="197" t="s">
        <v>781</v>
      </c>
      <c r="F132" s="195">
        <v>14354695</v>
      </c>
      <c r="G132" s="197" t="s">
        <v>837</v>
      </c>
      <c r="H132" s="199">
        <v>43208</v>
      </c>
      <c r="I132" s="199">
        <v>43573</v>
      </c>
      <c r="J132" s="197" t="s">
        <v>902</v>
      </c>
      <c r="K132" s="200">
        <v>89.505482210785416</v>
      </c>
      <c r="L132" s="193"/>
    </row>
    <row r="133" spans="1:12" x14ac:dyDescent="0.25">
      <c r="A133" s="195">
        <v>132</v>
      </c>
      <c r="B133" s="197">
        <v>2095</v>
      </c>
      <c r="C133" s="197" t="s">
        <v>780</v>
      </c>
      <c r="D133" s="197" t="s">
        <v>364</v>
      </c>
      <c r="E133" s="197" t="s">
        <v>781</v>
      </c>
      <c r="F133" s="195">
        <v>14354681</v>
      </c>
      <c r="G133" s="197" t="s">
        <v>837</v>
      </c>
      <c r="H133" s="199">
        <v>43208</v>
      </c>
      <c r="I133" s="199">
        <v>43573</v>
      </c>
      <c r="J133" s="197" t="s">
        <v>902</v>
      </c>
      <c r="K133" s="200">
        <v>89.505482210785416</v>
      </c>
      <c r="L133" s="193"/>
    </row>
    <row r="134" spans="1:12" x14ac:dyDescent="0.25">
      <c r="A134" s="195">
        <v>133</v>
      </c>
      <c r="B134" s="197">
        <v>2096</v>
      </c>
      <c r="C134" s="197" t="s">
        <v>780</v>
      </c>
      <c r="D134" s="197" t="s">
        <v>364</v>
      </c>
      <c r="E134" s="197" t="s">
        <v>781</v>
      </c>
      <c r="F134" s="195">
        <v>14354691</v>
      </c>
      <c r="G134" s="197" t="s">
        <v>837</v>
      </c>
      <c r="H134" s="199">
        <v>43216</v>
      </c>
      <c r="I134" s="199">
        <v>43581</v>
      </c>
      <c r="J134" s="197" t="s">
        <v>902</v>
      </c>
      <c r="K134" s="200">
        <v>89.505482210785416</v>
      </c>
      <c r="L134" s="193"/>
    </row>
    <row r="135" spans="1:12" x14ac:dyDescent="0.25">
      <c r="A135" s="195">
        <v>134</v>
      </c>
      <c r="B135" s="197">
        <v>2097</v>
      </c>
      <c r="C135" s="197" t="s">
        <v>780</v>
      </c>
      <c r="D135" s="197" t="s">
        <v>364</v>
      </c>
      <c r="E135" s="197" t="s">
        <v>781</v>
      </c>
      <c r="F135" s="195">
        <v>7322788</v>
      </c>
      <c r="G135" s="197" t="s">
        <v>837</v>
      </c>
      <c r="H135" s="199">
        <v>43215</v>
      </c>
      <c r="I135" s="199">
        <v>43580</v>
      </c>
      <c r="J135" s="197" t="s">
        <v>902</v>
      </c>
      <c r="K135" s="200">
        <v>89.505482210785416</v>
      </c>
      <c r="L135" s="193"/>
    </row>
    <row r="136" spans="1:12" ht="25.5" x14ac:dyDescent="0.25">
      <c r="A136" s="195">
        <v>135</v>
      </c>
      <c r="B136" s="195">
        <v>2217</v>
      </c>
      <c r="C136" s="195" t="s">
        <v>842</v>
      </c>
      <c r="D136" s="195" t="s">
        <v>843</v>
      </c>
      <c r="E136" s="195" t="s">
        <v>844</v>
      </c>
      <c r="F136" s="195" t="s">
        <v>845</v>
      </c>
      <c r="G136" s="197" t="s">
        <v>837</v>
      </c>
      <c r="H136" s="199">
        <v>43215</v>
      </c>
      <c r="I136" s="199">
        <v>43579</v>
      </c>
      <c r="J136" s="197" t="s">
        <v>902</v>
      </c>
      <c r="K136" s="208" t="s">
        <v>1012</v>
      </c>
      <c r="L136" s="193"/>
    </row>
    <row r="137" spans="1:12" ht="25.5" x14ac:dyDescent="0.25">
      <c r="A137" s="195">
        <v>136</v>
      </c>
      <c r="B137" s="195">
        <v>2346</v>
      </c>
      <c r="C137" s="195" t="s">
        <v>1013</v>
      </c>
      <c r="D137" s="195" t="s">
        <v>835</v>
      </c>
      <c r="E137" s="195">
        <v>186002441</v>
      </c>
      <c r="F137" s="195" t="s">
        <v>1014</v>
      </c>
      <c r="G137" s="197" t="s">
        <v>837</v>
      </c>
      <c r="H137" s="199">
        <v>43129</v>
      </c>
      <c r="I137" s="199">
        <v>43494</v>
      </c>
      <c r="J137" s="197" t="s">
        <v>902</v>
      </c>
      <c r="K137" s="208" t="s">
        <v>1015</v>
      </c>
      <c r="L137" s="193"/>
    </row>
    <row r="138" spans="1:12" ht="25.5" x14ac:dyDescent="0.25">
      <c r="A138" s="195">
        <v>137</v>
      </c>
      <c r="B138" s="195">
        <v>2347</v>
      </c>
      <c r="C138" s="195" t="s">
        <v>1013</v>
      </c>
      <c r="D138" s="195" t="s">
        <v>835</v>
      </c>
      <c r="E138" s="195">
        <v>186002441</v>
      </c>
      <c r="F138" s="195" t="s">
        <v>1016</v>
      </c>
      <c r="G138" s="197" t="s">
        <v>837</v>
      </c>
      <c r="H138" s="199">
        <v>43137</v>
      </c>
      <c r="I138" s="199">
        <v>43502</v>
      </c>
      <c r="J138" s="197" t="s">
        <v>902</v>
      </c>
      <c r="K138" s="208" t="s">
        <v>1015</v>
      </c>
      <c r="L138" s="193"/>
    </row>
    <row r="139" spans="1:12" ht="25.5" x14ac:dyDescent="0.25">
      <c r="A139" s="195">
        <v>138</v>
      </c>
      <c r="B139" s="195">
        <v>2348</v>
      </c>
      <c r="C139" s="195" t="s">
        <v>834</v>
      </c>
      <c r="D139" s="195" t="s">
        <v>835</v>
      </c>
      <c r="E139" s="195">
        <v>186248900</v>
      </c>
      <c r="F139" s="195" t="s">
        <v>1017</v>
      </c>
      <c r="G139" s="197" t="s">
        <v>837</v>
      </c>
      <c r="H139" s="199">
        <v>43180</v>
      </c>
      <c r="I139" s="199">
        <v>43545</v>
      </c>
      <c r="J139" s="197" t="s">
        <v>902</v>
      </c>
      <c r="K139" s="208" t="s">
        <v>1018</v>
      </c>
      <c r="L139" s="193"/>
    </row>
    <row r="140" spans="1:12" ht="25.5" x14ac:dyDescent="0.25">
      <c r="A140" s="195">
        <v>139</v>
      </c>
      <c r="B140" s="195">
        <v>2349</v>
      </c>
      <c r="C140" s="195" t="s">
        <v>834</v>
      </c>
      <c r="D140" s="195" t="s">
        <v>835</v>
      </c>
      <c r="E140" s="195">
        <v>186248900</v>
      </c>
      <c r="F140" s="195" t="s">
        <v>1019</v>
      </c>
      <c r="G140" s="197" t="s">
        <v>837</v>
      </c>
      <c r="H140" s="199">
        <v>43180</v>
      </c>
      <c r="I140" s="199">
        <v>43545</v>
      </c>
      <c r="J140" s="197" t="s">
        <v>902</v>
      </c>
      <c r="K140" s="208" t="s">
        <v>1018</v>
      </c>
      <c r="L140" s="193"/>
    </row>
    <row r="141" spans="1:12" ht="25.5" x14ac:dyDescent="0.25">
      <c r="A141" s="195">
        <v>140</v>
      </c>
      <c r="B141" s="195">
        <v>2350</v>
      </c>
      <c r="C141" s="195" t="s">
        <v>834</v>
      </c>
      <c r="D141" s="195" t="s">
        <v>835</v>
      </c>
      <c r="E141" s="195">
        <v>186248900</v>
      </c>
      <c r="F141" s="195" t="s">
        <v>1020</v>
      </c>
      <c r="G141" s="197" t="s">
        <v>837</v>
      </c>
      <c r="H141" s="199">
        <v>43179</v>
      </c>
      <c r="I141" s="199">
        <v>43544</v>
      </c>
      <c r="J141" s="197" t="s">
        <v>902</v>
      </c>
      <c r="K141" s="208" t="s">
        <v>1018</v>
      </c>
      <c r="L141" s="193"/>
    </row>
    <row r="142" spans="1:12" ht="25.5" x14ac:dyDescent="0.25">
      <c r="A142" s="195">
        <v>141</v>
      </c>
      <c r="B142" s="195">
        <v>2351</v>
      </c>
      <c r="C142" s="195" t="s">
        <v>834</v>
      </c>
      <c r="D142" s="195" t="s">
        <v>835</v>
      </c>
      <c r="E142" s="195">
        <v>186248900</v>
      </c>
      <c r="F142" s="195" t="s">
        <v>1021</v>
      </c>
      <c r="G142" s="197" t="s">
        <v>837</v>
      </c>
      <c r="H142" s="199">
        <v>43199</v>
      </c>
      <c r="I142" s="199">
        <v>43564</v>
      </c>
      <c r="J142" s="197" t="s">
        <v>902</v>
      </c>
      <c r="K142" s="208" t="s">
        <v>1018</v>
      </c>
      <c r="L142" s="193"/>
    </row>
    <row r="143" spans="1:12" ht="25.5" x14ac:dyDescent="0.25">
      <c r="A143" s="195">
        <v>142</v>
      </c>
      <c r="B143" s="195">
        <v>2352</v>
      </c>
      <c r="C143" s="195" t="s">
        <v>1022</v>
      </c>
      <c r="D143" s="195" t="s">
        <v>835</v>
      </c>
      <c r="E143" s="195" t="s">
        <v>936</v>
      </c>
      <c r="F143" s="195" t="s">
        <v>1023</v>
      </c>
      <c r="G143" s="197" t="s">
        <v>837</v>
      </c>
      <c r="H143" s="199">
        <v>43264</v>
      </c>
      <c r="I143" s="199">
        <v>43629</v>
      </c>
      <c r="J143" s="197" t="s">
        <v>902</v>
      </c>
      <c r="K143" s="208" t="s">
        <v>1015</v>
      </c>
      <c r="L143" s="193"/>
    </row>
    <row r="144" spans="1:12" ht="25.5" x14ac:dyDescent="0.25">
      <c r="A144" s="195">
        <v>143</v>
      </c>
      <c r="B144" s="195">
        <v>2353</v>
      </c>
      <c r="C144" s="195" t="s">
        <v>1022</v>
      </c>
      <c r="D144" s="195" t="s">
        <v>835</v>
      </c>
      <c r="E144" s="195" t="s">
        <v>936</v>
      </c>
      <c r="F144" s="195" t="s">
        <v>1024</v>
      </c>
      <c r="G144" s="197" t="s">
        <v>837</v>
      </c>
      <c r="H144" s="199">
        <v>43264</v>
      </c>
      <c r="I144" s="199">
        <v>43629</v>
      </c>
      <c r="J144" s="197" t="s">
        <v>902</v>
      </c>
      <c r="K144" s="208" t="s">
        <v>1015</v>
      </c>
      <c r="L144" s="193"/>
    </row>
    <row r="145" spans="1:12" ht="25.5" x14ac:dyDescent="0.25">
      <c r="A145" s="195">
        <v>144</v>
      </c>
      <c r="B145" s="195">
        <v>2354</v>
      </c>
      <c r="C145" s="195" t="s">
        <v>1022</v>
      </c>
      <c r="D145" s="195" t="s">
        <v>835</v>
      </c>
      <c r="E145" s="195" t="s">
        <v>936</v>
      </c>
      <c r="F145" s="195" t="s">
        <v>1025</v>
      </c>
      <c r="G145" s="197" t="s">
        <v>837</v>
      </c>
      <c r="H145" s="199">
        <v>43264</v>
      </c>
      <c r="I145" s="199">
        <v>43629</v>
      </c>
      <c r="J145" s="197" t="s">
        <v>902</v>
      </c>
      <c r="K145" s="208" t="s">
        <v>1015</v>
      </c>
      <c r="L145" s="193"/>
    </row>
    <row r="146" spans="1:12" ht="25.5" x14ac:dyDescent="0.25">
      <c r="A146" s="195">
        <v>145</v>
      </c>
      <c r="B146" s="195">
        <v>2355</v>
      </c>
      <c r="C146" s="195" t="s">
        <v>1022</v>
      </c>
      <c r="D146" s="195" t="s">
        <v>835</v>
      </c>
      <c r="E146" s="195" t="s">
        <v>936</v>
      </c>
      <c r="F146" s="195" t="s">
        <v>1026</v>
      </c>
      <c r="G146" s="197" t="s">
        <v>837</v>
      </c>
      <c r="H146" s="199">
        <v>43264</v>
      </c>
      <c r="I146" s="199">
        <v>43629</v>
      </c>
      <c r="J146" s="197" t="s">
        <v>902</v>
      </c>
      <c r="K146" s="208" t="s">
        <v>1015</v>
      </c>
      <c r="L146" s="193"/>
    </row>
  </sheetData>
  <autoFilter ref="A1:L146"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
  <sheetViews>
    <sheetView workbookViewId="0">
      <selection activeCell="C3" sqref="C3"/>
    </sheetView>
  </sheetViews>
  <sheetFormatPr defaultRowHeight="15" x14ac:dyDescent="0.25"/>
  <cols>
    <col min="1" max="1" width="4.140625" style="213" customWidth="1"/>
    <col min="2" max="2" width="10.7109375" style="213" bestFit="1" customWidth="1"/>
    <col min="3" max="3" width="33.85546875" style="213" bestFit="1" customWidth="1"/>
    <col min="4" max="4" width="13.28515625" style="213" bestFit="1" customWidth="1"/>
    <col min="5" max="5" width="40.85546875" style="213" bestFit="1" customWidth="1"/>
    <col min="6" max="7" width="9.5703125" style="213" bestFit="1" customWidth="1"/>
    <col min="8" max="8" width="7.5703125" style="213" bestFit="1" customWidth="1"/>
    <col min="9" max="9" width="5.42578125" style="213" bestFit="1" customWidth="1"/>
    <col min="10" max="10" width="10.5703125" style="213" bestFit="1" customWidth="1"/>
  </cols>
  <sheetData>
    <row r="1" spans="1:10" x14ac:dyDescent="0.25">
      <c r="H1" s="213">
        <v>3.98</v>
      </c>
      <c r="I1" s="213">
        <v>1.34</v>
      </c>
    </row>
    <row r="2" spans="1:10" ht="38.25" x14ac:dyDescent="0.25">
      <c r="A2" s="214" t="s">
        <v>6</v>
      </c>
      <c r="B2" s="214" t="s">
        <v>830</v>
      </c>
      <c r="C2" s="214" t="s">
        <v>831</v>
      </c>
      <c r="D2" s="214" t="s">
        <v>832</v>
      </c>
      <c r="E2" s="214" t="s">
        <v>897</v>
      </c>
      <c r="F2" s="214" t="s">
        <v>1027</v>
      </c>
      <c r="G2" s="215" t="s">
        <v>833</v>
      </c>
      <c r="H2" s="214" t="s">
        <v>1028</v>
      </c>
      <c r="I2" s="214" t="s">
        <v>1029</v>
      </c>
      <c r="J2" s="214" t="s">
        <v>1030</v>
      </c>
    </row>
    <row r="3" spans="1:10" x14ac:dyDescent="0.25">
      <c r="A3" s="216">
        <v>1</v>
      </c>
      <c r="B3" s="216" t="s">
        <v>1031</v>
      </c>
      <c r="C3" s="216" t="s">
        <v>1032</v>
      </c>
      <c r="D3" s="216" t="s">
        <v>21</v>
      </c>
      <c r="E3" s="216">
        <v>704826</v>
      </c>
      <c r="F3" s="216">
        <v>95030</v>
      </c>
      <c r="G3" s="217">
        <v>43303</v>
      </c>
      <c r="H3" s="216">
        <v>1279.33</v>
      </c>
      <c r="I3" s="216"/>
      <c r="J3" s="218">
        <f>(H3/$H$1)+(I3/$I$1)</f>
        <v>321.4396984924623</v>
      </c>
    </row>
    <row r="4" spans="1:10" x14ac:dyDescent="0.25">
      <c r="A4" s="216">
        <v>2</v>
      </c>
      <c r="B4" s="216" t="s">
        <v>1033</v>
      </c>
      <c r="C4" s="216" t="s">
        <v>1032</v>
      </c>
      <c r="D4" s="216" t="s">
        <v>21</v>
      </c>
      <c r="E4" s="216">
        <v>796741</v>
      </c>
      <c r="F4" s="216">
        <v>90274</v>
      </c>
      <c r="G4" s="217">
        <v>43180</v>
      </c>
      <c r="H4" s="216">
        <v>1279.33</v>
      </c>
      <c r="I4" s="216"/>
      <c r="J4" s="219">
        <f t="shared" ref="J4:J19" si="0">(H4/$H$1)+(I4/$I$1)</f>
        <v>321.4396984924623</v>
      </c>
    </row>
    <row r="5" spans="1:10" ht="25.5" x14ac:dyDescent="0.25">
      <c r="A5" s="216">
        <v>3</v>
      </c>
      <c r="B5" s="216" t="s">
        <v>1034</v>
      </c>
      <c r="C5" s="216" t="s">
        <v>1032</v>
      </c>
      <c r="D5" s="216" t="s">
        <v>823</v>
      </c>
      <c r="E5" s="216" t="s">
        <v>1035</v>
      </c>
      <c r="F5" s="216" t="s">
        <v>333</v>
      </c>
      <c r="G5" s="217">
        <v>43174</v>
      </c>
      <c r="H5" s="216"/>
      <c r="I5" s="216">
        <v>650</v>
      </c>
      <c r="J5" s="219">
        <f t="shared" si="0"/>
        <v>485.07462686567163</v>
      </c>
    </row>
    <row r="6" spans="1:10" ht="25.5" x14ac:dyDescent="0.25">
      <c r="A6" s="216">
        <v>4</v>
      </c>
      <c r="B6" s="216" t="s">
        <v>1036</v>
      </c>
      <c r="C6" s="216" t="s">
        <v>1037</v>
      </c>
      <c r="D6" s="216" t="s">
        <v>823</v>
      </c>
      <c r="E6" s="216" t="s">
        <v>1038</v>
      </c>
      <c r="F6" s="216" t="s">
        <v>333</v>
      </c>
      <c r="G6" s="217">
        <v>43526</v>
      </c>
      <c r="H6" s="216"/>
      <c r="I6" s="216">
        <v>840</v>
      </c>
      <c r="J6" s="218">
        <f t="shared" si="0"/>
        <v>626.86567164179098</v>
      </c>
    </row>
    <row r="7" spans="1:10" ht="25.5" x14ac:dyDescent="0.25">
      <c r="A7" s="216">
        <v>5</v>
      </c>
      <c r="B7" s="216" t="s">
        <v>1039</v>
      </c>
      <c r="C7" s="216" t="s">
        <v>827</v>
      </c>
      <c r="D7" s="216" t="s">
        <v>1040</v>
      </c>
      <c r="E7" s="216">
        <v>1459564</v>
      </c>
      <c r="F7" s="216" t="s">
        <v>333</v>
      </c>
      <c r="G7" s="217">
        <v>43441</v>
      </c>
      <c r="H7" s="216"/>
      <c r="I7" s="216">
        <v>650</v>
      </c>
      <c r="J7" s="218">
        <f t="shared" si="0"/>
        <v>485.07462686567163</v>
      </c>
    </row>
    <row r="8" spans="1:10" ht="25.5" x14ac:dyDescent="0.25">
      <c r="A8" s="216">
        <v>6</v>
      </c>
      <c r="B8" s="216" t="s">
        <v>1041</v>
      </c>
      <c r="C8" s="216" t="s">
        <v>699</v>
      </c>
      <c r="D8" s="216" t="s">
        <v>823</v>
      </c>
      <c r="E8" s="216" t="s">
        <v>1042</v>
      </c>
      <c r="F8" s="216" t="s">
        <v>333</v>
      </c>
      <c r="G8" s="217">
        <v>43440</v>
      </c>
      <c r="H8" s="216"/>
      <c r="I8" s="216">
        <v>650</v>
      </c>
      <c r="J8" s="218">
        <f t="shared" si="0"/>
        <v>485.07462686567163</v>
      </c>
    </row>
    <row r="9" spans="1:10" ht="25.5" x14ac:dyDescent="0.25">
      <c r="A9" s="216">
        <v>7</v>
      </c>
      <c r="B9" s="216" t="s">
        <v>1043</v>
      </c>
      <c r="C9" s="216" t="s">
        <v>699</v>
      </c>
      <c r="D9" s="216" t="s">
        <v>823</v>
      </c>
      <c r="E9" s="216" t="s">
        <v>1044</v>
      </c>
      <c r="F9" s="216" t="s">
        <v>333</v>
      </c>
      <c r="G9" s="217">
        <v>43440</v>
      </c>
      <c r="H9" s="216"/>
      <c r="I9" s="216">
        <v>650</v>
      </c>
      <c r="J9" s="218">
        <f t="shared" si="0"/>
        <v>485.07462686567163</v>
      </c>
    </row>
    <row r="10" spans="1:10" x14ac:dyDescent="0.25">
      <c r="A10" s="216">
        <v>8</v>
      </c>
      <c r="B10" s="216" t="s">
        <v>1045</v>
      </c>
      <c r="C10" s="216" t="s">
        <v>669</v>
      </c>
      <c r="D10" s="216" t="s">
        <v>670</v>
      </c>
      <c r="E10" s="216" t="s">
        <v>1046</v>
      </c>
      <c r="F10" s="216">
        <v>95156</v>
      </c>
      <c r="G10" s="217">
        <v>43423</v>
      </c>
      <c r="H10" s="216">
        <v>600</v>
      </c>
      <c r="I10" s="216"/>
      <c r="J10" s="218">
        <f t="shared" si="0"/>
        <v>150.7537688442211</v>
      </c>
    </row>
    <row r="11" spans="1:10" ht="25.5" x14ac:dyDescent="0.25">
      <c r="A11" s="216">
        <v>9</v>
      </c>
      <c r="B11" s="216" t="s">
        <v>1047</v>
      </c>
      <c r="C11" s="216" t="s">
        <v>1048</v>
      </c>
      <c r="D11" s="216" t="s">
        <v>678</v>
      </c>
      <c r="E11" s="216" t="s">
        <v>1049</v>
      </c>
      <c r="F11" s="216">
        <v>95156</v>
      </c>
      <c r="G11" s="217">
        <v>43423</v>
      </c>
      <c r="H11" s="216">
        <v>550</v>
      </c>
      <c r="I11" s="216"/>
      <c r="J11" s="218">
        <f t="shared" si="0"/>
        <v>138.19095477386935</v>
      </c>
    </row>
    <row r="12" spans="1:10" x14ac:dyDescent="0.25">
      <c r="A12" s="216">
        <v>10</v>
      </c>
      <c r="B12" s="216" t="s">
        <v>1050</v>
      </c>
      <c r="C12" s="216" t="s">
        <v>1051</v>
      </c>
      <c r="D12" s="216" t="s">
        <v>678</v>
      </c>
      <c r="E12" s="216" t="s">
        <v>1052</v>
      </c>
      <c r="F12" s="216">
        <v>95157</v>
      </c>
      <c r="G12" s="217">
        <v>43423</v>
      </c>
      <c r="H12" s="216">
        <v>1500</v>
      </c>
      <c r="I12" s="216"/>
      <c r="J12" s="218">
        <f t="shared" si="0"/>
        <v>376.88442211055275</v>
      </c>
    </row>
    <row r="13" spans="1:10" ht="25.5" x14ac:dyDescent="0.25">
      <c r="A13" s="216">
        <v>11</v>
      </c>
      <c r="B13" s="216" t="s">
        <v>1053</v>
      </c>
      <c r="C13" s="216" t="s">
        <v>1054</v>
      </c>
      <c r="D13" s="216" t="s">
        <v>364</v>
      </c>
      <c r="E13" s="216" t="s">
        <v>1055</v>
      </c>
      <c r="F13" s="216" t="s">
        <v>333</v>
      </c>
      <c r="G13" s="217">
        <v>43423</v>
      </c>
      <c r="H13" s="216">
        <v>250</v>
      </c>
      <c r="I13" s="216"/>
      <c r="J13" s="218">
        <f t="shared" si="0"/>
        <v>62.814070351758794</v>
      </c>
    </row>
    <row r="14" spans="1:10" x14ac:dyDescent="0.25">
      <c r="A14" s="216">
        <v>12</v>
      </c>
      <c r="B14" s="216" t="s">
        <v>1056</v>
      </c>
      <c r="C14" s="216" t="s">
        <v>636</v>
      </c>
      <c r="D14" s="216" t="s">
        <v>81</v>
      </c>
      <c r="E14" s="216">
        <v>95162</v>
      </c>
      <c r="F14" s="216">
        <v>95162</v>
      </c>
      <c r="G14" s="217">
        <v>43423</v>
      </c>
      <c r="H14" s="216">
        <v>250</v>
      </c>
      <c r="I14" s="216"/>
      <c r="J14" s="218">
        <f t="shared" si="0"/>
        <v>62.814070351758794</v>
      </c>
    </row>
    <row r="15" spans="1:10" x14ac:dyDescent="0.25">
      <c r="A15" s="216">
        <v>13</v>
      </c>
      <c r="B15" s="216" t="s">
        <v>1057</v>
      </c>
      <c r="C15" s="216" t="s">
        <v>636</v>
      </c>
      <c r="D15" s="216" t="s">
        <v>81</v>
      </c>
      <c r="E15" s="216">
        <v>95163</v>
      </c>
      <c r="F15" s="216">
        <v>95163</v>
      </c>
      <c r="G15" s="217">
        <v>43423</v>
      </c>
      <c r="H15" s="216">
        <v>250</v>
      </c>
      <c r="I15" s="216"/>
      <c r="J15" s="218">
        <f t="shared" si="0"/>
        <v>62.814070351758794</v>
      </c>
    </row>
    <row r="16" spans="1:10" x14ac:dyDescent="0.25">
      <c r="A16" s="216">
        <v>14</v>
      </c>
      <c r="B16" s="216" t="s">
        <v>1058</v>
      </c>
      <c r="C16" s="216" t="s">
        <v>636</v>
      </c>
      <c r="D16" s="216" t="s">
        <v>81</v>
      </c>
      <c r="E16" s="216">
        <v>95179</v>
      </c>
      <c r="F16" s="216">
        <v>95179</v>
      </c>
      <c r="G16" s="217">
        <v>43424</v>
      </c>
      <c r="H16" s="216">
        <v>250</v>
      </c>
      <c r="I16" s="216"/>
      <c r="J16" s="218">
        <f t="shared" si="0"/>
        <v>62.814070351758794</v>
      </c>
    </row>
    <row r="17" spans="1:10" x14ac:dyDescent="0.25">
      <c r="A17" s="216">
        <v>15</v>
      </c>
      <c r="B17" s="216" t="s">
        <v>1059</v>
      </c>
      <c r="C17" s="216" t="s">
        <v>636</v>
      </c>
      <c r="D17" s="216" t="s">
        <v>81</v>
      </c>
      <c r="E17" s="216">
        <v>95141</v>
      </c>
      <c r="F17" s="216">
        <v>95141</v>
      </c>
      <c r="G17" s="217">
        <v>43424</v>
      </c>
      <c r="H17" s="216">
        <v>250</v>
      </c>
      <c r="I17" s="216"/>
      <c r="J17" s="218">
        <f t="shared" si="0"/>
        <v>62.814070351758794</v>
      </c>
    </row>
    <row r="18" spans="1:10" x14ac:dyDescent="0.25">
      <c r="A18" s="216">
        <v>16</v>
      </c>
      <c r="B18" s="216" t="s">
        <v>1060</v>
      </c>
      <c r="C18" s="216" t="s">
        <v>636</v>
      </c>
      <c r="D18" s="216" t="s">
        <v>81</v>
      </c>
      <c r="E18" s="216">
        <v>95178</v>
      </c>
      <c r="F18" s="216">
        <v>95178</v>
      </c>
      <c r="G18" s="217">
        <v>43424</v>
      </c>
      <c r="H18" s="216">
        <v>250</v>
      </c>
      <c r="I18" s="216"/>
      <c r="J18" s="218">
        <f t="shared" si="0"/>
        <v>62.814070351758794</v>
      </c>
    </row>
    <row r="19" spans="1:10" x14ac:dyDescent="0.25">
      <c r="A19" s="216"/>
      <c r="B19" s="216" t="s">
        <v>1152</v>
      </c>
      <c r="C19" s="216" t="s">
        <v>636</v>
      </c>
      <c r="D19" s="216" t="s">
        <v>81</v>
      </c>
      <c r="E19" s="216">
        <v>95142</v>
      </c>
      <c r="F19" s="216">
        <v>95142</v>
      </c>
      <c r="G19" s="217">
        <v>43783</v>
      </c>
      <c r="H19" s="216">
        <v>175</v>
      </c>
      <c r="I19" s="216"/>
      <c r="J19" s="218">
        <f t="shared" si="0"/>
        <v>43.969849246231156</v>
      </c>
    </row>
    <row r="20" spans="1:10" x14ac:dyDescent="0.25">
      <c r="A20" s="216"/>
      <c r="B20" s="216" t="s">
        <v>1153</v>
      </c>
      <c r="C20" s="216" t="s">
        <v>1151</v>
      </c>
      <c r="D20" s="216" t="s">
        <v>1154</v>
      </c>
      <c r="E20" s="216" t="s">
        <v>1155</v>
      </c>
      <c r="F20" s="216" t="s">
        <v>333</v>
      </c>
      <c r="G20" s="217">
        <v>43607</v>
      </c>
      <c r="H20" s="216"/>
      <c r="I20" s="216"/>
      <c r="J20" s="21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77"/>
  <sheetViews>
    <sheetView zoomScale="80" zoomScaleNormal="80" workbookViewId="0">
      <pane xSplit="4" ySplit="4" topLeftCell="E5" activePane="bottomRight" state="frozen"/>
      <selection pane="topRight" activeCell="E1" sqref="E1"/>
      <selection pane="bottomLeft" activeCell="A5" sqref="A5"/>
      <selection pane="bottomRight" activeCell="B71" sqref="B71"/>
    </sheetView>
  </sheetViews>
  <sheetFormatPr defaultColWidth="9.140625" defaultRowHeight="12.75" x14ac:dyDescent="0.2"/>
  <cols>
    <col min="1" max="1" width="4.28515625" style="189" customWidth="1"/>
    <col min="2" max="2" width="32.28515625" style="4" customWidth="1"/>
    <col min="3" max="3" width="27.28515625" style="109" customWidth="1"/>
    <col min="4" max="4" width="12.85546875" style="109" customWidth="1"/>
    <col min="5" max="5" width="17.42578125" style="6" bestFit="1" customWidth="1"/>
    <col min="6" max="6" width="21.140625" style="6" bestFit="1" customWidth="1"/>
    <col min="7" max="7" width="15.28515625" style="6" customWidth="1"/>
    <col min="8" max="8" width="13.140625" style="6" customWidth="1"/>
    <col min="9" max="9" width="17" style="6" customWidth="1"/>
    <col min="10" max="10" width="26.28515625" style="109" customWidth="1"/>
    <col min="11" max="11" width="11" style="6" customWidth="1"/>
    <col min="12" max="12" width="20.28515625" style="6" customWidth="1"/>
    <col min="13" max="13" width="28.7109375" style="109" customWidth="1"/>
    <col min="14" max="14" width="9.140625" style="6"/>
    <col min="15" max="23" width="9.140625" style="5"/>
    <col min="24" max="33" width="9.140625" style="3"/>
    <col min="34" max="16384" width="9.140625" style="1"/>
  </cols>
  <sheetData>
    <row r="1" spans="1:33" ht="13.5" thickBot="1" x14ac:dyDescent="0.25">
      <c r="A1" s="751" t="s">
        <v>0</v>
      </c>
      <c r="B1" s="751"/>
      <c r="C1" s="751"/>
      <c r="D1" s="751"/>
      <c r="E1" s="751"/>
      <c r="F1" s="751"/>
      <c r="G1" s="751"/>
      <c r="H1" s="751"/>
      <c r="I1" s="751"/>
      <c r="J1" s="751"/>
      <c r="K1" s="751"/>
      <c r="L1" s="751"/>
      <c r="M1" s="751"/>
    </row>
    <row r="2" spans="1:33" ht="26.25" thickBot="1" x14ac:dyDescent="0.25">
      <c r="A2" s="108" t="s">
        <v>1</v>
      </c>
      <c r="F2" s="6" t="s">
        <v>2</v>
      </c>
      <c r="G2" s="109" t="s">
        <v>3</v>
      </c>
      <c r="H2" s="110">
        <f ca="1">TODAY()+14</f>
        <v>43942</v>
      </c>
      <c r="I2" s="6" t="s">
        <v>4</v>
      </c>
      <c r="J2" s="111">
        <f ca="1">NOW()</f>
        <v>43928.662426273149</v>
      </c>
    </row>
    <row r="3" spans="1:33" ht="13.5" thickBot="1" x14ac:dyDescent="0.25">
      <c r="A3" s="108" t="s">
        <v>5</v>
      </c>
    </row>
    <row r="4" spans="1:33" s="2" customFormat="1" ht="26.25" thickBot="1" x14ac:dyDescent="0.25">
      <c r="A4" s="112" t="s">
        <v>6</v>
      </c>
      <c r="B4" s="113" t="s">
        <v>7</v>
      </c>
      <c r="C4" s="114" t="s">
        <v>8</v>
      </c>
      <c r="D4" s="115" t="s">
        <v>9</v>
      </c>
      <c r="E4" s="116" t="s">
        <v>10</v>
      </c>
      <c r="F4" s="117" t="s">
        <v>11</v>
      </c>
      <c r="G4" s="118" t="s">
        <v>12</v>
      </c>
      <c r="H4" s="119" t="s">
        <v>13</v>
      </c>
      <c r="I4" s="120" t="s">
        <v>14</v>
      </c>
      <c r="J4" s="119" t="s">
        <v>15</v>
      </c>
      <c r="K4" s="121" t="s">
        <v>16</v>
      </c>
      <c r="L4" s="122" t="s">
        <v>17</v>
      </c>
      <c r="M4" s="123" t="s">
        <v>18</v>
      </c>
      <c r="N4" s="6"/>
      <c r="O4" s="6"/>
      <c r="P4" s="6"/>
      <c r="Q4" s="6"/>
      <c r="R4" s="6"/>
      <c r="S4" s="6"/>
      <c r="T4" s="6"/>
      <c r="U4" s="6"/>
      <c r="V4" s="6"/>
      <c r="W4" s="6"/>
      <c r="X4" s="4"/>
      <c r="Y4" s="4"/>
      <c r="Z4" s="4"/>
      <c r="AA4" s="4"/>
      <c r="AB4" s="4"/>
      <c r="AC4" s="4"/>
      <c r="AD4" s="4"/>
      <c r="AE4" s="4"/>
      <c r="AF4" s="4"/>
      <c r="AG4" s="4"/>
    </row>
    <row r="5" spans="1:33" s="2" customFormat="1" ht="25.5" x14ac:dyDescent="0.2">
      <c r="A5" s="124">
        <v>1</v>
      </c>
      <c r="B5" s="125" t="s">
        <v>19</v>
      </c>
      <c r="C5" s="126" t="s">
        <v>20</v>
      </c>
      <c r="D5" s="127" t="s">
        <v>21</v>
      </c>
      <c r="E5" s="128">
        <v>236</v>
      </c>
      <c r="F5" s="77">
        <v>782275</v>
      </c>
      <c r="G5" s="129">
        <v>43138</v>
      </c>
      <c r="H5" s="129">
        <v>43503</v>
      </c>
      <c r="I5" s="130" t="s">
        <v>23</v>
      </c>
      <c r="J5" s="127" t="s">
        <v>24</v>
      </c>
      <c r="K5" s="131" t="s">
        <v>33</v>
      </c>
      <c r="L5" s="132" t="s">
        <v>25</v>
      </c>
      <c r="M5" s="127"/>
      <c r="N5" s="6"/>
      <c r="O5" s="6"/>
      <c r="P5" s="6"/>
      <c r="Q5" s="6"/>
      <c r="R5" s="6"/>
      <c r="S5" s="6"/>
      <c r="T5" s="6"/>
      <c r="U5" s="6"/>
      <c r="V5" s="6"/>
      <c r="W5" s="6"/>
      <c r="X5" s="4"/>
      <c r="Y5" s="4"/>
      <c r="Z5" s="4"/>
      <c r="AA5" s="4"/>
      <c r="AB5" s="4"/>
      <c r="AC5" s="4"/>
      <c r="AD5" s="4"/>
      <c r="AE5" s="4"/>
      <c r="AF5" s="4"/>
      <c r="AG5" s="4"/>
    </row>
    <row r="6" spans="1:33" s="2" customFormat="1" ht="25.5" x14ac:dyDescent="0.2">
      <c r="A6" s="124">
        <v>2</v>
      </c>
      <c r="B6" s="133" t="s">
        <v>26</v>
      </c>
      <c r="C6" s="134" t="s">
        <v>27</v>
      </c>
      <c r="D6" s="83" t="s">
        <v>28</v>
      </c>
      <c r="E6" s="78" t="s">
        <v>29</v>
      </c>
      <c r="F6" s="79" t="s">
        <v>30</v>
      </c>
      <c r="G6" s="135">
        <v>43083</v>
      </c>
      <c r="H6" s="136">
        <v>43448</v>
      </c>
      <c r="I6" s="93" t="s">
        <v>31</v>
      </c>
      <c r="J6" s="83" t="s">
        <v>32</v>
      </c>
      <c r="K6" s="137" t="s">
        <v>33</v>
      </c>
      <c r="L6" s="78" t="s">
        <v>34</v>
      </c>
      <c r="M6" s="83"/>
      <c r="N6" s="6"/>
      <c r="O6" s="6"/>
      <c r="P6" s="6"/>
      <c r="Q6" s="6"/>
      <c r="R6" s="6"/>
      <c r="S6" s="6"/>
      <c r="T6" s="6"/>
      <c r="U6" s="6"/>
      <c r="V6" s="6"/>
      <c r="W6" s="6"/>
      <c r="X6" s="4"/>
      <c r="Y6" s="4"/>
      <c r="Z6" s="4"/>
      <c r="AA6" s="4"/>
      <c r="AB6" s="4"/>
      <c r="AC6" s="4"/>
      <c r="AD6" s="4"/>
      <c r="AE6" s="4"/>
      <c r="AF6" s="4"/>
      <c r="AG6" s="4"/>
    </row>
    <row r="7" spans="1:33" s="2" customFormat="1" ht="25.5" x14ac:dyDescent="0.2">
      <c r="A7" s="124">
        <v>3</v>
      </c>
      <c r="B7" s="138" t="s">
        <v>35</v>
      </c>
      <c r="C7" s="80" t="s">
        <v>36</v>
      </c>
      <c r="D7" s="83" t="s">
        <v>28</v>
      </c>
      <c r="E7" s="78" t="s">
        <v>37</v>
      </c>
      <c r="F7" s="79" t="s">
        <v>38</v>
      </c>
      <c r="G7" s="135">
        <v>43129</v>
      </c>
      <c r="H7" s="135">
        <v>43494</v>
      </c>
      <c r="I7" s="93" t="s">
        <v>39</v>
      </c>
      <c r="J7" s="83" t="s">
        <v>32</v>
      </c>
      <c r="K7" s="137" t="s">
        <v>33</v>
      </c>
      <c r="L7" s="78" t="s">
        <v>34</v>
      </c>
      <c r="M7" s="139"/>
      <c r="N7" s="6"/>
      <c r="O7" s="6"/>
      <c r="P7" s="6"/>
      <c r="Q7" s="6"/>
      <c r="R7" s="6"/>
      <c r="S7" s="6"/>
      <c r="T7" s="6"/>
      <c r="U7" s="6"/>
      <c r="V7" s="6"/>
      <c r="W7" s="6"/>
      <c r="X7" s="4"/>
      <c r="Y7" s="4"/>
      <c r="Z7" s="4"/>
      <c r="AA7" s="4"/>
      <c r="AB7" s="4"/>
      <c r="AC7" s="4"/>
      <c r="AD7" s="4"/>
      <c r="AE7" s="4"/>
      <c r="AF7" s="4"/>
      <c r="AG7" s="4"/>
    </row>
    <row r="8" spans="1:33" s="2" customFormat="1" ht="25.5" x14ac:dyDescent="0.2">
      <c r="A8" s="124">
        <v>4</v>
      </c>
      <c r="B8" s="138" t="s">
        <v>40</v>
      </c>
      <c r="C8" s="80" t="s">
        <v>27</v>
      </c>
      <c r="D8" s="83" t="s">
        <v>28</v>
      </c>
      <c r="E8" s="78" t="s">
        <v>29</v>
      </c>
      <c r="F8" s="79" t="s">
        <v>41</v>
      </c>
      <c r="G8" s="135">
        <v>43126</v>
      </c>
      <c r="H8" s="135">
        <v>43491</v>
      </c>
      <c r="I8" s="93" t="s">
        <v>42</v>
      </c>
      <c r="J8" s="83" t="s">
        <v>32</v>
      </c>
      <c r="K8" s="137" t="s">
        <v>33</v>
      </c>
      <c r="L8" s="78" t="s">
        <v>34</v>
      </c>
      <c r="M8" s="139"/>
      <c r="N8" s="6"/>
      <c r="O8" s="6"/>
      <c r="P8" s="6"/>
      <c r="Q8" s="6"/>
      <c r="R8" s="6"/>
      <c r="S8" s="6"/>
      <c r="T8" s="6"/>
      <c r="U8" s="6"/>
      <c r="V8" s="6"/>
      <c r="W8" s="6"/>
      <c r="X8" s="4"/>
      <c r="Y8" s="4"/>
      <c r="Z8" s="4"/>
      <c r="AA8" s="4"/>
      <c r="AB8" s="4"/>
      <c r="AC8" s="4"/>
      <c r="AD8" s="4"/>
      <c r="AE8" s="4"/>
      <c r="AF8" s="4"/>
      <c r="AG8" s="4"/>
    </row>
    <row r="9" spans="1:33" s="2" customFormat="1" ht="30" customHeight="1" x14ac:dyDescent="0.2">
      <c r="A9" s="124">
        <v>5</v>
      </c>
      <c r="B9" s="140" t="s">
        <v>43</v>
      </c>
      <c r="C9" s="141" t="s">
        <v>44</v>
      </c>
      <c r="D9" s="81" t="s">
        <v>45</v>
      </c>
      <c r="E9" s="82" t="s">
        <v>46</v>
      </c>
      <c r="F9" s="142" t="s">
        <v>47</v>
      </c>
      <c r="G9" s="143">
        <v>43182</v>
      </c>
      <c r="H9" s="135">
        <v>43547</v>
      </c>
      <c r="I9" s="93" t="s">
        <v>48</v>
      </c>
      <c r="J9" s="83" t="s">
        <v>32</v>
      </c>
      <c r="K9" s="144" t="s">
        <v>33</v>
      </c>
      <c r="L9" s="145" t="s">
        <v>34</v>
      </c>
      <c r="M9" s="83" t="s">
        <v>49</v>
      </c>
      <c r="N9" s="6"/>
      <c r="O9" s="6"/>
      <c r="P9" s="6"/>
      <c r="Q9" s="6"/>
      <c r="R9" s="6"/>
      <c r="S9" s="6"/>
      <c r="T9" s="6"/>
      <c r="U9" s="6"/>
      <c r="V9" s="6"/>
      <c r="W9" s="6"/>
      <c r="X9" s="4"/>
      <c r="Y9" s="4"/>
      <c r="Z9" s="4"/>
      <c r="AA9" s="4"/>
      <c r="AB9" s="4"/>
      <c r="AC9" s="4"/>
      <c r="AD9" s="4"/>
      <c r="AE9" s="4"/>
      <c r="AF9" s="4"/>
      <c r="AG9" s="4"/>
    </row>
    <row r="10" spans="1:33" s="2" customFormat="1" ht="25.5" x14ac:dyDescent="0.2">
      <c r="A10" s="124">
        <v>6</v>
      </c>
      <c r="B10" s="133" t="s">
        <v>50</v>
      </c>
      <c r="C10" s="134" t="s">
        <v>51</v>
      </c>
      <c r="D10" s="83" t="s">
        <v>52</v>
      </c>
      <c r="E10" s="78" t="s">
        <v>53</v>
      </c>
      <c r="F10" s="83" t="s">
        <v>54</v>
      </c>
      <c r="G10" s="135">
        <v>43207</v>
      </c>
      <c r="H10" s="136">
        <v>43572</v>
      </c>
      <c r="I10" s="93" t="s">
        <v>55</v>
      </c>
      <c r="J10" s="83" t="s">
        <v>56</v>
      </c>
      <c r="K10" s="137" t="s">
        <v>33</v>
      </c>
      <c r="L10" s="78" t="s">
        <v>34</v>
      </c>
      <c r="M10" s="83"/>
      <c r="N10" s="6"/>
      <c r="O10" s="6"/>
      <c r="P10" s="6"/>
      <c r="Q10" s="6"/>
      <c r="R10" s="6"/>
      <c r="S10" s="6"/>
      <c r="T10" s="6"/>
      <c r="U10" s="6"/>
      <c r="V10" s="6"/>
      <c r="W10" s="6"/>
      <c r="X10" s="4"/>
      <c r="Y10" s="4"/>
      <c r="Z10" s="4"/>
      <c r="AA10" s="4"/>
      <c r="AB10" s="4"/>
      <c r="AC10" s="4"/>
      <c r="AD10" s="4"/>
      <c r="AE10" s="4"/>
      <c r="AF10" s="4"/>
      <c r="AG10" s="4"/>
    </row>
    <row r="11" spans="1:33" s="2" customFormat="1" ht="25.5" x14ac:dyDescent="0.2">
      <c r="A11" s="124">
        <v>7</v>
      </c>
      <c r="B11" s="138" t="s">
        <v>57</v>
      </c>
      <c r="C11" s="80" t="s">
        <v>58</v>
      </c>
      <c r="D11" s="83" t="s">
        <v>59</v>
      </c>
      <c r="E11" s="78" t="s">
        <v>60</v>
      </c>
      <c r="F11" s="79"/>
      <c r="G11" s="135">
        <v>43216</v>
      </c>
      <c r="H11" s="135">
        <v>43581</v>
      </c>
      <c r="I11" s="93"/>
      <c r="J11" s="83" t="s">
        <v>32</v>
      </c>
      <c r="K11" s="137"/>
      <c r="L11" s="78" t="s">
        <v>829</v>
      </c>
      <c r="M11" s="83"/>
      <c r="N11" s="6"/>
      <c r="O11" s="6"/>
      <c r="P11" s="6"/>
      <c r="Q11" s="6"/>
      <c r="R11" s="6"/>
      <c r="S11" s="6"/>
      <c r="T11" s="6"/>
      <c r="U11" s="6"/>
      <c r="V11" s="6"/>
      <c r="W11" s="6"/>
      <c r="X11" s="4"/>
      <c r="Y11" s="4"/>
      <c r="Z11" s="4"/>
      <c r="AA11" s="4"/>
      <c r="AB11" s="4"/>
      <c r="AC11" s="4"/>
      <c r="AD11" s="4"/>
      <c r="AE11" s="4"/>
      <c r="AF11" s="4"/>
      <c r="AG11" s="4"/>
    </row>
    <row r="12" spans="1:33" s="2" customFormat="1" ht="25.5" x14ac:dyDescent="0.2">
      <c r="A12" s="124">
        <v>8</v>
      </c>
      <c r="B12" s="138" t="s">
        <v>61</v>
      </c>
      <c r="C12" s="80" t="s">
        <v>62</v>
      </c>
      <c r="D12" s="83" t="s">
        <v>59</v>
      </c>
      <c r="E12" s="78" t="s">
        <v>63</v>
      </c>
      <c r="F12" s="79" t="s">
        <v>64</v>
      </c>
      <c r="G12" s="135">
        <v>43216</v>
      </c>
      <c r="H12" s="135">
        <v>43581</v>
      </c>
      <c r="I12" s="93" t="s">
        <v>65</v>
      </c>
      <c r="J12" s="83" t="s">
        <v>32</v>
      </c>
      <c r="K12" s="137" t="s">
        <v>33</v>
      </c>
      <c r="L12" s="78" t="s">
        <v>34</v>
      </c>
      <c r="M12" s="83"/>
      <c r="N12" s="6"/>
      <c r="O12" s="6"/>
      <c r="P12" s="6"/>
      <c r="Q12" s="6"/>
      <c r="R12" s="6"/>
      <c r="S12" s="6"/>
      <c r="T12" s="6"/>
      <c r="U12" s="6"/>
      <c r="V12" s="6"/>
      <c r="W12" s="6"/>
      <c r="X12" s="4"/>
      <c r="Y12" s="4"/>
      <c r="Z12" s="4"/>
      <c r="AA12" s="4"/>
      <c r="AB12" s="4"/>
      <c r="AC12" s="4"/>
      <c r="AD12" s="4"/>
      <c r="AE12" s="4"/>
      <c r="AF12" s="4"/>
      <c r="AG12" s="4"/>
    </row>
    <row r="13" spans="1:33" s="2" customFormat="1" ht="25.5" x14ac:dyDescent="0.2">
      <c r="A13" s="124">
        <v>9</v>
      </c>
      <c r="B13" s="138" t="s">
        <v>66</v>
      </c>
      <c r="C13" s="80" t="s">
        <v>62</v>
      </c>
      <c r="D13" s="83" t="s">
        <v>59</v>
      </c>
      <c r="E13" s="78" t="s">
        <v>63</v>
      </c>
      <c r="F13" s="79" t="s">
        <v>67</v>
      </c>
      <c r="G13" s="135">
        <v>43216</v>
      </c>
      <c r="H13" s="135">
        <v>43581</v>
      </c>
      <c r="I13" s="93" t="s">
        <v>68</v>
      </c>
      <c r="J13" s="83" t="s">
        <v>32</v>
      </c>
      <c r="K13" s="137" t="s">
        <v>33</v>
      </c>
      <c r="L13" s="78" t="s">
        <v>34</v>
      </c>
      <c r="M13" s="83"/>
      <c r="N13" s="6"/>
      <c r="O13" s="6"/>
      <c r="P13" s="6"/>
      <c r="Q13" s="6"/>
      <c r="R13" s="6"/>
      <c r="S13" s="6"/>
      <c r="T13" s="6"/>
      <c r="U13" s="6"/>
      <c r="V13" s="6"/>
      <c r="W13" s="6"/>
      <c r="X13" s="4"/>
      <c r="Y13" s="4"/>
      <c r="Z13" s="4"/>
      <c r="AA13" s="4"/>
      <c r="AB13" s="4"/>
      <c r="AC13" s="4"/>
      <c r="AD13" s="4"/>
      <c r="AE13" s="4"/>
      <c r="AF13" s="4"/>
      <c r="AG13" s="4"/>
    </row>
    <row r="14" spans="1:33" s="2" customFormat="1" ht="25.5" x14ac:dyDescent="0.2">
      <c r="A14" s="124">
        <v>10</v>
      </c>
      <c r="B14" s="138" t="s">
        <v>69</v>
      </c>
      <c r="C14" s="80" t="s">
        <v>62</v>
      </c>
      <c r="D14" s="83" t="s">
        <v>59</v>
      </c>
      <c r="E14" s="78" t="s">
        <v>63</v>
      </c>
      <c r="F14" s="79" t="s">
        <v>70</v>
      </c>
      <c r="G14" s="135">
        <v>43216</v>
      </c>
      <c r="H14" s="135">
        <v>43581</v>
      </c>
      <c r="I14" s="93" t="s">
        <v>71</v>
      </c>
      <c r="J14" s="83" t="s">
        <v>32</v>
      </c>
      <c r="K14" s="137" t="s">
        <v>33</v>
      </c>
      <c r="L14" s="78" t="s">
        <v>34</v>
      </c>
      <c r="M14" s="83"/>
      <c r="N14" s="6"/>
      <c r="O14" s="6"/>
      <c r="P14" s="6"/>
      <c r="Q14" s="6"/>
      <c r="R14" s="6"/>
      <c r="S14" s="6"/>
      <c r="T14" s="6"/>
      <c r="U14" s="6"/>
      <c r="V14" s="6"/>
      <c r="W14" s="6"/>
      <c r="X14" s="4"/>
      <c r="Y14" s="4"/>
      <c r="Z14" s="4"/>
      <c r="AA14" s="4"/>
      <c r="AB14" s="4"/>
      <c r="AC14" s="4"/>
      <c r="AD14" s="4"/>
      <c r="AE14" s="4"/>
      <c r="AF14" s="4"/>
      <c r="AG14" s="4"/>
    </row>
    <row r="15" spans="1:33" s="2" customFormat="1" ht="25.5" x14ac:dyDescent="0.2">
      <c r="A15" s="124">
        <v>11</v>
      </c>
      <c r="B15" s="138" t="s">
        <v>72</v>
      </c>
      <c r="C15" s="80" t="s">
        <v>62</v>
      </c>
      <c r="D15" s="83" t="s">
        <v>59</v>
      </c>
      <c r="E15" s="78" t="s">
        <v>63</v>
      </c>
      <c r="F15" s="79" t="s">
        <v>73</v>
      </c>
      <c r="G15" s="135">
        <v>43216</v>
      </c>
      <c r="H15" s="135">
        <v>43581</v>
      </c>
      <c r="I15" s="93" t="s">
        <v>74</v>
      </c>
      <c r="J15" s="83" t="s">
        <v>32</v>
      </c>
      <c r="K15" s="137" t="s">
        <v>33</v>
      </c>
      <c r="L15" s="78" t="s">
        <v>34</v>
      </c>
      <c r="M15" s="83"/>
      <c r="N15" s="6"/>
      <c r="O15" s="6"/>
      <c r="P15" s="6"/>
      <c r="Q15" s="6"/>
      <c r="R15" s="6"/>
      <c r="S15" s="6"/>
      <c r="T15" s="6"/>
      <c r="U15" s="6"/>
      <c r="V15" s="6"/>
      <c r="W15" s="6"/>
      <c r="X15" s="4"/>
      <c r="Y15" s="4"/>
      <c r="Z15" s="4"/>
      <c r="AA15" s="4"/>
      <c r="AB15" s="4"/>
      <c r="AC15" s="4"/>
      <c r="AD15" s="4"/>
      <c r="AE15" s="4"/>
      <c r="AF15" s="4"/>
      <c r="AG15" s="4"/>
    </row>
    <row r="16" spans="1:33" s="2" customFormat="1" ht="25.5" x14ac:dyDescent="0.2">
      <c r="A16" s="124">
        <v>12</v>
      </c>
      <c r="B16" s="138" t="s">
        <v>75</v>
      </c>
      <c r="C16" s="80" t="s">
        <v>36</v>
      </c>
      <c r="D16" s="83" t="s">
        <v>76</v>
      </c>
      <c r="E16" s="78" t="s">
        <v>37</v>
      </c>
      <c r="F16" s="79" t="s">
        <v>77</v>
      </c>
      <c r="G16" s="135">
        <v>43217</v>
      </c>
      <c r="H16" s="135">
        <v>43582</v>
      </c>
      <c r="I16" s="93" t="s">
        <v>78</v>
      </c>
      <c r="J16" s="83" t="s">
        <v>32</v>
      </c>
      <c r="K16" s="137" t="s">
        <v>33</v>
      </c>
      <c r="L16" s="78" t="s">
        <v>34</v>
      </c>
      <c r="M16" s="83"/>
      <c r="N16" s="6"/>
      <c r="O16" s="6"/>
      <c r="P16" s="6"/>
      <c r="Q16" s="6"/>
      <c r="R16" s="6"/>
      <c r="S16" s="6"/>
      <c r="T16" s="6"/>
      <c r="U16" s="6"/>
      <c r="V16" s="6"/>
      <c r="W16" s="6"/>
      <c r="X16" s="4"/>
      <c r="Y16" s="4"/>
      <c r="Z16" s="4"/>
      <c r="AA16" s="4"/>
      <c r="AB16" s="4"/>
      <c r="AC16" s="4"/>
      <c r="AD16" s="4"/>
      <c r="AE16" s="4"/>
      <c r="AF16" s="4"/>
      <c r="AG16" s="4"/>
    </row>
    <row r="17" spans="1:33" s="2" customFormat="1" ht="25.5" x14ac:dyDescent="0.2">
      <c r="A17" s="124">
        <v>13</v>
      </c>
      <c r="B17" s="138" t="s">
        <v>79</v>
      </c>
      <c r="C17" s="146" t="s">
        <v>80</v>
      </c>
      <c r="D17" s="81" t="s">
        <v>81</v>
      </c>
      <c r="E17" s="78" t="s">
        <v>82</v>
      </c>
      <c r="F17" s="147" t="s">
        <v>83</v>
      </c>
      <c r="G17" s="135">
        <v>43217</v>
      </c>
      <c r="H17" s="135">
        <v>43582</v>
      </c>
      <c r="I17" s="93" t="s">
        <v>84</v>
      </c>
      <c r="J17" s="83" t="s">
        <v>32</v>
      </c>
      <c r="K17" s="137" t="s">
        <v>33</v>
      </c>
      <c r="L17" s="78" t="s">
        <v>34</v>
      </c>
      <c r="M17" s="83"/>
      <c r="N17" s="6"/>
      <c r="O17" s="6"/>
      <c r="P17" s="6"/>
      <c r="Q17" s="6"/>
      <c r="R17" s="6"/>
      <c r="S17" s="6"/>
      <c r="T17" s="6"/>
      <c r="U17" s="6"/>
      <c r="V17" s="6"/>
      <c r="W17" s="6"/>
      <c r="X17" s="4"/>
      <c r="Y17" s="4"/>
      <c r="Z17" s="4"/>
      <c r="AA17" s="4"/>
      <c r="AB17" s="4"/>
      <c r="AC17" s="4"/>
      <c r="AD17" s="4"/>
      <c r="AE17" s="4"/>
      <c r="AF17" s="4"/>
      <c r="AG17" s="4"/>
    </row>
    <row r="18" spans="1:33" s="2" customFormat="1" ht="25.5" x14ac:dyDescent="0.2">
      <c r="A18" s="124">
        <v>14</v>
      </c>
      <c r="B18" s="138" t="s">
        <v>85</v>
      </c>
      <c r="C18" s="141" t="s">
        <v>86</v>
      </c>
      <c r="D18" s="83" t="s">
        <v>87</v>
      </c>
      <c r="E18" s="82" t="s">
        <v>88</v>
      </c>
      <c r="F18" s="148" t="s">
        <v>89</v>
      </c>
      <c r="G18" s="135">
        <v>43217</v>
      </c>
      <c r="H18" s="135">
        <v>43582</v>
      </c>
      <c r="I18" s="93" t="s">
        <v>90</v>
      </c>
      <c r="J18" s="83" t="s">
        <v>32</v>
      </c>
      <c r="K18" s="137" t="s">
        <v>33</v>
      </c>
      <c r="L18" s="78" t="s">
        <v>34</v>
      </c>
      <c r="M18" s="83"/>
      <c r="N18" s="6"/>
      <c r="O18" s="6"/>
      <c r="P18" s="6"/>
      <c r="Q18" s="6"/>
      <c r="R18" s="6"/>
      <c r="S18" s="6"/>
      <c r="T18" s="6"/>
      <c r="U18" s="6"/>
      <c r="V18" s="6"/>
      <c r="W18" s="6"/>
      <c r="X18" s="4"/>
      <c r="Y18" s="4"/>
      <c r="Z18" s="4"/>
      <c r="AA18" s="4"/>
      <c r="AB18" s="4"/>
      <c r="AC18" s="4"/>
      <c r="AD18" s="4"/>
      <c r="AE18" s="4"/>
      <c r="AF18" s="4"/>
      <c r="AG18" s="4"/>
    </row>
    <row r="19" spans="1:33" s="2" customFormat="1" ht="25.5" x14ac:dyDescent="0.2">
      <c r="A19" s="124">
        <v>15</v>
      </c>
      <c r="B19" s="138" t="s">
        <v>91</v>
      </c>
      <c r="C19" s="141" t="s">
        <v>80</v>
      </c>
      <c r="D19" s="81" t="s">
        <v>81</v>
      </c>
      <c r="E19" s="82" t="s">
        <v>92</v>
      </c>
      <c r="F19" s="79" t="s">
        <v>93</v>
      </c>
      <c r="G19" s="135">
        <v>43217</v>
      </c>
      <c r="H19" s="135">
        <v>43582</v>
      </c>
      <c r="I19" s="93" t="s">
        <v>94</v>
      </c>
      <c r="J19" s="83" t="s">
        <v>32</v>
      </c>
      <c r="K19" s="137" t="s">
        <v>33</v>
      </c>
      <c r="L19" s="78" t="s">
        <v>34</v>
      </c>
      <c r="M19" s="83"/>
      <c r="N19" s="6"/>
      <c r="O19" s="6"/>
      <c r="P19" s="6"/>
      <c r="Q19" s="6"/>
      <c r="R19" s="6"/>
      <c r="S19" s="6"/>
      <c r="T19" s="6"/>
      <c r="U19" s="6"/>
      <c r="V19" s="6"/>
      <c r="W19" s="6"/>
      <c r="X19" s="4"/>
      <c r="Y19" s="4"/>
      <c r="Z19" s="4"/>
      <c r="AA19" s="4"/>
      <c r="AB19" s="4"/>
      <c r="AC19" s="4"/>
      <c r="AD19" s="4"/>
      <c r="AE19" s="4"/>
      <c r="AF19" s="4"/>
      <c r="AG19" s="4"/>
    </row>
    <row r="20" spans="1:33" s="2" customFormat="1" ht="25.5" x14ac:dyDescent="0.2">
      <c r="A20" s="124">
        <v>16</v>
      </c>
      <c r="B20" s="138" t="s">
        <v>95</v>
      </c>
      <c r="C20" s="141" t="s">
        <v>80</v>
      </c>
      <c r="D20" s="81" t="s">
        <v>81</v>
      </c>
      <c r="E20" s="82" t="s">
        <v>92</v>
      </c>
      <c r="F20" s="79" t="s">
        <v>96</v>
      </c>
      <c r="G20" s="135">
        <v>43217</v>
      </c>
      <c r="H20" s="135">
        <v>43582</v>
      </c>
      <c r="I20" s="93" t="s">
        <v>97</v>
      </c>
      <c r="J20" s="83" t="s">
        <v>32</v>
      </c>
      <c r="K20" s="137" t="s">
        <v>33</v>
      </c>
      <c r="L20" s="78" t="s">
        <v>34</v>
      </c>
      <c r="M20" s="83"/>
      <c r="N20" s="6"/>
      <c r="O20" s="6"/>
      <c r="P20" s="6"/>
      <c r="Q20" s="6"/>
      <c r="R20" s="6"/>
      <c r="S20" s="6"/>
      <c r="T20" s="6"/>
      <c r="U20" s="6"/>
      <c r="V20" s="6"/>
      <c r="W20" s="6"/>
      <c r="X20" s="4"/>
      <c r="Y20" s="4"/>
      <c r="Z20" s="4"/>
      <c r="AA20" s="4"/>
      <c r="AB20" s="4"/>
      <c r="AC20" s="4"/>
      <c r="AD20" s="4"/>
      <c r="AE20" s="4"/>
      <c r="AF20" s="4"/>
      <c r="AG20" s="4"/>
    </row>
    <row r="21" spans="1:33" s="2" customFormat="1" ht="25.5" x14ac:dyDescent="0.2">
      <c r="A21" s="124">
        <v>17</v>
      </c>
      <c r="B21" s="138" t="s">
        <v>98</v>
      </c>
      <c r="C21" s="141" t="s">
        <v>80</v>
      </c>
      <c r="D21" s="81" t="s">
        <v>81</v>
      </c>
      <c r="E21" s="82" t="s">
        <v>99</v>
      </c>
      <c r="F21" s="147" t="s">
        <v>100</v>
      </c>
      <c r="G21" s="135">
        <v>43217</v>
      </c>
      <c r="H21" s="135">
        <v>43582</v>
      </c>
      <c r="I21" s="93" t="s">
        <v>101</v>
      </c>
      <c r="J21" s="83" t="s">
        <v>32</v>
      </c>
      <c r="K21" s="137" t="s">
        <v>33</v>
      </c>
      <c r="L21" s="78" t="s">
        <v>34</v>
      </c>
      <c r="M21" s="83"/>
      <c r="N21" s="6"/>
      <c r="O21" s="6"/>
      <c r="P21" s="6"/>
      <c r="Q21" s="6"/>
      <c r="R21" s="6"/>
      <c r="S21" s="6"/>
      <c r="T21" s="6"/>
      <c r="U21" s="6"/>
      <c r="V21" s="6"/>
      <c r="W21" s="6"/>
      <c r="X21" s="4"/>
      <c r="Y21" s="4"/>
      <c r="Z21" s="4"/>
      <c r="AA21" s="4"/>
      <c r="AB21" s="4"/>
      <c r="AC21" s="4"/>
      <c r="AD21" s="4"/>
      <c r="AE21" s="4"/>
      <c r="AF21" s="4"/>
      <c r="AG21" s="4"/>
    </row>
    <row r="22" spans="1:33" s="2" customFormat="1" ht="25.5" x14ac:dyDescent="0.2">
      <c r="A22" s="124">
        <v>18</v>
      </c>
      <c r="B22" s="138" t="s">
        <v>102</v>
      </c>
      <c r="C22" s="141" t="s">
        <v>80</v>
      </c>
      <c r="D22" s="81" t="s">
        <v>81</v>
      </c>
      <c r="E22" s="82" t="s">
        <v>99</v>
      </c>
      <c r="F22" s="79" t="s">
        <v>103</v>
      </c>
      <c r="G22" s="135">
        <v>43217</v>
      </c>
      <c r="H22" s="135">
        <v>43582</v>
      </c>
      <c r="I22" s="93" t="s">
        <v>104</v>
      </c>
      <c r="J22" s="83" t="s">
        <v>32</v>
      </c>
      <c r="K22" s="137" t="s">
        <v>33</v>
      </c>
      <c r="L22" s="78" t="s">
        <v>34</v>
      </c>
      <c r="M22" s="83"/>
      <c r="N22" s="6"/>
      <c r="O22" s="6"/>
      <c r="P22" s="6"/>
      <c r="Q22" s="6"/>
      <c r="R22" s="6"/>
      <c r="S22" s="6"/>
      <c r="T22" s="6"/>
      <c r="U22" s="6"/>
      <c r="V22" s="6"/>
      <c r="W22" s="6"/>
      <c r="X22" s="4"/>
      <c r="Y22" s="4"/>
      <c r="Z22" s="4"/>
      <c r="AA22" s="4"/>
      <c r="AB22" s="4"/>
      <c r="AC22" s="4"/>
      <c r="AD22" s="4"/>
      <c r="AE22" s="4"/>
      <c r="AF22" s="4"/>
      <c r="AG22" s="4"/>
    </row>
    <row r="23" spans="1:33" s="2" customFormat="1" ht="25.5" x14ac:dyDescent="0.2">
      <c r="A23" s="124">
        <v>19</v>
      </c>
      <c r="B23" s="138" t="s">
        <v>105</v>
      </c>
      <c r="C23" s="141" t="s">
        <v>80</v>
      </c>
      <c r="D23" s="81" t="s">
        <v>81</v>
      </c>
      <c r="E23" s="82" t="s">
        <v>99</v>
      </c>
      <c r="F23" s="79" t="s">
        <v>106</v>
      </c>
      <c r="G23" s="135">
        <v>43217</v>
      </c>
      <c r="H23" s="135">
        <v>43582</v>
      </c>
      <c r="I23" s="93" t="s">
        <v>107</v>
      </c>
      <c r="J23" s="83" t="s">
        <v>32</v>
      </c>
      <c r="K23" s="137" t="s">
        <v>33</v>
      </c>
      <c r="L23" s="78" t="s">
        <v>34</v>
      </c>
      <c r="M23" s="83"/>
      <c r="N23" s="6"/>
      <c r="O23" s="6"/>
      <c r="P23" s="6"/>
      <c r="Q23" s="6"/>
      <c r="R23" s="6"/>
      <c r="S23" s="6"/>
      <c r="T23" s="6"/>
      <c r="U23" s="6"/>
      <c r="V23" s="6"/>
      <c r="W23" s="6"/>
      <c r="X23" s="4"/>
      <c r="Y23" s="4"/>
      <c r="Z23" s="4"/>
      <c r="AA23" s="4"/>
      <c r="AB23" s="4"/>
      <c r="AC23" s="4"/>
      <c r="AD23" s="4"/>
      <c r="AE23" s="4"/>
      <c r="AF23" s="4"/>
      <c r="AG23" s="4"/>
    </row>
    <row r="24" spans="1:33" s="2" customFormat="1" ht="25.5" x14ac:dyDescent="0.2">
      <c r="A24" s="124">
        <v>20</v>
      </c>
      <c r="B24" s="138" t="s">
        <v>108</v>
      </c>
      <c r="C24" s="98" t="s">
        <v>51</v>
      </c>
      <c r="D24" s="83" t="s">
        <v>109</v>
      </c>
      <c r="E24" s="82" t="s">
        <v>110</v>
      </c>
      <c r="F24" s="79" t="s">
        <v>111</v>
      </c>
      <c r="G24" s="135">
        <v>43217</v>
      </c>
      <c r="H24" s="135">
        <v>43582</v>
      </c>
      <c r="I24" s="93" t="s">
        <v>112</v>
      </c>
      <c r="J24" s="83" t="s">
        <v>32</v>
      </c>
      <c r="K24" s="137" t="s">
        <v>33</v>
      </c>
      <c r="L24" s="78" t="s">
        <v>34</v>
      </c>
      <c r="M24" s="83"/>
      <c r="N24" s="6"/>
      <c r="O24" s="6"/>
      <c r="P24" s="6"/>
      <c r="Q24" s="6"/>
      <c r="R24" s="6"/>
      <c r="S24" s="6"/>
      <c r="T24" s="6"/>
      <c r="U24" s="6"/>
      <c r="V24" s="6"/>
      <c r="W24" s="6"/>
      <c r="X24" s="4"/>
      <c r="Y24" s="4"/>
      <c r="Z24" s="4"/>
      <c r="AA24" s="4"/>
      <c r="AB24" s="4"/>
      <c r="AC24" s="4"/>
      <c r="AD24" s="4"/>
      <c r="AE24" s="4"/>
      <c r="AF24" s="4"/>
      <c r="AG24" s="4"/>
    </row>
    <row r="25" spans="1:33" s="2" customFormat="1" ht="25.5" x14ac:dyDescent="0.2">
      <c r="A25" s="124">
        <v>21</v>
      </c>
      <c r="B25" s="133" t="s">
        <v>113</v>
      </c>
      <c r="C25" s="141" t="s">
        <v>80</v>
      </c>
      <c r="D25" s="81" t="s">
        <v>81</v>
      </c>
      <c r="E25" s="82" t="s">
        <v>92</v>
      </c>
      <c r="F25" s="84" t="s">
        <v>114</v>
      </c>
      <c r="G25" s="135">
        <v>43217</v>
      </c>
      <c r="H25" s="135">
        <v>43582</v>
      </c>
      <c r="I25" s="85" t="s">
        <v>115</v>
      </c>
      <c r="J25" s="83" t="s">
        <v>32</v>
      </c>
      <c r="K25" s="137" t="s">
        <v>33</v>
      </c>
      <c r="L25" s="78" t="s">
        <v>34</v>
      </c>
      <c r="M25" s="83"/>
      <c r="N25" s="6"/>
      <c r="O25" s="6"/>
      <c r="P25" s="6"/>
      <c r="Q25" s="6"/>
      <c r="R25" s="6"/>
      <c r="S25" s="6"/>
      <c r="T25" s="6"/>
      <c r="U25" s="6"/>
      <c r="V25" s="6"/>
      <c r="W25" s="6"/>
      <c r="X25" s="4"/>
      <c r="Y25" s="4"/>
      <c r="Z25" s="4"/>
      <c r="AA25" s="4"/>
      <c r="AB25" s="4"/>
      <c r="AC25" s="4"/>
      <c r="AD25" s="4"/>
      <c r="AE25" s="4"/>
      <c r="AF25" s="4"/>
      <c r="AG25" s="4"/>
    </row>
    <row r="26" spans="1:33" s="2" customFormat="1" ht="25.5" x14ac:dyDescent="0.2">
      <c r="A26" s="124">
        <v>22</v>
      </c>
      <c r="B26" s="133" t="s">
        <v>116</v>
      </c>
      <c r="C26" s="149" t="s">
        <v>80</v>
      </c>
      <c r="D26" s="81" t="s">
        <v>81</v>
      </c>
      <c r="E26" s="82" t="s">
        <v>92</v>
      </c>
      <c r="F26" s="84" t="s">
        <v>117</v>
      </c>
      <c r="G26" s="135">
        <v>43217</v>
      </c>
      <c r="H26" s="135">
        <v>43582</v>
      </c>
      <c r="I26" s="85" t="s">
        <v>118</v>
      </c>
      <c r="J26" s="83" t="s">
        <v>32</v>
      </c>
      <c r="K26" s="137" t="s">
        <v>33</v>
      </c>
      <c r="L26" s="78" t="s">
        <v>34</v>
      </c>
      <c r="M26" s="83"/>
      <c r="N26" s="6"/>
      <c r="O26" s="6"/>
      <c r="P26" s="6"/>
      <c r="Q26" s="6"/>
      <c r="R26" s="6"/>
      <c r="S26" s="6"/>
      <c r="T26" s="6"/>
      <c r="U26" s="6"/>
      <c r="V26" s="6"/>
      <c r="W26" s="6"/>
      <c r="X26" s="4"/>
      <c r="Y26" s="4"/>
      <c r="Z26" s="4"/>
      <c r="AA26" s="4"/>
      <c r="AB26" s="4"/>
      <c r="AC26" s="4"/>
      <c r="AD26" s="4"/>
      <c r="AE26" s="4"/>
      <c r="AF26" s="4"/>
      <c r="AG26" s="4"/>
    </row>
    <row r="27" spans="1:33" s="2" customFormat="1" ht="25.5" x14ac:dyDescent="0.2">
      <c r="A27" s="124">
        <v>23</v>
      </c>
      <c r="B27" s="150" t="s">
        <v>119</v>
      </c>
      <c r="C27" s="141" t="s">
        <v>44</v>
      </c>
      <c r="D27" s="81" t="s">
        <v>45</v>
      </c>
      <c r="E27" s="86" t="s">
        <v>46</v>
      </c>
      <c r="F27" s="79" t="s">
        <v>120</v>
      </c>
      <c r="G27" s="135">
        <v>43217</v>
      </c>
      <c r="H27" s="135">
        <v>43582</v>
      </c>
      <c r="I27" s="93" t="s">
        <v>121</v>
      </c>
      <c r="J27" s="83" t="s">
        <v>32</v>
      </c>
      <c r="K27" s="137" t="s">
        <v>33</v>
      </c>
      <c r="L27" s="78" t="s">
        <v>34</v>
      </c>
      <c r="M27" s="83"/>
      <c r="N27" s="6"/>
      <c r="O27" s="6"/>
      <c r="P27" s="6"/>
      <c r="Q27" s="6"/>
      <c r="R27" s="6"/>
      <c r="S27" s="6"/>
      <c r="T27" s="6"/>
      <c r="U27" s="6"/>
      <c r="V27" s="6"/>
      <c r="W27" s="6"/>
      <c r="X27" s="4"/>
      <c r="Y27" s="4"/>
      <c r="Z27" s="4"/>
      <c r="AA27" s="4"/>
      <c r="AB27" s="4"/>
      <c r="AC27" s="4"/>
      <c r="AD27" s="4"/>
      <c r="AE27" s="4"/>
      <c r="AF27" s="4"/>
      <c r="AG27" s="4"/>
    </row>
    <row r="28" spans="1:33" s="2" customFormat="1" ht="25.5" x14ac:dyDescent="0.2">
      <c r="A28" s="124">
        <v>24</v>
      </c>
      <c r="B28" s="150" t="s">
        <v>122</v>
      </c>
      <c r="C28" s="98" t="s">
        <v>51</v>
      </c>
      <c r="D28" s="83" t="s">
        <v>109</v>
      </c>
      <c r="E28" s="82" t="s">
        <v>110</v>
      </c>
      <c r="F28" s="87" t="s">
        <v>123</v>
      </c>
      <c r="G28" s="135">
        <v>43217</v>
      </c>
      <c r="H28" s="135">
        <v>43582</v>
      </c>
      <c r="I28" s="85" t="s">
        <v>124</v>
      </c>
      <c r="J28" s="83" t="s">
        <v>32</v>
      </c>
      <c r="K28" s="137" t="s">
        <v>33</v>
      </c>
      <c r="L28" s="78" t="s">
        <v>34</v>
      </c>
      <c r="M28" s="83"/>
      <c r="N28" s="6"/>
      <c r="O28" s="6"/>
      <c r="P28" s="6"/>
      <c r="Q28" s="6"/>
      <c r="R28" s="6"/>
      <c r="S28" s="6"/>
      <c r="T28" s="6"/>
      <c r="U28" s="6"/>
      <c r="V28" s="6"/>
      <c r="W28" s="6"/>
      <c r="X28" s="4"/>
      <c r="Y28" s="4"/>
      <c r="Z28" s="4"/>
      <c r="AA28" s="4"/>
      <c r="AB28" s="4"/>
      <c r="AC28" s="4"/>
      <c r="AD28" s="4"/>
      <c r="AE28" s="4"/>
      <c r="AF28" s="4"/>
      <c r="AG28" s="4"/>
    </row>
    <row r="29" spans="1:33" s="2" customFormat="1" ht="25.5" x14ac:dyDescent="0.2">
      <c r="A29" s="124">
        <v>25</v>
      </c>
      <c r="B29" s="150" t="s">
        <v>125</v>
      </c>
      <c r="C29" s="141" t="s">
        <v>86</v>
      </c>
      <c r="D29" s="83" t="s">
        <v>87</v>
      </c>
      <c r="E29" s="86" t="s">
        <v>88</v>
      </c>
      <c r="F29" s="84" t="s">
        <v>126</v>
      </c>
      <c r="G29" s="135">
        <v>43217</v>
      </c>
      <c r="H29" s="135">
        <v>43582</v>
      </c>
      <c r="I29" s="85" t="s">
        <v>127</v>
      </c>
      <c r="J29" s="83" t="s">
        <v>32</v>
      </c>
      <c r="K29" s="137" t="s">
        <v>33</v>
      </c>
      <c r="L29" s="78" t="s">
        <v>34</v>
      </c>
      <c r="M29" s="83"/>
      <c r="N29" s="6"/>
      <c r="O29" s="6"/>
      <c r="P29" s="6"/>
      <c r="Q29" s="6"/>
      <c r="R29" s="6"/>
      <c r="S29" s="6"/>
      <c r="T29" s="6"/>
      <c r="U29" s="6"/>
      <c r="V29" s="6"/>
      <c r="W29" s="6"/>
      <c r="X29" s="4"/>
      <c r="Y29" s="4"/>
      <c r="Z29" s="4"/>
      <c r="AA29" s="4"/>
      <c r="AB29" s="4"/>
      <c r="AC29" s="4"/>
      <c r="AD29" s="4"/>
      <c r="AE29" s="4"/>
      <c r="AF29" s="4"/>
      <c r="AG29" s="4"/>
    </row>
    <row r="30" spans="1:33" s="2" customFormat="1" ht="25.5" x14ac:dyDescent="0.2">
      <c r="A30" s="124">
        <v>26</v>
      </c>
      <c r="B30" s="133" t="s">
        <v>128</v>
      </c>
      <c r="C30" s="149" t="s">
        <v>86</v>
      </c>
      <c r="D30" s="83" t="s">
        <v>87</v>
      </c>
      <c r="E30" s="82" t="s">
        <v>88</v>
      </c>
      <c r="F30" s="84" t="s">
        <v>129</v>
      </c>
      <c r="G30" s="135">
        <v>43217</v>
      </c>
      <c r="H30" s="135">
        <v>43582</v>
      </c>
      <c r="I30" s="85" t="s">
        <v>130</v>
      </c>
      <c r="J30" s="83" t="s">
        <v>32</v>
      </c>
      <c r="K30" s="137" t="s">
        <v>33</v>
      </c>
      <c r="L30" s="78" t="s">
        <v>34</v>
      </c>
      <c r="M30" s="83"/>
      <c r="N30" s="6"/>
      <c r="O30" s="6"/>
      <c r="P30" s="6"/>
      <c r="Q30" s="6"/>
      <c r="R30" s="6"/>
      <c r="S30" s="6"/>
      <c r="T30" s="6"/>
      <c r="U30" s="6"/>
      <c r="V30" s="6"/>
      <c r="W30" s="6"/>
      <c r="X30" s="4"/>
      <c r="Y30" s="4"/>
      <c r="Z30" s="4"/>
      <c r="AA30" s="4"/>
      <c r="AB30" s="4"/>
      <c r="AC30" s="4"/>
      <c r="AD30" s="4"/>
      <c r="AE30" s="4"/>
      <c r="AF30" s="4"/>
      <c r="AG30" s="4"/>
    </row>
    <row r="31" spans="1:33" s="2" customFormat="1" ht="25.5" x14ac:dyDescent="0.2">
      <c r="A31" s="124">
        <v>27</v>
      </c>
      <c r="B31" s="133" t="s">
        <v>131</v>
      </c>
      <c r="C31" s="151" t="s">
        <v>80</v>
      </c>
      <c r="D31" s="81" t="s">
        <v>81</v>
      </c>
      <c r="E31" s="82" t="s">
        <v>99</v>
      </c>
      <c r="F31" s="84" t="s">
        <v>132</v>
      </c>
      <c r="G31" s="135">
        <v>43217</v>
      </c>
      <c r="H31" s="135">
        <v>43582</v>
      </c>
      <c r="I31" s="85" t="s">
        <v>133</v>
      </c>
      <c r="J31" s="83" t="s">
        <v>32</v>
      </c>
      <c r="K31" s="137" t="s">
        <v>33</v>
      </c>
      <c r="L31" s="78" t="s">
        <v>34</v>
      </c>
      <c r="M31" s="83"/>
      <c r="N31" s="6"/>
      <c r="O31" s="6"/>
      <c r="P31" s="6"/>
      <c r="Q31" s="6"/>
      <c r="R31" s="6"/>
      <c r="S31" s="6"/>
      <c r="T31" s="6"/>
      <c r="U31" s="6"/>
      <c r="V31" s="6"/>
      <c r="W31" s="6"/>
      <c r="X31" s="4"/>
      <c r="Y31" s="4"/>
      <c r="Z31" s="4"/>
      <c r="AA31" s="4"/>
      <c r="AB31" s="4"/>
      <c r="AC31" s="4"/>
      <c r="AD31" s="4"/>
      <c r="AE31" s="4"/>
      <c r="AF31" s="4"/>
      <c r="AG31" s="4"/>
    </row>
    <row r="32" spans="1:33" s="2" customFormat="1" ht="25.5" x14ac:dyDescent="0.2">
      <c r="A32" s="124">
        <v>28</v>
      </c>
      <c r="B32" s="133" t="s">
        <v>134</v>
      </c>
      <c r="C32" s="151" t="s">
        <v>80</v>
      </c>
      <c r="D32" s="81" t="s">
        <v>81</v>
      </c>
      <c r="E32" s="82" t="s">
        <v>99</v>
      </c>
      <c r="F32" s="87" t="s">
        <v>135</v>
      </c>
      <c r="G32" s="135">
        <v>43217</v>
      </c>
      <c r="H32" s="135">
        <v>43582</v>
      </c>
      <c r="I32" s="85" t="s">
        <v>136</v>
      </c>
      <c r="J32" s="83" t="s">
        <v>32</v>
      </c>
      <c r="K32" s="137" t="s">
        <v>33</v>
      </c>
      <c r="L32" s="78" t="s">
        <v>34</v>
      </c>
      <c r="M32" s="83"/>
      <c r="N32" s="6"/>
      <c r="O32" s="6"/>
      <c r="P32" s="6"/>
      <c r="Q32" s="6"/>
      <c r="R32" s="6"/>
      <c r="S32" s="6"/>
      <c r="T32" s="6"/>
      <c r="U32" s="6"/>
      <c r="V32" s="6"/>
      <c r="W32" s="6"/>
      <c r="X32" s="4"/>
      <c r="Y32" s="4"/>
      <c r="Z32" s="4"/>
      <c r="AA32" s="4"/>
      <c r="AB32" s="4"/>
      <c r="AC32" s="4"/>
      <c r="AD32" s="4"/>
      <c r="AE32" s="4"/>
      <c r="AF32" s="4"/>
      <c r="AG32" s="4"/>
    </row>
    <row r="33" spans="1:33" s="2" customFormat="1" ht="25.5" x14ac:dyDescent="0.2">
      <c r="A33" s="124">
        <v>29</v>
      </c>
      <c r="B33" s="133" t="s">
        <v>137</v>
      </c>
      <c r="C33" s="151" t="s">
        <v>80</v>
      </c>
      <c r="D33" s="81" t="s">
        <v>81</v>
      </c>
      <c r="E33" s="82" t="s">
        <v>99</v>
      </c>
      <c r="F33" s="87" t="s">
        <v>138</v>
      </c>
      <c r="G33" s="135">
        <v>43217</v>
      </c>
      <c r="H33" s="135">
        <v>43582</v>
      </c>
      <c r="I33" s="93" t="s">
        <v>139</v>
      </c>
      <c r="J33" s="83" t="s">
        <v>32</v>
      </c>
      <c r="K33" s="137" t="s">
        <v>33</v>
      </c>
      <c r="L33" s="78" t="s">
        <v>34</v>
      </c>
      <c r="M33" s="83"/>
      <c r="N33" s="6"/>
      <c r="O33" s="6"/>
      <c r="P33" s="6"/>
      <c r="Q33" s="6"/>
      <c r="R33" s="6"/>
      <c r="S33" s="6"/>
      <c r="T33" s="6"/>
      <c r="U33" s="6"/>
      <c r="V33" s="6"/>
      <c r="W33" s="6"/>
      <c r="X33" s="4"/>
      <c r="Y33" s="4"/>
      <c r="Z33" s="4"/>
      <c r="AA33" s="4"/>
      <c r="AB33" s="4"/>
      <c r="AC33" s="4"/>
      <c r="AD33" s="4"/>
      <c r="AE33" s="4"/>
      <c r="AF33" s="4"/>
      <c r="AG33" s="4"/>
    </row>
    <row r="34" spans="1:33" s="2" customFormat="1" ht="25.5" x14ac:dyDescent="0.2">
      <c r="A34" s="124">
        <v>30</v>
      </c>
      <c r="B34" s="133" t="s">
        <v>140</v>
      </c>
      <c r="C34" s="151" t="s">
        <v>80</v>
      </c>
      <c r="D34" s="81" t="s">
        <v>81</v>
      </c>
      <c r="E34" s="82" t="s">
        <v>99</v>
      </c>
      <c r="F34" s="87" t="s">
        <v>141</v>
      </c>
      <c r="G34" s="135">
        <v>43217</v>
      </c>
      <c r="H34" s="135">
        <v>43582</v>
      </c>
      <c r="I34" s="93" t="s">
        <v>142</v>
      </c>
      <c r="J34" s="83" t="s">
        <v>32</v>
      </c>
      <c r="K34" s="137" t="s">
        <v>33</v>
      </c>
      <c r="L34" s="78" t="s">
        <v>34</v>
      </c>
      <c r="M34" s="83"/>
      <c r="N34" s="6"/>
      <c r="O34" s="6"/>
      <c r="P34" s="6"/>
      <c r="Q34" s="6"/>
      <c r="R34" s="6"/>
      <c r="S34" s="6"/>
      <c r="T34" s="6"/>
      <c r="U34" s="6"/>
      <c r="V34" s="6"/>
      <c r="W34" s="6"/>
      <c r="X34" s="4"/>
      <c r="Y34" s="4"/>
      <c r="Z34" s="4"/>
      <c r="AA34" s="4"/>
      <c r="AB34" s="4"/>
      <c r="AC34" s="4"/>
      <c r="AD34" s="4"/>
      <c r="AE34" s="4"/>
      <c r="AF34" s="4"/>
      <c r="AG34" s="4"/>
    </row>
    <row r="35" spans="1:33" s="2" customFormat="1" ht="38.25" x14ac:dyDescent="0.2">
      <c r="A35" s="124">
        <v>31</v>
      </c>
      <c r="B35" s="150" t="s">
        <v>143</v>
      </c>
      <c r="C35" s="134" t="s">
        <v>144</v>
      </c>
      <c r="D35" s="81" t="s">
        <v>45</v>
      </c>
      <c r="E35" s="88" t="s">
        <v>29</v>
      </c>
      <c r="F35" s="79" t="s">
        <v>145</v>
      </c>
      <c r="G35" s="135">
        <v>43220</v>
      </c>
      <c r="H35" s="135">
        <v>43585</v>
      </c>
      <c r="I35" s="85" t="s">
        <v>146</v>
      </c>
      <c r="J35" s="83" t="s">
        <v>32</v>
      </c>
      <c r="K35" s="137" t="s">
        <v>33</v>
      </c>
      <c r="L35" s="78" t="s">
        <v>34</v>
      </c>
      <c r="M35" s="83"/>
      <c r="N35" s="6"/>
      <c r="O35" s="6"/>
      <c r="P35" s="6"/>
      <c r="Q35" s="6"/>
      <c r="R35" s="6"/>
      <c r="S35" s="6"/>
      <c r="T35" s="6"/>
      <c r="U35" s="6"/>
      <c r="V35" s="6"/>
      <c r="W35" s="6"/>
      <c r="X35" s="4"/>
      <c r="Y35" s="4"/>
      <c r="Z35" s="4"/>
      <c r="AA35" s="4"/>
      <c r="AB35" s="4"/>
      <c r="AC35" s="4"/>
      <c r="AD35" s="4"/>
      <c r="AE35" s="4"/>
      <c r="AF35" s="4"/>
      <c r="AG35" s="4"/>
    </row>
    <row r="36" spans="1:33" s="2" customFormat="1" ht="25.5" x14ac:dyDescent="0.2">
      <c r="A36" s="124">
        <v>32</v>
      </c>
      <c r="B36" s="150" t="s">
        <v>147</v>
      </c>
      <c r="C36" s="141" t="s">
        <v>148</v>
      </c>
      <c r="D36" s="83" t="s">
        <v>149</v>
      </c>
      <c r="E36" s="88">
        <v>6314</v>
      </c>
      <c r="F36" s="83">
        <v>63140009193</v>
      </c>
      <c r="G36" s="135">
        <v>43220</v>
      </c>
      <c r="H36" s="135">
        <v>43585</v>
      </c>
      <c r="I36" s="89" t="s">
        <v>150</v>
      </c>
      <c r="J36" s="83" t="s">
        <v>32</v>
      </c>
      <c r="K36" s="137" t="s">
        <v>33</v>
      </c>
      <c r="L36" s="78" t="s">
        <v>34</v>
      </c>
      <c r="M36" s="83"/>
      <c r="N36" s="6"/>
      <c r="O36" s="6"/>
      <c r="P36" s="6"/>
      <c r="Q36" s="6"/>
      <c r="R36" s="6"/>
      <c r="S36" s="6"/>
      <c r="T36" s="6"/>
      <c r="U36" s="6"/>
      <c r="V36" s="6"/>
      <c r="W36" s="6"/>
      <c r="X36" s="4"/>
      <c r="Y36" s="4"/>
      <c r="Z36" s="4"/>
      <c r="AA36" s="4"/>
      <c r="AB36" s="4"/>
      <c r="AC36" s="4"/>
      <c r="AD36" s="4"/>
      <c r="AE36" s="4"/>
      <c r="AF36" s="4"/>
      <c r="AG36" s="4"/>
    </row>
    <row r="37" spans="1:33" s="2" customFormat="1" ht="25.5" x14ac:dyDescent="0.2">
      <c r="A37" s="124">
        <v>33</v>
      </c>
      <c r="B37" s="150" t="s">
        <v>151</v>
      </c>
      <c r="C37" s="141" t="s">
        <v>152</v>
      </c>
      <c r="D37" s="83" t="s">
        <v>149</v>
      </c>
      <c r="E37" s="90">
        <v>63103</v>
      </c>
      <c r="F37" s="91">
        <v>631030017022</v>
      </c>
      <c r="G37" s="135">
        <v>43220</v>
      </c>
      <c r="H37" s="135">
        <v>43585</v>
      </c>
      <c r="I37" s="85" t="s">
        <v>153</v>
      </c>
      <c r="J37" s="83" t="s">
        <v>32</v>
      </c>
      <c r="K37" s="137" t="s">
        <v>33</v>
      </c>
      <c r="L37" s="78" t="s">
        <v>34</v>
      </c>
      <c r="M37" s="83"/>
      <c r="N37" s="6"/>
      <c r="O37" s="6"/>
      <c r="P37" s="6"/>
      <c r="Q37" s="6"/>
      <c r="R37" s="6"/>
      <c r="S37" s="6"/>
      <c r="T37" s="6"/>
      <c r="U37" s="6"/>
      <c r="V37" s="6"/>
      <c r="W37" s="6"/>
      <c r="X37" s="4"/>
      <c r="Y37" s="4"/>
      <c r="Z37" s="4"/>
      <c r="AA37" s="4"/>
      <c r="AB37" s="4"/>
      <c r="AC37" s="4"/>
      <c r="AD37" s="4"/>
      <c r="AE37" s="4"/>
      <c r="AF37" s="4"/>
      <c r="AG37" s="4"/>
    </row>
    <row r="38" spans="1:33" s="2" customFormat="1" ht="25.5" x14ac:dyDescent="0.2">
      <c r="A38" s="124">
        <v>34</v>
      </c>
      <c r="B38" s="150" t="s">
        <v>154</v>
      </c>
      <c r="C38" s="141" t="s">
        <v>152</v>
      </c>
      <c r="D38" s="83" t="s">
        <v>149</v>
      </c>
      <c r="E38" s="92">
        <v>63103</v>
      </c>
      <c r="F38" s="91">
        <v>631030017023</v>
      </c>
      <c r="G38" s="135">
        <v>43220</v>
      </c>
      <c r="H38" s="135">
        <v>43585</v>
      </c>
      <c r="I38" s="85" t="s">
        <v>155</v>
      </c>
      <c r="J38" s="83" t="s">
        <v>32</v>
      </c>
      <c r="K38" s="137" t="s">
        <v>33</v>
      </c>
      <c r="L38" s="78" t="s">
        <v>34</v>
      </c>
      <c r="M38" s="83"/>
      <c r="N38" s="6"/>
      <c r="O38" s="6"/>
      <c r="P38" s="6"/>
      <c r="Q38" s="6"/>
      <c r="R38" s="6"/>
      <c r="S38" s="6"/>
      <c r="T38" s="6"/>
      <c r="U38" s="6"/>
      <c r="V38" s="6"/>
      <c r="W38" s="6"/>
      <c r="X38" s="4"/>
      <c r="Y38" s="4"/>
      <c r="Z38" s="4"/>
      <c r="AA38" s="4"/>
      <c r="AB38" s="4"/>
      <c r="AC38" s="4"/>
      <c r="AD38" s="4"/>
      <c r="AE38" s="4"/>
      <c r="AF38" s="4"/>
      <c r="AG38" s="4"/>
    </row>
    <row r="39" spans="1:33" s="2" customFormat="1" ht="25.5" x14ac:dyDescent="0.2">
      <c r="A39" s="124">
        <v>35</v>
      </c>
      <c r="B39" s="150" t="s">
        <v>156</v>
      </c>
      <c r="C39" s="141" t="s">
        <v>152</v>
      </c>
      <c r="D39" s="83" t="s">
        <v>149</v>
      </c>
      <c r="E39" s="92">
        <v>63103</v>
      </c>
      <c r="F39" s="91">
        <v>631030017030</v>
      </c>
      <c r="G39" s="135">
        <v>43220</v>
      </c>
      <c r="H39" s="135">
        <v>43585</v>
      </c>
      <c r="I39" s="85" t="s">
        <v>157</v>
      </c>
      <c r="J39" s="83" t="s">
        <v>32</v>
      </c>
      <c r="K39" s="137" t="s">
        <v>33</v>
      </c>
      <c r="L39" s="78" t="s">
        <v>34</v>
      </c>
      <c r="M39" s="83"/>
      <c r="N39" s="6"/>
      <c r="O39" s="6"/>
      <c r="P39" s="6"/>
      <c r="Q39" s="6"/>
      <c r="R39" s="6"/>
      <c r="S39" s="6"/>
      <c r="T39" s="6"/>
      <c r="U39" s="6"/>
      <c r="V39" s="6"/>
      <c r="W39" s="6"/>
      <c r="X39" s="4"/>
      <c r="Y39" s="4"/>
      <c r="Z39" s="4"/>
      <c r="AA39" s="4"/>
      <c r="AB39" s="4"/>
      <c r="AC39" s="4"/>
      <c r="AD39" s="4"/>
      <c r="AE39" s="4"/>
      <c r="AF39" s="4"/>
      <c r="AG39" s="4"/>
    </row>
    <row r="40" spans="1:33" s="2" customFormat="1" ht="25.5" x14ac:dyDescent="0.2">
      <c r="A40" s="124">
        <v>36</v>
      </c>
      <c r="B40" s="133" t="s">
        <v>158</v>
      </c>
      <c r="C40" s="151" t="s">
        <v>152</v>
      </c>
      <c r="D40" s="83" t="s">
        <v>149</v>
      </c>
      <c r="E40" s="90">
        <v>63103</v>
      </c>
      <c r="F40" s="91">
        <v>631030017042</v>
      </c>
      <c r="G40" s="135">
        <v>43220</v>
      </c>
      <c r="H40" s="135">
        <v>43585</v>
      </c>
      <c r="I40" s="85" t="s">
        <v>159</v>
      </c>
      <c r="J40" s="83" t="s">
        <v>32</v>
      </c>
      <c r="K40" s="137" t="s">
        <v>33</v>
      </c>
      <c r="L40" s="78" t="s">
        <v>34</v>
      </c>
      <c r="M40" s="83"/>
      <c r="N40" s="6"/>
      <c r="O40" s="6"/>
      <c r="P40" s="6"/>
      <c r="Q40" s="6"/>
      <c r="R40" s="6"/>
      <c r="S40" s="6"/>
      <c r="T40" s="6"/>
      <c r="U40" s="6"/>
      <c r="V40" s="6"/>
      <c r="W40" s="6"/>
      <c r="X40" s="4"/>
      <c r="Y40" s="4"/>
      <c r="Z40" s="4"/>
      <c r="AA40" s="4"/>
      <c r="AB40" s="4"/>
      <c r="AC40" s="4"/>
      <c r="AD40" s="4"/>
      <c r="AE40" s="4"/>
      <c r="AF40" s="4"/>
      <c r="AG40" s="4"/>
    </row>
    <row r="41" spans="1:33" s="2" customFormat="1" ht="25.5" x14ac:dyDescent="0.2">
      <c r="A41" s="124">
        <v>37</v>
      </c>
      <c r="B41" s="138" t="s">
        <v>160</v>
      </c>
      <c r="C41" s="141" t="s">
        <v>86</v>
      </c>
      <c r="D41" s="83" t="s">
        <v>87</v>
      </c>
      <c r="E41" s="82" t="s">
        <v>88</v>
      </c>
      <c r="F41" s="148" t="s">
        <v>161</v>
      </c>
      <c r="G41" s="135">
        <v>43220</v>
      </c>
      <c r="H41" s="135">
        <v>43585</v>
      </c>
      <c r="I41" s="93" t="s">
        <v>162</v>
      </c>
      <c r="J41" s="83" t="s">
        <v>32</v>
      </c>
      <c r="K41" s="137" t="s">
        <v>33</v>
      </c>
      <c r="L41" s="78" t="s">
        <v>34</v>
      </c>
      <c r="M41" s="83"/>
      <c r="N41" s="6"/>
      <c r="O41" s="6"/>
      <c r="P41" s="6"/>
      <c r="Q41" s="6"/>
      <c r="R41" s="6"/>
      <c r="S41" s="6"/>
      <c r="T41" s="6"/>
      <c r="U41" s="6"/>
      <c r="V41" s="6"/>
      <c r="W41" s="6"/>
      <c r="X41" s="4"/>
      <c r="Y41" s="4"/>
      <c r="Z41" s="4"/>
      <c r="AA41" s="4"/>
      <c r="AB41" s="4"/>
      <c r="AC41" s="4"/>
      <c r="AD41" s="4"/>
      <c r="AE41" s="4"/>
      <c r="AF41" s="4"/>
      <c r="AG41" s="4"/>
    </row>
    <row r="42" spans="1:33" s="2" customFormat="1" ht="25.5" x14ac:dyDescent="0.2">
      <c r="A42" s="124">
        <v>38</v>
      </c>
      <c r="B42" s="138" t="s">
        <v>163</v>
      </c>
      <c r="C42" s="80" t="s">
        <v>27</v>
      </c>
      <c r="D42" s="83" t="s">
        <v>28</v>
      </c>
      <c r="E42" s="78" t="s">
        <v>29</v>
      </c>
      <c r="F42" s="79" t="s">
        <v>164</v>
      </c>
      <c r="G42" s="135">
        <v>43220</v>
      </c>
      <c r="H42" s="135">
        <v>43585</v>
      </c>
      <c r="I42" s="93" t="s">
        <v>165</v>
      </c>
      <c r="J42" s="83" t="s">
        <v>32</v>
      </c>
      <c r="K42" s="137" t="s">
        <v>33</v>
      </c>
      <c r="L42" s="78" t="s">
        <v>34</v>
      </c>
      <c r="M42" s="83"/>
      <c r="N42" s="6"/>
      <c r="O42" s="6"/>
      <c r="P42" s="6"/>
      <c r="Q42" s="6"/>
      <c r="R42" s="6"/>
      <c r="S42" s="6"/>
      <c r="T42" s="6"/>
      <c r="U42" s="6"/>
      <c r="V42" s="6"/>
      <c r="W42" s="6"/>
      <c r="X42" s="4"/>
      <c r="Y42" s="4"/>
      <c r="Z42" s="4"/>
      <c r="AA42" s="4"/>
      <c r="AB42" s="4"/>
      <c r="AC42" s="4"/>
      <c r="AD42" s="4"/>
      <c r="AE42" s="4"/>
      <c r="AF42" s="4"/>
      <c r="AG42" s="4"/>
    </row>
    <row r="43" spans="1:33" s="2" customFormat="1" ht="25.5" x14ac:dyDescent="0.2">
      <c r="A43" s="124">
        <v>39</v>
      </c>
      <c r="B43" s="138" t="s">
        <v>166</v>
      </c>
      <c r="C43" s="141" t="s">
        <v>167</v>
      </c>
      <c r="D43" s="83" t="s">
        <v>87</v>
      </c>
      <c r="E43" s="82" t="s">
        <v>168</v>
      </c>
      <c r="F43" s="152" t="s">
        <v>169</v>
      </c>
      <c r="G43" s="135">
        <v>43223</v>
      </c>
      <c r="H43" s="135">
        <v>43588</v>
      </c>
      <c r="I43" s="93" t="s">
        <v>170</v>
      </c>
      <c r="J43" s="83" t="s">
        <v>32</v>
      </c>
      <c r="K43" s="137" t="s">
        <v>33</v>
      </c>
      <c r="L43" s="78" t="s">
        <v>34</v>
      </c>
      <c r="M43" s="83"/>
      <c r="N43" s="6"/>
      <c r="O43" s="6"/>
      <c r="P43" s="6"/>
      <c r="Q43" s="6"/>
      <c r="R43" s="6"/>
      <c r="S43" s="6"/>
      <c r="T43" s="6"/>
      <c r="U43" s="6"/>
      <c r="V43" s="6"/>
      <c r="W43" s="6"/>
      <c r="X43" s="4"/>
      <c r="Y43" s="4"/>
      <c r="Z43" s="4"/>
      <c r="AA43" s="4"/>
      <c r="AB43" s="4"/>
      <c r="AC43" s="4"/>
      <c r="AD43" s="4"/>
      <c r="AE43" s="4"/>
      <c r="AF43" s="4"/>
      <c r="AG43" s="4"/>
    </row>
    <row r="44" spans="1:33" s="2" customFormat="1" ht="25.5" x14ac:dyDescent="0.2">
      <c r="A44" s="124">
        <v>40</v>
      </c>
      <c r="B44" s="133" t="s">
        <v>171</v>
      </c>
      <c r="C44" s="153" t="s">
        <v>172</v>
      </c>
      <c r="D44" s="154" t="s">
        <v>87</v>
      </c>
      <c r="E44" s="82" t="s">
        <v>168</v>
      </c>
      <c r="F44" s="84" t="s">
        <v>173</v>
      </c>
      <c r="G44" s="135">
        <v>43223</v>
      </c>
      <c r="H44" s="135">
        <v>43588</v>
      </c>
      <c r="I44" s="85" t="s">
        <v>174</v>
      </c>
      <c r="J44" s="83" t="s">
        <v>32</v>
      </c>
      <c r="K44" s="137" t="s">
        <v>33</v>
      </c>
      <c r="L44" s="78" t="s">
        <v>34</v>
      </c>
      <c r="M44" s="83"/>
      <c r="N44" s="6"/>
      <c r="O44" s="6"/>
      <c r="P44" s="6"/>
      <c r="Q44" s="6"/>
      <c r="R44" s="6"/>
      <c r="S44" s="6"/>
      <c r="T44" s="6"/>
      <c r="U44" s="6"/>
      <c r="V44" s="6"/>
      <c r="W44" s="6"/>
      <c r="X44" s="4"/>
      <c r="Y44" s="4"/>
      <c r="Z44" s="4"/>
      <c r="AA44" s="4"/>
      <c r="AB44" s="4"/>
      <c r="AC44" s="4"/>
      <c r="AD44" s="4"/>
      <c r="AE44" s="4"/>
      <c r="AF44" s="4"/>
      <c r="AG44" s="4"/>
    </row>
    <row r="45" spans="1:33" s="2" customFormat="1" ht="25.5" x14ac:dyDescent="0.2">
      <c r="A45" s="124">
        <v>41</v>
      </c>
      <c r="B45" s="133" t="s">
        <v>175</v>
      </c>
      <c r="C45" s="155" t="s">
        <v>176</v>
      </c>
      <c r="D45" s="83" t="s">
        <v>177</v>
      </c>
      <c r="E45" s="78" t="s">
        <v>37</v>
      </c>
      <c r="F45" s="79" t="s">
        <v>178</v>
      </c>
      <c r="G45" s="135">
        <v>43248</v>
      </c>
      <c r="H45" s="136">
        <v>43613</v>
      </c>
      <c r="I45" s="89" t="s">
        <v>179</v>
      </c>
      <c r="J45" s="156" t="s">
        <v>32</v>
      </c>
      <c r="K45" s="137" t="s">
        <v>33</v>
      </c>
      <c r="L45" s="78" t="s">
        <v>180</v>
      </c>
      <c r="M45" s="83"/>
      <c r="N45" s="6"/>
      <c r="O45" s="6"/>
      <c r="P45" s="6"/>
      <c r="Q45" s="6"/>
      <c r="R45" s="6"/>
      <c r="S45" s="6"/>
      <c r="T45" s="6"/>
      <c r="U45" s="6"/>
      <c r="V45" s="6"/>
      <c r="W45" s="6"/>
      <c r="X45" s="4"/>
      <c r="Y45" s="4"/>
      <c r="Z45" s="4"/>
      <c r="AA45" s="4"/>
      <c r="AB45" s="4"/>
      <c r="AC45" s="4"/>
      <c r="AD45" s="4"/>
      <c r="AE45" s="4"/>
      <c r="AF45" s="4"/>
      <c r="AG45" s="4"/>
    </row>
    <row r="46" spans="1:33" s="2" customFormat="1" ht="25.5" x14ac:dyDescent="0.2">
      <c r="A46" s="124">
        <v>42</v>
      </c>
      <c r="B46" s="157" t="s">
        <v>181</v>
      </c>
      <c r="C46" s="80" t="s">
        <v>182</v>
      </c>
      <c r="D46" s="83" t="s">
        <v>183</v>
      </c>
      <c r="E46" s="78" t="s">
        <v>184</v>
      </c>
      <c r="F46" s="158" t="s">
        <v>185</v>
      </c>
      <c r="G46" s="135">
        <v>43251</v>
      </c>
      <c r="H46" s="135">
        <v>43616</v>
      </c>
      <c r="I46" s="93">
        <v>1692608</v>
      </c>
      <c r="J46" s="83" t="s">
        <v>186</v>
      </c>
      <c r="K46" s="137" t="s">
        <v>33</v>
      </c>
      <c r="L46" s="78" t="s">
        <v>34</v>
      </c>
      <c r="M46" s="83" t="s">
        <v>187</v>
      </c>
      <c r="N46" s="6"/>
      <c r="O46" s="6"/>
      <c r="P46" s="6"/>
      <c r="Q46" s="6"/>
      <c r="R46" s="6"/>
      <c r="S46" s="6"/>
      <c r="T46" s="6"/>
      <c r="U46" s="6"/>
      <c r="V46" s="6"/>
      <c r="W46" s="6"/>
      <c r="X46" s="4"/>
      <c r="Y46" s="4"/>
      <c r="Z46" s="4"/>
      <c r="AA46" s="4"/>
      <c r="AB46" s="4"/>
      <c r="AC46" s="4"/>
      <c r="AD46" s="4"/>
      <c r="AE46" s="4"/>
      <c r="AF46" s="4"/>
      <c r="AG46" s="4"/>
    </row>
    <row r="47" spans="1:33" s="2" customFormat="1" ht="25.5" x14ac:dyDescent="0.2">
      <c r="A47" s="124">
        <v>43</v>
      </c>
      <c r="B47" s="157" t="s">
        <v>188</v>
      </c>
      <c r="C47" s="80" t="s">
        <v>189</v>
      </c>
      <c r="D47" s="83" t="s">
        <v>183</v>
      </c>
      <c r="E47" s="79" t="s">
        <v>190</v>
      </c>
      <c r="F47" s="159">
        <v>9809968</v>
      </c>
      <c r="G47" s="135">
        <v>43269</v>
      </c>
      <c r="H47" s="135">
        <v>43634</v>
      </c>
      <c r="I47" s="93" t="s">
        <v>191</v>
      </c>
      <c r="J47" s="83" t="s">
        <v>192</v>
      </c>
      <c r="K47" s="137" t="s">
        <v>33</v>
      </c>
      <c r="L47" s="78" t="s">
        <v>34</v>
      </c>
      <c r="M47" s="83" t="s">
        <v>193</v>
      </c>
      <c r="N47" s="6"/>
      <c r="O47" s="6"/>
      <c r="P47" s="6"/>
      <c r="Q47" s="6"/>
      <c r="R47" s="6"/>
      <c r="S47" s="6"/>
      <c r="T47" s="6"/>
      <c r="U47" s="6"/>
      <c r="V47" s="6"/>
      <c r="W47" s="6"/>
      <c r="X47" s="4"/>
      <c r="Y47" s="4"/>
      <c r="Z47" s="4"/>
      <c r="AA47" s="4"/>
      <c r="AB47" s="4"/>
      <c r="AC47" s="4"/>
      <c r="AD47" s="4"/>
      <c r="AE47" s="4"/>
      <c r="AF47" s="4"/>
      <c r="AG47" s="4"/>
    </row>
    <row r="48" spans="1:33" s="2" customFormat="1" ht="25.5" x14ac:dyDescent="0.2">
      <c r="A48" s="124">
        <v>44</v>
      </c>
      <c r="B48" s="157" t="s">
        <v>194</v>
      </c>
      <c r="C48" s="80" t="s">
        <v>195</v>
      </c>
      <c r="D48" s="83" t="s">
        <v>183</v>
      </c>
      <c r="E48" s="79" t="s">
        <v>196</v>
      </c>
      <c r="F48" s="94">
        <v>8051445</v>
      </c>
      <c r="G48" s="135">
        <v>43269</v>
      </c>
      <c r="H48" s="135">
        <v>43634</v>
      </c>
      <c r="I48" s="93" t="s">
        <v>191</v>
      </c>
      <c r="J48" s="83" t="s">
        <v>192</v>
      </c>
      <c r="K48" s="137" t="s">
        <v>33</v>
      </c>
      <c r="L48" s="78" t="s">
        <v>34</v>
      </c>
      <c r="M48" s="83" t="s">
        <v>193</v>
      </c>
      <c r="N48" s="6"/>
      <c r="O48" s="6"/>
      <c r="P48" s="6"/>
      <c r="Q48" s="6"/>
      <c r="R48" s="6"/>
      <c r="S48" s="6"/>
      <c r="T48" s="6"/>
      <c r="U48" s="6"/>
      <c r="V48" s="6"/>
      <c r="W48" s="6"/>
      <c r="X48" s="4"/>
      <c r="Y48" s="4"/>
      <c r="Z48" s="4"/>
      <c r="AA48" s="4"/>
      <c r="AB48" s="4"/>
      <c r="AC48" s="4"/>
      <c r="AD48" s="4"/>
      <c r="AE48" s="4"/>
      <c r="AF48" s="4"/>
      <c r="AG48" s="4"/>
    </row>
    <row r="49" spans="1:33" s="2" customFormat="1" ht="25.5" x14ac:dyDescent="0.2">
      <c r="A49" s="124">
        <v>45</v>
      </c>
      <c r="B49" s="150" t="s">
        <v>197</v>
      </c>
      <c r="C49" s="134" t="s">
        <v>198</v>
      </c>
      <c r="D49" s="83" t="s">
        <v>199</v>
      </c>
      <c r="E49" s="78" t="s">
        <v>37</v>
      </c>
      <c r="F49" s="79" t="s">
        <v>200</v>
      </c>
      <c r="G49" s="135">
        <v>43270</v>
      </c>
      <c r="H49" s="135">
        <v>43635</v>
      </c>
      <c r="I49" s="95" t="s">
        <v>201</v>
      </c>
      <c r="J49" s="156" t="s">
        <v>32</v>
      </c>
      <c r="K49" s="137" t="s">
        <v>33</v>
      </c>
      <c r="L49" s="160" t="s">
        <v>202</v>
      </c>
      <c r="M49" s="83"/>
      <c r="N49" s="6"/>
      <c r="O49" s="6"/>
      <c r="P49" s="6"/>
      <c r="Q49" s="6"/>
      <c r="R49" s="6"/>
      <c r="S49" s="6"/>
      <c r="T49" s="6"/>
      <c r="U49" s="6"/>
      <c r="V49" s="6"/>
      <c r="W49" s="6"/>
      <c r="X49" s="4"/>
      <c r="Y49" s="4"/>
      <c r="Z49" s="4"/>
      <c r="AA49" s="4"/>
      <c r="AB49" s="4"/>
      <c r="AC49" s="4"/>
      <c r="AD49" s="4"/>
      <c r="AE49" s="4"/>
      <c r="AF49" s="4"/>
      <c r="AG49" s="4"/>
    </row>
    <row r="50" spans="1:33" s="2" customFormat="1" ht="25.5" x14ac:dyDescent="0.2">
      <c r="A50" s="124">
        <v>46</v>
      </c>
      <c r="B50" s="161" t="s">
        <v>19</v>
      </c>
      <c r="C50" s="96" t="s">
        <v>203</v>
      </c>
      <c r="D50" s="83" t="s">
        <v>28</v>
      </c>
      <c r="E50" s="86" t="s">
        <v>204</v>
      </c>
      <c r="F50" s="97" t="s">
        <v>205</v>
      </c>
      <c r="G50" s="135">
        <v>43325</v>
      </c>
      <c r="H50" s="135">
        <v>43690</v>
      </c>
      <c r="I50" s="162" t="s">
        <v>206</v>
      </c>
      <c r="J50" s="83" t="s">
        <v>32</v>
      </c>
      <c r="K50" s="137" t="s">
        <v>33</v>
      </c>
      <c r="L50" s="78" t="s">
        <v>34</v>
      </c>
      <c r="M50" s="83"/>
      <c r="N50" s="6"/>
      <c r="O50" s="6"/>
      <c r="P50" s="6"/>
      <c r="Q50" s="6"/>
      <c r="R50" s="6"/>
      <c r="S50" s="6"/>
      <c r="T50" s="6"/>
      <c r="U50" s="6"/>
      <c r="V50" s="6"/>
      <c r="W50" s="6"/>
      <c r="X50" s="4"/>
      <c r="Y50" s="4"/>
      <c r="Z50" s="4"/>
      <c r="AA50" s="4"/>
      <c r="AB50" s="4"/>
      <c r="AC50" s="4"/>
      <c r="AD50" s="4"/>
      <c r="AE50" s="4"/>
      <c r="AF50" s="4"/>
      <c r="AG50" s="4"/>
    </row>
    <row r="51" spans="1:33" s="2" customFormat="1" ht="25.5" x14ac:dyDescent="0.2">
      <c r="A51" s="124">
        <v>47</v>
      </c>
      <c r="B51" s="161" t="s">
        <v>19</v>
      </c>
      <c r="C51" s="98" t="s">
        <v>203</v>
      </c>
      <c r="D51" s="83" t="s">
        <v>28</v>
      </c>
      <c r="E51" s="82" t="s">
        <v>204</v>
      </c>
      <c r="F51" s="87" t="s">
        <v>207</v>
      </c>
      <c r="G51" s="135">
        <v>43325</v>
      </c>
      <c r="H51" s="135">
        <v>43690</v>
      </c>
      <c r="I51" s="162" t="s">
        <v>208</v>
      </c>
      <c r="J51" s="83" t="s">
        <v>32</v>
      </c>
      <c r="K51" s="137" t="s">
        <v>33</v>
      </c>
      <c r="L51" s="78" t="s">
        <v>34</v>
      </c>
      <c r="M51" s="83"/>
      <c r="N51" s="6"/>
      <c r="O51" s="6"/>
      <c r="P51" s="6"/>
      <c r="Q51" s="6"/>
      <c r="R51" s="6"/>
      <c r="S51" s="6"/>
      <c r="T51" s="6"/>
      <c r="U51" s="6"/>
      <c r="V51" s="6"/>
      <c r="W51" s="6"/>
      <c r="X51" s="4"/>
      <c r="Y51" s="4"/>
      <c r="Z51" s="4"/>
      <c r="AA51" s="4"/>
      <c r="AB51" s="4"/>
      <c r="AC51" s="4"/>
      <c r="AD51" s="4"/>
      <c r="AE51" s="4"/>
      <c r="AF51" s="4"/>
      <c r="AG51" s="4"/>
    </row>
    <row r="52" spans="1:33" s="2" customFormat="1" ht="25.5" x14ac:dyDescent="0.2">
      <c r="A52" s="124">
        <v>48</v>
      </c>
      <c r="B52" s="161" t="s">
        <v>19</v>
      </c>
      <c r="C52" s="98" t="s">
        <v>203</v>
      </c>
      <c r="D52" s="83" t="s">
        <v>28</v>
      </c>
      <c r="E52" s="82" t="s">
        <v>204</v>
      </c>
      <c r="F52" s="87" t="s">
        <v>209</v>
      </c>
      <c r="G52" s="135">
        <v>43325</v>
      </c>
      <c r="H52" s="135">
        <v>43690</v>
      </c>
      <c r="I52" s="162" t="s">
        <v>210</v>
      </c>
      <c r="J52" s="83" t="s">
        <v>32</v>
      </c>
      <c r="K52" s="137" t="s">
        <v>33</v>
      </c>
      <c r="L52" s="78" t="s">
        <v>34</v>
      </c>
      <c r="M52" s="83"/>
      <c r="N52" s="6"/>
      <c r="O52" s="6"/>
      <c r="P52" s="6"/>
      <c r="Q52" s="6"/>
      <c r="R52" s="6"/>
      <c r="S52" s="6"/>
      <c r="T52" s="6"/>
      <c r="U52" s="6"/>
      <c r="V52" s="6"/>
      <c r="W52" s="6"/>
      <c r="X52" s="4"/>
      <c r="Y52" s="4"/>
      <c r="Z52" s="4"/>
      <c r="AA52" s="4"/>
      <c r="AB52" s="4"/>
      <c r="AC52" s="4"/>
      <c r="AD52" s="4"/>
      <c r="AE52" s="4"/>
      <c r="AF52" s="4"/>
      <c r="AG52" s="4"/>
    </row>
    <row r="53" spans="1:33" s="2" customFormat="1" ht="25.5" x14ac:dyDescent="0.2">
      <c r="A53" s="124">
        <v>49</v>
      </c>
      <c r="B53" s="161" t="s">
        <v>19</v>
      </c>
      <c r="C53" s="98" t="s">
        <v>203</v>
      </c>
      <c r="D53" s="83" t="s">
        <v>28</v>
      </c>
      <c r="E53" s="82" t="s">
        <v>204</v>
      </c>
      <c r="F53" s="87" t="s">
        <v>211</v>
      </c>
      <c r="G53" s="135">
        <v>43325</v>
      </c>
      <c r="H53" s="135">
        <v>43690</v>
      </c>
      <c r="I53" s="162" t="s">
        <v>212</v>
      </c>
      <c r="J53" s="83" t="s">
        <v>32</v>
      </c>
      <c r="K53" s="137" t="s">
        <v>33</v>
      </c>
      <c r="L53" s="78" t="s">
        <v>34</v>
      </c>
      <c r="M53" s="83"/>
      <c r="N53" s="6"/>
      <c r="O53" s="6"/>
      <c r="P53" s="6"/>
      <c r="Q53" s="6"/>
      <c r="R53" s="6"/>
      <c r="S53" s="6"/>
      <c r="T53" s="6"/>
      <c r="U53" s="6"/>
      <c r="V53" s="6"/>
      <c r="W53" s="6"/>
      <c r="X53" s="4"/>
      <c r="Y53" s="4"/>
      <c r="Z53" s="4"/>
      <c r="AA53" s="4"/>
      <c r="AB53" s="4"/>
      <c r="AC53" s="4"/>
      <c r="AD53" s="4"/>
      <c r="AE53" s="4"/>
      <c r="AF53" s="4"/>
      <c r="AG53" s="4"/>
    </row>
    <row r="54" spans="1:33" s="2" customFormat="1" ht="25.5" x14ac:dyDescent="0.2">
      <c r="A54" s="124">
        <v>50</v>
      </c>
      <c r="B54" s="161" t="s">
        <v>19</v>
      </c>
      <c r="C54" s="98" t="s">
        <v>203</v>
      </c>
      <c r="D54" s="83" t="s">
        <v>28</v>
      </c>
      <c r="E54" s="82" t="s">
        <v>204</v>
      </c>
      <c r="F54" s="87" t="s">
        <v>213</v>
      </c>
      <c r="G54" s="135">
        <v>43325</v>
      </c>
      <c r="H54" s="135">
        <v>43690</v>
      </c>
      <c r="I54" s="162" t="s">
        <v>214</v>
      </c>
      <c r="J54" s="83" t="s">
        <v>32</v>
      </c>
      <c r="K54" s="137" t="s">
        <v>33</v>
      </c>
      <c r="L54" s="78" t="s">
        <v>34</v>
      </c>
      <c r="M54" s="83"/>
      <c r="N54" s="6"/>
      <c r="O54" s="6"/>
      <c r="P54" s="6"/>
      <c r="Q54" s="6"/>
      <c r="R54" s="6"/>
      <c r="S54" s="6"/>
      <c r="T54" s="6"/>
      <c r="U54" s="6"/>
      <c r="V54" s="6"/>
      <c r="W54" s="6"/>
      <c r="X54" s="4"/>
      <c r="Y54" s="4"/>
      <c r="Z54" s="4"/>
      <c r="AA54" s="4"/>
      <c r="AB54" s="4"/>
      <c r="AC54" s="4"/>
      <c r="AD54" s="4"/>
      <c r="AE54" s="4"/>
      <c r="AF54" s="4"/>
      <c r="AG54" s="4"/>
    </row>
    <row r="55" spans="1:33" s="2" customFormat="1" ht="25.5" x14ac:dyDescent="0.2">
      <c r="A55" s="124">
        <v>51</v>
      </c>
      <c r="B55" s="161" t="s">
        <v>19</v>
      </c>
      <c r="C55" s="98" t="s">
        <v>215</v>
      </c>
      <c r="D55" s="83" t="s">
        <v>28</v>
      </c>
      <c r="E55" s="82" t="s">
        <v>216</v>
      </c>
      <c r="F55" s="87" t="s">
        <v>217</v>
      </c>
      <c r="G55" s="135">
        <v>43325</v>
      </c>
      <c r="H55" s="135">
        <v>43690</v>
      </c>
      <c r="I55" s="162" t="s">
        <v>218</v>
      </c>
      <c r="J55" s="83" t="s">
        <v>32</v>
      </c>
      <c r="K55" s="137" t="s">
        <v>33</v>
      </c>
      <c r="L55" s="78" t="s">
        <v>34</v>
      </c>
      <c r="M55" s="83"/>
      <c r="N55" s="6"/>
      <c r="O55" s="6"/>
      <c r="P55" s="6"/>
      <c r="Q55" s="6"/>
      <c r="R55" s="6"/>
      <c r="S55" s="6"/>
      <c r="T55" s="6"/>
      <c r="U55" s="6"/>
      <c r="V55" s="6"/>
      <c r="W55" s="6"/>
      <c r="X55" s="4"/>
      <c r="Y55" s="4"/>
      <c r="Z55" s="4"/>
      <c r="AA55" s="4"/>
      <c r="AB55" s="4"/>
      <c r="AC55" s="4"/>
      <c r="AD55" s="4"/>
      <c r="AE55" s="4"/>
      <c r="AF55" s="4"/>
      <c r="AG55" s="4"/>
    </row>
    <row r="56" spans="1:33" s="2" customFormat="1" ht="25.5" x14ac:dyDescent="0.2">
      <c r="A56" s="124">
        <v>52</v>
      </c>
      <c r="B56" s="161" t="s">
        <v>19</v>
      </c>
      <c r="C56" s="98" t="s">
        <v>215</v>
      </c>
      <c r="D56" s="83" t="s">
        <v>28</v>
      </c>
      <c r="E56" s="82" t="s">
        <v>216</v>
      </c>
      <c r="F56" s="87" t="s">
        <v>219</v>
      </c>
      <c r="G56" s="135">
        <v>43325</v>
      </c>
      <c r="H56" s="135">
        <v>43690</v>
      </c>
      <c r="I56" s="162" t="s">
        <v>220</v>
      </c>
      <c r="J56" s="83" t="s">
        <v>32</v>
      </c>
      <c r="K56" s="137" t="s">
        <v>33</v>
      </c>
      <c r="L56" s="78" t="s">
        <v>34</v>
      </c>
      <c r="M56" s="83"/>
      <c r="N56" s="6"/>
      <c r="O56" s="6"/>
      <c r="P56" s="6"/>
      <c r="Q56" s="6"/>
      <c r="R56" s="6"/>
      <c r="S56" s="6"/>
      <c r="T56" s="6"/>
      <c r="U56" s="6"/>
      <c r="V56" s="6"/>
      <c r="W56" s="6"/>
      <c r="X56" s="4"/>
      <c r="Y56" s="4"/>
      <c r="Z56" s="4"/>
      <c r="AA56" s="4"/>
      <c r="AB56" s="4"/>
      <c r="AC56" s="4"/>
      <c r="AD56" s="4"/>
      <c r="AE56" s="4"/>
      <c r="AF56" s="4"/>
      <c r="AG56" s="4"/>
    </row>
    <row r="57" spans="1:33" s="2" customFormat="1" ht="25.5" x14ac:dyDescent="0.2">
      <c r="A57" s="124">
        <v>53</v>
      </c>
      <c r="B57" s="161" t="s">
        <v>221</v>
      </c>
      <c r="C57" s="96" t="s">
        <v>222</v>
      </c>
      <c r="D57" s="83" t="s">
        <v>223</v>
      </c>
      <c r="E57" s="86" t="s">
        <v>224</v>
      </c>
      <c r="F57" s="97" t="s">
        <v>225</v>
      </c>
      <c r="G57" s="135">
        <v>43326</v>
      </c>
      <c r="H57" s="135">
        <v>43691</v>
      </c>
      <c r="I57" s="85" t="s">
        <v>226</v>
      </c>
      <c r="J57" s="83" t="s">
        <v>32</v>
      </c>
      <c r="K57" s="137" t="s">
        <v>33</v>
      </c>
      <c r="L57" s="78" t="s">
        <v>34</v>
      </c>
      <c r="M57" s="83"/>
      <c r="N57" s="6"/>
      <c r="O57" s="6"/>
      <c r="P57" s="6"/>
      <c r="Q57" s="6"/>
      <c r="R57" s="6"/>
      <c r="S57" s="6"/>
      <c r="T57" s="6"/>
      <c r="U57" s="6"/>
      <c r="V57" s="6"/>
      <c r="W57" s="6"/>
      <c r="X57" s="4"/>
      <c r="Y57" s="4"/>
      <c r="Z57" s="4"/>
      <c r="AA57" s="4"/>
      <c r="AB57" s="4"/>
      <c r="AC57" s="4"/>
      <c r="AD57" s="4"/>
      <c r="AE57" s="4"/>
      <c r="AF57" s="4"/>
      <c r="AG57" s="4"/>
    </row>
    <row r="58" spans="1:33" s="2" customFormat="1" ht="25.5" x14ac:dyDescent="0.2">
      <c r="A58" s="124">
        <v>54</v>
      </c>
      <c r="B58" s="161" t="s">
        <v>227</v>
      </c>
      <c r="C58" s="98" t="s">
        <v>222</v>
      </c>
      <c r="D58" s="83" t="s">
        <v>223</v>
      </c>
      <c r="E58" s="82" t="s">
        <v>224</v>
      </c>
      <c r="F58" s="87" t="s">
        <v>228</v>
      </c>
      <c r="G58" s="135">
        <v>43326</v>
      </c>
      <c r="H58" s="135">
        <v>43691</v>
      </c>
      <c r="I58" s="85" t="s">
        <v>229</v>
      </c>
      <c r="J58" s="83" t="s">
        <v>32</v>
      </c>
      <c r="K58" s="137" t="s">
        <v>33</v>
      </c>
      <c r="L58" s="78" t="s">
        <v>34</v>
      </c>
      <c r="M58" s="83"/>
      <c r="N58" s="6"/>
      <c r="O58" s="6"/>
      <c r="P58" s="6"/>
      <c r="Q58" s="6"/>
      <c r="R58" s="6"/>
      <c r="S58" s="6"/>
      <c r="T58" s="6"/>
      <c r="U58" s="6"/>
      <c r="V58" s="6"/>
      <c r="W58" s="6"/>
      <c r="X58" s="4"/>
      <c r="Y58" s="4"/>
      <c r="Z58" s="4"/>
      <c r="AA58" s="4"/>
      <c r="AB58" s="4"/>
      <c r="AC58" s="4"/>
      <c r="AD58" s="4"/>
      <c r="AE58" s="4"/>
      <c r="AF58" s="4"/>
      <c r="AG58" s="4"/>
    </row>
    <row r="59" spans="1:33" s="2" customFormat="1" ht="25.5" x14ac:dyDescent="0.2">
      <c r="A59" s="124">
        <v>55</v>
      </c>
      <c r="B59" s="161" t="s">
        <v>230</v>
      </c>
      <c r="C59" s="98" t="s">
        <v>222</v>
      </c>
      <c r="D59" s="83" t="s">
        <v>223</v>
      </c>
      <c r="E59" s="82" t="s">
        <v>224</v>
      </c>
      <c r="F59" s="87" t="s">
        <v>231</v>
      </c>
      <c r="G59" s="135">
        <v>43326</v>
      </c>
      <c r="H59" s="135">
        <v>43691</v>
      </c>
      <c r="I59" s="85" t="s">
        <v>232</v>
      </c>
      <c r="J59" s="83" t="s">
        <v>32</v>
      </c>
      <c r="K59" s="137" t="s">
        <v>33</v>
      </c>
      <c r="L59" s="78" t="s">
        <v>34</v>
      </c>
      <c r="M59" s="83"/>
      <c r="N59" s="6"/>
      <c r="O59" s="6"/>
      <c r="P59" s="6"/>
      <c r="Q59" s="6"/>
      <c r="R59" s="6"/>
      <c r="S59" s="6"/>
      <c r="T59" s="6"/>
      <c r="U59" s="6"/>
      <c r="V59" s="6"/>
      <c r="W59" s="6"/>
      <c r="X59" s="4"/>
      <c r="Y59" s="4"/>
      <c r="Z59" s="4"/>
      <c r="AA59" s="4"/>
      <c r="AB59" s="4"/>
      <c r="AC59" s="4"/>
      <c r="AD59" s="4"/>
      <c r="AE59" s="4"/>
      <c r="AF59" s="4"/>
      <c r="AG59" s="4"/>
    </row>
    <row r="60" spans="1:33" s="2" customFormat="1" ht="25.5" x14ac:dyDescent="0.2">
      <c r="A60" s="124">
        <v>56</v>
      </c>
      <c r="B60" s="161" t="s">
        <v>19</v>
      </c>
      <c r="C60" s="98" t="s">
        <v>233</v>
      </c>
      <c r="D60" s="83" t="s">
        <v>234</v>
      </c>
      <c r="E60" s="82" t="s">
        <v>235</v>
      </c>
      <c r="F60" s="87" t="s">
        <v>236</v>
      </c>
      <c r="G60" s="135">
        <v>43326</v>
      </c>
      <c r="H60" s="135">
        <v>43691</v>
      </c>
      <c r="I60" s="162" t="s">
        <v>237</v>
      </c>
      <c r="J60" s="83" t="s">
        <v>32</v>
      </c>
      <c r="K60" s="137" t="s">
        <v>33</v>
      </c>
      <c r="L60" s="78" t="s">
        <v>34</v>
      </c>
      <c r="M60" s="83"/>
      <c r="N60" s="6"/>
      <c r="O60" s="6"/>
      <c r="P60" s="6"/>
      <c r="Q60" s="6"/>
      <c r="R60" s="6"/>
      <c r="S60" s="6"/>
      <c r="T60" s="6"/>
      <c r="U60" s="6"/>
      <c r="V60" s="6"/>
      <c r="W60" s="6"/>
      <c r="X60" s="4"/>
      <c r="Y60" s="4"/>
      <c r="Z60" s="4"/>
      <c r="AA60" s="4"/>
      <c r="AB60" s="4"/>
      <c r="AC60" s="4"/>
      <c r="AD60" s="4"/>
      <c r="AE60" s="4"/>
      <c r="AF60" s="4"/>
      <c r="AG60" s="4"/>
    </row>
    <row r="61" spans="1:33" s="2" customFormat="1" ht="25.5" x14ac:dyDescent="0.2">
      <c r="A61" s="124">
        <v>57</v>
      </c>
      <c r="B61" s="163" t="s">
        <v>238</v>
      </c>
      <c r="C61" s="96" t="s">
        <v>222</v>
      </c>
      <c r="D61" s="164" t="s">
        <v>223</v>
      </c>
      <c r="E61" s="86" t="s">
        <v>224</v>
      </c>
      <c r="F61" s="97" t="s">
        <v>239</v>
      </c>
      <c r="G61" s="135">
        <v>43326</v>
      </c>
      <c r="H61" s="135">
        <v>43691</v>
      </c>
      <c r="I61" s="85" t="s">
        <v>240</v>
      </c>
      <c r="J61" s="83" t="s">
        <v>32</v>
      </c>
      <c r="K61" s="137" t="s">
        <v>33</v>
      </c>
      <c r="L61" s="166" t="s">
        <v>25</v>
      </c>
      <c r="M61" s="164"/>
      <c r="N61" s="6"/>
      <c r="O61" s="6"/>
      <c r="P61" s="6"/>
      <c r="Q61" s="6"/>
      <c r="R61" s="6"/>
      <c r="S61" s="6"/>
      <c r="T61" s="6"/>
      <c r="U61" s="6"/>
      <c r="V61" s="6"/>
      <c r="W61" s="6"/>
      <c r="X61" s="4"/>
      <c r="Y61" s="4"/>
      <c r="Z61" s="4"/>
      <c r="AA61" s="4"/>
      <c r="AB61" s="4"/>
      <c r="AC61" s="4"/>
      <c r="AD61" s="4"/>
      <c r="AE61" s="4"/>
      <c r="AF61" s="4"/>
      <c r="AG61" s="4"/>
    </row>
    <row r="62" spans="1:33" s="2" customFormat="1" ht="25.5" x14ac:dyDescent="0.2">
      <c r="A62" s="124">
        <v>58</v>
      </c>
      <c r="B62" s="161" t="s">
        <v>241</v>
      </c>
      <c r="C62" s="98" t="s">
        <v>222</v>
      </c>
      <c r="D62" s="83" t="s">
        <v>223</v>
      </c>
      <c r="E62" s="82" t="s">
        <v>224</v>
      </c>
      <c r="F62" s="87" t="s">
        <v>242</v>
      </c>
      <c r="G62" s="135">
        <v>43326</v>
      </c>
      <c r="H62" s="135">
        <v>43691</v>
      </c>
      <c r="I62" s="85" t="s">
        <v>243</v>
      </c>
      <c r="J62" s="83" t="s">
        <v>32</v>
      </c>
      <c r="K62" s="137" t="s">
        <v>33</v>
      </c>
      <c r="L62" s="160" t="s">
        <v>25</v>
      </c>
      <c r="M62" s="83"/>
      <c r="N62" s="6"/>
      <c r="O62" s="6"/>
      <c r="P62" s="6"/>
      <c r="Q62" s="6"/>
      <c r="R62" s="6"/>
      <c r="S62" s="6"/>
      <c r="T62" s="6"/>
      <c r="U62" s="6"/>
      <c r="V62" s="6"/>
      <c r="W62" s="6"/>
      <c r="X62" s="4"/>
      <c r="Y62" s="4"/>
      <c r="Z62" s="4"/>
      <c r="AA62" s="4"/>
      <c r="AB62" s="4"/>
      <c r="AC62" s="4"/>
      <c r="AD62" s="4"/>
      <c r="AE62" s="4"/>
      <c r="AF62" s="4"/>
      <c r="AG62" s="4"/>
    </row>
    <row r="63" spans="1:33" s="2" customFormat="1" ht="25.5" x14ac:dyDescent="0.2">
      <c r="A63" s="124">
        <v>59</v>
      </c>
      <c r="B63" s="161" t="s">
        <v>244</v>
      </c>
      <c r="C63" s="98" t="s">
        <v>222</v>
      </c>
      <c r="D63" s="83" t="s">
        <v>223</v>
      </c>
      <c r="E63" s="82" t="s">
        <v>245</v>
      </c>
      <c r="F63" s="87" t="s">
        <v>246</v>
      </c>
      <c r="G63" s="135">
        <v>43326</v>
      </c>
      <c r="H63" s="135">
        <v>43691</v>
      </c>
      <c r="I63" s="85" t="s">
        <v>247</v>
      </c>
      <c r="J63" s="83" t="s">
        <v>32</v>
      </c>
      <c r="K63" s="137" t="s">
        <v>33</v>
      </c>
      <c r="L63" s="160" t="s">
        <v>25</v>
      </c>
      <c r="M63" s="83"/>
      <c r="N63" s="6"/>
      <c r="O63" s="6"/>
      <c r="P63" s="6"/>
      <c r="Q63" s="6"/>
      <c r="R63" s="6"/>
      <c r="S63" s="6"/>
      <c r="T63" s="6"/>
      <c r="U63" s="6"/>
      <c r="V63" s="6"/>
      <c r="W63" s="6"/>
      <c r="X63" s="4"/>
      <c r="Y63" s="4"/>
      <c r="Z63" s="4"/>
      <c r="AA63" s="4"/>
      <c r="AB63" s="4"/>
      <c r="AC63" s="4"/>
      <c r="AD63" s="4"/>
      <c r="AE63" s="4"/>
      <c r="AF63" s="4"/>
      <c r="AG63" s="4"/>
    </row>
    <row r="64" spans="1:33" s="2" customFormat="1" ht="25.5" x14ac:dyDescent="0.2">
      <c r="A64" s="167">
        <v>60</v>
      </c>
      <c r="B64" s="168" t="s">
        <v>19</v>
      </c>
      <c r="C64" s="99" t="s">
        <v>248</v>
      </c>
      <c r="D64" s="156" t="s">
        <v>21</v>
      </c>
      <c r="E64" s="100" t="s">
        <v>22</v>
      </c>
      <c r="F64" s="100" t="s">
        <v>249</v>
      </c>
      <c r="G64" s="169">
        <v>43335</v>
      </c>
      <c r="H64" s="169">
        <v>43700</v>
      </c>
      <c r="I64" s="170" t="s">
        <v>250</v>
      </c>
      <c r="J64" s="156" t="s">
        <v>24</v>
      </c>
      <c r="K64" s="137" t="s">
        <v>33</v>
      </c>
      <c r="L64" s="171" t="s">
        <v>34</v>
      </c>
      <c r="M64" s="156"/>
      <c r="N64" s="6"/>
      <c r="O64" s="6"/>
      <c r="P64" s="6"/>
      <c r="Q64" s="6"/>
      <c r="R64" s="6"/>
      <c r="S64" s="6"/>
      <c r="T64" s="6"/>
      <c r="U64" s="6"/>
      <c r="V64" s="6"/>
      <c r="W64" s="6"/>
      <c r="X64" s="4"/>
      <c r="Y64" s="4"/>
      <c r="Z64" s="4"/>
      <c r="AA64" s="4"/>
      <c r="AB64" s="4"/>
      <c r="AC64" s="4"/>
      <c r="AD64" s="4"/>
      <c r="AE64" s="4"/>
      <c r="AF64" s="4"/>
      <c r="AG64" s="4"/>
    </row>
    <row r="65" spans="1:33" s="2" customFormat="1" ht="25.5" x14ac:dyDescent="0.2">
      <c r="A65" s="124">
        <v>61</v>
      </c>
      <c r="B65" s="133" t="s">
        <v>251</v>
      </c>
      <c r="C65" s="134" t="s">
        <v>252</v>
      </c>
      <c r="D65" s="83" t="s">
        <v>253</v>
      </c>
      <c r="E65" s="78" t="s">
        <v>254</v>
      </c>
      <c r="F65" s="79">
        <v>90780496</v>
      </c>
      <c r="G65" s="172">
        <v>43364</v>
      </c>
      <c r="H65" s="135">
        <v>43729</v>
      </c>
      <c r="I65" s="78" t="s">
        <v>255</v>
      </c>
      <c r="J65" s="83" t="s">
        <v>32</v>
      </c>
      <c r="K65" s="137" t="s">
        <v>33</v>
      </c>
      <c r="L65" s="78" t="s">
        <v>256</v>
      </c>
      <c r="M65" s="83"/>
      <c r="N65" s="6"/>
      <c r="O65" s="6"/>
      <c r="P65" s="6"/>
      <c r="Q65" s="6"/>
      <c r="R65" s="6"/>
      <c r="S65" s="6"/>
      <c r="T65" s="6"/>
      <c r="U65" s="6"/>
      <c r="V65" s="6"/>
      <c r="W65" s="6"/>
      <c r="X65" s="4"/>
      <c r="Y65" s="4"/>
      <c r="Z65" s="4"/>
      <c r="AA65" s="4"/>
      <c r="AB65" s="4"/>
      <c r="AC65" s="4"/>
      <c r="AD65" s="4"/>
      <c r="AE65" s="4"/>
      <c r="AF65" s="4"/>
      <c r="AG65" s="4"/>
    </row>
    <row r="66" spans="1:33" s="2" customFormat="1" ht="25.5" x14ac:dyDescent="0.2">
      <c r="A66" s="124">
        <v>62</v>
      </c>
      <c r="B66" s="138" t="s">
        <v>257</v>
      </c>
      <c r="C66" s="98" t="s">
        <v>51</v>
      </c>
      <c r="D66" s="83" t="s">
        <v>109</v>
      </c>
      <c r="E66" s="82" t="s">
        <v>53</v>
      </c>
      <c r="F66" s="79" t="s">
        <v>258</v>
      </c>
      <c r="G66" s="172">
        <v>43367</v>
      </c>
      <c r="H66" s="135">
        <v>43732</v>
      </c>
      <c r="I66" s="101" t="s">
        <v>259</v>
      </c>
      <c r="J66" s="83" t="s">
        <v>32</v>
      </c>
      <c r="K66" s="137" t="s">
        <v>33</v>
      </c>
      <c r="L66" s="78" t="s">
        <v>34</v>
      </c>
      <c r="M66" s="83"/>
      <c r="N66" s="6"/>
      <c r="O66" s="6"/>
      <c r="P66" s="6"/>
      <c r="Q66" s="6"/>
      <c r="R66" s="6"/>
      <c r="S66" s="6"/>
      <c r="T66" s="6"/>
      <c r="U66" s="6"/>
      <c r="V66" s="6"/>
      <c r="W66" s="6"/>
      <c r="X66" s="4"/>
      <c r="Y66" s="4"/>
      <c r="Z66" s="4"/>
      <c r="AA66" s="4"/>
      <c r="AB66" s="4"/>
      <c r="AC66" s="4"/>
      <c r="AD66" s="4"/>
      <c r="AE66" s="4"/>
      <c r="AF66" s="4"/>
      <c r="AG66" s="4"/>
    </row>
    <row r="67" spans="1:33" s="2" customFormat="1" ht="25.5" x14ac:dyDescent="0.2">
      <c r="A67" s="124">
        <v>63</v>
      </c>
      <c r="B67" s="173" t="s">
        <v>260</v>
      </c>
      <c r="C67" s="174" t="s">
        <v>261</v>
      </c>
      <c r="D67" s="102" t="s">
        <v>45</v>
      </c>
      <c r="E67" s="103" t="s">
        <v>29</v>
      </c>
      <c r="F67" s="104" t="s">
        <v>262</v>
      </c>
      <c r="G67" s="172">
        <v>43367</v>
      </c>
      <c r="H67" s="135">
        <v>43732</v>
      </c>
      <c r="I67" s="101" t="s">
        <v>263</v>
      </c>
      <c r="J67" s="156" t="s">
        <v>32</v>
      </c>
      <c r="K67" s="175" t="s">
        <v>33</v>
      </c>
      <c r="L67" s="103" t="s">
        <v>34</v>
      </c>
      <c r="M67" s="156"/>
      <c r="N67" s="6"/>
      <c r="O67" s="6"/>
      <c r="P67" s="6"/>
      <c r="Q67" s="6"/>
      <c r="R67" s="6"/>
      <c r="S67" s="6"/>
      <c r="T67" s="6"/>
      <c r="U67" s="6"/>
      <c r="V67" s="6"/>
      <c r="W67" s="6"/>
      <c r="X67" s="4"/>
      <c r="Y67" s="4"/>
      <c r="Z67" s="4"/>
      <c r="AA67" s="4"/>
      <c r="AB67" s="4"/>
      <c r="AC67" s="4"/>
      <c r="AD67" s="4"/>
      <c r="AE67" s="4"/>
      <c r="AF67" s="4"/>
      <c r="AG67" s="4"/>
    </row>
    <row r="68" spans="1:33" s="2" customFormat="1" ht="25.5" x14ac:dyDescent="0.2">
      <c r="A68" s="124">
        <v>64</v>
      </c>
      <c r="B68" s="138" t="s">
        <v>264</v>
      </c>
      <c r="C68" s="98" t="s">
        <v>265</v>
      </c>
      <c r="D68" s="83" t="s">
        <v>266</v>
      </c>
      <c r="E68" s="82" t="s">
        <v>267</v>
      </c>
      <c r="F68" s="152">
        <v>11640241</v>
      </c>
      <c r="G68" s="135">
        <v>43264</v>
      </c>
      <c r="H68" s="135">
        <v>44012</v>
      </c>
      <c r="I68" s="93">
        <v>1698752</v>
      </c>
      <c r="J68" s="83" t="s">
        <v>186</v>
      </c>
      <c r="K68" s="137" t="s">
        <v>268</v>
      </c>
      <c r="L68" s="78" t="s">
        <v>34</v>
      </c>
      <c r="M68" s="83" t="s">
        <v>269</v>
      </c>
      <c r="N68" s="6"/>
      <c r="O68" s="6"/>
      <c r="P68" s="6"/>
      <c r="Q68" s="6"/>
      <c r="R68" s="6"/>
      <c r="S68" s="6"/>
      <c r="T68" s="6"/>
      <c r="U68" s="6"/>
      <c r="V68" s="6"/>
      <c r="W68" s="6"/>
      <c r="X68" s="4"/>
      <c r="Y68" s="4"/>
      <c r="Z68" s="4"/>
      <c r="AA68" s="4"/>
      <c r="AB68" s="4"/>
      <c r="AC68" s="4"/>
      <c r="AD68" s="4"/>
      <c r="AE68" s="4"/>
      <c r="AF68" s="4"/>
      <c r="AG68" s="4"/>
    </row>
    <row r="69" spans="1:33" s="2" customFormat="1" ht="25.5" x14ac:dyDescent="0.2">
      <c r="A69" s="124">
        <v>65</v>
      </c>
      <c r="B69" s="133" t="s">
        <v>270</v>
      </c>
      <c r="C69" s="98" t="s">
        <v>265</v>
      </c>
      <c r="D69" s="83" t="s">
        <v>266</v>
      </c>
      <c r="E69" s="82" t="s">
        <v>267</v>
      </c>
      <c r="F69" s="87" t="s">
        <v>271</v>
      </c>
      <c r="G69" s="135">
        <v>43312</v>
      </c>
      <c r="H69" s="136">
        <v>44043</v>
      </c>
      <c r="I69" s="85" t="s">
        <v>272</v>
      </c>
      <c r="J69" s="83" t="s">
        <v>186</v>
      </c>
      <c r="K69" s="137" t="s">
        <v>273</v>
      </c>
      <c r="L69" s="78" t="s">
        <v>34</v>
      </c>
      <c r="M69" s="83"/>
      <c r="N69" s="6"/>
      <c r="O69" s="6"/>
      <c r="P69" s="6"/>
      <c r="Q69" s="6"/>
      <c r="R69" s="6"/>
      <c r="S69" s="6"/>
      <c r="T69" s="6"/>
      <c r="U69" s="6"/>
      <c r="V69" s="6"/>
      <c r="W69" s="6"/>
      <c r="X69" s="4"/>
      <c r="Y69" s="4"/>
      <c r="Z69" s="4"/>
      <c r="AA69" s="4"/>
      <c r="AB69" s="4"/>
      <c r="AC69" s="4"/>
      <c r="AD69" s="4"/>
      <c r="AE69" s="4"/>
      <c r="AF69" s="4"/>
      <c r="AG69" s="4"/>
    </row>
    <row r="70" spans="1:33" s="2" customFormat="1" ht="25.5" x14ac:dyDescent="0.2">
      <c r="A70" s="124">
        <v>66</v>
      </c>
      <c r="B70" s="176" t="s">
        <v>197</v>
      </c>
      <c r="C70" s="177" t="s">
        <v>274</v>
      </c>
      <c r="D70" s="164" t="s">
        <v>28</v>
      </c>
      <c r="E70" s="88" t="s">
        <v>275</v>
      </c>
      <c r="F70" s="105" t="s">
        <v>276</v>
      </c>
      <c r="G70" s="178">
        <v>43399</v>
      </c>
      <c r="H70" s="179">
        <f>EDATE(G70,12)</f>
        <v>43764</v>
      </c>
      <c r="I70" s="106" t="s">
        <v>277</v>
      </c>
      <c r="J70" s="164" t="s">
        <v>32</v>
      </c>
      <c r="K70" s="165" t="s">
        <v>33</v>
      </c>
      <c r="L70" s="88" t="s">
        <v>34</v>
      </c>
      <c r="M70" s="164"/>
      <c r="N70" s="6"/>
      <c r="O70" s="6"/>
      <c r="P70" s="6"/>
      <c r="Q70" s="6"/>
      <c r="R70" s="6"/>
      <c r="S70" s="6"/>
      <c r="T70" s="6"/>
      <c r="U70" s="6"/>
      <c r="V70" s="6"/>
      <c r="W70" s="6"/>
      <c r="X70" s="4"/>
      <c r="Y70" s="4"/>
      <c r="Z70" s="4"/>
      <c r="AA70" s="4"/>
      <c r="AB70" s="4"/>
      <c r="AC70" s="4"/>
      <c r="AD70" s="4"/>
      <c r="AE70" s="4"/>
      <c r="AF70" s="4"/>
      <c r="AG70" s="4"/>
    </row>
    <row r="71" spans="1:33" s="2" customFormat="1" ht="25.5" x14ac:dyDescent="0.2">
      <c r="A71" s="124">
        <v>67</v>
      </c>
      <c r="B71" s="150" t="s">
        <v>197</v>
      </c>
      <c r="C71" s="134" t="s">
        <v>278</v>
      </c>
      <c r="D71" s="83" t="s">
        <v>28</v>
      </c>
      <c r="E71" s="78" t="s">
        <v>279</v>
      </c>
      <c r="F71" s="79" t="s">
        <v>280</v>
      </c>
      <c r="G71" s="172">
        <v>43399</v>
      </c>
      <c r="H71" s="135">
        <f>EDATE(G71,12)</f>
        <v>43764</v>
      </c>
      <c r="I71" s="101" t="s">
        <v>281</v>
      </c>
      <c r="J71" s="83" t="s">
        <v>32</v>
      </c>
      <c r="K71" s="137" t="s">
        <v>33</v>
      </c>
      <c r="L71" s="78" t="s">
        <v>34</v>
      </c>
      <c r="M71" s="83"/>
      <c r="N71" s="6"/>
      <c r="O71" s="6"/>
      <c r="P71" s="6"/>
      <c r="Q71" s="6"/>
      <c r="R71" s="6"/>
      <c r="S71" s="6"/>
      <c r="T71" s="6"/>
      <c r="U71" s="6"/>
      <c r="V71" s="6"/>
      <c r="W71" s="6"/>
      <c r="X71" s="4"/>
      <c r="Y71" s="4"/>
      <c r="Z71" s="4"/>
      <c r="AA71" s="4"/>
      <c r="AB71" s="4"/>
      <c r="AC71" s="4"/>
      <c r="AD71" s="4"/>
      <c r="AE71" s="4"/>
      <c r="AF71" s="4"/>
      <c r="AG71" s="4"/>
    </row>
    <row r="72" spans="1:33" ht="24.95" customHeight="1" x14ac:dyDescent="0.2">
      <c r="A72" s="180"/>
      <c r="B72" s="181"/>
      <c r="C72" s="182"/>
      <c r="D72" s="183"/>
      <c r="E72" s="107"/>
      <c r="F72" s="107"/>
      <c r="G72" s="184"/>
      <c r="H72" s="184"/>
      <c r="I72" s="107"/>
      <c r="J72" s="183"/>
      <c r="K72" s="185"/>
      <c r="L72" s="185"/>
      <c r="M72" s="183"/>
    </row>
    <row r="73" spans="1:33" ht="24.95" customHeight="1" x14ac:dyDescent="0.2">
      <c r="A73" s="180"/>
      <c r="B73" s="181"/>
      <c r="C73" s="182"/>
      <c r="D73" s="183"/>
      <c r="E73" s="107"/>
      <c r="F73" s="107"/>
      <c r="G73" s="184"/>
      <c r="H73" s="184"/>
      <c r="I73" s="107"/>
      <c r="J73" s="183"/>
      <c r="K73" s="185"/>
      <c r="L73" s="185"/>
      <c r="M73" s="183"/>
    </row>
    <row r="74" spans="1:33" ht="24.95" customHeight="1" thickBot="1" x14ac:dyDescent="0.25">
      <c r="A74" s="186"/>
      <c r="B74" s="187"/>
    </row>
    <row r="75" spans="1:33" ht="24.95" customHeight="1" x14ac:dyDescent="0.2">
      <c r="A75" s="180"/>
      <c r="B75" s="188" t="s">
        <v>282</v>
      </c>
    </row>
    <row r="76" spans="1:33" ht="24.95" customHeight="1" x14ac:dyDescent="0.2"/>
    <row r="77" spans="1:33" ht="24.95" customHeight="1" x14ac:dyDescent="0.2"/>
  </sheetData>
  <mergeCells count="1">
    <mergeCell ref="A1:M1"/>
  </mergeCells>
  <conditionalFormatting sqref="H4">
    <cfRule type="expression" dxfId="163" priority="88" stopIfTrue="1">
      <formula>LEFT(H4,4)=LEFT(I159,4)</formula>
    </cfRule>
  </conditionalFormatting>
  <conditionalFormatting sqref="H4">
    <cfRule type="cellIs" dxfId="162" priority="87" operator="equal">
      <formula>$J$2</formula>
    </cfRule>
  </conditionalFormatting>
  <conditionalFormatting sqref="H10 H45 H4 H69 H6">
    <cfRule type="cellIs" dxfId="161" priority="86" operator="lessThanOrEqual">
      <formula>$H$2</formula>
    </cfRule>
  </conditionalFormatting>
  <conditionalFormatting sqref="H4">
    <cfRule type="expression" dxfId="160" priority="85" stopIfTrue="1">
      <formula>LEFT(H4,4)=LEFT(I159,4)</formula>
    </cfRule>
  </conditionalFormatting>
  <conditionalFormatting sqref="H4">
    <cfRule type="expression" dxfId="159" priority="84" stopIfTrue="1">
      <formula>LEFT(H4,4)=LEFT(G253,4)</formula>
    </cfRule>
  </conditionalFormatting>
  <conditionalFormatting sqref="H4">
    <cfRule type="expression" dxfId="158" priority="83" stopIfTrue="1">
      <formula>LEFT(H4,4)=LEFT(I705,4)</formula>
    </cfRule>
  </conditionalFormatting>
  <conditionalFormatting sqref="H4">
    <cfRule type="expression" dxfId="157" priority="82" stopIfTrue="1">
      <formula>LEFT(H4,4)=LEFT(I696,4)</formula>
    </cfRule>
  </conditionalFormatting>
  <conditionalFormatting sqref="H4">
    <cfRule type="expression" dxfId="156" priority="81" stopIfTrue="1">
      <formula>LEFT(H4,4)=LEFT(I696,4)</formula>
    </cfRule>
  </conditionalFormatting>
  <conditionalFormatting sqref="H4">
    <cfRule type="expression" dxfId="155" priority="80" stopIfTrue="1">
      <formula>LEFT(H4,4)=LEFT(I706,4)</formula>
    </cfRule>
  </conditionalFormatting>
  <conditionalFormatting sqref="H4">
    <cfRule type="expression" dxfId="154" priority="79" stopIfTrue="1">
      <formula>LEFT(H4,4)=LEFT(I697,4)</formula>
    </cfRule>
  </conditionalFormatting>
  <conditionalFormatting sqref="H4">
    <cfRule type="expression" dxfId="153" priority="78" stopIfTrue="1">
      <formula>LEFT(H4,4)=LEFT(I693,4)</formula>
    </cfRule>
  </conditionalFormatting>
  <conditionalFormatting sqref="H4">
    <cfRule type="expression" dxfId="152" priority="77" stopIfTrue="1">
      <formula>LEFT(H4,4)=LEFT(I1015,4)</formula>
    </cfRule>
  </conditionalFormatting>
  <conditionalFormatting sqref="H4">
    <cfRule type="expression" dxfId="151" priority="76" stopIfTrue="1">
      <formula>LEFT(H4,4)=LEFT(I1006,4)</formula>
    </cfRule>
  </conditionalFormatting>
  <conditionalFormatting sqref="H4">
    <cfRule type="expression" dxfId="150" priority="75" stopIfTrue="1">
      <formula>LEFT(H4,4)=LEFT(I1009,4)</formula>
    </cfRule>
  </conditionalFormatting>
  <conditionalFormatting sqref="H4">
    <cfRule type="expression" dxfId="149" priority="74" stopIfTrue="1">
      <formula>LEFT(H4,4)=LEFT(G4,4)</formula>
    </cfRule>
  </conditionalFormatting>
  <conditionalFormatting sqref="H4">
    <cfRule type="expression" dxfId="148" priority="73" stopIfTrue="1">
      <formula>LEFT(H4,4)=LEFT(G4,4)</formula>
    </cfRule>
  </conditionalFormatting>
  <conditionalFormatting sqref="H4">
    <cfRule type="expression" dxfId="147" priority="72" stopIfTrue="1">
      <formula>LEFT(H4,4)=LEFT(G4,4)</formula>
    </cfRule>
  </conditionalFormatting>
  <conditionalFormatting sqref="H4">
    <cfRule type="expression" dxfId="146" priority="71" stopIfTrue="1">
      <formula>LEFT(H4,4)=LEFT(G4,4)</formula>
    </cfRule>
  </conditionalFormatting>
  <conditionalFormatting sqref="H4">
    <cfRule type="expression" dxfId="145" priority="70" stopIfTrue="1">
      <formula>LEFT(H4,4)=LEFT(G4,4)</formula>
    </cfRule>
  </conditionalFormatting>
  <conditionalFormatting sqref="H4">
    <cfRule type="expression" dxfId="144" priority="69" stopIfTrue="1">
      <formula>LEFT(H4,4)=LEFT(#REF!,4)</formula>
    </cfRule>
  </conditionalFormatting>
  <conditionalFormatting sqref="H4">
    <cfRule type="expression" dxfId="143" priority="68" stopIfTrue="1">
      <formula>LEFT(H4,4)=LEFT(#REF!,4)</formula>
    </cfRule>
  </conditionalFormatting>
  <conditionalFormatting sqref="G69">
    <cfRule type="expression" dxfId="142" priority="67" stopIfTrue="1">
      <formula>LEFT(G69,4)=LEFT(H486,4)</formula>
    </cfRule>
  </conditionalFormatting>
  <conditionalFormatting sqref="G4">
    <cfRule type="expression" dxfId="141" priority="66" stopIfTrue="1">
      <formula>LEFT(G4,4)=LEFT(H487,4)</formula>
    </cfRule>
  </conditionalFormatting>
  <conditionalFormatting sqref="H5">
    <cfRule type="cellIs" dxfId="140" priority="65" operator="lessThanOrEqual">
      <formula>$J$2</formula>
    </cfRule>
  </conditionalFormatting>
  <conditionalFormatting sqref="H7">
    <cfRule type="cellIs" dxfId="139" priority="64" operator="lessThanOrEqual">
      <formula>$J$2</formula>
    </cfRule>
  </conditionalFormatting>
  <conditionalFormatting sqref="H8">
    <cfRule type="cellIs" dxfId="138" priority="63" operator="lessThanOrEqual">
      <formula>$J$2</formula>
    </cfRule>
  </conditionalFormatting>
  <conditionalFormatting sqref="H13">
    <cfRule type="cellIs" dxfId="137" priority="59" operator="lessThanOrEqual">
      <formula>$J$2</formula>
    </cfRule>
  </conditionalFormatting>
  <conditionalFormatting sqref="H9">
    <cfRule type="cellIs" dxfId="136" priority="61" operator="lessThanOrEqual">
      <formula>$J$2</formula>
    </cfRule>
  </conditionalFormatting>
  <conditionalFormatting sqref="F9">
    <cfRule type="duplicateValues" dxfId="135" priority="62"/>
  </conditionalFormatting>
  <conditionalFormatting sqref="H12">
    <cfRule type="cellIs" dxfId="134" priority="60" operator="lessThanOrEqual">
      <formula>$J$2</formula>
    </cfRule>
  </conditionalFormatting>
  <conditionalFormatting sqref="H14">
    <cfRule type="cellIs" dxfId="133" priority="58" operator="lessThanOrEqual">
      <formula>$J$2</formula>
    </cfRule>
  </conditionalFormatting>
  <conditionalFormatting sqref="H15">
    <cfRule type="cellIs" dxfId="132" priority="57" operator="lessThanOrEqual">
      <formula>$J$2</formula>
    </cfRule>
  </conditionalFormatting>
  <conditionalFormatting sqref="H17">
    <cfRule type="cellIs" dxfId="131" priority="56" operator="lessThanOrEqual">
      <formula>$J$2</formula>
    </cfRule>
  </conditionalFormatting>
  <conditionalFormatting sqref="H23">
    <cfRule type="cellIs" dxfId="130" priority="55" operator="lessThanOrEqual">
      <formula>$J$2</formula>
    </cfRule>
  </conditionalFormatting>
  <conditionalFormatting sqref="H20">
    <cfRule type="cellIs" dxfId="129" priority="54" operator="lessThanOrEqual">
      <formula>$J$2</formula>
    </cfRule>
  </conditionalFormatting>
  <conditionalFormatting sqref="H19">
    <cfRule type="cellIs" dxfId="128" priority="53" operator="lessThanOrEqual">
      <formula>$J$2</formula>
    </cfRule>
  </conditionalFormatting>
  <conditionalFormatting sqref="H22">
    <cfRule type="cellIs" dxfId="127" priority="52" operator="lessThanOrEqual">
      <formula>$J$2</formula>
    </cfRule>
  </conditionalFormatting>
  <conditionalFormatting sqref="H21">
    <cfRule type="cellIs" dxfId="126" priority="51" operator="lessThanOrEqual">
      <formula>$J$2</formula>
    </cfRule>
  </conditionalFormatting>
  <conditionalFormatting sqref="H16">
    <cfRule type="cellIs" dxfId="125" priority="50" operator="lessThanOrEqual">
      <formula>$J$2</formula>
    </cfRule>
  </conditionalFormatting>
  <conditionalFormatting sqref="H42">
    <cfRule type="cellIs" dxfId="124" priority="49" operator="lessThanOrEqual">
      <formula>$J$2</formula>
    </cfRule>
  </conditionalFormatting>
  <conditionalFormatting sqref="H24">
    <cfRule type="cellIs" dxfId="123" priority="48" operator="lessThanOrEqual">
      <formula>$J$2</formula>
    </cfRule>
  </conditionalFormatting>
  <conditionalFormatting sqref="H18">
    <cfRule type="cellIs" dxfId="122" priority="47" operator="lessThanOrEqual">
      <formula>$J$2</formula>
    </cfRule>
  </conditionalFormatting>
  <conditionalFormatting sqref="H41">
    <cfRule type="cellIs" dxfId="121" priority="46" operator="lessThanOrEqual">
      <formula>$J$2</formula>
    </cfRule>
  </conditionalFormatting>
  <conditionalFormatting sqref="H43">
    <cfRule type="cellIs" dxfId="120" priority="45" operator="lessThanOrEqual">
      <formula>$J$2</formula>
    </cfRule>
  </conditionalFormatting>
  <conditionalFormatting sqref="H11">
    <cfRule type="cellIs" dxfId="119" priority="44" operator="lessThanOrEqual">
      <formula>$J$2</formula>
    </cfRule>
  </conditionalFormatting>
  <conditionalFormatting sqref="H27">
    <cfRule type="cellIs" dxfId="118" priority="43" operator="lessThanOrEqual">
      <formula>$J$2</formula>
    </cfRule>
  </conditionalFormatting>
  <conditionalFormatting sqref="H35">
    <cfRule type="cellIs" dxfId="117" priority="42" operator="lessThanOrEqual">
      <formula>$J$2</formula>
    </cfRule>
  </conditionalFormatting>
  <conditionalFormatting sqref="H26">
    <cfRule type="cellIs" dxfId="116" priority="27" operator="lessThanOrEqual">
      <formula>$J$2</formula>
    </cfRule>
  </conditionalFormatting>
  <conditionalFormatting sqref="H36">
    <cfRule type="cellIs" dxfId="115" priority="41" operator="lessThanOrEqual">
      <formula>$J$2</formula>
    </cfRule>
  </conditionalFormatting>
  <conditionalFormatting sqref="H37">
    <cfRule type="cellIs" dxfId="114" priority="40" operator="lessThanOrEqual">
      <formula>$J$2</formula>
    </cfRule>
  </conditionalFormatting>
  <conditionalFormatting sqref="H38">
    <cfRule type="cellIs" dxfId="113" priority="39" operator="lessThanOrEqual">
      <formula>$J$2</formula>
    </cfRule>
  </conditionalFormatting>
  <conditionalFormatting sqref="H39">
    <cfRule type="cellIs" dxfId="112" priority="38" operator="lessThanOrEqual">
      <formula>$J$2</formula>
    </cfRule>
  </conditionalFormatting>
  <conditionalFormatting sqref="H40">
    <cfRule type="cellIs" dxfId="111" priority="37" operator="lessThanOrEqual">
      <formula>$J$2</formula>
    </cfRule>
  </conditionalFormatting>
  <conditionalFormatting sqref="H28">
    <cfRule type="cellIs" dxfId="110" priority="36" operator="lessThanOrEqual">
      <formula>$J$2</formula>
    </cfRule>
  </conditionalFormatting>
  <conditionalFormatting sqref="H30">
    <cfRule type="cellIs" dxfId="109" priority="35" operator="lessThanOrEqual">
      <formula>$J$2</formula>
    </cfRule>
  </conditionalFormatting>
  <conditionalFormatting sqref="H29">
    <cfRule type="cellIs" dxfId="108" priority="34" operator="lessThanOrEqual">
      <formula>$J$2</formula>
    </cfRule>
  </conditionalFormatting>
  <conditionalFormatting sqref="H44">
    <cfRule type="cellIs" dxfId="107" priority="33" operator="lessThanOrEqual">
      <formula>$J$2</formula>
    </cfRule>
  </conditionalFormatting>
  <conditionalFormatting sqref="H34">
    <cfRule type="cellIs" dxfId="106" priority="32" operator="lessThanOrEqual">
      <formula>$J$2</formula>
    </cfRule>
  </conditionalFormatting>
  <conditionalFormatting sqref="H33">
    <cfRule type="cellIs" dxfId="105" priority="31" operator="lessThanOrEqual">
      <formula>$J$2</formula>
    </cfRule>
  </conditionalFormatting>
  <conditionalFormatting sqref="H31">
    <cfRule type="cellIs" dxfId="104" priority="30" operator="lessThanOrEqual">
      <formula>$J$2</formula>
    </cfRule>
  </conditionalFormatting>
  <conditionalFormatting sqref="H32">
    <cfRule type="cellIs" dxfId="103" priority="29" operator="lessThanOrEqual">
      <formula>$J$2</formula>
    </cfRule>
  </conditionalFormatting>
  <conditionalFormatting sqref="H25">
    <cfRule type="cellIs" dxfId="102" priority="28" operator="lessThanOrEqual">
      <formula>$J$2</formula>
    </cfRule>
  </conditionalFormatting>
  <conditionalFormatting sqref="H49">
    <cfRule type="cellIs" dxfId="101" priority="26" operator="lessThanOrEqual">
      <formula>$J$2</formula>
    </cfRule>
  </conditionalFormatting>
  <conditionalFormatting sqref="H68">
    <cfRule type="cellIs" dxfId="100" priority="25" operator="lessThanOrEqual">
      <formula>$J$2</formula>
    </cfRule>
  </conditionalFormatting>
  <conditionalFormatting sqref="H48">
    <cfRule type="cellIs" dxfId="99" priority="23" operator="lessThanOrEqual">
      <formula>$J$2</formula>
    </cfRule>
  </conditionalFormatting>
  <conditionalFormatting sqref="F48">
    <cfRule type="duplicateValues" dxfId="98" priority="24"/>
  </conditionalFormatting>
  <conditionalFormatting sqref="H47">
    <cfRule type="cellIs" dxfId="97" priority="22" operator="lessThanOrEqual">
      <formula>$J$2</formula>
    </cfRule>
  </conditionalFormatting>
  <conditionalFormatting sqref="H46">
    <cfRule type="cellIs" dxfId="96" priority="21" operator="lessThanOrEqual">
      <formula>$J$2</formula>
    </cfRule>
  </conditionalFormatting>
  <conditionalFormatting sqref="H61">
    <cfRule type="cellIs" dxfId="95" priority="7" operator="lessThanOrEqual">
      <formula>$J$2</formula>
    </cfRule>
  </conditionalFormatting>
  <conditionalFormatting sqref="H55">
    <cfRule type="cellIs" dxfId="94" priority="20" operator="lessThanOrEqual">
      <formula>$J$2</formula>
    </cfRule>
  </conditionalFormatting>
  <conditionalFormatting sqref="H56">
    <cfRule type="cellIs" dxfId="93" priority="19" operator="lessThanOrEqual">
      <formula>$J$2</formula>
    </cfRule>
  </conditionalFormatting>
  <conditionalFormatting sqref="H54">
    <cfRule type="cellIs" dxfId="92" priority="18" operator="lessThanOrEqual">
      <formula>$J$2</formula>
    </cfRule>
  </conditionalFormatting>
  <conditionalFormatting sqref="H53">
    <cfRule type="cellIs" dxfId="91" priority="17" operator="lessThanOrEqual">
      <formula>$J$2</formula>
    </cfRule>
  </conditionalFormatting>
  <conditionalFormatting sqref="H50">
    <cfRule type="cellIs" dxfId="90" priority="16" operator="lessThanOrEqual">
      <formula>$J$2</formula>
    </cfRule>
  </conditionalFormatting>
  <conditionalFormatting sqref="H52">
    <cfRule type="cellIs" dxfId="89" priority="15" operator="lessThanOrEqual">
      <formula>$J$2</formula>
    </cfRule>
  </conditionalFormatting>
  <conditionalFormatting sqref="H51">
    <cfRule type="cellIs" dxfId="88" priority="14" operator="lessThanOrEqual">
      <formula>$J$2</formula>
    </cfRule>
  </conditionalFormatting>
  <conditionalFormatting sqref="H57">
    <cfRule type="cellIs" dxfId="87" priority="13" operator="lessThanOrEqual">
      <formula>$J$2</formula>
    </cfRule>
  </conditionalFormatting>
  <conditionalFormatting sqref="H58">
    <cfRule type="cellIs" dxfId="86" priority="12" operator="lessThanOrEqual">
      <formula>$J$2</formula>
    </cfRule>
  </conditionalFormatting>
  <conditionalFormatting sqref="H59">
    <cfRule type="cellIs" dxfId="85" priority="11" operator="lessThanOrEqual">
      <formula>$J$2</formula>
    </cfRule>
  </conditionalFormatting>
  <conditionalFormatting sqref="H60">
    <cfRule type="cellIs" dxfId="84" priority="10" operator="lessThanOrEqual">
      <formula>$J$2</formula>
    </cfRule>
  </conditionalFormatting>
  <conditionalFormatting sqref="H63">
    <cfRule type="cellIs" dxfId="83" priority="9" operator="lessThanOrEqual">
      <formula>$J$2</formula>
    </cfRule>
  </conditionalFormatting>
  <conditionalFormatting sqref="H62">
    <cfRule type="cellIs" dxfId="82" priority="8" operator="lessThanOrEqual">
      <formula>$J$2</formula>
    </cfRule>
  </conditionalFormatting>
  <conditionalFormatting sqref="H64">
    <cfRule type="cellIs" dxfId="81" priority="6" operator="lessThanOrEqual">
      <formula>$J$2</formula>
    </cfRule>
  </conditionalFormatting>
  <conditionalFormatting sqref="H65">
    <cfRule type="cellIs" dxfId="80" priority="5" operator="lessThanOrEqual">
      <formula>$J$2</formula>
    </cfRule>
  </conditionalFormatting>
  <conditionalFormatting sqref="H67">
    <cfRule type="cellIs" dxfId="79" priority="4" operator="lessThanOrEqual">
      <formula>$J$2</formula>
    </cfRule>
  </conditionalFormatting>
  <conditionalFormatting sqref="H66">
    <cfRule type="cellIs" dxfId="78" priority="3" operator="lessThanOrEqual">
      <formula>$J$2</formula>
    </cfRule>
  </conditionalFormatting>
  <conditionalFormatting sqref="H71">
    <cfRule type="cellIs" dxfId="77" priority="1" operator="lessThanOrEqual">
      <formula>$J$2</formula>
    </cfRule>
  </conditionalFormatting>
  <conditionalFormatting sqref="H70">
    <cfRule type="cellIs" dxfId="76" priority="2" operator="lessThanOrEqual">
      <formula>$J$2</formula>
    </cfRule>
  </conditionalFormatting>
  <printOptions horizontalCentered="1"/>
  <pageMargins left="0" right="0" top="0.19685039370078741" bottom="0" header="0" footer="0"/>
  <pageSetup paperSize="8" scale="60" orientation="portrait" r:id="rId1"/>
  <rowBreaks count="1" manualBreakCount="1">
    <brk id="5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22"/>
  <sheetViews>
    <sheetView workbookViewId="0">
      <selection activeCell="C7" sqref="C7"/>
    </sheetView>
  </sheetViews>
  <sheetFormatPr defaultRowHeight="15" x14ac:dyDescent="0.25"/>
  <cols>
    <col min="1" max="1" width="28.7109375" bestFit="1" customWidth="1"/>
    <col min="2" max="2" width="16.28515625" bestFit="1" customWidth="1"/>
    <col min="3" max="5" width="10.5703125" bestFit="1" customWidth="1"/>
    <col min="6" max="6" width="11.5703125" bestFit="1" customWidth="1"/>
    <col min="7" max="13" width="10.5703125" bestFit="1" customWidth="1"/>
    <col min="14" max="14" width="11.5703125" bestFit="1" customWidth="1"/>
    <col min="15" max="15" width="11.28515625" bestFit="1" customWidth="1"/>
  </cols>
  <sheetData>
    <row r="3" spans="1:14" x14ac:dyDescent="0.25">
      <c r="A3" s="289" t="s">
        <v>1428</v>
      </c>
      <c r="B3" s="289" t="s">
        <v>1427</v>
      </c>
    </row>
    <row r="4" spans="1:14" x14ac:dyDescent="0.25">
      <c r="A4" s="289" t="s">
        <v>1425</v>
      </c>
      <c r="B4" t="s">
        <v>1146</v>
      </c>
      <c r="C4" t="s">
        <v>1148</v>
      </c>
      <c r="D4" t="s">
        <v>1142</v>
      </c>
      <c r="E4" t="s">
        <v>1141</v>
      </c>
      <c r="F4" t="s">
        <v>1139</v>
      </c>
      <c r="G4" t="s">
        <v>1143</v>
      </c>
      <c r="H4" t="s">
        <v>1140</v>
      </c>
      <c r="I4" t="s">
        <v>1147</v>
      </c>
      <c r="J4" t="s">
        <v>1138</v>
      </c>
      <c r="K4" t="s">
        <v>1145</v>
      </c>
      <c r="L4" t="s">
        <v>1144</v>
      </c>
      <c r="M4" t="s">
        <v>1343</v>
      </c>
      <c r="N4" t="s">
        <v>1426</v>
      </c>
    </row>
    <row r="5" spans="1:14" x14ac:dyDescent="0.25">
      <c r="A5" s="290" t="s">
        <v>1172</v>
      </c>
      <c r="B5" s="306"/>
      <c r="C5" s="306">
        <v>1017.11</v>
      </c>
      <c r="D5" s="306">
        <v>480</v>
      </c>
      <c r="E5" s="306">
        <v>75</v>
      </c>
      <c r="F5" s="306"/>
      <c r="G5" s="306"/>
      <c r="H5" s="306"/>
      <c r="I5" s="306">
        <v>3562.8</v>
      </c>
      <c r="J5" s="306"/>
      <c r="K5" s="306"/>
      <c r="L5" s="306"/>
      <c r="M5" s="306"/>
      <c r="N5" s="306">
        <v>5134.91</v>
      </c>
    </row>
    <row r="6" spans="1:14" x14ac:dyDescent="0.25">
      <c r="A6" s="290" t="s">
        <v>1344</v>
      </c>
      <c r="B6" s="306">
        <v>2443.58</v>
      </c>
      <c r="C6" s="306">
        <v>1271.01</v>
      </c>
      <c r="D6" s="306">
        <v>1254.32</v>
      </c>
      <c r="E6" s="306">
        <v>1772.6499999999996</v>
      </c>
      <c r="F6" s="306">
        <v>8555.85</v>
      </c>
      <c r="G6" s="306">
        <v>960.74000000000012</v>
      </c>
      <c r="H6" s="306">
        <v>2182.3599999999992</v>
      </c>
      <c r="I6" s="306">
        <v>1863.7600000000002</v>
      </c>
      <c r="J6" s="306">
        <v>1339.01</v>
      </c>
      <c r="K6" s="306">
        <v>1181.6400000000001</v>
      </c>
      <c r="L6" s="306">
        <v>1346.7800000000002</v>
      </c>
      <c r="M6" s="306">
        <v>1965.1499999999999</v>
      </c>
      <c r="N6" s="306">
        <v>26136.849999999995</v>
      </c>
    </row>
    <row r="7" spans="1:14" x14ac:dyDescent="0.25">
      <c r="A7" s="290" t="s">
        <v>1778</v>
      </c>
      <c r="B7" s="306">
        <v>734.4</v>
      </c>
      <c r="C7" s="306">
        <v>3509</v>
      </c>
      <c r="D7" s="306">
        <v>1630</v>
      </c>
      <c r="E7" s="306">
        <v>0</v>
      </c>
      <c r="F7" s="306">
        <v>2789.3999999999996</v>
      </c>
      <c r="G7" s="306">
        <v>504</v>
      </c>
      <c r="H7" s="306">
        <v>3908</v>
      </c>
      <c r="I7" s="306">
        <v>432</v>
      </c>
      <c r="J7" s="306">
        <v>3498.77</v>
      </c>
      <c r="K7" s="306">
        <v>1484</v>
      </c>
      <c r="L7" s="306">
        <v>1318</v>
      </c>
      <c r="M7" s="306">
        <v>0</v>
      </c>
      <c r="N7" s="306">
        <v>19807.57</v>
      </c>
    </row>
    <row r="8" spans="1:14" x14ac:dyDescent="0.25">
      <c r="A8" s="290" t="s">
        <v>1779</v>
      </c>
      <c r="B8" s="306"/>
      <c r="C8" s="306"/>
      <c r="D8" s="306"/>
      <c r="E8" s="306">
        <v>1303.48</v>
      </c>
      <c r="F8" s="306"/>
      <c r="G8" s="306"/>
      <c r="H8" s="306"/>
      <c r="I8" s="306"/>
      <c r="J8" s="306"/>
      <c r="K8" s="306"/>
      <c r="L8" s="306"/>
      <c r="M8" s="306"/>
      <c r="N8" s="306">
        <v>1303.48</v>
      </c>
    </row>
    <row r="9" spans="1:14" x14ac:dyDescent="0.25">
      <c r="A9" s="290" t="s">
        <v>303</v>
      </c>
      <c r="B9" s="306"/>
      <c r="C9" s="306"/>
      <c r="D9" s="306"/>
      <c r="E9" s="306">
        <v>3256</v>
      </c>
      <c r="F9" s="306"/>
      <c r="G9" s="306"/>
      <c r="H9" s="306"/>
      <c r="I9" s="306"/>
      <c r="J9" s="306"/>
      <c r="K9" s="306"/>
      <c r="L9" s="306"/>
      <c r="M9" s="306"/>
      <c r="N9" s="306">
        <v>3256</v>
      </c>
    </row>
    <row r="10" spans="1:14" x14ac:dyDescent="0.25">
      <c r="A10" s="290" t="s">
        <v>1426</v>
      </c>
      <c r="B10" s="306">
        <v>3177.98</v>
      </c>
      <c r="C10" s="306">
        <v>5797.12</v>
      </c>
      <c r="D10" s="306">
        <v>3364.3199999999997</v>
      </c>
      <c r="E10" s="306">
        <v>6407.1299999999992</v>
      </c>
      <c r="F10" s="306">
        <v>11345.25</v>
      </c>
      <c r="G10" s="306">
        <v>1464.7400000000002</v>
      </c>
      <c r="H10" s="306">
        <v>6090.3599999999988</v>
      </c>
      <c r="I10" s="306">
        <v>5858.56</v>
      </c>
      <c r="J10" s="306">
        <v>4837.78</v>
      </c>
      <c r="K10" s="306">
        <v>2665.6400000000003</v>
      </c>
      <c r="L10" s="306">
        <v>2664.78</v>
      </c>
      <c r="M10" s="306">
        <v>1965.1499999999999</v>
      </c>
      <c r="N10" s="306">
        <v>55638.81</v>
      </c>
    </row>
    <row r="12" spans="1:14" x14ac:dyDescent="0.25">
      <c r="A12" s="290" t="s">
        <v>1780</v>
      </c>
      <c r="B12" s="306">
        <f>(B5+B6+B7)*1.1+B8+B9</f>
        <v>3495.7780000000002</v>
      </c>
      <c r="C12" s="306">
        <f t="shared" ref="C12:N12" si="0">(C5+C6+C7)*1.1+C8+C9</f>
        <v>6376.8320000000003</v>
      </c>
      <c r="D12" s="306">
        <f t="shared" si="0"/>
        <v>3700.752</v>
      </c>
      <c r="E12" s="306">
        <f t="shared" si="0"/>
        <v>6591.8949999999995</v>
      </c>
      <c r="F12" s="306">
        <f t="shared" si="0"/>
        <v>12479.775000000001</v>
      </c>
      <c r="G12" s="306">
        <f t="shared" si="0"/>
        <v>1611.2140000000004</v>
      </c>
      <c r="H12" s="306">
        <f t="shared" si="0"/>
        <v>6699.3959999999988</v>
      </c>
      <c r="I12" s="306">
        <f t="shared" si="0"/>
        <v>6444.4160000000011</v>
      </c>
      <c r="J12" s="306">
        <f t="shared" si="0"/>
        <v>5321.558</v>
      </c>
      <c r="K12" s="306">
        <f t="shared" si="0"/>
        <v>2932.2040000000006</v>
      </c>
      <c r="L12" s="306">
        <f t="shared" si="0"/>
        <v>2931.2580000000003</v>
      </c>
      <c r="M12" s="306">
        <f t="shared" si="0"/>
        <v>2161.665</v>
      </c>
      <c r="N12" s="306">
        <f t="shared" si="0"/>
        <v>60746.743000000002</v>
      </c>
    </row>
    <row r="13" spans="1:14" x14ac:dyDescent="0.25">
      <c r="A13" s="290"/>
      <c r="B13" s="306"/>
      <c r="C13" s="306"/>
      <c r="D13" s="306"/>
      <c r="E13" s="306"/>
      <c r="F13" s="306"/>
      <c r="G13" s="306"/>
      <c r="H13" s="306"/>
      <c r="I13" s="306"/>
      <c r="J13" s="306"/>
      <c r="K13" s="306"/>
      <c r="L13" s="306"/>
      <c r="M13" s="306"/>
      <c r="N13" s="306"/>
    </row>
    <row r="14" spans="1:14" x14ac:dyDescent="0.25">
      <c r="A14" s="290" t="s">
        <v>1781</v>
      </c>
      <c r="B14" s="306">
        <f>(28.86*1.1)+360.16</f>
        <v>391.90600000000001</v>
      </c>
      <c r="C14" s="306">
        <f>(35.28*1.1)+601.77</f>
        <v>640.57799999999997</v>
      </c>
      <c r="D14" s="306">
        <f>(28.16*1.1)+65.34</f>
        <v>96.316000000000003</v>
      </c>
      <c r="E14" s="306"/>
      <c r="F14" s="306"/>
      <c r="G14" s="306"/>
      <c r="H14" s="306"/>
      <c r="I14" s="306"/>
      <c r="J14" s="306"/>
      <c r="K14" s="306"/>
      <c r="L14" s="306"/>
      <c r="M14" s="306"/>
      <c r="N14" s="306">
        <f>SUM(B14:M14)</f>
        <v>1128.8</v>
      </c>
    </row>
    <row r="15" spans="1:14" x14ac:dyDescent="0.25">
      <c r="A15" s="290" t="s">
        <v>1782</v>
      </c>
      <c r="B15" s="306">
        <f>205.54+160</f>
        <v>365.53999999999996</v>
      </c>
      <c r="C15" s="306">
        <v>187.7</v>
      </c>
      <c r="D15" s="306">
        <v>194.02</v>
      </c>
      <c r="E15" s="306"/>
      <c r="F15" s="306"/>
      <c r="G15" s="306"/>
      <c r="H15" s="306"/>
      <c r="I15" s="306"/>
      <c r="J15" s="306"/>
      <c r="K15" s="306"/>
      <c r="L15" s="306"/>
      <c r="M15" s="306"/>
      <c r="N15" s="306">
        <f>SUM(B15:M15)</f>
        <v>747.26</v>
      </c>
    </row>
    <row r="16" spans="1:14" x14ac:dyDescent="0.25">
      <c r="A16" s="290" t="s">
        <v>1783</v>
      </c>
      <c r="B16" s="306"/>
      <c r="C16" s="306"/>
      <c r="D16" s="306"/>
      <c r="E16" s="306">
        <v>800</v>
      </c>
      <c r="F16" s="306"/>
      <c r="G16" s="306"/>
      <c r="H16" s="306"/>
      <c r="I16" s="306"/>
      <c r="J16" s="306"/>
      <c r="K16" s="306"/>
      <c r="L16" s="306"/>
      <c r="M16" s="306"/>
      <c r="N16" s="306">
        <f>SUM(B16:M16)</f>
        <v>800</v>
      </c>
    </row>
    <row r="17" spans="1:14" x14ac:dyDescent="0.25">
      <c r="A17" s="290"/>
      <c r="B17" s="306">
        <f t="shared" ref="B17:N17" si="1">SUM(B14:B16)</f>
        <v>757.44599999999991</v>
      </c>
      <c r="C17" s="306">
        <f t="shared" si="1"/>
        <v>828.27800000000002</v>
      </c>
      <c r="D17" s="306">
        <f t="shared" si="1"/>
        <v>290.33600000000001</v>
      </c>
      <c r="E17" s="306">
        <f t="shared" si="1"/>
        <v>800</v>
      </c>
      <c r="F17" s="306">
        <f t="shared" si="1"/>
        <v>0</v>
      </c>
      <c r="G17" s="306">
        <f t="shared" si="1"/>
        <v>0</v>
      </c>
      <c r="H17" s="306">
        <f t="shared" si="1"/>
        <v>0</v>
      </c>
      <c r="I17" s="306">
        <f t="shared" si="1"/>
        <v>0</v>
      </c>
      <c r="J17" s="306">
        <f t="shared" si="1"/>
        <v>0</v>
      </c>
      <c r="K17" s="306">
        <f t="shared" si="1"/>
        <v>0</v>
      </c>
      <c r="L17" s="306">
        <f t="shared" si="1"/>
        <v>0</v>
      </c>
      <c r="M17" s="306">
        <f t="shared" si="1"/>
        <v>0</v>
      </c>
      <c r="N17" s="306">
        <f t="shared" si="1"/>
        <v>2676.06</v>
      </c>
    </row>
    <row r="18" spans="1:14" x14ac:dyDescent="0.25">
      <c r="A18" s="290"/>
      <c r="B18" s="306"/>
      <c r="C18" s="306"/>
      <c r="D18" s="306"/>
      <c r="E18" s="306"/>
      <c r="F18" s="306"/>
      <c r="G18" s="306"/>
      <c r="H18" s="306"/>
      <c r="I18" s="306"/>
      <c r="J18" s="306"/>
      <c r="K18" s="306"/>
      <c r="L18" s="306"/>
      <c r="M18" s="306"/>
      <c r="N18" s="306"/>
    </row>
    <row r="19" spans="1:14" x14ac:dyDescent="0.25">
      <c r="A19" s="290" t="s">
        <v>1784</v>
      </c>
      <c r="B19" s="306">
        <f>9500/1.36/12</f>
        <v>582.10784313725492</v>
      </c>
      <c r="C19" s="306">
        <f t="shared" ref="C19:M19" si="2">9500/1.36/12</f>
        <v>582.10784313725492</v>
      </c>
      <c r="D19" s="306">
        <f t="shared" si="2"/>
        <v>582.10784313725492</v>
      </c>
      <c r="E19" s="306">
        <f t="shared" si="2"/>
        <v>582.10784313725492</v>
      </c>
      <c r="F19" s="306">
        <f t="shared" si="2"/>
        <v>582.10784313725492</v>
      </c>
      <c r="G19" s="306">
        <f t="shared" si="2"/>
        <v>582.10784313725492</v>
      </c>
      <c r="H19" s="306">
        <f t="shared" si="2"/>
        <v>582.10784313725492</v>
      </c>
      <c r="I19" s="306">
        <f t="shared" si="2"/>
        <v>582.10784313725492</v>
      </c>
      <c r="J19" s="306">
        <f t="shared" si="2"/>
        <v>582.10784313725492</v>
      </c>
      <c r="K19" s="306">
        <f t="shared" si="2"/>
        <v>582.10784313725492</v>
      </c>
      <c r="L19" s="306">
        <f t="shared" si="2"/>
        <v>582.10784313725492</v>
      </c>
      <c r="M19" s="306">
        <f t="shared" si="2"/>
        <v>582.10784313725492</v>
      </c>
      <c r="N19" s="306">
        <f>SUM(B19:M19)</f>
        <v>6985.2941176470604</v>
      </c>
    </row>
    <row r="20" spans="1:14" x14ac:dyDescent="0.25">
      <c r="A20" s="290" t="s">
        <v>1785</v>
      </c>
      <c r="B20" s="306">
        <f>15000/1.36/12</f>
        <v>919.11764705882342</v>
      </c>
      <c r="C20" s="306">
        <f t="shared" ref="C20:M20" si="3">15000/1.36/12</f>
        <v>919.11764705882342</v>
      </c>
      <c r="D20" s="306">
        <f t="shared" si="3"/>
        <v>919.11764705882342</v>
      </c>
      <c r="E20" s="306">
        <f t="shared" si="3"/>
        <v>919.11764705882342</v>
      </c>
      <c r="F20" s="306">
        <f t="shared" si="3"/>
        <v>919.11764705882342</v>
      </c>
      <c r="G20" s="306">
        <f t="shared" si="3"/>
        <v>919.11764705882342</v>
      </c>
      <c r="H20" s="306">
        <f t="shared" si="3"/>
        <v>919.11764705882342</v>
      </c>
      <c r="I20" s="306">
        <f t="shared" si="3"/>
        <v>919.11764705882342</v>
      </c>
      <c r="J20" s="306">
        <f t="shared" si="3"/>
        <v>919.11764705882342</v>
      </c>
      <c r="K20" s="306">
        <f t="shared" si="3"/>
        <v>919.11764705882342</v>
      </c>
      <c r="L20" s="306">
        <f t="shared" si="3"/>
        <v>919.11764705882342</v>
      </c>
      <c r="M20" s="306">
        <f t="shared" si="3"/>
        <v>919.11764705882342</v>
      </c>
      <c r="N20" s="306">
        <f>SUM(B20:M20)</f>
        <v>11029.411764705881</v>
      </c>
    </row>
    <row r="22" spans="1:14" x14ac:dyDescent="0.25">
      <c r="A22" s="342" t="s">
        <v>1786</v>
      </c>
      <c r="B22" s="343">
        <f>B12+B17+B19+B20</f>
        <v>5754.4494901960788</v>
      </c>
      <c r="C22" s="343">
        <f t="shared" ref="C22:N22" si="4">C12+C17+C19+C20</f>
        <v>8706.3354901960793</v>
      </c>
      <c r="D22" s="343">
        <f t="shared" si="4"/>
        <v>5492.3134901960784</v>
      </c>
      <c r="E22" s="343">
        <f t="shared" si="4"/>
        <v>8893.1204901960773</v>
      </c>
      <c r="F22" s="343">
        <f t="shared" si="4"/>
        <v>13981.00049019608</v>
      </c>
      <c r="G22" s="343">
        <f t="shared" si="4"/>
        <v>3112.4394901960786</v>
      </c>
      <c r="H22" s="343">
        <f t="shared" si="4"/>
        <v>8200.6214901960775</v>
      </c>
      <c r="I22" s="343">
        <f t="shared" si="4"/>
        <v>7945.6414901960798</v>
      </c>
      <c r="J22" s="343">
        <f t="shared" si="4"/>
        <v>6822.7834901960787</v>
      </c>
      <c r="K22" s="343">
        <f t="shared" si="4"/>
        <v>4433.4294901960784</v>
      </c>
      <c r="L22" s="343">
        <f t="shared" si="4"/>
        <v>4432.4834901960785</v>
      </c>
      <c r="M22" s="343">
        <f t="shared" si="4"/>
        <v>3662.8904901960782</v>
      </c>
      <c r="N22" s="343">
        <f t="shared" si="4"/>
        <v>81437.508882352937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C25E1-7418-473B-B860-9D750CB2FDF2}">
  <dimension ref="A1:T195"/>
  <sheetViews>
    <sheetView showWhiteSpace="0" view="pageBreakPreview" zoomScale="90" zoomScaleNormal="90" zoomScaleSheetLayoutView="90" workbookViewId="0">
      <pane ySplit="2" topLeftCell="A3" activePane="bottomLeft" state="frozen"/>
      <selection activeCell="B195" sqref="B195"/>
      <selection pane="bottomLeft" activeCell="B195" sqref="B195"/>
    </sheetView>
  </sheetViews>
  <sheetFormatPr defaultColWidth="9.140625" defaultRowHeight="12.75" x14ac:dyDescent="0.25"/>
  <cols>
    <col min="1" max="1" width="5.140625" style="482" customWidth="1"/>
    <col min="2" max="2" width="8" style="483" customWidth="1"/>
    <col min="3" max="3" width="11.140625" style="483" customWidth="1"/>
    <col min="4" max="4" width="9.140625" style="483" customWidth="1"/>
    <col min="5" max="5" width="29.140625" style="484" customWidth="1"/>
    <col min="6" max="6" width="31.42578125" style="378" customWidth="1"/>
    <col min="7" max="7" width="17.42578125" style="378" customWidth="1"/>
    <col min="8" max="8" width="15.85546875" style="378" customWidth="1"/>
    <col min="9" max="9" width="8.5703125" style="378" customWidth="1"/>
    <col min="10" max="10" width="11.42578125" style="378" customWidth="1"/>
    <col min="11" max="11" width="15.7109375" style="485" customWidth="1"/>
    <col min="12" max="12" width="23.85546875" style="485" customWidth="1"/>
    <col min="13" max="13" width="12.140625" style="486" customWidth="1"/>
    <col min="14" max="14" width="12.140625" style="378" customWidth="1"/>
    <col min="15" max="16" width="12.140625" style="537" customWidth="1"/>
    <col min="17" max="17" width="12.140625" style="378" customWidth="1"/>
    <col min="18" max="19" width="12.140625" style="537" customWidth="1"/>
    <col min="20" max="20" width="25.28515625" style="378" customWidth="1"/>
    <col min="21" max="16384" width="9.140625" style="378"/>
  </cols>
  <sheetData>
    <row r="1" spans="1:20" ht="35.25" customHeight="1" thickTop="1" thickBot="1" x14ac:dyDescent="0.3">
      <c r="A1" s="780" t="s">
        <v>2304</v>
      </c>
      <c r="B1" s="781"/>
      <c r="C1" s="781"/>
      <c r="D1" s="781"/>
      <c r="E1" s="781"/>
      <c r="F1" s="781"/>
      <c r="G1" s="781"/>
      <c r="H1" s="781"/>
      <c r="I1" s="781"/>
      <c r="J1" s="781"/>
      <c r="K1" s="781"/>
      <c r="L1" s="794" t="s">
        <v>2305</v>
      </c>
      <c r="M1" s="794"/>
      <c r="N1" s="794"/>
      <c r="O1" s="794"/>
      <c r="P1" s="794"/>
      <c r="Q1" s="797" t="s">
        <v>2353</v>
      </c>
      <c r="R1" s="798"/>
      <c r="S1" s="799"/>
    </row>
    <row r="2" spans="1:20" ht="59.25" customHeight="1" thickTop="1" x14ac:dyDescent="0.25">
      <c r="A2" s="629" t="s">
        <v>1061</v>
      </c>
      <c r="B2" s="628" t="s">
        <v>1062</v>
      </c>
      <c r="C2" s="628" t="s">
        <v>1063</v>
      </c>
      <c r="D2" s="628" t="s">
        <v>1064</v>
      </c>
      <c r="E2" s="627" t="s">
        <v>1065</v>
      </c>
      <c r="F2" s="332" t="s">
        <v>1066</v>
      </c>
      <c r="G2" s="468" t="s">
        <v>290</v>
      </c>
      <c r="H2" s="332" t="s">
        <v>1067</v>
      </c>
      <c r="I2" s="468" t="s">
        <v>1068</v>
      </c>
      <c r="J2" s="332" t="s">
        <v>1069</v>
      </c>
      <c r="K2" s="332" t="s">
        <v>1070</v>
      </c>
      <c r="L2" s="332" t="s">
        <v>1071</v>
      </c>
      <c r="M2" s="332" t="s">
        <v>1072</v>
      </c>
      <c r="N2" s="316" t="s">
        <v>1073</v>
      </c>
      <c r="O2" s="317" t="s">
        <v>1074</v>
      </c>
      <c r="P2" s="317" t="s">
        <v>1075</v>
      </c>
      <c r="Q2" s="318" t="s">
        <v>1076</v>
      </c>
      <c r="R2" s="319" t="s">
        <v>1077</v>
      </c>
      <c r="S2" s="319" t="s">
        <v>1078</v>
      </c>
      <c r="T2" s="469" t="s">
        <v>1079</v>
      </c>
    </row>
    <row r="3" spans="1:20" ht="24" customHeight="1" x14ac:dyDescent="0.25">
      <c r="A3" s="757" t="s">
        <v>1691</v>
      </c>
      <c r="B3" s="758"/>
      <c r="C3" s="758"/>
      <c r="D3" s="758"/>
      <c r="E3" s="758"/>
      <c r="F3" s="758"/>
      <c r="G3" s="758"/>
      <c r="H3" s="758"/>
      <c r="I3" s="758"/>
      <c r="J3" s="758"/>
      <c r="K3" s="758"/>
      <c r="L3" s="758"/>
      <c r="M3" s="758"/>
      <c r="N3" s="758"/>
      <c r="O3" s="758"/>
      <c r="P3" s="758"/>
      <c r="Q3" s="758"/>
      <c r="R3" s="758"/>
      <c r="S3" s="758"/>
      <c r="T3" s="759"/>
    </row>
    <row r="4" spans="1:20" s="471" customFormat="1" ht="36" x14ac:dyDescent="0.25">
      <c r="A4" s="412">
        <v>101</v>
      </c>
      <c r="B4" s="527" t="s">
        <v>1105</v>
      </c>
      <c r="C4" s="527" t="s">
        <v>1105</v>
      </c>
      <c r="D4" s="527" t="s">
        <v>1105</v>
      </c>
      <c r="E4" s="545" t="s">
        <v>1692</v>
      </c>
      <c r="F4" s="335" t="s">
        <v>1693</v>
      </c>
      <c r="G4" s="428" t="s">
        <v>1694</v>
      </c>
      <c r="H4" s="525" t="s">
        <v>1695</v>
      </c>
      <c r="I4" s="428" t="s">
        <v>835</v>
      </c>
      <c r="J4" s="428" t="s">
        <v>1696</v>
      </c>
      <c r="K4" s="525" t="s">
        <v>1105</v>
      </c>
      <c r="L4" s="626" t="s">
        <v>1697</v>
      </c>
      <c r="M4" s="625" t="s">
        <v>1088</v>
      </c>
      <c r="N4" s="624" t="s">
        <v>1105</v>
      </c>
      <c r="O4" s="623"/>
      <c r="P4" s="622"/>
      <c r="Q4" s="320" t="s">
        <v>1698</v>
      </c>
      <c r="R4" s="454">
        <v>42558</v>
      </c>
      <c r="S4" s="455" t="s">
        <v>1105</v>
      </c>
      <c r="T4" s="523" t="s">
        <v>1699</v>
      </c>
    </row>
    <row r="5" spans="1:20" ht="36" x14ac:dyDescent="0.25">
      <c r="A5" s="397">
        <v>102</v>
      </c>
      <c r="B5" s="535" t="s">
        <v>1105</v>
      </c>
      <c r="C5" s="535" t="s">
        <v>1105</v>
      </c>
      <c r="D5" s="535" t="s">
        <v>1700</v>
      </c>
      <c r="E5" s="386" t="s">
        <v>1701</v>
      </c>
      <c r="F5" s="533" t="s">
        <v>1702</v>
      </c>
      <c r="G5" s="535" t="s">
        <v>1703</v>
      </c>
      <c r="H5" s="533" t="s">
        <v>1704</v>
      </c>
      <c r="I5" s="535" t="s">
        <v>835</v>
      </c>
      <c r="J5" s="535" t="s">
        <v>1696</v>
      </c>
      <c r="K5" s="533" t="s">
        <v>1105</v>
      </c>
      <c r="L5" s="621" t="s">
        <v>1705</v>
      </c>
      <c r="M5" s="529" t="s">
        <v>1088</v>
      </c>
      <c r="N5" s="620"/>
      <c r="O5" s="619"/>
      <c r="P5" s="618"/>
      <c r="Q5" s="514" t="s">
        <v>1698</v>
      </c>
      <c r="R5" s="456">
        <v>42711</v>
      </c>
      <c r="S5" s="456" t="s">
        <v>1105</v>
      </c>
      <c r="T5" s="617"/>
    </row>
    <row r="6" spans="1:20" ht="48.75" thickBot="1" x14ac:dyDescent="0.3">
      <c r="A6" s="616">
        <v>2131</v>
      </c>
      <c r="B6" s="615" t="s">
        <v>1105</v>
      </c>
      <c r="C6" s="534" t="s">
        <v>1105</v>
      </c>
      <c r="D6" s="615" t="s">
        <v>1105</v>
      </c>
      <c r="E6" s="614" t="s">
        <v>2346</v>
      </c>
      <c r="F6" s="335" t="s">
        <v>1707</v>
      </c>
      <c r="G6" s="335" t="s">
        <v>2345</v>
      </c>
      <c r="H6" s="532" t="s">
        <v>2344</v>
      </c>
      <c r="I6" s="428" t="s">
        <v>835</v>
      </c>
      <c r="J6" s="527" t="s">
        <v>1696</v>
      </c>
      <c r="K6" s="335" t="s">
        <v>1105</v>
      </c>
      <c r="L6" s="429" t="s">
        <v>1708</v>
      </c>
      <c r="M6" s="339" t="s">
        <v>1124</v>
      </c>
      <c r="N6" s="510"/>
      <c r="O6" s="509"/>
      <c r="P6" s="508"/>
      <c r="Q6" s="791" t="s">
        <v>1105</v>
      </c>
      <c r="R6" s="792" t="s">
        <v>1105</v>
      </c>
      <c r="S6" s="793" t="s">
        <v>1105</v>
      </c>
      <c r="T6" s="338"/>
    </row>
    <row r="7" spans="1:20" ht="24" x14ac:dyDescent="0.25">
      <c r="A7" s="412">
        <v>105</v>
      </c>
      <c r="B7" s="532">
        <v>1000640</v>
      </c>
      <c r="C7" s="532" t="s">
        <v>1709</v>
      </c>
      <c r="D7" s="532" t="s">
        <v>1710</v>
      </c>
      <c r="E7" s="414" t="s">
        <v>1711</v>
      </c>
      <c r="F7" s="788" t="s">
        <v>1083</v>
      </c>
      <c r="G7" s="770" t="s">
        <v>1085</v>
      </c>
      <c r="H7" s="788" t="s">
        <v>1712</v>
      </c>
      <c r="I7" s="562" t="s">
        <v>835</v>
      </c>
      <c r="J7" s="562" t="s">
        <v>1696</v>
      </c>
      <c r="K7" s="774" t="s">
        <v>1087</v>
      </c>
      <c r="L7" s="771" t="s">
        <v>1713</v>
      </c>
      <c r="M7" s="774" t="s">
        <v>1088</v>
      </c>
      <c r="N7" s="860" t="s">
        <v>1698</v>
      </c>
      <c r="O7" s="321">
        <v>43117</v>
      </c>
      <c r="P7" s="321" t="s">
        <v>1105</v>
      </c>
      <c r="Q7" s="861" t="s">
        <v>1714</v>
      </c>
      <c r="R7" s="322">
        <v>43168</v>
      </c>
      <c r="S7" s="322" t="s">
        <v>1105</v>
      </c>
      <c r="T7" s="812" t="s">
        <v>1715</v>
      </c>
    </row>
    <row r="8" spans="1:20" ht="24" x14ac:dyDescent="0.25">
      <c r="A8" s="528">
        <v>106</v>
      </c>
      <c r="B8" s="528">
        <v>1000640</v>
      </c>
      <c r="C8" s="528" t="s">
        <v>1709</v>
      </c>
      <c r="D8" s="524" t="s">
        <v>1710</v>
      </c>
      <c r="E8" s="380" t="s">
        <v>1716</v>
      </c>
      <c r="F8" s="789"/>
      <c r="G8" s="753"/>
      <c r="H8" s="789"/>
      <c r="I8" s="528" t="s">
        <v>835</v>
      </c>
      <c r="J8" s="528" t="s">
        <v>1696</v>
      </c>
      <c r="K8" s="775"/>
      <c r="L8" s="772"/>
      <c r="M8" s="775"/>
      <c r="N8" s="776"/>
      <c r="O8" s="323">
        <v>43117</v>
      </c>
      <c r="P8" s="323" t="s">
        <v>1105</v>
      </c>
      <c r="Q8" s="811"/>
      <c r="R8" s="324">
        <v>43168</v>
      </c>
      <c r="S8" s="324" t="s">
        <v>1105</v>
      </c>
      <c r="T8" s="813"/>
    </row>
    <row r="9" spans="1:20" ht="24" customHeight="1" x14ac:dyDescent="0.25">
      <c r="A9" s="528">
        <v>113</v>
      </c>
      <c r="B9" s="528">
        <v>1000752</v>
      </c>
      <c r="C9" s="528" t="s">
        <v>1080</v>
      </c>
      <c r="D9" s="524" t="s">
        <v>1717</v>
      </c>
      <c r="E9" s="380" t="s">
        <v>1718</v>
      </c>
      <c r="F9" s="789"/>
      <c r="G9" s="753"/>
      <c r="H9" s="789"/>
      <c r="I9" s="528" t="s">
        <v>835</v>
      </c>
      <c r="J9" s="528" t="s">
        <v>1696</v>
      </c>
      <c r="K9" s="775"/>
      <c r="L9" s="772"/>
      <c r="M9" s="775"/>
      <c r="N9" s="776"/>
      <c r="O9" s="325" t="s">
        <v>1719</v>
      </c>
      <c r="P9" s="323" t="s">
        <v>1105</v>
      </c>
      <c r="Q9" s="811"/>
      <c r="R9" s="324">
        <v>43168</v>
      </c>
      <c r="S9" s="324" t="s">
        <v>1105</v>
      </c>
      <c r="T9" s="813"/>
    </row>
    <row r="10" spans="1:20" ht="24" x14ac:dyDescent="0.25">
      <c r="A10" s="394">
        <v>114</v>
      </c>
      <c r="B10" s="528">
        <v>1000752</v>
      </c>
      <c r="C10" s="528" t="s">
        <v>1080</v>
      </c>
      <c r="D10" s="524" t="s">
        <v>1717</v>
      </c>
      <c r="E10" s="380" t="s">
        <v>1720</v>
      </c>
      <c r="F10" s="790"/>
      <c r="G10" s="756"/>
      <c r="H10" s="790"/>
      <c r="I10" s="528" t="s">
        <v>835</v>
      </c>
      <c r="J10" s="528" t="s">
        <v>1696</v>
      </c>
      <c r="K10" s="767"/>
      <c r="L10" s="773"/>
      <c r="M10" s="767"/>
      <c r="N10" s="800"/>
      <c r="O10" s="325" t="s">
        <v>1719</v>
      </c>
      <c r="P10" s="323" t="s">
        <v>1105</v>
      </c>
      <c r="Q10" s="862"/>
      <c r="R10" s="324">
        <v>43168</v>
      </c>
      <c r="S10" s="324" t="s">
        <v>1105</v>
      </c>
      <c r="T10" s="814"/>
    </row>
    <row r="11" spans="1:20" ht="96" x14ac:dyDescent="0.25">
      <c r="A11" s="397">
        <v>107</v>
      </c>
      <c r="B11" s="533">
        <v>1000676</v>
      </c>
      <c r="C11" s="533" t="s">
        <v>1721</v>
      </c>
      <c r="D11" s="533" t="s">
        <v>1722</v>
      </c>
      <c r="E11" s="386" t="s">
        <v>1723</v>
      </c>
      <c r="F11" s="766" t="s">
        <v>1092</v>
      </c>
      <c r="G11" s="755" t="s">
        <v>1093</v>
      </c>
      <c r="H11" s="875" t="s">
        <v>1712</v>
      </c>
      <c r="I11" s="535" t="s">
        <v>835</v>
      </c>
      <c r="J11" s="535" t="s">
        <v>1696</v>
      </c>
      <c r="K11" s="613" t="s">
        <v>1838</v>
      </c>
      <c r="L11" s="610" t="s">
        <v>2306</v>
      </c>
      <c r="M11" s="777" t="s">
        <v>1088</v>
      </c>
      <c r="N11" s="865" t="s">
        <v>1724</v>
      </c>
      <c r="O11" s="326">
        <v>43300</v>
      </c>
      <c r="P11" s="457">
        <f>O11+365</f>
        <v>43665</v>
      </c>
      <c r="Q11" s="863" t="s">
        <v>1090</v>
      </c>
      <c r="R11" s="327">
        <v>43616</v>
      </c>
      <c r="S11" s="458">
        <f>R11+365</f>
        <v>43981</v>
      </c>
      <c r="T11" s="535"/>
    </row>
    <row r="12" spans="1:20" ht="120" x14ac:dyDescent="0.25">
      <c r="A12" s="397">
        <v>134</v>
      </c>
      <c r="B12" s="533">
        <v>1000913</v>
      </c>
      <c r="C12" s="533" t="s">
        <v>1725</v>
      </c>
      <c r="D12" s="533" t="s">
        <v>1726</v>
      </c>
      <c r="E12" s="443" t="s">
        <v>2352</v>
      </c>
      <c r="F12" s="789"/>
      <c r="G12" s="753"/>
      <c r="H12" s="876"/>
      <c r="I12" s="535" t="s">
        <v>835</v>
      </c>
      <c r="J12" s="535" t="s">
        <v>1696</v>
      </c>
      <c r="K12" s="612" t="s">
        <v>1839</v>
      </c>
      <c r="L12" s="610" t="s">
        <v>2307</v>
      </c>
      <c r="M12" s="855"/>
      <c r="N12" s="866"/>
      <c r="O12" s="323" t="s">
        <v>1105</v>
      </c>
      <c r="P12" s="330">
        <v>43896</v>
      </c>
      <c r="Q12" s="864"/>
      <c r="R12" s="507" t="s">
        <v>1105</v>
      </c>
      <c r="S12" s="327">
        <v>43896</v>
      </c>
      <c r="T12" s="607" t="s">
        <v>1727</v>
      </c>
    </row>
    <row r="13" spans="1:20" s="606" customFormat="1" ht="15.75" customHeight="1" x14ac:dyDescent="0.25">
      <c r="A13" s="397">
        <v>2130</v>
      </c>
      <c r="B13" s="533" t="s">
        <v>1105</v>
      </c>
      <c r="C13" s="533" t="s">
        <v>1105</v>
      </c>
      <c r="D13" s="533" t="s">
        <v>1105</v>
      </c>
      <c r="E13" s="443" t="s">
        <v>2343</v>
      </c>
      <c r="F13" s="789"/>
      <c r="G13" s="753"/>
      <c r="H13" s="876"/>
      <c r="I13" s="535" t="s">
        <v>835</v>
      </c>
      <c r="J13" s="535" t="s">
        <v>1696</v>
      </c>
      <c r="K13" s="611"/>
      <c r="L13" s="610"/>
      <c r="M13" s="855"/>
      <c r="N13" s="506"/>
      <c r="O13" s="609"/>
      <c r="P13" s="608"/>
      <c r="Q13" s="521"/>
      <c r="R13" s="507"/>
      <c r="S13" s="327"/>
      <c r="T13" s="607"/>
    </row>
    <row r="14" spans="1:20" ht="15.75" customHeight="1" thickBot="1" x14ac:dyDescent="0.3">
      <c r="A14" s="605">
        <v>2132</v>
      </c>
      <c r="B14" s="604" t="s">
        <v>1105</v>
      </c>
      <c r="C14" s="604" t="s">
        <v>1105</v>
      </c>
      <c r="D14" s="604" t="s">
        <v>1105</v>
      </c>
      <c r="E14" s="603" t="s">
        <v>2351</v>
      </c>
      <c r="F14" s="873"/>
      <c r="G14" s="874"/>
      <c r="H14" s="877"/>
      <c r="I14" s="602" t="s">
        <v>835</v>
      </c>
      <c r="J14" s="602" t="s">
        <v>1696</v>
      </c>
      <c r="K14" s="601"/>
      <c r="L14" s="600"/>
      <c r="M14" s="599"/>
      <c r="N14" s="598"/>
      <c r="O14" s="597"/>
      <c r="P14" s="596"/>
      <c r="Q14" s="595"/>
      <c r="R14" s="594"/>
      <c r="S14" s="593"/>
      <c r="T14" s="592"/>
    </row>
    <row r="15" spans="1:20" ht="60" customHeight="1" thickTop="1" x14ac:dyDescent="0.25">
      <c r="A15" s="412">
        <v>108</v>
      </c>
      <c r="B15" s="527">
        <v>1000640</v>
      </c>
      <c r="C15" s="527" t="s">
        <v>1709</v>
      </c>
      <c r="D15" s="532" t="s">
        <v>1710</v>
      </c>
      <c r="E15" s="414" t="s">
        <v>1728</v>
      </c>
      <c r="F15" s="532" t="s">
        <v>2308</v>
      </c>
      <c r="G15" s="789" t="s">
        <v>1096</v>
      </c>
      <c r="H15" s="789" t="s">
        <v>1729</v>
      </c>
      <c r="I15" s="527" t="s">
        <v>835</v>
      </c>
      <c r="J15" s="527" t="s">
        <v>1696</v>
      </c>
      <c r="K15" s="795" t="s">
        <v>2309</v>
      </c>
      <c r="L15" s="815" t="s">
        <v>1730</v>
      </c>
      <c r="M15" s="591" t="s">
        <v>1088</v>
      </c>
      <c r="N15" s="590" t="s">
        <v>902</v>
      </c>
      <c r="O15" s="328">
        <v>42926</v>
      </c>
      <c r="P15" s="328">
        <v>43715</v>
      </c>
      <c r="Q15" s="811" t="s">
        <v>902</v>
      </c>
      <c r="R15" s="329">
        <v>43525</v>
      </c>
      <c r="S15" s="459">
        <f>R15+364</f>
        <v>43889</v>
      </c>
      <c r="T15" s="530" t="s">
        <v>1731</v>
      </c>
    </row>
    <row r="16" spans="1:20" ht="60" x14ac:dyDescent="0.25">
      <c r="A16" s="394">
        <v>109</v>
      </c>
      <c r="B16" s="528">
        <v>1000640</v>
      </c>
      <c r="C16" s="528" t="s">
        <v>1709</v>
      </c>
      <c r="D16" s="524" t="s">
        <v>1710</v>
      </c>
      <c r="E16" s="380" t="s">
        <v>1732</v>
      </c>
      <c r="F16" s="524" t="s">
        <v>2310</v>
      </c>
      <c r="G16" s="789"/>
      <c r="H16" s="789"/>
      <c r="I16" s="528" t="s">
        <v>835</v>
      </c>
      <c r="J16" s="528" t="s">
        <v>1696</v>
      </c>
      <c r="K16" s="796"/>
      <c r="L16" s="815"/>
      <c r="M16" s="591"/>
      <c r="N16" s="590"/>
      <c r="O16" s="328">
        <v>42926</v>
      </c>
      <c r="P16" s="328">
        <v>43715</v>
      </c>
      <c r="Q16" s="811"/>
      <c r="R16" s="329">
        <v>43881</v>
      </c>
      <c r="S16" s="431">
        <f>R16+364</f>
        <v>44245</v>
      </c>
      <c r="T16" s="524" t="s">
        <v>1733</v>
      </c>
    </row>
    <row r="17" spans="1:20" ht="59.25" customHeight="1" x14ac:dyDescent="0.25">
      <c r="A17" s="394">
        <v>110</v>
      </c>
      <c r="B17" s="528">
        <v>1000676</v>
      </c>
      <c r="C17" s="528" t="s">
        <v>1721</v>
      </c>
      <c r="D17" s="524" t="s">
        <v>1734</v>
      </c>
      <c r="E17" s="380" t="s">
        <v>1735</v>
      </c>
      <c r="F17" s="524" t="s">
        <v>1736</v>
      </c>
      <c r="G17" s="789"/>
      <c r="H17" s="789"/>
      <c r="I17" s="528" t="s">
        <v>835</v>
      </c>
      <c r="J17" s="528" t="s">
        <v>1696</v>
      </c>
      <c r="K17" s="777" t="s">
        <v>2311</v>
      </c>
      <c r="L17" s="815"/>
      <c r="M17" s="591"/>
      <c r="N17" s="590"/>
      <c r="O17" s="330">
        <v>43351</v>
      </c>
      <c r="P17" s="330">
        <f>O17+364</f>
        <v>43715</v>
      </c>
      <c r="Q17" s="811"/>
      <c r="R17" s="431">
        <v>43292</v>
      </c>
      <c r="S17" s="431">
        <f>R17+364</f>
        <v>43656</v>
      </c>
      <c r="T17" s="524" t="s">
        <v>1737</v>
      </c>
    </row>
    <row r="18" spans="1:20" ht="59.25" customHeight="1" x14ac:dyDescent="0.25">
      <c r="A18" s="394">
        <v>111</v>
      </c>
      <c r="B18" s="528" t="s">
        <v>1105</v>
      </c>
      <c r="C18" s="528" t="s">
        <v>1105</v>
      </c>
      <c r="D18" s="528" t="s">
        <v>1106</v>
      </c>
      <c r="E18" s="380" t="s">
        <v>1738</v>
      </c>
      <c r="F18" s="524" t="s">
        <v>1739</v>
      </c>
      <c r="G18" s="790"/>
      <c r="H18" s="790"/>
      <c r="I18" s="528" t="s">
        <v>835</v>
      </c>
      <c r="J18" s="528" t="s">
        <v>1696</v>
      </c>
      <c r="K18" s="778"/>
      <c r="L18" s="816"/>
      <c r="M18" s="775" t="s">
        <v>1088</v>
      </c>
      <c r="N18" s="776" t="s">
        <v>2350</v>
      </c>
      <c r="O18" s="330">
        <v>43351</v>
      </c>
      <c r="P18" s="330">
        <f>O18+364</f>
        <v>43715</v>
      </c>
      <c r="Q18" s="862"/>
      <c r="R18" s="431">
        <v>43292</v>
      </c>
      <c r="S18" s="431">
        <f>R18+364</f>
        <v>43656</v>
      </c>
      <c r="T18" s="524" t="s">
        <v>1740</v>
      </c>
    </row>
    <row r="19" spans="1:20" ht="26.25" customHeight="1" x14ac:dyDescent="0.25">
      <c r="A19" s="412">
        <v>127</v>
      </c>
      <c r="B19" s="527">
        <v>1000640</v>
      </c>
      <c r="C19" s="527" t="s">
        <v>1709</v>
      </c>
      <c r="D19" s="532" t="s">
        <v>1710</v>
      </c>
      <c r="E19" s="414" t="s">
        <v>1745</v>
      </c>
      <c r="F19" s="532" t="s">
        <v>1111</v>
      </c>
      <c r="G19" s="335" t="s">
        <v>1113</v>
      </c>
      <c r="H19" s="766" t="s">
        <v>1746</v>
      </c>
      <c r="I19" s="527" t="s">
        <v>835</v>
      </c>
      <c r="J19" s="527" t="s">
        <v>1696</v>
      </c>
      <c r="K19" s="532" t="s">
        <v>1105</v>
      </c>
      <c r="L19" s="831" t="s">
        <v>1747</v>
      </c>
      <c r="M19" s="775"/>
      <c r="N19" s="776"/>
      <c r="O19" s="328">
        <v>43351</v>
      </c>
      <c r="P19" s="328">
        <f>O19+364</f>
        <v>43715</v>
      </c>
      <c r="Q19" s="782" t="s">
        <v>1105</v>
      </c>
      <c r="R19" s="783"/>
      <c r="S19" s="784"/>
      <c r="T19" s="755"/>
    </row>
    <row r="20" spans="1:20" ht="26.25" customHeight="1" x14ac:dyDescent="0.25">
      <c r="A20" s="397">
        <v>128</v>
      </c>
      <c r="B20" s="535" t="s">
        <v>1105</v>
      </c>
      <c r="C20" s="535" t="s">
        <v>1105</v>
      </c>
      <c r="D20" s="533" t="s">
        <v>1748</v>
      </c>
      <c r="E20" s="386" t="s">
        <v>1749</v>
      </c>
      <c r="F20" s="533" t="s">
        <v>1750</v>
      </c>
      <c r="G20" s="533" t="s">
        <v>1119</v>
      </c>
      <c r="H20" s="789"/>
      <c r="I20" s="535" t="s">
        <v>835</v>
      </c>
      <c r="J20" s="535" t="s">
        <v>1696</v>
      </c>
      <c r="K20" s="533" t="s">
        <v>1105</v>
      </c>
      <c r="L20" s="815"/>
      <c r="M20" s="775"/>
      <c r="N20" s="776"/>
      <c r="O20" s="326">
        <v>43351</v>
      </c>
      <c r="P20" s="326">
        <f>O20+364</f>
        <v>43715</v>
      </c>
      <c r="Q20" s="785"/>
      <c r="R20" s="786"/>
      <c r="S20" s="787"/>
      <c r="T20" s="753"/>
    </row>
    <row r="21" spans="1:20" ht="26.25" customHeight="1" x14ac:dyDescent="0.25">
      <c r="A21" s="420">
        <v>133</v>
      </c>
      <c r="B21" s="543">
        <v>1000809</v>
      </c>
      <c r="C21" s="421" t="s">
        <v>1751</v>
      </c>
      <c r="D21" s="558" t="s">
        <v>1105</v>
      </c>
      <c r="E21" s="589" t="s">
        <v>1752</v>
      </c>
      <c r="F21" s="558" t="s">
        <v>1753</v>
      </c>
      <c r="G21" s="558" t="s">
        <v>1754</v>
      </c>
      <c r="H21" s="558" t="s">
        <v>1755</v>
      </c>
      <c r="I21" s="421" t="s">
        <v>835</v>
      </c>
      <c r="J21" s="421" t="s">
        <v>1756</v>
      </c>
      <c r="K21" s="588" t="s">
        <v>1757</v>
      </c>
      <c r="L21" s="588" t="s">
        <v>1758</v>
      </c>
      <c r="M21" s="588" t="s">
        <v>1088</v>
      </c>
      <c r="N21" s="842" t="s">
        <v>1105</v>
      </c>
      <c r="O21" s="843"/>
      <c r="P21" s="844"/>
      <c r="Q21" s="587" t="s">
        <v>902</v>
      </c>
      <c r="R21" s="586">
        <v>43579</v>
      </c>
      <c r="S21" s="586">
        <v>43945</v>
      </c>
      <c r="T21" s="421"/>
    </row>
    <row r="22" spans="1:20" s="483" customFormat="1" ht="24" customHeight="1" x14ac:dyDescent="0.25">
      <c r="A22" s="757" t="s">
        <v>1759</v>
      </c>
      <c r="B22" s="758"/>
      <c r="C22" s="758"/>
      <c r="D22" s="758"/>
      <c r="E22" s="758"/>
      <c r="F22" s="758"/>
      <c r="G22" s="758"/>
      <c r="H22" s="758"/>
      <c r="I22" s="758"/>
      <c r="J22" s="758"/>
      <c r="K22" s="758"/>
      <c r="L22" s="758"/>
      <c r="M22" s="758"/>
      <c r="N22" s="758"/>
      <c r="O22" s="758"/>
      <c r="P22" s="758"/>
      <c r="Q22" s="758"/>
      <c r="R22" s="758"/>
      <c r="S22" s="758"/>
      <c r="T22" s="759"/>
    </row>
    <row r="23" spans="1:20" s="471" customFormat="1" ht="29.25" customHeight="1" x14ac:dyDescent="0.25">
      <c r="A23" s="412">
        <v>118</v>
      </c>
      <c r="B23" s="527" t="s">
        <v>1105</v>
      </c>
      <c r="C23" s="527" t="s">
        <v>1105</v>
      </c>
      <c r="D23" s="527" t="s">
        <v>1105</v>
      </c>
      <c r="E23" s="414" t="s">
        <v>1760</v>
      </c>
      <c r="F23" s="753" t="s">
        <v>1761</v>
      </c>
      <c r="G23" s="527" t="s">
        <v>1762</v>
      </c>
      <c r="H23" s="753" t="s">
        <v>1763</v>
      </c>
      <c r="I23" s="527" t="s">
        <v>835</v>
      </c>
      <c r="J23" s="527" t="s">
        <v>1696</v>
      </c>
      <c r="K23" s="858" t="s">
        <v>1764</v>
      </c>
      <c r="L23" s="815" t="s">
        <v>1840</v>
      </c>
      <c r="M23" s="775" t="s">
        <v>1088</v>
      </c>
      <c r="N23" s="826" t="s">
        <v>1105</v>
      </c>
      <c r="O23" s="827"/>
      <c r="P23" s="828"/>
      <c r="Q23" s="811" t="s">
        <v>902</v>
      </c>
      <c r="R23" s="459">
        <v>43587</v>
      </c>
      <c r="S23" s="459">
        <v>43982</v>
      </c>
      <c r="T23" s="752"/>
    </row>
    <row r="24" spans="1:20" s="471" customFormat="1" ht="29.25" customHeight="1" x14ac:dyDescent="0.25">
      <c r="A24" s="394">
        <v>119</v>
      </c>
      <c r="B24" s="528" t="s">
        <v>1105</v>
      </c>
      <c r="C24" s="528" t="s">
        <v>1105</v>
      </c>
      <c r="D24" s="528" t="s">
        <v>1105</v>
      </c>
      <c r="E24" s="380" t="s">
        <v>1765</v>
      </c>
      <c r="F24" s="753"/>
      <c r="G24" s="755" t="s">
        <v>1766</v>
      </c>
      <c r="H24" s="753"/>
      <c r="I24" s="528" t="s">
        <v>835</v>
      </c>
      <c r="J24" s="528" t="s">
        <v>1696</v>
      </c>
      <c r="K24" s="858"/>
      <c r="L24" s="815"/>
      <c r="M24" s="775"/>
      <c r="N24" s="826"/>
      <c r="O24" s="827"/>
      <c r="P24" s="828"/>
      <c r="Q24" s="811"/>
      <c r="R24" s="459">
        <v>43587</v>
      </c>
      <c r="S24" s="459">
        <v>43982</v>
      </c>
      <c r="T24" s="753"/>
    </row>
    <row r="25" spans="1:20" s="471" customFormat="1" ht="29.25" customHeight="1" x14ac:dyDescent="0.25">
      <c r="A25" s="394">
        <v>120</v>
      </c>
      <c r="B25" s="528">
        <v>1000760</v>
      </c>
      <c r="C25" s="528" t="s">
        <v>1767</v>
      </c>
      <c r="D25" s="524" t="s">
        <v>1768</v>
      </c>
      <c r="E25" s="386" t="s">
        <v>1769</v>
      </c>
      <c r="F25" s="753"/>
      <c r="G25" s="753"/>
      <c r="H25" s="753"/>
      <c r="I25" s="528" t="s">
        <v>835</v>
      </c>
      <c r="J25" s="528" t="s">
        <v>1696</v>
      </c>
      <c r="K25" s="858"/>
      <c r="L25" s="815"/>
      <c r="M25" s="775"/>
      <c r="N25" s="826"/>
      <c r="O25" s="827"/>
      <c r="P25" s="828"/>
      <c r="Q25" s="811"/>
      <c r="R25" s="458">
        <v>43587</v>
      </c>
      <c r="S25" s="458">
        <v>43982</v>
      </c>
      <c r="T25" s="753"/>
    </row>
    <row r="26" spans="1:20" s="471" customFormat="1" ht="29.25" customHeight="1" x14ac:dyDescent="0.25">
      <c r="A26" s="394">
        <v>121</v>
      </c>
      <c r="B26" s="528">
        <v>1000760</v>
      </c>
      <c r="C26" s="528" t="s">
        <v>1767</v>
      </c>
      <c r="D26" s="524" t="s">
        <v>1768</v>
      </c>
      <c r="E26" s="386" t="s">
        <v>1770</v>
      </c>
      <c r="F26" s="756"/>
      <c r="G26" s="756"/>
      <c r="H26" s="756"/>
      <c r="I26" s="528" t="s">
        <v>835</v>
      </c>
      <c r="J26" s="528" t="s">
        <v>1696</v>
      </c>
      <c r="K26" s="858"/>
      <c r="L26" s="815"/>
      <c r="M26" s="775"/>
      <c r="N26" s="826"/>
      <c r="O26" s="827"/>
      <c r="P26" s="828"/>
      <c r="Q26" s="811"/>
      <c r="R26" s="458">
        <v>43587</v>
      </c>
      <c r="S26" s="458">
        <v>43982</v>
      </c>
      <c r="T26" s="753"/>
    </row>
    <row r="27" spans="1:20" ht="30" customHeight="1" x14ac:dyDescent="0.25">
      <c r="A27" s="394">
        <v>122</v>
      </c>
      <c r="B27" s="528">
        <v>1000063</v>
      </c>
      <c r="C27" s="528" t="s">
        <v>1771</v>
      </c>
      <c r="D27" s="528" t="s">
        <v>1105</v>
      </c>
      <c r="E27" s="380" t="s">
        <v>1772</v>
      </c>
      <c r="F27" s="768" t="s">
        <v>1773</v>
      </c>
      <c r="G27" s="823" t="s">
        <v>1774</v>
      </c>
      <c r="H27" s="768" t="s">
        <v>1763</v>
      </c>
      <c r="I27" s="823" t="s">
        <v>835</v>
      </c>
      <c r="J27" s="385" t="s">
        <v>1696</v>
      </c>
      <c r="K27" s="858"/>
      <c r="L27" s="815"/>
      <c r="M27" s="775"/>
      <c r="N27" s="826"/>
      <c r="O27" s="827"/>
      <c r="P27" s="828"/>
      <c r="Q27" s="811"/>
      <c r="R27" s="458">
        <v>43587</v>
      </c>
      <c r="S27" s="458">
        <v>43982</v>
      </c>
      <c r="T27" s="753"/>
    </row>
    <row r="28" spans="1:20" ht="30" customHeight="1" x14ac:dyDescent="0.25">
      <c r="A28" s="397">
        <v>123</v>
      </c>
      <c r="B28" s="535">
        <v>1000063</v>
      </c>
      <c r="C28" s="535" t="s">
        <v>1771</v>
      </c>
      <c r="D28" s="535" t="s">
        <v>1105</v>
      </c>
      <c r="E28" s="386" t="s">
        <v>1775</v>
      </c>
      <c r="F28" s="769"/>
      <c r="G28" s="824"/>
      <c r="H28" s="769"/>
      <c r="I28" s="824"/>
      <c r="J28" s="553" t="s">
        <v>1696</v>
      </c>
      <c r="K28" s="858"/>
      <c r="L28" s="815"/>
      <c r="M28" s="775"/>
      <c r="N28" s="826"/>
      <c r="O28" s="827"/>
      <c r="P28" s="828"/>
      <c r="Q28" s="811"/>
      <c r="R28" s="458">
        <v>43587</v>
      </c>
      <c r="S28" s="458">
        <v>43982</v>
      </c>
      <c r="T28" s="754"/>
    </row>
    <row r="29" spans="1:20" ht="24" customHeight="1" x14ac:dyDescent="0.25">
      <c r="A29" s="757" t="s">
        <v>1975</v>
      </c>
      <c r="B29" s="758"/>
      <c r="C29" s="758"/>
      <c r="D29" s="758"/>
      <c r="E29" s="758"/>
      <c r="F29" s="758"/>
      <c r="G29" s="758"/>
      <c r="H29" s="758"/>
      <c r="I29" s="758"/>
      <c r="J29" s="758"/>
      <c r="K29" s="758"/>
      <c r="L29" s="758"/>
      <c r="M29" s="758"/>
      <c r="N29" s="758"/>
      <c r="O29" s="758"/>
      <c r="P29" s="758"/>
      <c r="Q29" s="758"/>
      <c r="R29" s="758"/>
      <c r="S29" s="758"/>
      <c r="T29" s="759"/>
    </row>
    <row r="30" spans="1:20" ht="24" customHeight="1" x14ac:dyDescent="0.25">
      <c r="A30" s="412">
        <v>124</v>
      </c>
      <c r="B30" s="527">
        <v>1000110</v>
      </c>
      <c r="C30" s="527" t="s">
        <v>1976</v>
      </c>
      <c r="D30" s="527" t="s">
        <v>1105</v>
      </c>
      <c r="E30" s="414" t="s">
        <v>1977</v>
      </c>
      <c r="F30" s="756" t="s">
        <v>1978</v>
      </c>
      <c r="G30" s="756" t="s">
        <v>1979</v>
      </c>
      <c r="H30" s="756" t="s">
        <v>1980</v>
      </c>
      <c r="I30" s="527" t="s">
        <v>835</v>
      </c>
      <c r="J30" s="527" t="s">
        <v>1696</v>
      </c>
      <c r="K30" s="790" t="s">
        <v>1105</v>
      </c>
      <c r="L30" s="796" t="s">
        <v>1981</v>
      </c>
      <c r="M30" s="767" t="s">
        <v>1982</v>
      </c>
      <c r="N30" s="800" t="s">
        <v>1983</v>
      </c>
      <c r="O30" s="432">
        <v>43005</v>
      </c>
      <c r="P30" s="433" t="s">
        <v>1105</v>
      </c>
      <c r="Q30" s="805" t="s">
        <v>1105</v>
      </c>
      <c r="R30" s="806"/>
      <c r="S30" s="807"/>
      <c r="T30" s="884" t="s">
        <v>1984</v>
      </c>
    </row>
    <row r="31" spans="1:20" ht="24" customHeight="1" x14ac:dyDescent="0.25">
      <c r="A31" s="394">
        <v>125</v>
      </c>
      <c r="B31" s="528">
        <v>1000758</v>
      </c>
      <c r="C31" s="528" t="s">
        <v>1767</v>
      </c>
      <c r="D31" s="528" t="s">
        <v>1985</v>
      </c>
      <c r="E31" s="380" t="s">
        <v>1986</v>
      </c>
      <c r="F31" s="779"/>
      <c r="G31" s="779"/>
      <c r="H31" s="779"/>
      <c r="I31" s="528" t="s">
        <v>835</v>
      </c>
      <c r="J31" s="581" t="s">
        <v>1696</v>
      </c>
      <c r="K31" s="765"/>
      <c r="L31" s="841"/>
      <c r="M31" s="760"/>
      <c r="N31" s="801"/>
      <c r="O31" s="434">
        <v>43012</v>
      </c>
      <c r="P31" s="435" t="s">
        <v>1105</v>
      </c>
      <c r="Q31" s="808"/>
      <c r="R31" s="809"/>
      <c r="S31" s="810"/>
      <c r="T31" s="885"/>
    </row>
    <row r="32" spans="1:20" ht="24" customHeight="1" x14ac:dyDescent="0.25">
      <c r="A32" s="394">
        <v>129</v>
      </c>
      <c r="B32" s="528" t="s">
        <v>1105</v>
      </c>
      <c r="C32" s="528" t="s">
        <v>1105</v>
      </c>
      <c r="D32" s="528" t="s">
        <v>1105</v>
      </c>
      <c r="E32" s="380" t="s">
        <v>1987</v>
      </c>
      <c r="F32" s="528" t="s">
        <v>1988</v>
      </c>
      <c r="G32" s="528" t="s">
        <v>1989</v>
      </c>
      <c r="H32" s="779"/>
      <c r="I32" s="528" t="s">
        <v>835</v>
      </c>
      <c r="J32" s="581" t="s">
        <v>1696</v>
      </c>
      <c r="K32" s="765"/>
      <c r="L32" s="841"/>
      <c r="M32" s="336" t="s">
        <v>1105</v>
      </c>
      <c r="N32" s="802" t="s">
        <v>1105</v>
      </c>
      <c r="O32" s="803"/>
      <c r="P32" s="804"/>
      <c r="Q32" s="808"/>
      <c r="R32" s="809"/>
      <c r="S32" s="810"/>
      <c r="T32" s="885"/>
    </row>
    <row r="33" spans="1:20" s="471" customFormat="1" ht="24" customHeight="1" x14ac:dyDescent="0.25">
      <c r="A33" s="585">
        <v>130</v>
      </c>
      <c r="B33" s="524">
        <v>1000455</v>
      </c>
      <c r="C33" s="524" t="s">
        <v>1990</v>
      </c>
      <c r="D33" s="524" t="s">
        <v>1991</v>
      </c>
      <c r="E33" s="477" t="s">
        <v>1992</v>
      </c>
      <c r="F33" s="768" t="s">
        <v>1993</v>
      </c>
      <c r="G33" s="396" t="s">
        <v>1994</v>
      </c>
      <c r="H33" s="385" t="s">
        <v>1995</v>
      </c>
      <c r="I33" s="396" t="s">
        <v>835</v>
      </c>
      <c r="J33" s="396" t="s">
        <v>1696</v>
      </c>
      <c r="K33" s="765" t="s">
        <v>1105</v>
      </c>
      <c r="L33" s="762" t="s">
        <v>1996</v>
      </c>
      <c r="M33" s="760" t="s">
        <v>1997</v>
      </c>
      <c r="N33" s="839" t="s">
        <v>902</v>
      </c>
      <c r="O33" s="434">
        <v>43796</v>
      </c>
      <c r="P33" s="460">
        <f>O33+181.5</f>
        <v>43977.5</v>
      </c>
      <c r="Q33" s="808" t="s">
        <v>1105</v>
      </c>
      <c r="R33" s="809"/>
      <c r="S33" s="810"/>
      <c r="T33" s="885"/>
    </row>
    <row r="34" spans="1:20" s="471" customFormat="1" ht="24" customHeight="1" x14ac:dyDescent="0.25">
      <c r="A34" s="585">
        <v>131</v>
      </c>
      <c r="B34" s="528">
        <v>1000759</v>
      </c>
      <c r="C34" s="528" t="s">
        <v>1767</v>
      </c>
      <c r="D34" s="524" t="s">
        <v>1998</v>
      </c>
      <c r="E34" s="477" t="s">
        <v>1999</v>
      </c>
      <c r="F34" s="768"/>
      <c r="G34" s="823" t="s">
        <v>2000</v>
      </c>
      <c r="H34" s="768" t="s">
        <v>2001</v>
      </c>
      <c r="I34" s="396" t="s">
        <v>835</v>
      </c>
      <c r="J34" s="396" t="s">
        <v>1696</v>
      </c>
      <c r="K34" s="765"/>
      <c r="L34" s="763"/>
      <c r="M34" s="760"/>
      <c r="N34" s="839"/>
      <c r="O34" s="434">
        <v>43847</v>
      </c>
      <c r="P34" s="460">
        <f>O34+181.5</f>
        <v>44028.5</v>
      </c>
      <c r="Q34" s="808"/>
      <c r="R34" s="809"/>
      <c r="S34" s="810"/>
      <c r="T34" s="885"/>
    </row>
    <row r="35" spans="1:20" s="471" customFormat="1" ht="24" customHeight="1" thickBot="1" x14ac:dyDescent="0.3">
      <c r="A35" s="584">
        <v>132</v>
      </c>
      <c r="B35" s="535">
        <v>1000759</v>
      </c>
      <c r="C35" s="535" t="s">
        <v>1767</v>
      </c>
      <c r="D35" s="533" t="s">
        <v>1998</v>
      </c>
      <c r="E35" s="554" t="s">
        <v>2002</v>
      </c>
      <c r="F35" s="769"/>
      <c r="G35" s="824"/>
      <c r="H35" s="769"/>
      <c r="I35" s="552" t="s">
        <v>835</v>
      </c>
      <c r="J35" s="552" t="s">
        <v>1696</v>
      </c>
      <c r="K35" s="766"/>
      <c r="L35" s="764"/>
      <c r="M35" s="761"/>
      <c r="N35" s="840"/>
      <c r="O35" s="436">
        <v>43838</v>
      </c>
      <c r="P35" s="461">
        <f>O35+181.5</f>
        <v>44019.5</v>
      </c>
      <c r="Q35" s="833"/>
      <c r="R35" s="834"/>
      <c r="S35" s="835"/>
      <c r="T35" s="886"/>
    </row>
    <row r="36" spans="1:20" ht="24" customHeight="1" x14ac:dyDescent="0.25">
      <c r="A36" s="757" t="s">
        <v>1882</v>
      </c>
      <c r="B36" s="758"/>
      <c r="C36" s="758"/>
      <c r="D36" s="758"/>
      <c r="E36" s="758"/>
      <c r="F36" s="758"/>
      <c r="G36" s="758"/>
      <c r="H36" s="758"/>
      <c r="I36" s="758"/>
      <c r="J36" s="758"/>
      <c r="K36" s="758"/>
      <c r="L36" s="759"/>
      <c r="M36" s="381"/>
      <c r="N36" s="381"/>
      <c r="O36" s="547"/>
      <c r="P36" s="547"/>
      <c r="Q36" s="381"/>
      <c r="R36" s="538"/>
      <c r="S36" s="538"/>
      <c r="T36" s="379"/>
    </row>
    <row r="37" spans="1:20" ht="24.75" customHeight="1" x14ac:dyDescent="0.25">
      <c r="A37" s="412">
        <v>204</v>
      </c>
      <c r="B37" s="527" t="s">
        <v>1105</v>
      </c>
      <c r="C37" s="527" t="s">
        <v>1105</v>
      </c>
      <c r="D37" s="527" t="s">
        <v>2003</v>
      </c>
      <c r="E37" s="545" t="s">
        <v>2004</v>
      </c>
      <c r="F37" s="428" t="s">
        <v>2005</v>
      </c>
      <c r="G37" s="428" t="s">
        <v>2006</v>
      </c>
      <c r="H37" s="428" t="s">
        <v>2007</v>
      </c>
      <c r="I37" s="428" t="s">
        <v>835</v>
      </c>
      <c r="J37" s="577" t="s">
        <v>1756</v>
      </c>
      <c r="K37" s="825" t="s">
        <v>1105</v>
      </c>
      <c r="L37" s="520" t="s">
        <v>2008</v>
      </c>
      <c r="M37" s="383"/>
      <c r="N37" s="383"/>
      <c r="O37" s="547"/>
      <c r="P37" s="547"/>
      <c r="Q37" s="383"/>
      <c r="R37" s="547"/>
      <c r="S37" s="547"/>
      <c r="T37" s="578"/>
    </row>
    <row r="38" spans="1:20" ht="18.75" customHeight="1" x14ac:dyDescent="0.25">
      <c r="A38" s="394">
        <v>205</v>
      </c>
      <c r="B38" s="528">
        <v>1000748</v>
      </c>
      <c r="C38" s="583" t="s">
        <v>1887</v>
      </c>
      <c r="D38" s="582" t="s">
        <v>2009</v>
      </c>
      <c r="E38" s="380" t="s">
        <v>2010</v>
      </c>
      <c r="F38" s="755" t="s">
        <v>1893</v>
      </c>
      <c r="G38" s="755" t="s">
        <v>1894</v>
      </c>
      <c r="H38" s="766" t="s">
        <v>1890</v>
      </c>
      <c r="I38" s="528" t="s">
        <v>835</v>
      </c>
      <c r="J38" s="581" t="s">
        <v>1756</v>
      </c>
      <c r="K38" s="825"/>
      <c r="L38" s="820" t="s">
        <v>1895</v>
      </c>
      <c r="M38" s="383"/>
      <c r="N38" s="383"/>
      <c r="O38" s="547"/>
      <c r="P38" s="547"/>
      <c r="Q38" s="383"/>
      <c r="R38" s="547"/>
      <c r="S38" s="547"/>
      <c r="T38" s="578"/>
    </row>
    <row r="39" spans="1:20" ht="18.75" customHeight="1" x14ac:dyDescent="0.25">
      <c r="A39" s="394">
        <v>206</v>
      </c>
      <c r="B39" s="528">
        <v>1000748</v>
      </c>
      <c r="C39" s="583" t="s">
        <v>1887</v>
      </c>
      <c r="D39" s="582" t="s">
        <v>2009</v>
      </c>
      <c r="E39" s="380" t="s">
        <v>2011</v>
      </c>
      <c r="F39" s="753"/>
      <c r="G39" s="753"/>
      <c r="H39" s="789"/>
      <c r="I39" s="528" t="s">
        <v>835</v>
      </c>
      <c r="J39" s="581" t="s">
        <v>1756</v>
      </c>
      <c r="K39" s="825"/>
      <c r="L39" s="821"/>
      <c r="M39" s="383"/>
      <c r="N39" s="383"/>
      <c r="O39" s="547"/>
      <c r="P39" s="547"/>
      <c r="Q39" s="383"/>
      <c r="R39" s="547"/>
      <c r="S39" s="547"/>
      <c r="T39" s="578"/>
    </row>
    <row r="40" spans="1:20" ht="18.75" customHeight="1" x14ac:dyDescent="0.25">
      <c r="A40" s="394">
        <v>209</v>
      </c>
      <c r="B40" s="528">
        <v>1000748</v>
      </c>
      <c r="C40" s="583" t="s">
        <v>1887</v>
      </c>
      <c r="D40" s="582" t="s">
        <v>2009</v>
      </c>
      <c r="E40" s="380" t="s">
        <v>2012</v>
      </c>
      <c r="F40" s="756"/>
      <c r="G40" s="756"/>
      <c r="H40" s="790"/>
      <c r="I40" s="528" t="s">
        <v>835</v>
      </c>
      <c r="J40" s="581" t="s">
        <v>1756</v>
      </c>
      <c r="K40" s="825"/>
      <c r="L40" s="822"/>
      <c r="M40" s="383"/>
      <c r="N40" s="383"/>
      <c r="O40" s="547"/>
      <c r="P40" s="547"/>
      <c r="Q40" s="383"/>
      <c r="R40" s="547"/>
      <c r="S40" s="547"/>
      <c r="T40" s="578"/>
    </row>
    <row r="41" spans="1:20" ht="24" x14ac:dyDescent="0.25">
      <c r="A41" s="394">
        <v>213</v>
      </c>
      <c r="B41" s="528" t="s">
        <v>1105</v>
      </c>
      <c r="C41" s="528" t="s">
        <v>1105</v>
      </c>
      <c r="D41" s="528" t="s">
        <v>1105</v>
      </c>
      <c r="E41" s="380" t="s">
        <v>2013</v>
      </c>
      <c r="F41" s="755" t="s">
        <v>1884</v>
      </c>
      <c r="G41" s="528" t="s">
        <v>2014</v>
      </c>
      <c r="H41" s="779" t="s">
        <v>1885</v>
      </c>
      <c r="I41" s="396" t="s">
        <v>835</v>
      </c>
      <c r="J41" s="396" t="s">
        <v>1756</v>
      </c>
      <c r="K41" s="825"/>
      <c r="L41" s="817" t="s">
        <v>1105</v>
      </c>
      <c r="M41" s="383"/>
      <c r="N41" s="383"/>
      <c r="O41" s="547"/>
      <c r="P41" s="547"/>
      <c r="Q41" s="383"/>
      <c r="R41" s="547"/>
      <c r="S41" s="547"/>
      <c r="T41" s="382"/>
    </row>
    <row r="42" spans="1:20" ht="19.5" customHeight="1" x14ac:dyDescent="0.25">
      <c r="A42" s="394">
        <v>216</v>
      </c>
      <c r="B42" s="528" t="s">
        <v>1105</v>
      </c>
      <c r="C42" s="528" t="s">
        <v>1105</v>
      </c>
      <c r="D42" s="528" t="s">
        <v>1105</v>
      </c>
      <c r="E42" s="380" t="s">
        <v>2015</v>
      </c>
      <c r="F42" s="753"/>
      <c r="G42" s="779" t="s">
        <v>2016</v>
      </c>
      <c r="H42" s="779"/>
      <c r="I42" s="396" t="s">
        <v>835</v>
      </c>
      <c r="J42" s="396" t="s">
        <v>1756</v>
      </c>
      <c r="K42" s="825"/>
      <c r="L42" s="818"/>
      <c r="M42" s="383"/>
      <c r="N42" s="383"/>
      <c r="O42" s="547"/>
      <c r="P42" s="547"/>
      <c r="Q42" s="383"/>
      <c r="R42" s="547"/>
      <c r="S42" s="547"/>
      <c r="T42" s="382"/>
    </row>
    <row r="43" spans="1:20" ht="19.5" customHeight="1" x14ac:dyDescent="0.25">
      <c r="A43" s="394">
        <v>217</v>
      </c>
      <c r="B43" s="528" t="s">
        <v>1105</v>
      </c>
      <c r="C43" s="528" t="s">
        <v>1105</v>
      </c>
      <c r="D43" s="528" t="s">
        <v>1105</v>
      </c>
      <c r="E43" s="380" t="s">
        <v>2017</v>
      </c>
      <c r="F43" s="753"/>
      <c r="G43" s="779"/>
      <c r="H43" s="779"/>
      <c r="I43" s="528" t="s">
        <v>835</v>
      </c>
      <c r="J43" s="524" t="s">
        <v>1756</v>
      </c>
      <c r="K43" s="825"/>
      <c r="L43" s="818"/>
      <c r="M43" s="383"/>
      <c r="N43" s="383"/>
      <c r="O43" s="547"/>
      <c r="P43" s="547"/>
      <c r="Q43" s="383"/>
      <c r="R43" s="547"/>
      <c r="S43" s="547"/>
      <c r="T43" s="580"/>
    </row>
    <row r="44" spans="1:20" ht="19.5" customHeight="1" x14ac:dyDescent="0.25">
      <c r="A44" s="394">
        <v>218</v>
      </c>
      <c r="B44" s="528" t="s">
        <v>1105</v>
      </c>
      <c r="C44" s="528" t="s">
        <v>1105</v>
      </c>
      <c r="D44" s="528" t="s">
        <v>1105</v>
      </c>
      <c r="E44" s="380" t="s">
        <v>2018</v>
      </c>
      <c r="F44" s="753"/>
      <c r="G44" s="528" t="s">
        <v>2019</v>
      </c>
      <c r="H44" s="779"/>
      <c r="I44" s="396" t="s">
        <v>835</v>
      </c>
      <c r="J44" s="396" t="s">
        <v>1756</v>
      </c>
      <c r="K44" s="825"/>
      <c r="L44" s="818"/>
      <c r="M44" s="383"/>
      <c r="N44" s="383"/>
      <c r="O44" s="547"/>
      <c r="P44" s="547"/>
      <c r="Q44" s="383"/>
      <c r="R44" s="547"/>
      <c r="S44" s="547"/>
      <c r="T44" s="382"/>
    </row>
    <row r="45" spans="1:20" ht="19.5" customHeight="1" x14ac:dyDescent="0.25">
      <c r="A45" s="394">
        <v>269</v>
      </c>
      <c r="B45" s="528" t="s">
        <v>1105</v>
      </c>
      <c r="C45" s="528" t="s">
        <v>1105</v>
      </c>
      <c r="D45" s="528" t="s">
        <v>1105</v>
      </c>
      <c r="E45" s="380" t="s">
        <v>2020</v>
      </c>
      <c r="F45" s="753"/>
      <c r="G45" s="528" t="s">
        <v>2021</v>
      </c>
      <c r="H45" s="779"/>
      <c r="I45" s="528" t="s">
        <v>835</v>
      </c>
      <c r="J45" s="528" t="s">
        <v>1756</v>
      </c>
      <c r="K45" s="825"/>
      <c r="L45" s="818"/>
      <c r="M45" s="383"/>
      <c r="N45" s="383"/>
      <c r="O45" s="547"/>
      <c r="P45" s="547"/>
      <c r="Q45" s="383"/>
      <c r="R45" s="547"/>
      <c r="S45" s="547"/>
      <c r="T45" s="578"/>
    </row>
    <row r="46" spans="1:20" ht="24" x14ac:dyDescent="0.25">
      <c r="A46" s="412">
        <v>2122</v>
      </c>
      <c r="B46" s="528" t="s">
        <v>1105</v>
      </c>
      <c r="C46" s="528" t="s">
        <v>1105</v>
      </c>
      <c r="D46" s="528" t="s">
        <v>1105</v>
      </c>
      <c r="E46" s="414" t="s">
        <v>2342</v>
      </c>
      <c r="F46" s="753"/>
      <c r="G46" s="527" t="s">
        <v>2022</v>
      </c>
      <c r="H46" s="528" t="s">
        <v>2023</v>
      </c>
      <c r="I46" s="528" t="s">
        <v>835</v>
      </c>
      <c r="J46" s="528" t="s">
        <v>1756</v>
      </c>
      <c r="K46" s="825"/>
      <c r="L46" s="818"/>
      <c r="M46" s="383"/>
      <c r="N46" s="383"/>
      <c r="O46" s="547"/>
      <c r="P46" s="547"/>
      <c r="Q46" s="383"/>
      <c r="R46" s="547"/>
      <c r="S46" s="547"/>
      <c r="T46" s="578"/>
    </row>
    <row r="47" spans="1:20" ht="24" x14ac:dyDescent="0.25">
      <c r="A47" s="412">
        <v>2123</v>
      </c>
      <c r="B47" s="528" t="s">
        <v>1105</v>
      </c>
      <c r="C47" s="528" t="s">
        <v>1105</v>
      </c>
      <c r="D47" s="528" t="s">
        <v>1105</v>
      </c>
      <c r="E47" s="414" t="s">
        <v>2341</v>
      </c>
      <c r="F47" s="753"/>
      <c r="G47" s="527" t="s">
        <v>2024</v>
      </c>
      <c r="H47" s="528" t="s">
        <v>2025</v>
      </c>
      <c r="I47" s="528" t="s">
        <v>835</v>
      </c>
      <c r="J47" s="528" t="s">
        <v>1756</v>
      </c>
      <c r="K47" s="825"/>
      <c r="L47" s="819"/>
      <c r="M47" s="383"/>
      <c r="N47" s="383"/>
      <c r="O47" s="547"/>
      <c r="P47" s="547"/>
      <c r="Q47" s="383"/>
      <c r="R47" s="547"/>
      <c r="S47" s="547"/>
      <c r="T47" s="578"/>
    </row>
    <row r="48" spans="1:20" ht="15" customHeight="1" x14ac:dyDescent="0.25">
      <c r="A48" s="412">
        <v>2124</v>
      </c>
      <c r="B48" s="528" t="s">
        <v>1105</v>
      </c>
      <c r="C48" s="528" t="s">
        <v>1105</v>
      </c>
      <c r="D48" s="528" t="s">
        <v>1105</v>
      </c>
      <c r="E48" s="414" t="s">
        <v>2340</v>
      </c>
      <c r="F48" s="753"/>
      <c r="G48" s="527" t="s">
        <v>2339</v>
      </c>
      <c r="H48" s="528" t="s">
        <v>2331</v>
      </c>
      <c r="I48" s="527" t="s">
        <v>835</v>
      </c>
      <c r="J48" s="527" t="s">
        <v>1756</v>
      </c>
      <c r="K48" s="825"/>
      <c r="L48" s="516"/>
      <c r="M48" s="383"/>
      <c r="N48" s="383"/>
      <c r="O48" s="547"/>
      <c r="P48" s="547"/>
      <c r="Q48" s="383"/>
      <c r="R48" s="547"/>
      <c r="S48" s="547"/>
      <c r="T48" s="578"/>
    </row>
    <row r="49" spans="1:20" ht="15" customHeight="1" x14ac:dyDescent="0.25">
      <c r="A49" s="412">
        <v>2125</v>
      </c>
      <c r="B49" s="528" t="s">
        <v>1105</v>
      </c>
      <c r="C49" s="528" t="s">
        <v>1105</v>
      </c>
      <c r="D49" s="528" t="s">
        <v>1105</v>
      </c>
      <c r="E49" s="414" t="s">
        <v>2338</v>
      </c>
      <c r="F49" s="753"/>
      <c r="G49" s="527" t="s">
        <v>2016</v>
      </c>
      <c r="H49" s="528" t="s">
        <v>2331</v>
      </c>
      <c r="I49" s="527" t="s">
        <v>835</v>
      </c>
      <c r="J49" s="527" t="s">
        <v>1756</v>
      </c>
      <c r="K49" s="825"/>
      <c r="L49" s="516"/>
      <c r="M49" s="383"/>
      <c r="N49" s="383"/>
      <c r="O49" s="547"/>
      <c r="P49" s="547"/>
      <c r="Q49" s="383"/>
      <c r="R49" s="547"/>
      <c r="S49" s="547"/>
      <c r="T49" s="578"/>
    </row>
    <row r="50" spans="1:20" ht="15" customHeight="1" x14ac:dyDescent="0.25">
      <c r="A50" s="412">
        <v>2126</v>
      </c>
      <c r="B50" s="528" t="s">
        <v>1105</v>
      </c>
      <c r="C50" s="528" t="s">
        <v>1105</v>
      </c>
      <c r="D50" s="528" t="s">
        <v>1105</v>
      </c>
      <c r="E50" s="414" t="s">
        <v>2337</v>
      </c>
      <c r="F50" s="753"/>
      <c r="G50" s="527" t="s">
        <v>2334</v>
      </c>
      <c r="H50" s="528" t="s">
        <v>2331</v>
      </c>
      <c r="I50" s="527" t="s">
        <v>835</v>
      </c>
      <c r="J50" s="527" t="s">
        <v>1756</v>
      </c>
      <c r="K50" s="825"/>
      <c r="L50" s="516"/>
      <c r="M50" s="383"/>
      <c r="N50" s="383"/>
      <c r="O50" s="547"/>
      <c r="P50" s="547"/>
      <c r="Q50" s="383"/>
      <c r="R50" s="547"/>
      <c r="S50" s="547"/>
      <c r="T50" s="578"/>
    </row>
    <row r="51" spans="1:20" ht="15" customHeight="1" x14ac:dyDescent="0.25">
      <c r="A51" s="412">
        <v>2127</v>
      </c>
      <c r="B51" s="528" t="s">
        <v>1105</v>
      </c>
      <c r="C51" s="528" t="s">
        <v>1105</v>
      </c>
      <c r="D51" s="528" t="s">
        <v>1105</v>
      </c>
      <c r="E51" s="414" t="s">
        <v>2336</v>
      </c>
      <c r="F51" s="753"/>
      <c r="G51" s="527" t="s">
        <v>2334</v>
      </c>
      <c r="H51" s="528" t="s">
        <v>2331</v>
      </c>
      <c r="I51" s="527" t="s">
        <v>835</v>
      </c>
      <c r="J51" s="527" t="s">
        <v>1756</v>
      </c>
      <c r="K51" s="825"/>
      <c r="L51" s="516"/>
      <c r="M51" s="383"/>
      <c r="N51" s="383"/>
      <c r="O51" s="547"/>
      <c r="P51" s="547"/>
      <c r="Q51" s="383"/>
      <c r="R51" s="547"/>
      <c r="S51" s="547"/>
      <c r="T51" s="578"/>
    </row>
    <row r="52" spans="1:20" ht="15" customHeight="1" x14ac:dyDescent="0.25">
      <c r="A52" s="412">
        <v>2128</v>
      </c>
      <c r="B52" s="528" t="s">
        <v>1105</v>
      </c>
      <c r="C52" s="528" t="s">
        <v>1105</v>
      </c>
      <c r="D52" s="528" t="s">
        <v>1105</v>
      </c>
      <c r="E52" s="414" t="s">
        <v>2335</v>
      </c>
      <c r="F52" s="753"/>
      <c r="G52" s="527" t="s">
        <v>2334</v>
      </c>
      <c r="H52" s="528" t="s">
        <v>2331</v>
      </c>
      <c r="I52" s="527" t="s">
        <v>835</v>
      </c>
      <c r="J52" s="527" t="s">
        <v>1756</v>
      </c>
      <c r="K52" s="825"/>
      <c r="L52" s="516"/>
      <c r="M52" s="383"/>
      <c r="N52" s="383"/>
      <c r="O52" s="547"/>
      <c r="P52" s="547"/>
      <c r="Q52" s="383"/>
      <c r="R52" s="547"/>
      <c r="S52" s="547"/>
      <c r="T52" s="578"/>
    </row>
    <row r="53" spans="1:20" ht="15" customHeight="1" x14ac:dyDescent="0.25">
      <c r="A53" s="412">
        <v>2129</v>
      </c>
      <c r="B53" s="528" t="s">
        <v>1105</v>
      </c>
      <c r="C53" s="528" t="s">
        <v>1105</v>
      </c>
      <c r="D53" s="528" t="s">
        <v>1105</v>
      </c>
      <c r="E53" s="414" t="s">
        <v>2333</v>
      </c>
      <c r="F53" s="756"/>
      <c r="G53" s="527" t="s">
        <v>2332</v>
      </c>
      <c r="H53" s="528" t="s">
        <v>2331</v>
      </c>
      <c r="I53" s="527" t="s">
        <v>835</v>
      </c>
      <c r="J53" s="527" t="s">
        <v>1756</v>
      </c>
      <c r="K53" s="825"/>
      <c r="L53" s="516"/>
      <c r="M53" s="383"/>
      <c r="N53" s="383"/>
      <c r="O53" s="547"/>
      <c r="P53" s="547"/>
      <c r="Q53" s="383"/>
      <c r="R53" s="547"/>
      <c r="S53" s="547"/>
      <c r="T53" s="578"/>
    </row>
    <row r="54" spans="1:20" ht="24" customHeight="1" x14ac:dyDescent="0.25">
      <c r="A54" s="412">
        <v>270</v>
      </c>
      <c r="B54" s="546">
        <v>1000809</v>
      </c>
      <c r="C54" s="527" t="s">
        <v>1751</v>
      </c>
      <c r="D54" s="527" t="s">
        <v>1105</v>
      </c>
      <c r="E54" s="414" t="s">
        <v>2026</v>
      </c>
      <c r="F54" s="527" t="s">
        <v>2027</v>
      </c>
      <c r="G54" s="527" t="s">
        <v>2028</v>
      </c>
      <c r="H54" s="789" t="s">
        <v>2029</v>
      </c>
      <c r="I54" s="527" t="s">
        <v>835</v>
      </c>
      <c r="J54" s="527" t="s">
        <v>1756</v>
      </c>
      <c r="K54" s="825"/>
      <c r="L54" s="518" t="s">
        <v>2030</v>
      </c>
      <c r="M54" s="383"/>
      <c r="N54" s="383"/>
      <c r="O54" s="547"/>
      <c r="P54" s="547"/>
      <c r="Q54" s="383"/>
      <c r="R54" s="547"/>
      <c r="S54" s="547"/>
      <c r="T54" s="578"/>
    </row>
    <row r="55" spans="1:20" ht="19.5" customHeight="1" x14ac:dyDescent="0.25">
      <c r="A55" s="394">
        <v>271</v>
      </c>
      <c r="B55" s="544">
        <v>1000809</v>
      </c>
      <c r="C55" s="528" t="s">
        <v>1751</v>
      </c>
      <c r="D55" s="528" t="s">
        <v>1105</v>
      </c>
      <c r="E55" s="380" t="s">
        <v>2031</v>
      </c>
      <c r="F55" s="779" t="s">
        <v>2032</v>
      </c>
      <c r="G55" s="779" t="s">
        <v>2033</v>
      </c>
      <c r="H55" s="789"/>
      <c r="I55" s="528" t="s">
        <v>835</v>
      </c>
      <c r="J55" s="528" t="s">
        <v>1756</v>
      </c>
      <c r="K55" s="825"/>
      <c r="L55" s="846" t="s">
        <v>2034</v>
      </c>
      <c r="M55" s="383"/>
      <c r="N55" s="579"/>
      <c r="O55" s="568"/>
      <c r="P55" s="547"/>
      <c r="Q55" s="383"/>
      <c r="R55" s="547"/>
      <c r="S55" s="547"/>
      <c r="T55" s="578"/>
    </row>
    <row r="56" spans="1:20" ht="19.5" customHeight="1" x14ac:dyDescent="0.25">
      <c r="A56" s="394">
        <v>272</v>
      </c>
      <c r="B56" s="544">
        <v>1000809</v>
      </c>
      <c r="C56" s="528" t="s">
        <v>1751</v>
      </c>
      <c r="D56" s="528" t="s">
        <v>1105</v>
      </c>
      <c r="E56" s="380" t="s">
        <v>2035</v>
      </c>
      <c r="F56" s="779"/>
      <c r="G56" s="779"/>
      <c r="H56" s="789"/>
      <c r="I56" s="528" t="s">
        <v>835</v>
      </c>
      <c r="J56" s="528" t="s">
        <v>1756</v>
      </c>
      <c r="K56" s="825"/>
      <c r="L56" s="846"/>
      <c r="M56" s="383"/>
      <c r="N56" s="383"/>
      <c r="O56" s="547"/>
      <c r="P56" s="547"/>
      <c r="Q56" s="383"/>
      <c r="R56" s="547"/>
      <c r="S56" s="547"/>
      <c r="T56" s="578"/>
    </row>
    <row r="57" spans="1:20" ht="19.5" customHeight="1" x14ac:dyDescent="0.25">
      <c r="A57" s="394">
        <v>273</v>
      </c>
      <c r="B57" s="544">
        <v>1000809</v>
      </c>
      <c r="C57" s="528" t="s">
        <v>1751</v>
      </c>
      <c r="D57" s="528" t="s">
        <v>1105</v>
      </c>
      <c r="E57" s="380" t="s">
        <v>2036</v>
      </c>
      <c r="F57" s="779"/>
      <c r="G57" s="779"/>
      <c r="H57" s="789"/>
      <c r="I57" s="528" t="s">
        <v>835</v>
      </c>
      <c r="J57" s="528" t="s">
        <v>1756</v>
      </c>
      <c r="K57" s="825"/>
      <c r="L57" s="846"/>
      <c r="M57" s="383"/>
      <c r="N57" s="383"/>
      <c r="O57" s="547"/>
      <c r="P57" s="547"/>
      <c r="Q57" s="383"/>
      <c r="R57" s="547"/>
      <c r="S57" s="547"/>
      <c r="T57" s="578"/>
    </row>
    <row r="58" spans="1:20" ht="19.5" customHeight="1" x14ac:dyDescent="0.25">
      <c r="A58" s="394">
        <v>274</v>
      </c>
      <c r="B58" s="544">
        <v>1000809</v>
      </c>
      <c r="C58" s="528" t="s">
        <v>1751</v>
      </c>
      <c r="D58" s="528" t="s">
        <v>1105</v>
      </c>
      <c r="E58" s="380" t="s">
        <v>2037</v>
      </c>
      <c r="F58" s="779"/>
      <c r="G58" s="779"/>
      <c r="H58" s="789"/>
      <c r="I58" s="528" t="s">
        <v>835</v>
      </c>
      <c r="J58" s="528" t="s">
        <v>1756</v>
      </c>
      <c r="K58" s="825"/>
      <c r="L58" s="846"/>
      <c r="M58" s="383"/>
      <c r="N58" s="383"/>
      <c r="O58" s="547"/>
      <c r="P58" s="547"/>
      <c r="Q58" s="383"/>
      <c r="R58" s="547"/>
      <c r="S58" s="547"/>
      <c r="T58" s="578"/>
    </row>
    <row r="59" spans="1:20" ht="19.5" customHeight="1" x14ac:dyDescent="0.25">
      <c r="A59" s="397">
        <v>275</v>
      </c>
      <c r="B59" s="548">
        <v>1000809</v>
      </c>
      <c r="C59" s="535" t="s">
        <v>1751</v>
      </c>
      <c r="D59" s="535" t="s">
        <v>1105</v>
      </c>
      <c r="E59" s="386" t="s">
        <v>2038</v>
      </c>
      <c r="F59" s="755"/>
      <c r="G59" s="755"/>
      <c r="H59" s="789"/>
      <c r="I59" s="535" t="s">
        <v>835</v>
      </c>
      <c r="J59" s="535" t="s">
        <v>1756</v>
      </c>
      <c r="K59" s="825"/>
      <c r="L59" s="820"/>
      <c r="M59" s="383"/>
      <c r="N59" s="383"/>
      <c r="O59" s="547"/>
      <c r="P59" s="547"/>
      <c r="Q59" s="383"/>
      <c r="R59" s="547"/>
      <c r="S59" s="547"/>
      <c r="T59" s="578"/>
    </row>
    <row r="60" spans="1:20" ht="24" customHeight="1" x14ac:dyDescent="0.25">
      <c r="A60" s="757" t="s">
        <v>2039</v>
      </c>
      <c r="B60" s="758"/>
      <c r="C60" s="758"/>
      <c r="D60" s="758"/>
      <c r="E60" s="758"/>
      <c r="F60" s="758"/>
      <c r="G60" s="758"/>
      <c r="H60" s="758"/>
      <c r="I60" s="758"/>
      <c r="J60" s="758"/>
      <c r="K60" s="758"/>
      <c r="L60" s="759"/>
      <c r="M60" s="381"/>
      <c r="N60" s="381"/>
      <c r="O60" s="547"/>
      <c r="P60" s="547"/>
      <c r="Q60" s="381"/>
      <c r="R60" s="538"/>
      <c r="S60" s="538"/>
      <c r="T60" s="379"/>
    </row>
    <row r="61" spans="1:20" ht="36" x14ac:dyDescent="0.25">
      <c r="A61" s="412">
        <v>219</v>
      </c>
      <c r="B61" s="532">
        <v>1000640</v>
      </c>
      <c r="C61" s="532" t="s">
        <v>1709</v>
      </c>
      <c r="D61" s="532" t="s">
        <v>1710</v>
      </c>
      <c r="E61" s="414" t="s">
        <v>2040</v>
      </c>
      <c r="F61" s="532" t="s">
        <v>2041</v>
      </c>
      <c r="G61" s="428" t="s">
        <v>2042</v>
      </c>
      <c r="H61" s="532" t="s">
        <v>2043</v>
      </c>
      <c r="I61" s="428" t="s">
        <v>835</v>
      </c>
      <c r="J61" s="577" t="s">
        <v>1696</v>
      </c>
      <c r="K61" s="825" t="s">
        <v>1105</v>
      </c>
      <c r="L61" s="837" t="s">
        <v>2008</v>
      </c>
      <c r="M61" s="406"/>
      <c r="N61" s="383"/>
      <c r="O61" s="547"/>
      <c r="P61" s="547"/>
      <c r="Q61" s="383"/>
      <c r="R61" s="576"/>
      <c r="S61" s="547"/>
      <c r="T61" s="883"/>
    </row>
    <row r="62" spans="1:20" ht="36" x14ac:dyDescent="0.25">
      <c r="A62" s="397">
        <v>221</v>
      </c>
      <c r="B62" s="535">
        <v>1000640</v>
      </c>
      <c r="C62" s="535" t="s">
        <v>1709</v>
      </c>
      <c r="D62" s="533" t="s">
        <v>1710</v>
      </c>
      <c r="E62" s="554" t="s">
        <v>2044</v>
      </c>
      <c r="F62" s="553" t="s">
        <v>2045</v>
      </c>
      <c r="G62" s="553" t="s">
        <v>1116</v>
      </c>
      <c r="H62" s="533" t="s">
        <v>1746</v>
      </c>
      <c r="I62" s="552" t="s">
        <v>835</v>
      </c>
      <c r="J62" s="535" t="s">
        <v>1696</v>
      </c>
      <c r="K62" s="825"/>
      <c r="L62" s="837"/>
      <c r="M62" s="406"/>
      <c r="N62" s="383"/>
      <c r="O62" s="547"/>
      <c r="P62" s="547"/>
      <c r="Q62" s="383"/>
      <c r="R62" s="576"/>
      <c r="S62" s="547"/>
      <c r="T62" s="883"/>
    </row>
    <row r="63" spans="1:20" ht="24" customHeight="1" x14ac:dyDescent="0.25">
      <c r="A63" s="757" t="s">
        <v>1905</v>
      </c>
      <c r="B63" s="758"/>
      <c r="C63" s="758"/>
      <c r="D63" s="758"/>
      <c r="E63" s="758"/>
      <c r="F63" s="758"/>
      <c r="G63" s="758"/>
      <c r="H63" s="758"/>
      <c r="I63" s="758"/>
      <c r="J63" s="758"/>
      <c r="K63" s="758"/>
      <c r="L63" s="759"/>
      <c r="M63" s="381"/>
      <c r="N63" s="381"/>
      <c r="O63" s="547"/>
      <c r="P63" s="547"/>
      <c r="Q63" s="381"/>
      <c r="R63" s="538"/>
      <c r="S63" s="538"/>
      <c r="T63" s="379"/>
    </row>
    <row r="64" spans="1:20" ht="24" customHeight="1" x14ac:dyDescent="0.25">
      <c r="A64" s="412">
        <v>223</v>
      </c>
      <c r="B64" s="527">
        <v>1000014</v>
      </c>
      <c r="C64" s="527" t="s">
        <v>2046</v>
      </c>
      <c r="D64" s="527" t="s">
        <v>1105</v>
      </c>
      <c r="E64" s="575" t="s">
        <v>2047</v>
      </c>
      <c r="F64" s="832" t="s">
        <v>2048</v>
      </c>
      <c r="G64" s="845" t="s">
        <v>2049</v>
      </c>
      <c r="H64" s="832" t="s">
        <v>2050</v>
      </c>
      <c r="I64" s="428" t="s">
        <v>835</v>
      </c>
      <c r="J64" s="428" t="s">
        <v>1756</v>
      </c>
      <c r="K64" s="845" t="s">
        <v>1105</v>
      </c>
      <c r="L64" s="819" t="s">
        <v>1105</v>
      </c>
      <c r="M64" s="836"/>
      <c r="N64" s="836"/>
      <c r="O64" s="547"/>
      <c r="P64" s="547"/>
      <c r="Q64" s="836"/>
      <c r="R64" s="547"/>
      <c r="S64" s="547"/>
      <c r="T64" s="382"/>
    </row>
    <row r="65" spans="1:20" ht="24" customHeight="1" x14ac:dyDescent="0.25">
      <c r="A65" s="394">
        <v>224</v>
      </c>
      <c r="B65" s="528" t="s">
        <v>1105</v>
      </c>
      <c r="C65" s="528" t="s">
        <v>1105</v>
      </c>
      <c r="D65" s="528" t="s">
        <v>1105</v>
      </c>
      <c r="E65" s="477" t="s">
        <v>2051</v>
      </c>
      <c r="F65" s="823"/>
      <c r="G65" s="768"/>
      <c r="H65" s="823"/>
      <c r="I65" s="396" t="s">
        <v>835</v>
      </c>
      <c r="J65" s="396" t="s">
        <v>1756</v>
      </c>
      <c r="K65" s="768"/>
      <c r="L65" s="829"/>
      <c r="M65" s="836"/>
      <c r="N65" s="836"/>
      <c r="O65" s="547"/>
      <c r="P65" s="547"/>
      <c r="Q65" s="836"/>
      <c r="R65" s="547"/>
      <c r="S65" s="547"/>
      <c r="T65" s="382"/>
    </row>
    <row r="66" spans="1:20" ht="24" customHeight="1" x14ac:dyDescent="0.25">
      <c r="A66" s="394">
        <v>228</v>
      </c>
      <c r="B66" s="528" t="s">
        <v>1105</v>
      </c>
      <c r="C66" s="528" t="s">
        <v>1105</v>
      </c>
      <c r="D66" s="528" t="s">
        <v>1105</v>
      </c>
      <c r="E66" s="567" t="s">
        <v>2052</v>
      </c>
      <c r="F66" s="385" t="s">
        <v>1943</v>
      </c>
      <c r="G66" s="396" t="s">
        <v>2053</v>
      </c>
      <c r="H66" s="524" t="s">
        <v>2054</v>
      </c>
      <c r="I66" s="396" t="s">
        <v>835</v>
      </c>
      <c r="J66" s="396" t="s">
        <v>1756</v>
      </c>
      <c r="K66" s="768"/>
      <c r="L66" s="829"/>
      <c r="M66" s="836"/>
      <c r="N66" s="836"/>
      <c r="O66" s="547"/>
      <c r="P66" s="547"/>
      <c r="Q66" s="836"/>
      <c r="R66" s="547"/>
      <c r="S66" s="547"/>
      <c r="T66" s="382"/>
    </row>
    <row r="67" spans="1:20" ht="24" customHeight="1" x14ac:dyDescent="0.25">
      <c r="A67" s="394">
        <v>230</v>
      </c>
      <c r="B67" s="528" t="s">
        <v>1105</v>
      </c>
      <c r="C67" s="528" t="s">
        <v>1105</v>
      </c>
      <c r="D67" s="528" t="s">
        <v>1105</v>
      </c>
      <c r="E67" s="477" t="s">
        <v>2055</v>
      </c>
      <c r="F67" s="396" t="s">
        <v>2056</v>
      </c>
      <c r="G67" s="396" t="s">
        <v>2057</v>
      </c>
      <c r="H67" s="396" t="s">
        <v>1885</v>
      </c>
      <c r="I67" s="396" t="s">
        <v>835</v>
      </c>
      <c r="J67" s="396" t="s">
        <v>1756</v>
      </c>
      <c r="K67" s="768"/>
      <c r="L67" s="829"/>
      <c r="M67" s="836"/>
      <c r="N67" s="836"/>
      <c r="O67" s="547"/>
      <c r="P67" s="547"/>
      <c r="Q67" s="836"/>
      <c r="R67" s="547"/>
      <c r="S67" s="547"/>
      <c r="T67" s="382"/>
    </row>
    <row r="68" spans="1:20" ht="24" customHeight="1" x14ac:dyDescent="0.25">
      <c r="A68" s="394">
        <v>276</v>
      </c>
      <c r="B68" s="528">
        <v>1000806</v>
      </c>
      <c r="C68" s="528" t="s">
        <v>2058</v>
      </c>
      <c r="D68" s="528" t="s">
        <v>2059</v>
      </c>
      <c r="E68" s="437" t="s">
        <v>2060</v>
      </c>
      <c r="F68" s="519" t="s">
        <v>1919</v>
      </c>
      <c r="G68" s="528" t="s">
        <v>2061</v>
      </c>
      <c r="H68" s="528" t="s">
        <v>1920</v>
      </c>
      <c r="I68" s="528" t="s">
        <v>835</v>
      </c>
      <c r="J68" s="528" t="s">
        <v>1756</v>
      </c>
      <c r="K68" s="768"/>
      <c r="L68" s="829"/>
      <c r="M68" s="836"/>
      <c r="N68" s="836"/>
      <c r="O68" s="547"/>
      <c r="P68" s="547"/>
      <c r="Q68" s="836"/>
      <c r="R68" s="547"/>
      <c r="S68" s="547"/>
      <c r="T68" s="382"/>
    </row>
    <row r="69" spans="1:20" ht="24" customHeight="1" x14ac:dyDescent="0.25">
      <c r="A69" s="394">
        <v>277</v>
      </c>
      <c r="B69" s="528" t="s">
        <v>1105</v>
      </c>
      <c r="C69" s="528" t="s">
        <v>1105</v>
      </c>
      <c r="D69" s="528" t="s">
        <v>1105</v>
      </c>
      <c r="E69" s="438" t="s">
        <v>2062</v>
      </c>
      <c r="F69" s="519" t="s">
        <v>2063</v>
      </c>
      <c r="G69" s="528" t="s">
        <v>2064</v>
      </c>
      <c r="H69" s="524" t="s">
        <v>2065</v>
      </c>
      <c r="I69" s="528" t="s">
        <v>835</v>
      </c>
      <c r="J69" s="528" t="s">
        <v>1756</v>
      </c>
      <c r="K69" s="768"/>
      <c r="L69" s="829"/>
      <c r="M69" s="836"/>
      <c r="N69" s="836"/>
      <c r="O69" s="547"/>
      <c r="P69" s="547"/>
      <c r="Q69" s="836"/>
      <c r="R69" s="547"/>
      <c r="S69" s="547"/>
      <c r="T69" s="382"/>
    </row>
    <row r="70" spans="1:20" ht="24" customHeight="1" x14ac:dyDescent="0.25">
      <c r="A70" s="394">
        <v>278</v>
      </c>
      <c r="B70" s="528" t="s">
        <v>1105</v>
      </c>
      <c r="C70" s="528" t="s">
        <v>1105</v>
      </c>
      <c r="D70" s="528" t="s">
        <v>1105</v>
      </c>
      <c r="E70" s="438" t="s">
        <v>2066</v>
      </c>
      <c r="F70" s="439" t="s">
        <v>2067</v>
      </c>
      <c r="G70" s="528" t="s">
        <v>2068</v>
      </c>
      <c r="H70" s="524" t="s">
        <v>2069</v>
      </c>
      <c r="I70" s="528" t="s">
        <v>835</v>
      </c>
      <c r="J70" s="528" t="s">
        <v>1756</v>
      </c>
      <c r="K70" s="768"/>
      <c r="L70" s="829"/>
      <c r="M70" s="836"/>
      <c r="N70" s="836"/>
      <c r="O70" s="547"/>
      <c r="P70" s="547"/>
      <c r="Q70" s="836"/>
      <c r="R70" s="547"/>
      <c r="S70" s="547"/>
      <c r="T70" s="382"/>
    </row>
    <row r="71" spans="1:20" ht="24" customHeight="1" x14ac:dyDescent="0.25">
      <c r="A71" s="394">
        <v>279</v>
      </c>
      <c r="B71" s="528" t="s">
        <v>1105</v>
      </c>
      <c r="C71" s="528" t="s">
        <v>1105</v>
      </c>
      <c r="D71" s="528" t="s">
        <v>1105</v>
      </c>
      <c r="E71" s="440" t="s">
        <v>2070</v>
      </c>
      <c r="F71" s="439" t="s">
        <v>2071</v>
      </c>
      <c r="G71" s="528">
        <v>881</v>
      </c>
      <c r="H71" s="528" t="s">
        <v>2072</v>
      </c>
      <c r="I71" s="528" t="s">
        <v>2073</v>
      </c>
      <c r="J71" s="528" t="s">
        <v>1756</v>
      </c>
      <c r="K71" s="768"/>
      <c r="L71" s="829"/>
      <c r="M71" s="836"/>
      <c r="N71" s="836"/>
      <c r="O71" s="547"/>
      <c r="P71" s="547"/>
      <c r="Q71" s="836"/>
      <c r="R71" s="547"/>
      <c r="S71" s="547"/>
      <c r="T71" s="382"/>
    </row>
    <row r="72" spans="1:20" ht="24" customHeight="1" x14ac:dyDescent="0.25">
      <c r="A72" s="394">
        <v>280</v>
      </c>
      <c r="B72" s="528" t="s">
        <v>1105</v>
      </c>
      <c r="C72" s="528" t="s">
        <v>1105</v>
      </c>
      <c r="D72" s="528" t="s">
        <v>1105</v>
      </c>
      <c r="E72" s="437" t="s">
        <v>2074</v>
      </c>
      <c r="F72" s="519" t="s">
        <v>1911</v>
      </c>
      <c r="G72" s="528" t="s">
        <v>2075</v>
      </c>
      <c r="H72" s="528" t="s">
        <v>1912</v>
      </c>
      <c r="I72" s="528" t="s">
        <v>2073</v>
      </c>
      <c r="J72" s="528" t="s">
        <v>1756</v>
      </c>
      <c r="K72" s="768"/>
      <c r="L72" s="829"/>
      <c r="M72" s="836"/>
      <c r="N72" s="836"/>
      <c r="O72" s="547"/>
      <c r="P72" s="547"/>
      <c r="Q72" s="836"/>
      <c r="R72" s="547"/>
      <c r="S72" s="547"/>
      <c r="T72" s="382"/>
    </row>
    <row r="73" spans="1:20" ht="24" customHeight="1" x14ac:dyDescent="0.25">
      <c r="A73" s="397">
        <v>234</v>
      </c>
      <c r="B73" s="535" t="s">
        <v>1105</v>
      </c>
      <c r="C73" s="535" t="s">
        <v>1105</v>
      </c>
      <c r="D73" s="535" t="s">
        <v>2076</v>
      </c>
      <c r="E73" s="574" t="s">
        <v>2077</v>
      </c>
      <c r="F73" s="553" t="s">
        <v>2078</v>
      </c>
      <c r="G73" s="552" t="s">
        <v>2079</v>
      </c>
      <c r="H73" s="553" t="s">
        <v>2080</v>
      </c>
      <c r="I73" s="552" t="s">
        <v>835</v>
      </c>
      <c r="J73" s="552" t="s">
        <v>1756</v>
      </c>
      <c r="K73" s="769"/>
      <c r="L73" s="817"/>
      <c r="M73" s="836"/>
      <c r="N73" s="836"/>
      <c r="O73" s="547"/>
      <c r="P73" s="547"/>
      <c r="Q73" s="836"/>
      <c r="R73" s="547"/>
      <c r="S73" s="547"/>
      <c r="T73" s="382"/>
    </row>
    <row r="74" spans="1:20" ht="24" customHeight="1" x14ac:dyDescent="0.25">
      <c r="A74" s="757" t="s">
        <v>1927</v>
      </c>
      <c r="B74" s="758"/>
      <c r="C74" s="758"/>
      <c r="D74" s="758"/>
      <c r="E74" s="758"/>
      <c r="F74" s="758"/>
      <c r="G74" s="758"/>
      <c r="H74" s="758"/>
      <c r="I74" s="758"/>
      <c r="J74" s="758"/>
      <c r="K74" s="758"/>
      <c r="L74" s="759"/>
      <c r="M74" s="381"/>
      <c r="N74" s="381"/>
      <c r="O74" s="547"/>
      <c r="P74" s="547"/>
      <c r="Q74" s="381"/>
      <c r="R74" s="538"/>
      <c r="S74" s="538"/>
      <c r="T74" s="379"/>
    </row>
    <row r="75" spans="1:20" ht="24" x14ac:dyDescent="0.25">
      <c r="A75" s="412">
        <v>235</v>
      </c>
      <c r="B75" s="527" t="s">
        <v>1105</v>
      </c>
      <c r="C75" s="527" t="s">
        <v>1105</v>
      </c>
      <c r="D75" s="527" t="s">
        <v>2081</v>
      </c>
      <c r="E75" s="414" t="s">
        <v>2082</v>
      </c>
      <c r="F75" s="532" t="s">
        <v>2083</v>
      </c>
      <c r="G75" s="790" t="s">
        <v>2084</v>
      </c>
      <c r="H75" s="790" t="s">
        <v>2085</v>
      </c>
      <c r="I75" s="428" t="s">
        <v>835</v>
      </c>
      <c r="J75" s="573" t="s">
        <v>1756</v>
      </c>
      <c r="K75" s="825" t="s">
        <v>1105</v>
      </c>
      <c r="L75" s="821" t="s">
        <v>2086</v>
      </c>
      <c r="M75" s="836"/>
      <c r="N75" s="836"/>
      <c r="O75" s="547"/>
      <c r="P75" s="547"/>
      <c r="Q75" s="836"/>
      <c r="R75" s="568"/>
      <c r="S75" s="568"/>
      <c r="T75" s="382"/>
    </row>
    <row r="76" spans="1:20" ht="24" x14ac:dyDescent="0.25">
      <c r="A76" s="394">
        <v>236</v>
      </c>
      <c r="B76" s="528" t="s">
        <v>1105</v>
      </c>
      <c r="C76" s="528" t="s">
        <v>1105</v>
      </c>
      <c r="D76" s="528" t="s">
        <v>2081</v>
      </c>
      <c r="E76" s="380" t="s">
        <v>2087</v>
      </c>
      <c r="F76" s="524" t="s">
        <v>2088</v>
      </c>
      <c r="G76" s="838"/>
      <c r="H76" s="838"/>
      <c r="I76" s="396" t="s">
        <v>835</v>
      </c>
      <c r="J76" s="572" t="s">
        <v>1756</v>
      </c>
      <c r="K76" s="825"/>
      <c r="L76" s="821"/>
      <c r="M76" s="836"/>
      <c r="N76" s="836"/>
      <c r="O76" s="547"/>
      <c r="P76" s="547"/>
      <c r="Q76" s="836"/>
      <c r="R76" s="568"/>
      <c r="S76" s="568"/>
      <c r="T76" s="382"/>
    </row>
    <row r="77" spans="1:20" ht="24" x14ac:dyDescent="0.25">
      <c r="A77" s="394">
        <v>237</v>
      </c>
      <c r="B77" s="528" t="s">
        <v>1105</v>
      </c>
      <c r="C77" s="528" t="s">
        <v>1105</v>
      </c>
      <c r="D77" s="528" t="s">
        <v>2081</v>
      </c>
      <c r="E77" s="380" t="s">
        <v>2089</v>
      </c>
      <c r="F77" s="524" t="s">
        <v>2090</v>
      </c>
      <c r="G77" s="838"/>
      <c r="H77" s="838"/>
      <c r="I77" s="396" t="s">
        <v>835</v>
      </c>
      <c r="J77" s="572" t="s">
        <v>1756</v>
      </c>
      <c r="K77" s="825"/>
      <c r="L77" s="822"/>
      <c r="M77" s="836"/>
      <c r="N77" s="836"/>
      <c r="O77" s="547"/>
      <c r="P77" s="547"/>
      <c r="Q77" s="836"/>
      <c r="R77" s="568"/>
      <c r="S77" s="568"/>
      <c r="T77" s="382"/>
    </row>
    <row r="78" spans="1:20" ht="36" x14ac:dyDescent="0.25">
      <c r="A78" s="394">
        <v>240</v>
      </c>
      <c r="B78" s="528" t="s">
        <v>1105</v>
      </c>
      <c r="C78" s="528" t="s">
        <v>1105</v>
      </c>
      <c r="D78" s="528" t="s">
        <v>2091</v>
      </c>
      <c r="E78" s="477" t="s">
        <v>2092</v>
      </c>
      <c r="F78" s="553" t="s">
        <v>2093</v>
      </c>
      <c r="G78" s="396" t="s">
        <v>1940</v>
      </c>
      <c r="H78" s="553" t="s">
        <v>1939</v>
      </c>
      <c r="I78" s="396" t="s">
        <v>835</v>
      </c>
      <c r="J78" s="572" t="s">
        <v>1696</v>
      </c>
      <c r="K78" s="825"/>
      <c r="L78" s="515" t="s">
        <v>2008</v>
      </c>
      <c r="M78" s="836"/>
      <c r="N78" s="836"/>
      <c r="O78" s="547"/>
      <c r="P78" s="547"/>
      <c r="Q78" s="836"/>
      <c r="R78" s="568"/>
      <c r="S78" s="568"/>
      <c r="T78" s="382"/>
    </row>
    <row r="79" spans="1:20" ht="24" customHeight="1" x14ac:dyDescent="0.25">
      <c r="A79" s="394">
        <v>267</v>
      </c>
      <c r="B79" s="528" t="s">
        <v>1105</v>
      </c>
      <c r="C79" s="528" t="s">
        <v>1105</v>
      </c>
      <c r="D79" s="528" t="s">
        <v>2094</v>
      </c>
      <c r="E79" s="380" t="s">
        <v>2095</v>
      </c>
      <c r="F79" s="766" t="s">
        <v>2096</v>
      </c>
      <c r="G79" s="755" t="s">
        <v>2097</v>
      </c>
      <c r="H79" s="766" t="s">
        <v>2098</v>
      </c>
      <c r="I79" s="528" t="s">
        <v>835</v>
      </c>
      <c r="J79" s="572" t="s">
        <v>1696</v>
      </c>
      <c r="K79" s="825"/>
      <c r="L79" s="880" t="s">
        <v>2099</v>
      </c>
      <c r="M79" s="381"/>
      <c r="N79" s="381"/>
      <c r="O79" s="547"/>
      <c r="P79" s="547"/>
      <c r="Q79" s="381"/>
      <c r="R79" s="568"/>
      <c r="S79" s="568"/>
      <c r="T79" s="382"/>
    </row>
    <row r="80" spans="1:20" ht="24" customHeight="1" x14ac:dyDescent="0.25">
      <c r="A80" s="397">
        <v>268</v>
      </c>
      <c r="B80" s="535" t="s">
        <v>1105</v>
      </c>
      <c r="C80" s="535" t="s">
        <v>1105</v>
      </c>
      <c r="D80" s="535" t="s">
        <v>2094</v>
      </c>
      <c r="E80" s="386" t="s">
        <v>2100</v>
      </c>
      <c r="F80" s="789"/>
      <c r="G80" s="753"/>
      <c r="H80" s="789"/>
      <c r="I80" s="535" t="s">
        <v>835</v>
      </c>
      <c r="J80" s="571" t="s">
        <v>1696</v>
      </c>
      <c r="K80" s="825"/>
      <c r="L80" s="881"/>
      <c r="M80" s="381"/>
      <c r="N80" s="381"/>
      <c r="O80" s="547"/>
      <c r="P80" s="547"/>
      <c r="Q80" s="381"/>
      <c r="R80" s="568"/>
      <c r="S80" s="568"/>
      <c r="T80" s="382"/>
    </row>
    <row r="81" spans="1:20" ht="24" customHeight="1" x14ac:dyDescent="0.25">
      <c r="A81" s="757" t="s">
        <v>1941</v>
      </c>
      <c r="B81" s="758"/>
      <c r="C81" s="758"/>
      <c r="D81" s="758"/>
      <c r="E81" s="758"/>
      <c r="F81" s="758"/>
      <c r="G81" s="758"/>
      <c r="H81" s="758"/>
      <c r="I81" s="758"/>
      <c r="J81" s="758"/>
      <c r="K81" s="758"/>
      <c r="L81" s="759"/>
      <c r="M81" s="381"/>
      <c r="N81" s="381"/>
      <c r="O81" s="547"/>
      <c r="P81" s="547"/>
      <c r="Q81" s="381"/>
      <c r="R81" s="538"/>
      <c r="S81" s="538"/>
      <c r="T81" s="379"/>
    </row>
    <row r="82" spans="1:20" ht="19.5" customHeight="1" x14ac:dyDescent="0.25">
      <c r="A82" s="412">
        <v>244</v>
      </c>
      <c r="B82" s="532">
        <v>1000567</v>
      </c>
      <c r="C82" s="527" t="s">
        <v>2101</v>
      </c>
      <c r="D82" s="531" t="s">
        <v>2102</v>
      </c>
      <c r="E82" s="570">
        <v>14362000504041</v>
      </c>
      <c r="F82" s="867" t="s">
        <v>1951</v>
      </c>
      <c r="G82" s="825" t="s">
        <v>1952</v>
      </c>
      <c r="H82" s="825" t="s">
        <v>2103</v>
      </c>
      <c r="I82" s="428" t="s">
        <v>835</v>
      </c>
      <c r="J82" s="428" t="s">
        <v>1756</v>
      </c>
      <c r="K82" s="825" t="s">
        <v>1105</v>
      </c>
      <c r="L82" s="837" t="s">
        <v>2008</v>
      </c>
      <c r="M82" s="836"/>
      <c r="N82" s="836"/>
      <c r="O82" s="547"/>
      <c r="P82" s="547"/>
      <c r="Q82" s="836"/>
      <c r="R82" s="568"/>
      <c r="S82" s="568"/>
      <c r="T82" s="382"/>
    </row>
    <row r="83" spans="1:20" ht="19.5" customHeight="1" x14ac:dyDescent="0.25">
      <c r="A83" s="394">
        <v>245</v>
      </c>
      <c r="B83" s="528">
        <v>1000567</v>
      </c>
      <c r="C83" s="527" t="s">
        <v>2101</v>
      </c>
      <c r="D83" s="533" t="s">
        <v>2102</v>
      </c>
      <c r="E83" s="569">
        <v>14362000504050</v>
      </c>
      <c r="F83" s="867"/>
      <c r="G83" s="825"/>
      <c r="H83" s="825"/>
      <c r="I83" s="396" t="s">
        <v>835</v>
      </c>
      <c r="J83" s="396" t="s">
        <v>1756</v>
      </c>
      <c r="K83" s="825"/>
      <c r="L83" s="837"/>
      <c r="M83" s="836"/>
      <c r="N83" s="836"/>
      <c r="O83" s="547"/>
      <c r="P83" s="547"/>
      <c r="Q83" s="836"/>
      <c r="R83" s="568"/>
      <c r="S83" s="568"/>
      <c r="T83" s="382"/>
    </row>
    <row r="84" spans="1:20" ht="19.5" customHeight="1" x14ac:dyDescent="0.25">
      <c r="A84" s="394">
        <v>246</v>
      </c>
      <c r="B84" s="528">
        <v>1000567</v>
      </c>
      <c r="C84" s="536" t="s">
        <v>2101</v>
      </c>
      <c r="D84" s="533" t="s">
        <v>2102</v>
      </c>
      <c r="E84" s="569">
        <v>14362000504054</v>
      </c>
      <c r="F84" s="832"/>
      <c r="G84" s="825"/>
      <c r="H84" s="825"/>
      <c r="I84" s="396" t="s">
        <v>835</v>
      </c>
      <c r="J84" s="396" t="s">
        <v>1756</v>
      </c>
      <c r="K84" s="825"/>
      <c r="L84" s="878"/>
      <c r="M84" s="836"/>
      <c r="N84" s="836"/>
      <c r="O84" s="547"/>
      <c r="P84" s="547"/>
      <c r="Q84" s="836"/>
      <c r="R84" s="568"/>
      <c r="S84" s="568"/>
      <c r="T84" s="382"/>
    </row>
    <row r="85" spans="1:20" ht="19.5" customHeight="1" x14ac:dyDescent="0.25">
      <c r="A85" s="394">
        <v>248</v>
      </c>
      <c r="B85" s="524">
        <v>1000750</v>
      </c>
      <c r="C85" s="533" t="s">
        <v>2104</v>
      </c>
      <c r="D85" s="533" t="s">
        <v>2105</v>
      </c>
      <c r="E85" s="569">
        <v>16346000500555</v>
      </c>
      <c r="F85" s="769" t="s">
        <v>2106</v>
      </c>
      <c r="G85" s="825"/>
      <c r="H85" s="825"/>
      <c r="I85" s="396" t="s">
        <v>835</v>
      </c>
      <c r="J85" s="396" t="s">
        <v>1756</v>
      </c>
      <c r="K85" s="825"/>
      <c r="L85" s="820" t="s">
        <v>2107</v>
      </c>
      <c r="M85" s="836"/>
      <c r="N85" s="836"/>
      <c r="O85" s="547"/>
      <c r="P85" s="547"/>
      <c r="Q85" s="836"/>
      <c r="R85" s="568"/>
      <c r="S85" s="568"/>
      <c r="T85" s="382"/>
    </row>
    <row r="86" spans="1:20" ht="19.5" customHeight="1" x14ac:dyDescent="0.25">
      <c r="A86" s="394">
        <v>249</v>
      </c>
      <c r="B86" s="524">
        <v>1000750</v>
      </c>
      <c r="C86" s="533" t="s">
        <v>2104</v>
      </c>
      <c r="D86" s="533" t="s">
        <v>2105</v>
      </c>
      <c r="E86" s="569">
        <v>16346000500558</v>
      </c>
      <c r="F86" s="825"/>
      <c r="G86" s="825"/>
      <c r="H86" s="825"/>
      <c r="I86" s="396" t="s">
        <v>835</v>
      </c>
      <c r="J86" s="396" t="s">
        <v>1756</v>
      </c>
      <c r="K86" s="825"/>
      <c r="L86" s="821"/>
      <c r="M86" s="836"/>
      <c r="N86" s="836"/>
      <c r="O86" s="547"/>
      <c r="P86" s="547"/>
      <c r="Q86" s="836"/>
      <c r="R86" s="568"/>
      <c r="S86" s="568"/>
      <c r="T86" s="382"/>
    </row>
    <row r="87" spans="1:20" ht="19.5" customHeight="1" x14ac:dyDescent="0.25">
      <c r="A87" s="394">
        <v>250</v>
      </c>
      <c r="B87" s="524">
        <v>1000750</v>
      </c>
      <c r="C87" s="533" t="s">
        <v>2104</v>
      </c>
      <c r="D87" s="533" t="s">
        <v>2105</v>
      </c>
      <c r="E87" s="569">
        <v>16346000500563</v>
      </c>
      <c r="F87" s="845"/>
      <c r="G87" s="845"/>
      <c r="H87" s="845"/>
      <c r="I87" s="396" t="s">
        <v>835</v>
      </c>
      <c r="J87" s="396" t="s">
        <v>1756</v>
      </c>
      <c r="K87" s="825"/>
      <c r="L87" s="822"/>
      <c r="M87" s="836"/>
      <c r="N87" s="836"/>
      <c r="O87" s="547"/>
      <c r="P87" s="547"/>
      <c r="Q87" s="836"/>
      <c r="R87" s="568"/>
      <c r="S87" s="568"/>
      <c r="T87" s="382"/>
    </row>
    <row r="88" spans="1:20" ht="48" x14ac:dyDescent="0.25">
      <c r="A88" s="394">
        <v>251</v>
      </c>
      <c r="B88" s="528">
        <v>1000030</v>
      </c>
      <c r="C88" s="528" t="s">
        <v>2108</v>
      </c>
      <c r="D88" s="528" t="s">
        <v>1105</v>
      </c>
      <c r="E88" s="477" t="s">
        <v>2109</v>
      </c>
      <c r="F88" s="385" t="s">
        <v>2110</v>
      </c>
      <c r="G88" s="396" t="s">
        <v>2111</v>
      </c>
      <c r="H88" s="385" t="s">
        <v>1948</v>
      </c>
      <c r="I88" s="396" t="s">
        <v>835</v>
      </c>
      <c r="J88" s="396" t="s">
        <v>1756</v>
      </c>
      <c r="K88" s="845"/>
      <c r="L88" s="515" t="s">
        <v>2008</v>
      </c>
      <c r="M88" s="836"/>
      <c r="N88" s="836"/>
      <c r="O88" s="547"/>
      <c r="P88" s="547"/>
      <c r="Q88" s="836"/>
      <c r="R88" s="568"/>
      <c r="S88" s="568"/>
      <c r="T88" s="382"/>
    </row>
    <row r="89" spans="1:20" ht="48" x14ac:dyDescent="0.25">
      <c r="A89" s="394">
        <v>252</v>
      </c>
      <c r="B89" s="524">
        <v>1000567</v>
      </c>
      <c r="C89" s="524" t="s">
        <v>2101</v>
      </c>
      <c r="D89" s="524" t="s">
        <v>2102</v>
      </c>
      <c r="E89" s="567">
        <v>1409300504745</v>
      </c>
      <c r="F89" s="768" t="s">
        <v>1947</v>
      </c>
      <c r="G89" s="823" t="s">
        <v>2112</v>
      </c>
      <c r="H89" s="768" t="s">
        <v>2113</v>
      </c>
      <c r="I89" s="396" t="s">
        <v>835</v>
      </c>
      <c r="J89" s="396" t="s">
        <v>1696</v>
      </c>
      <c r="K89" s="852" t="s">
        <v>2114</v>
      </c>
      <c r="L89" s="517" t="s">
        <v>2115</v>
      </c>
      <c r="M89" s="836"/>
      <c r="N89" s="836"/>
      <c r="O89" s="547"/>
      <c r="P89" s="547"/>
      <c r="Q89" s="836"/>
      <c r="R89" s="566"/>
      <c r="S89" s="566"/>
      <c r="T89" s="382"/>
    </row>
    <row r="90" spans="1:20" ht="18.75" customHeight="1" x14ac:dyDescent="0.25">
      <c r="A90" s="394">
        <v>255</v>
      </c>
      <c r="B90" s="524">
        <v>1000750</v>
      </c>
      <c r="C90" s="524" t="s">
        <v>2104</v>
      </c>
      <c r="D90" s="524" t="s">
        <v>2105</v>
      </c>
      <c r="E90" s="567">
        <v>1632100502821</v>
      </c>
      <c r="F90" s="768"/>
      <c r="G90" s="823"/>
      <c r="H90" s="768"/>
      <c r="I90" s="396" t="s">
        <v>835</v>
      </c>
      <c r="J90" s="396" t="s">
        <v>1696</v>
      </c>
      <c r="K90" s="852"/>
      <c r="L90" s="846" t="s">
        <v>2116</v>
      </c>
      <c r="M90" s="836"/>
      <c r="N90" s="836"/>
      <c r="O90" s="547"/>
      <c r="P90" s="547"/>
      <c r="Q90" s="836"/>
      <c r="R90" s="566"/>
      <c r="S90" s="566"/>
      <c r="T90" s="382"/>
    </row>
    <row r="91" spans="1:20" ht="18.75" customHeight="1" x14ac:dyDescent="0.25">
      <c r="A91" s="394">
        <v>256</v>
      </c>
      <c r="B91" s="524">
        <v>1000750</v>
      </c>
      <c r="C91" s="524" t="s">
        <v>2104</v>
      </c>
      <c r="D91" s="524" t="s">
        <v>2105</v>
      </c>
      <c r="E91" s="567">
        <v>1633900501313</v>
      </c>
      <c r="F91" s="768"/>
      <c r="G91" s="823"/>
      <c r="H91" s="768"/>
      <c r="I91" s="396" t="s">
        <v>835</v>
      </c>
      <c r="J91" s="396" t="s">
        <v>1696</v>
      </c>
      <c r="K91" s="852"/>
      <c r="L91" s="846"/>
      <c r="M91" s="836"/>
      <c r="N91" s="836"/>
      <c r="O91" s="547"/>
      <c r="P91" s="547"/>
      <c r="Q91" s="836"/>
      <c r="R91" s="566"/>
      <c r="S91" s="566"/>
      <c r="T91" s="382"/>
    </row>
    <row r="92" spans="1:20" ht="18.75" customHeight="1" x14ac:dyDescent="0.25">
      <c r="A92" s="394">
        <v>257</v>
      </c>
      <c r="B92" s="524">
        <v>1000750</v>
      </c>
      <c r="C92" s="524" t="s">
        <v>2104</v>
      </c>
      <c r="D92" s="524" t="s">
        <v>2105</v>
      </c>
      <c r="E92" s="567">
        <v>1634100501876</v>
      </c>
      <c r="F92" s="768"/>
      <c r="G92" s="823"/>
      <c r="H92" s="768"/>
      <c r="I92" s="396" t="s">
        <v>835</v>
      </c>
      <c r="J92" s="396" t="s">
        <v>1696</v>
      </c>
      <c r="K92" s="852"/>
      <c r="L92" s="846"/>
      <c r="M92" s="836"/>
      <c r="N92" s="836"/>
      <c r="O92" s="547"/>
      <c r="P92" s="547"/>
      <c r="Q92" s="836"/>
      <c r="R92" s="566"/>
      <c r="S92" s="566"/>
      <c r="T92" s="382"/>
    </row>
    <row r="93" spans="1:20" ht="18.75" customHeight="1" x14ac:dyDescent="0.25">
      <c r="A93" s="394">
        <v>258</v>
      </c>
      <c r="B93" s="524">
        <v>1000750</v>
      </c>
      <c r="C93" s="524" t="s">
        <v>2104</v>
      </c>
      <c r="D93" s="524" t="s">
        <v>2105</v>
      </c>
      <c r="E93" s="567">
        <v>1634700500048</v>
      </c>
      <c r="F93" s="768"/>
      <c r="G93" s="823"/>
      <c r="H93" s="768"/>
      <c r="I93" s="396" t="s">
        <v>835</v>
      </c>
      <c r="J93" s="396" t="s">
        <v>1696</v>
      </c>
      <c r="K93" s="852"/>
      <c r="L93" s="846"/>
      <c r="M93" s="836"/>
      <c r="N93" s="836"/>
      <c r="O93" s="547"/>
      <c r="P93" s="547"/>
      <c r="Q93" s="836"/>
      <c r="R93" s="566"/>
      <c r="S93" s="566"/>
      <c r="T93" s="382"/>
    </row>
    <row r="94" spans="1:20" ht="18.75" customHeight="1" x14ac:dyDescent="0.25">
      <c r="A94" s="394">
        <v>263</v>
      </c>
      <c r="B94" s="528" t="s">
        <v>1105</v>
      </c>
      <c r="C94" s="528" t="s">
        <v>1105</v>
      </c>
      <c r="D94" s="528" t="s">
        <v>1105</v>
      </c>
      <c r="E94" s="380">
        <v>8607455165</v>
      </c>
      <c r="F94" s="768" t="s">
        <v>2117</v>
      </c>
      <c r="G94" s="823" t="s">
        <v>2118</v>
      </c>
      <c r="H94" s="823" t="s">
        <v>2119</v>
      </c>
      <c r="I94" s="396" t="s">
        <v>835</v>
      </c>
      <c r="J94" s="396" t="s">
        <v>1696</v>
      </c>
      <c r="K94" s="768" t="s">
        <v>1105</v>
      </c>
      <c r="L94" s="829" t="s">
        <v>1105</v>
      </c>
      <c r="M94" s="836"/>
      <c r="N94" s="836"/>
      <c r="O94" s="547"/>
      <c r="P94" s="547"/>
      <c r="Q94" s="836"/>
      <c r="R94" s="566"/>
      <c r="S94" s="566"/>
      <c r="T94" s="382"/>
    </row>
    <row r="95" spans="1:20" ht="18.75" customHeight="1" x14ac:dyDescent="0.25">
      <c r="A95" s="394">
        <v>264</v>
      </c>
      <c r="B95" s="528" t="s">
        <v>1105</v>
      </c>
      <c r="C95" s="528" t="s">
        <v>1105</v>
      </c>
      <c r="D95" s="528" t="s">
        <v>1105</v>
      </c>
      <c r="E95" s="560">
        <v>8607455347</v>
      </c>
      <c r="F95" s="768"/>
      <c r="G95" s="823"/>
      <c r="H95" s="823"/>
      <c r="I95" s="396" t="s">
        <v>835</v>
      </c>
      <c r="J95" s="396" t="s">
        <v>1696</v>
      </c>
      <c r="K95" s="768"/>
      <c r="L95" s="829"/>
      <c r="M95" s="836"/>
      <c r="N95" s="836"/>
      <c r="O95" s="547"/>
      <c r="P95" s="547"/>
      <c r="Q95" s="836"/>
      <c r="R95" s="566"/>
      <c r="S95" s="566"/>
      <c r="T95" s="382"/>
    </row>
    <row r="96" spans="1:20" ht="18.75" customHeight="1" x14ac:dyDescent="0.25">
      <c r="A96" s="394">
        <v>265</v>
      </c>
      <c r="B96" s="528" t="s">
        <v>1105</v>
      </c>
      <c r="C96" s="528" t="s">
        <v>1105</v>
      </c>
      <c r="D96" s="528" t="s">
        <v>1105</v>
      </c>
      <c r="E96" s="560">
        <v>8607455618</v>
      </c>
      <c r="F96" s="768"/>
      <c r="G96" s="823"/>
      <c r="H96" s="823"/>
      <c r="I96" s="396" t="s">
        <v>835</v>
      </c>
      <c r="J96" s="396" t="s">
        <v>1696</v>
      </c>
      <c r="K96" s="768"/>
      <c r="L96" s="829"/>
      <c r="M96" s="836"/>
      <c r="N96" s="836"/>
      <c r="O96" s="547"/>
      <c r="P96" s="547"/>
      <c r="Q96" s="836"/>
      <c r="R96" s="566"/>
      <c r="S96" s="566"/>
      <c r="T96" s="382"/>
    </row>
    <row r="97" spans="1:20" ht="48.75" thickBot="1" x14ac:dyDescent="0.3">
      <c r="A97" s="398">
        <v>266</v>
      </c>
      <c r="B97" s="399">
        <v>1000063</v>
      </c>
      <c r="C97" s="399" t="s">
        <v>1771</v>
      </c>
      <c r="D97" s="399" t="s">
        <v>1105</v>
      </c>
      <c r="E97" s="478" t="s">
        <v>2120</v>
      </c>
      <c r="F97" s="415" t="s">
        <v>2121</v>
      </c>
      <c r="G97" s="338" t="s">
        <v>2122</v>
      </c>
      <c r="H97" s="415" t="s">
        <v>2123</v>
      </c>
      <c r="I97" s="479" t="s">
        <v>835</v>
      </c>
      <c r="J97" s="479" t="s">
        <v>1696</v>
      </c>
      <c r="K97" s="879"/>
      <c r="L97" s="830"/>
      <c r="M97" s="836"/>
      <c r="N97" s="836"/>
      <c r="O97" s="547"/>
      <c r="P97" s="547"/>
      <c r="Q97" s="836"/>
      <c r="R97" s="538"/>
      <c r="S97" s="538"/>
      <c r="T97" s="382"/>
    </row>
    <row r="98" spans="1:20" ht="19.5" customHeight="1" x14ac:dyDescent="0.25">
      <c r="A98" s="565">
        <v>284</v>
      </c>
      <c r="B98" s="564">
        <v>1000809</v>
      </c>
      <c r="C98" s="562" t="s">
        <v>1751</v>
      </c>
      <c r="D98" s="562" t="s">
        <v>1105</v>
      </c>
      <c r="E98" s="563" t="s">
        <v>2124</v>
      </c>
      <c r="F98" s="856" t="s">
        <v>2125</v>
      </c>
      <c r="G98" s="856" t="s">
        <v>2126</v>
      </c>
      <c r="H98" s="856" t="s">
        <v>2127</v>
      </c>
      <c r="I98" s="562" t="s">
        <v>835</v>
      </c>
      <c r="J98" s="562" t="s">
        <v>1696</v>
      </c>
      <c r="K98" s="856" t="s">
        <v>1105</v>
      </c>
      <c r="L98" s="853" t="s">
        <v>1105</v>
      </c>
      <c r="M98" s="381"/>
      <c r="N98" s="381"/>
      <c r="O98" s="547"/>
      <c r="P98" s="547"/>
      <c r="Q98" s="381"/>
      <c r="R98" s="538"/>
      <c r="S98" s="538"/>
      <c r="T98" s="836"/>
    </row>
    <row r="99" spans="1:20" ht="19.5" customHeight="1" x14ac:dyDescent="0.25">
      <c r="A99" s="394">
        <v>285</v>
      </c>
      <c r="B99" s="528" t="s">
        <v>1105</v>
      </c>
      <c r="C99" s="528" t="s">
        <v>1105</v>
      </c>
      <c r="D99" s="528" t="s">
        <v>1105</v>
      </c>
      <c r="E99" s="380" t="s">
        <v>2128</v>
      </c>
      <c r="F99" s="765"/>
      <c r="G99" s="765"/>
      <c r="H99" s="765"/>
      <c r="I99" s="528" t="s">
        <v>835</v>
      </c>
      <c r="J99" s="528" t="s">
        <v>1696</v>
      </c>
      <c r="K99" s="765"/>
      <c r="L99" s="854"/>
      <c r="M99" s="381"/>
      <c r="N99" s="381"/>
      <c r="O99" s="547"/>
      <c r="P99" s="547"/>
      <c r="Q99" s="381"/>
      <c r="R99" s="538"/>
      <c r="S99" s="538"/>
      <c r="T99" s="836"/>
    </row>
    <row r="100" spans="1:20" ht="19.5" customHeight="1" x14ac:dyDescent="0.25">
      <c r="A100" s="394">
        <v>286</v>
      </c>
      <c r="B100" s="528" t="s">
        <v>1105</v>
      </c>
      <c r="C100" s="528" t="s">
        <v>1105</v>
      </c>
      <c r="D100" s="528" t="s">
        <v>1105</v>
      </c>
      <c r="E100" s="380" t="s">
        <v>2129</v>
      </c>
      <c r="F100" s="765"/>
      <c r="G100" s="765"/>
      <c r="H100" s="765"/>
      <c r="I100" s="528" t="s">
        <v>835</v>
      </c>
      <c r="J100" s="528" t="s">
        <v>1696</v>
      </c>
      <c r="K100" s="765"/>
      <c r="L100" s="854"/>
      <c r="M100" s="381"/>
      <c r="N100" s="381"/>
      <c r="O100" s="547"/>
      <c r="P100" s="547"/>
      <c r="Q100" s="381"/>
      <c r="R100" s="538"/>
      <c r="S100" s="538"/>
      <c r="T100" s="836"/>
    </row>
    <row r="101" spans="1:20" ht="19.5" customHeight="1" x14ac:dyDescent="0.25">
      <c r="A101" s="394">
        <v>287</v>
      </c>
      <c r="B101" s="528" t="s">
        <v>1105</v>
      </c>
      <c r="C101" s="528" t="s">
        <v>1105</v>
      </c>
      <c r="D101" s="528" t="s">
        <v>1105</v>
      </c>
      <c r="E101" s="380" t="s">
        <v>2130</v>
      </c>
      <c r="F101" s="765"/>
      <c r="G101" s="765"/>
      <c r="H101" s="765"/>
      <c r="I101" s="528" t="s">
        <v>835</v>
      </c>
      <c r="J101" s="528" t="s">
        <v>1696</v>
      </c>
      <c r="K101" s="765"/>
      <c r="L101" s="854"/>
      <c r="M101" s="381"/>
      <c r="N101" s="381"/>
      <c r="O101" s="547"/>
      <c r="P101" s="547"/>
      <c r="Q101" s="381"/>
      <c r="R101" s="538"/>
      <c r="S101" s="538"/>
      <c r="T101" s="836"/>
    </row>
    <row r="102" spans="1:20" ht="19.5" customHeight="1" x14ac:dyDescent="0.25">
      <c r="A102" s="394">
        <v>288</v>
      </c>
      <c r="B102" s="528" t="s">
        <v>1105</v>
      </c>
      <c r="C102" s="528" t="s">
        <v>1105</v>
      </c>
      <c r="D102" s="528" t="s">
        <v>1105</v>
      </c>
      <c r="E102" s="380" t="s">
        <v>2131</v>
      </c>
      <c r="F102" s="765"/>
      <c r="G102" s="765"/>
      <c r="H102" s="765"/>
      <c r="I102" s="528" t="s">
        <v>835</v>
      </c>
      <c r="J102" s="528" t="s">
        <v>1696</v>
      </c>
      <c r="K102" s="765"/>
      <c r="L102" s="854"/>
      <c r="M102" s="381"/>
      <c r="N102" s="381"/>
      <c r="O102" s="547"/>
      <c r="P102" s="547"/>
      <c r="Q102" s="381"/>
      <c r="R102" s="538"/>
      <c r="S102" s="538"/>
      <c r="T102" s="836"/>
    </row>
    <row r="103" spans="1:20" ht="19.5" customHeight="1" x14ac:dyDescent="0.25">
      <c r="A103" s="394">
        <v>289</v>
      </c>
      <c r="B103" s="528" t="s">
        <v>1105</v>
      </c>
      <c r="C103" s="528" t="s">
        <v>1105</v>
      </c>
      <c r="D103" s="528" t="s">
        <v>1105</v>
      </c>
      <c r="E103" s="380" t="s">
        <v>2132</v>
      </c>
      <c r="F103" s="765"/>
      <c r="G103" s="765"/>
      <c r="H103" s="765"/>
      <c r="I103" s="528" t="s">
        <v>835</v>
      </c>
      <c r="J103" s="528" t="s">
        <v>1696</v>
      </c>
      <c r="K103" s="765"/>
      <c r="L103" s="854"/>
      <c r="M103" s="381"/>
      <c r="N103" s="381"/>
      <c r="O103" s="547"/>
      <c r="P103" s="547"/>
      <c r="Q103" s="381"/>
      <c r="R103" s="538"/>
      <c r="S103" s="538"/>
      <c r="T103" s="836"/>
    </row>
    <row r="104" spans="1:20" ht="19.5" customHeight="1" x14ac:dyDescent="0.25">
      <c r="A104" s="394">
        <v>290</v>
      </c>
      <c r="B104" s="528" t="s">
        <v>1105</v>
      </c>
      <c r="C104" s="528" t="s">
        <v>1105</v>
      </c>
      <c r="D104" s="528" t="s">
        <v>1105</v>
      </c>
      <c r="E104" s="380" t="s">
        <v>2133</v>
      </c>
      <c r="F104" s="765"/>
      <c r="G104" s="765"/>
      <c r="H104" s="765"/>
      <c r="I104" s="528" t="s">
        <v>835</v>
      </c>
      <c r="J104" s="528" t="s">
        <v>1696</v>
      </c>
      <c r="K104" s="765"/>
      <c r="L104" s="854"/>
      <c r="M104" s="381"/>
      <c r="N104" s="381"/>
      <c r="O104" s="547"/>
      <c r="P104" s="547"/>
      <c r="Q104" s="381"/>
      <c r="R104" s="538"/>
      <c r="S104" s="538"/>
      <c r="T104" s="836"/>
    </row>
    <row r="105" spans="1:20" ht="19.5" customHeight="1" x14ac:dyDescent="0.25">
      <c r="A105" s="394">
        <v>291</v>
      </c>
      <c r="B105" s="528" t="s">
        <v>1105</v>
      </c>
      <c r="C105" s="528" t="s">
        <v>1105</v>
      </c>
      <c r="D105" s="528" t="s">
        <v>1105</v>
      </c>
      <c r="E105" s="380" t="s">
        <v>2134</v>
      </c>
      <c r="F105" s="765"/>
      <c r="G105" s="765"/>
      <c r="H105" s="765"/>
      <c r="I105" s="528" t="s">
        <v>835</v>
      </c>
      <c r="J105" s="528" t="s">
        <v>1696</v>
      </c>
      <c r="K105" s="765"/>
      <c r="L105" s="854"/>
      <c r="M105" s="381"/>
      <c r="N105" s="381"/>
      <c r="O105" s="547"/>
      <c r="P105" s="547"/>
      <c r="Q105" s="381"/>
      <c r="R105" s="538"/>
      <c r="S105" s="538"/>
      <c r="T105" s="836"/>
    </row>
    <row r="106" spans="1:20" ht="19.5" customHeight="1" x14ac:dyDescent="0.25">
      <c r="A106" s="394">
        <v>292</v>
      </c>
      <c r="B106" s="528" t="s">
        <v>1105</v>
      </c>
      <c r="C106" s="528" t="s">
        <v>1105</v>
      </c>
      <c r="D106" s="528" t="s">
        <v>1105</v>
      </c>
      <c r="E106" s="380" t="s">
        <v>2135</v>
      </c>
      <c r="F106" s="765"/>
      <c r="G106" s="765"/>
      <c r="H106" s="765"/>
      <c r="I106" s="528" t="s">
        <v>835</v>
      </c>
      <c r="J106" s="528" t="s">
        <v>1696</v>
      </c>
      <c r="K106" s="765"/>
      <c r="L106" s="854"/>
      <c r="M106" s="381"/>
      <c r="N106" s="381"/>
      <c r="O106" s="547"/>
      <c r="P106" s="547"/>
      <c r="Q106" s="381"/>
      <c r="R106" s="538"/>
      <c r="S106" s="538"/>
      <c r="T106" s="836"/>
    </row>
    <row r="107" spans="1:20" ht="19.5" customHeight="1" x14ac:dyDescent="0.25">
      <c r="A107" s="394">
        <v>293</v>
      </c>
      <c r="B107" s="528" t="s">
        <v>1105</v>
      </c>
      <c r="C107" s="528" t="s">
        <v>1105</v>
      </c>
      <c r="D107" s="528" t="s">
        <v>1105</v>
      </c>
      <c r="E107" s="380" t="s">
        <v>2136</v>
      </c>
      <c r="F107" s="765"/>
      <c r="G107" s="765"/>
      <c r="H107" s="765"/>
      <c r="I107" s="528" t="s">
        <v>835</v>
      </c>
      <c r="J107" s="528" t="s">
        <v>1696</v>
      </c>
      <c r="K107" s="765"/>
      <c r="L107" s="854"/>
      <c r="M107" s="381"/>
      <c r="N107" s="381"/>
      <c r="O107" s="547"/>
      <c r="P107" s="547"/>
      <c r="Q107" s="381"/>
      <c r="R107" s="538"/>
      <c r="S107" s="538"/>
      <c r="T107" s="836"/>
    </row>
    <row r="108" spans="1:20" ht="19.5" customHeight="1" x14ac:dyDescent="0.25">
      <c r="A108" s="394">
        <v>294</v>
      </c>
      <c r="B108" s="528" t="s">
        <v>1105</v>
      </c>
      <c r="C108" s="528" t="s">
        <v>1105</v>
      </c>
      <c r="D108" s="528" t="s">
        <v>1105</v>
      </c>
      <c r="E108" s="380" t="s">
        <v>2137</v>
      </c>
      <c r="F108" s="765"/>
      <c r="G108" s="765"/>
      <c r="H108" s="765"/>
      <c r="I108" s="528" t="s">
        <v>835</v>
      </c>
      <c r="J108" s="528" t="s">
        <v>1696</v>
      </c>
      <c r="K108" s="765"/>
      <c r="L108" s="854"/>
      <c r="M108" s="381"/>
      <c r="N108" s="381"/>
      <c r="O108" s="547"/>
      <c r="P108" s="547"/>
      <c r="Q108" s="381"/>
      <c r="R108" s="538"/>
      <c r="S108" s="538"/>
      <c r="T108" s="836"/>
    </row>
    <row r="109" spans="1:20" ht="19.5" customHeight="1" x14ac:dyDescent="0.25">
      <c r="A109" s="394">
        <v>295</v>
      </c>
      <c r="B109" s="528" t="s">
        <v>1105</v>
      </c>
      <c r="C109" s="528" t="s">
        <v>1105</v>
      </c>
      <c r="D109" s="528" t="s">
        <v>1105</v>
      </c>
      <c r="E109" s="380" t="s">
        <v>2138</v>
      </c>
      <c r="F109" s="765"/>
      <c r="G109" s="765"/>
      <c r="H109" s="765"/>
      <c r="I109" s="528" t="s">
        <v>835</v>
      </c>
      <c r="J109" s="528" t="s">
        <v>1696</v>
      </c>
      <c r="K109" s="765"/>
      <c r="L109" s="854"/>
      <c r="M109" s="381"/>
      <c r="N109" s="381"/>
      <c r="O109" s="547"/>
      <c r="P109" s="547"/>
      <c r="Q109" s="381"/>
      <c r="R109" s="538"/>
      <c r="S109" s="538"/>
      <c r="T109" s="836"/>
    </row>
    <row r="110" spans="1:20" ht="24" customHeight="1" x14ac:dyDescent="0.25">
      <c r="A110" s="561">
        <v>296</v>
      </c>
      <c r="B110" s="544">
        <v>1000809</v>
      </c>
      <c r="C110" s="528" t="s">
        <v>1751</v>
      </c>
      <c r="D110" s="528" t="s">
        <v>1105</v>
      </c>
      <c r="E110" s="560" t="s">
        <v>2312</v>
      </c>
      <c r="F110" s="765" t="s">
        <v>2139</v>
      </c>
      <c r="G110" s="765" t="s">
        <v>2140</v>
      </c>
      <c r="H110" s="765" t="s">
        <v>2127</v>
      </c>
      <c r="I110" s="396" t="s">
        <v>835</v>
      </c>
      <c r="J110" s="396" t="s">
        <v>1696</v>
      </c>
      <c r="K110" s="857" t="s">
        <v>2141</v>
      </c>
      <c r="L110" s="820" t="s">
        <v>2142</v>
      </c>
      <c r="M110" s="381"/>
      <c r="N110" s="381"/>
      <c r="O110" s="547"/>
      <c r="P110" s="547"/>
      <c r="Q110" s="381"/>
      <c r="R110" s="538"/>
      <c r="S110" s="538"/>
      <c r="T110" s="836"/>
    </row>
    <row r="111" spans="1:20" ht="24" customHeight="1" x14ac:dyDescent="0.25">
      <c r="A111" s="394">
        <v>297</v>
      </c>
      <c r="B111" s="544">
        <v>1000809</v>
      </c>
      <c r="C111" s="528" t="s">
        <v>1751</v>
      </c>
      <c r="D111" s="528" t="s">
        <v>1105</v>
      </c>
      <c r="E111" s="380" t="s">
        <v>2143</v>
      </c>
      <c r="F111" s="765"/>
      <c r="G111" s="765"/>
      <c r="H111" s="765"/>
      <c r="I111" s="396" t="s">
        <v>835</v>
      </c>
      <c r="J111" s="396" t="s">
        <v>1696</v>
      </c>
      <c r="K111" s="858"/>
      <c r="L111" s="821"/>
      <c r="M111" s="381"/>
      <c r="N111" s="381"/>
      <c r="O111" s="547"/>
      <c r="P111" s="547"/>
      <c r="Q111" s="381"/>
      <c r="R111" s="538"/>
      <c r="S111" s="538"/>
      <c r="T111" s="882"/>
    </row>
    <row r="112" spans="1:20" ht="24" customHeight="1" x14ac:dyDescent="0.25">
      <c r="A112" s="394">
        <v>298</v>
      </c>
      <c r="B112" s="544">
        <v>1000809</v>
      </c>
      <c r="C112" s="528" t="s">
        <v>1751</v>
      </c>
      <c r="D112" s="528" t="s">
        <v>1105</v>
      </c>
      <c r="E112" s="380" t="s">
        <v>2144</v>
      </c>
      <c r="F112" s="765"/>
      <c r="G112" s="765"/>
      <c r="H112" s="765"/>
      <c r="I112" s="396" t="s">
        <v>835</v>
      </c>
      <c r="J112" s="396" t="s">
        <v>1696</v>
      </c>
      <c r="K112" s="858"/>
      <c r="L112" s="822"/>
      <c r="M112" s="381"/>
      <c r="N112" s="381"/>
      <c r="O112" s="547"/>
      <c r="P112" s="547"/>
      <c r="Q112" s="381"/>
      <c r="R112" s="538"/>
      <c r="S112" s="538"/>
      <c r="T112" s="882"/>
    </row>
    <row r="113" spans="1:20" ht="24" customHeight="1" x14ac:dyDescent="0.25">
      <c r="A113" s="394">
        <v>299</v>
      </c>
      <c r="B113" s="544">
        <v>1000809</v>
      </c>
      <c r="C113" s="528" t="s">
        <v>1751</v>
      </c>
      <c r="D113" s="528" t="s">
        <v>1105</v>
      </c>
      <c r="E113" s="403">
        <v>17011522501601</v>
      </c>
      <c r="F113" s="524" t="s">
        <v>2145</v>
      </c>
      <c r="G113" s="524" t="s">
        <v>2146</v>
      </c>
      <c r="H113" s="765"/>
      <c r="I113" s="396" t="s">
        <v>835</v>
      </c>
      <c r="J113" s="396" t="s">
        <v>1696</v>
      </c>
      <c r="K113" s="858"/>
      <c r="L113" s="517" t="s">
        <v>1105</v>
      </c>
      <c r="M113" s="381"/>
      <c r="N113" s="381"/>
      <c r="O113" s="547"/>
      <c r="P113" s="547"/>
      <c r="Q113" s="381"/>
      <c r="R113" s="538"/>
      <c r="S113" s="538"/>
      <c r="T113" s="382"/>
    </row>
    <row r="114" spans="1:20" ht="18.75" customHeight="1" x14ac:dyDescent="0.25">
      <c r="A114" s="394">
        <v>2100</v>
      </c>
      <c r="B114" s="528" t="s">
        <v>1105</v>
      </c>
      <c r="C114" s="528" t="s">
        <v>1105</v>
      </c>
      <c r="D114" s="528" t="s">
        <v>1105</v>
      </c>
      <c r="E114" s="380" t="s">
        <v>2147</v>
      </c>
      <c r="F114" s="765" t="s">
        <v>2148</v>
      </c>
      <c r="G114" s="765" t="s">
        <v>2140</v>
      </c>
      <c r="H114" s="765" t="s">
        <v>2127</v>
      </c>
      <c r="I114" s="396" t="s">
        <v>835</v>
      </c>
      <c r="J114" s="396" t="s">
        <v>1696</v>
      </c>
      <c r="K114" s="858"/>
      <c r="L114" s="846" t="s">
        <v>2149</v>
      </c>
      <c r="M114" s="381"/>
      <c r="N114" s="381"/>
      <c r="O114" s="547"/>
      <c r="P114" s="547"/>
      <c r="Q114" s="381"/>
      <c r="R114" s="538"/>
      <c r="S114" s="538"/>
      <c r="T114" s="836"/>
    </row>
    <row r="115" spans="1:20" ht="18.75" customHeight="1" x14ac:dyDescent="0.25">
      <c r="A115" s="394">
        <v>2101</v>
      </c>
      <c r="B115" s="528" t="s">
        <v>1105</v>
      </c>
      <c r="C115" s="528" t="s">
        <v>1105</v>
      </c>
      <c r="D115" s="528" t="s">
        <v>1105</v>
      </c>
      <c r="E115" s="380" t="s">
        <v>2150</v>
      </c>
      <c r="F115" s="765"/>
      <c r="G115" s="765"/>
      <c r="H115" s="765"/>
      <c r="I115" s="396" t="s">
        <v>835</v>
      </c>
      <c r="J115" s="396" t="s">
        <v>1696</v>
      </c>
      <c r="K115" s="858"/>
      <c r="L115" s="846"/>
      <c r="M115" s="381"/>
      <c r="N115" s="381"/>
      <c r="O115" s="547"/>
      <c r="P115" s="547"/>
      <c r="Q115" s="381"/>
      <c r="R115" s="538"/>
      <c r="S115" s="538"/>
      <c r="T115" s="836"/>
    </row>
    <row r="116" spans="1:20" ht="18.75" customHeight="1" x14ac:dyDescent="0.25">
      <c r="A116" s="394">
        <v>2102</v>
      </c>
      <c r="B116" s="528" t="s">
        <v>1105</v>
      </c>
      <c r="C116" s="528" t="s">
        <v>1105</v>
      </c>
      <c r="D116" s="528" t="s">
        <v>1105</v>
      </c>
      <c r="E116" s="560" t="s">
        <v>2313</v>
      </c>
      <c r="F116" s="765"/>
      <c r="G116" s="765"/>
      <c r="H116" s="765"/>
      <c r="I116" s="396" t="s">
        <v>835</v>
      </c>
      <c r="J116" s="396" t="s">
        <v>1696</v>
      </c>
      <c r="K116" s="858"/>
      <c r="L116" s="846"/>
      <c r="M116" s="381"/>
      <c r="N116" s="381"/>
      <c r="O116" s="547"/>
      <c r="P116" s="547"/>
      <c r="Q116" s="381"/>
      <c r="R116" s="538"/>
      <c r="S116" s="538"/>
      <c r="T116" s="836"/>
    </row>
    <row r="117" spans="1:20" ht="18.75" customHeight="1" x14ac:dyDescent="0.25">
      <c r="A117" s="394">
        <v>2103</v>
      </c>
      <c r="B117" s="528" t="s">
        <v>1105</v>
      </c>
      <c r="C117" s="528" t="s">
        <v>1105</v>
      </c>
      <c r="D117" s="528" t="s">
        <v>1105</v>
      </c>
      <c r="E117" s="380" t="s">
        <v>2151</v>
      </c>
      <c r="F117" s="765"/>
      <c r="G117" s="765"/>
      <c r="H117" s="765"/>
      <c r="I117" s="396" t="s">
        <v>835</v>
      </c>
      <c r="J117" s="396" t="s">
        <v>1696</v>
      </c>
      <c r="K117" s="858"/>
      <c r="L117" s="846" t="s">
        <v>2152</v>
      </c>
      <c r="M117" s="381"/>
      <c r="N117" s="381"/>
      <c r="O117" s="547"/>
      <c r="P117" s="547"/>
      <c r="Q117" s="381"/>
      <c r="R117" s="538"/>
      <c r="S117" s="538"/>
      <c r="T117" s="836"/>
    </row>
    <row r="118" spans="1:20" ht="18.75" customHeight="1" x14ac:dyDescent="0.25">
      <c r="A118" s="394">
        <v>2104</v>
      </c>
      <c r="B118" s="528" t="s">
        <v>1105</v>
      </c>
      <c r="C118" s="528" t="s">
        <v>1105</v>
      </c>
      <c r="D118" s="528" t="s">
        <v>1105</v>
      </c>
      <c r="E118" s="380" t="s">
        <v>2153</v>
      </c>
      <c r="F118" s="765"/>
      <c r="G118" s="765"/>
      <c r="H118" s="765"/>
      <c r="I118" s="396" t="s">
        <v>835</v>
      </c>
      <c r="J118" s="396" t="s">
        <v>1696</v>
      </c>
      <c r="K118" s="858"/>
      <c r="L118" s="846"/>
      <c r="M118" s="381"/>
      <c r="N118" s="381"/>
      <c r="O118" s="547"/>
      <c r="P118" s="547"/>
      <c r="Q118" s="381"/>
      <c r="R118" s="538"/>
      <c r="S118" s="538"/>
      <c r="T118" s="836"/>
    </row>
    <row r="119" spans="1:20" ht="18.75" customHeight="1" x14ac:dyDescent="0.25">
      <c r="A119" s="394">
        <v>2105</v>
      </c>
      <c r="B119" s="528" t="s">
        <v>1105</v>
      </c>
      <c r="C119" s="528" t="s">
        <v>1105</v>
      </c>
      <c r="D119" s="528" t="s">
        <v>1105</v>
      </c>
      <c r="E119" s="380" t="s">
        <v>2154</v>
      </c>
      <c r="F119" s="765"/>
      <c r="G119" s="765"/>
      <c r="H119" s="765"/>
      <c r="I119" s="396" t="s">
        <v>835</v>
      </c>
      <c r="J119" s="396" t="s">
        <v>1696</v>
      </c>
      <c r="K119" s="858"/>
      <c r="L119" s="846"/>
      <c r="M119" s="381"/>
      <c r="N119" s="381"/>
      <c r="O119" s="547"/>
      <c r="P119" s="547"/>
      <c r="Q119" s="381"/>
      <c r="R119" s="538"/>
      <c r="S119" s="538"/>
      <c r="T119" s="836"/>
    </row>
    <row r="120" spans="1:20" ht="18.75" customHeight="1" x14ac:dyDescent="0.25">
      <c r="A120" s="394">
        <v>2106</v>
      </c>
      <c r="B120" s="528" t="s">
        <v>1105</v>
      </c>
      <c r="C120" s="528" t="s">
        <v>1105</v>
      </c>
      <c r="D120" s="528" t="s">
        <v>1105</v>
      </c>
      <c r="E120" s="380" t="s">
        <v>2155</v>
      </c>
      <c r="F120" s="765"/>
      <c r="G120" s="765"/>
      <c r="H120" s="765"/>
      <c r="I120" s="396" t="s">
        <v>835</v>
      </c>
      <c r="J120" s="396" t="s">
        <v>1696</v>
      </c>
      <c r="K120" s="858"/>
      <c r="L120" s="846"/>
      <c r="M120" s="381"/>
      <c r="N120" s="381"/>
      <c r="O120" s="547"/>
      <c r="P120" s="547"/>
      <c r="Q120" s="381"/>
      <c r="R120" s="538"/>
      <c r="S120" s="538"/>
      <c r="T120" s="836"/>
    </row>
    <row r="121" spans="1:20" ht="18.75" customHeight="1" x14ac:dyDescent="0.25">
      <c r="A121" s="394">
        <v>2107</v>
      </c>
      <c r="B121" s="528" t="s">
        <v>1105</v>
      </c>
      <c r="C121" s="528" t="s">
        <v>1105</v>
      </c>
      <c r="D121" s="528" t="s">
        <v>1105</v>
      </c>
      <c r="E121" s="403">
        <v>17256522504064</v>
      </c>
      <c r="F121" s="765" t="s">
        <v>2145</v>
      </c>
      <c r="G121" s="765" t="s">
        <v>2146</v>
      </c>
      <c r="H121" s="765"/>
      <c r="I121" s="396" t="s">
        <v>835</v>
      </c>
      <c r="J121" s="396" t="s">
        <v>1696</v>
      </c>
      <c r="K121" s="858"/>
      <c r="L121" s="820" t="s">
        <v>1105</v>
      </c>
      <c r="M121" s="381"/>
      <c r="N121" s="381"/>
      <c r="O121" s="547"/>
      <c r="P121" s="547"/>
      <c r="Q121" s="381"/>
      <c r="R121" s="538"/>
      <c r="S121" s="538"/>
      <c r="T121" s="382"/>
    </row>
    <row r="122" spans="1:20" ht="18.75" customHeight="1" x14ac:dyDescent="0.25">
      <c r="A122" s="394">
        <v>2108</v>
      </c>
      <c r="B122" s="528" t="s">
        <v>1105</v>
      </c>
      <c r="C122" s="528" t="s">
        <v>1105</v>
      </c>
      <c r="D122" s="528" t="s">
        <v>1105</v>
      </c>
      <c r="E122" s="403">
        <v>17256522504166</v>
      </c>
      <c r="F122" s="765"/>
      <c r="G122" s="765"/>
      <c r="H122" s="765"/>
      <c r="I122" s="396" t="s">
        <v>835</v>
      </c>
      <c r="J122" s="396" t="s">
        <v>1696</v>
      </c>
      <c r="K122" s="858"/>
      <c r="L122" s="822"/>
      <c r="M122" s="381"/>
      <c r="N122" s="381"/>
      <c r="O122" s="547"/>
      <c r="P122" s="547"/>
      <c r="Q122" s="381"/>
      <c r="R122" s="538"/>
      <c r="S122" s="538"/>
      <c r="T122" s="382"/>
    </row>
    <row r="123" spans="1:20" ht="48" x14ac:dyDescent="0.25">
      <c r="A123" s="394">
        <v>2109</v>
      </c>
      <c r="B123" s="528">
        <v>1000891</v>
      </c>
      <c r="C123" s="528" t="s">
        <v>2156</v>
      </c>
      <c r="D123" s="528" t="s">
        <v>2157</v>
      </c>
      <c r="E123" s="380" t="s">
        <v>2158</v>
      </c>
      <c r="F123" s="765" t="s">
        <v>2159</v>
      </c>
      <c r="G123" s="765" t="s">
        <v>2140</v>
      </c>
      <c r="H123" s="765" t="s">
        <v>2127</v>
      </c>
      <c r="I123" s="396" t="s">
        <v>835</v>
      </c>
      <c r="J123" s="396" t="s">
        <v>1696</v>
      </c>
      <c r="K123" s="858" t="s">
        <v>2141</v>
      </c>
      <c r="L123" s="517" t="s">
        <v>2160</v>
      </c>
      <c r="M123" s="381"/>
      <c r="N123" s="381"/>
      <c r="O123" s="547"/>
      <c r="P123" s="547"/>
      <c r="Q123" s="381"/>
      <c r="R123" s="538"/>
      <c r="S123" s="538"/>
      <c r="T123" s="836"/>
    </row>
    <row r="124" spans="1:20" ht="19.5" customHeight="1" x14ac:dyDescent="0.25">
      <c r="A124" s="394">
        <v>2110</v>
      </c>
      <c r="B124" s="528">
        <v>1000891</v>
      </c>
      <c r="C124" s="528" t="s">
        <v>2156</v>
      </c>
      <c r="D124" s="528" t="s">
        <v>2157</v>
      </c>
      <c r="E124" s="380" t="s">
        <v>2161</v>
      </c>
      <c r="F124" s="765"/>
      <c r="G124" s="765"/>
      <c r="H124" s="765"/>
      <c r="I124" s="396" t="s">
        <v>835</v>
      </c>
      <c r="J124" s="396" t="s">
        <v>1696</v>
      </c>
      <c r="K124" s="858"/>
      <c r="L124" s="846" t="s">
        <v>2162</v>
      </c>
      <c r="M124" s="381"/>
      <c r="N124" s="381"/>
      <c r="O124" s="547"/>
      <c r="P124" s="547"/>
      <c r="Q124" s="381"/>
      <c r="R124" s="538"/>
      <c r="S124" s="538"/>
      <c r="T124" s="836"/>
    </row>
    <row r="125" spans="1:20" ht="18.75" customHeight="1" x14ac:dyDescent="0.25">
      <c r="A125" s="394">
        <v>2111</v>
      </c>
      <c r="B125" s="528">
        <v>1000891</v>
      </c>
      <c r="C125" s="528" t="s">
        <v>2156</v>
      </c>
      <c r="D125" s="528" t="s">
        <v>2157</v>
      </c>
      <c r="E125" s="380" t="s">
        <v>2163</v>
      </c>
      <c r="F125" s="765"/>
      <c r="G125" s="765"/>
      <c r="H125" s="765"/>
      <c r="I125" s="396" t="s">
        <v>835</v>
      </c>
      <c r="J125" s="396" t="s">
        <v>1696</v>
      </c>
      <c r="K125" s="858"/>
      <c r="L125" s="846"/>
      <c r="M125" s="381"/>
      <c r="N125" s="381"/>
      <c r="O125" s="547"/>
      <c r="P125" s="547"/>
      <c r="Q125" s="381"/>
      <c r="R125" s="538"/>
      <c r="S125" s="538"/>
      <c r="T125" s="836"/>
    </row>
    <row r="126" spans="1:20" ht="18.75" customHeight="1" x14ac:dyDescent="0.25">
      <c r="A126" s="394">
        <v>2112</v>
      </c>
      <c r="B126" s="528">
        <v>1000891</v>
      </c>
      <c r="C126" s="528" t="s">
        <v>2156</v>
      </c>
      <c r="D126" s="528" t="s">
        <v>2157</v>
      </c>
      <c r="E126" s="380" t="s">
        <v>2164</v>
      </c>
      <c r="F126" s="765"/>
      <c r="G126" s="765"/>
      <c r="H126" s="765"/>
      <c r="I126" s="396" t="s">
        <v>835</v>
      </c>
      <c r="J126" s="396" t="s">
        <v>1696</v>
      </c>
      <c r="K126" s="858"/>
      <c r="L126" s="846"/>
      <c r="M126" s="381"/>
      <c r="N126" s="381"/>
      <c r="O126" s="547"/>
      <c r="P126" s="547"/>
      <c r="Q126" s="381"/>
      <c r="R126" s="538"/>
      <c r="S126" s="538"/>
      <c r="T126" s="836"/>
    </row>
    <row r="127" spans="1:20" ht="18.75" customHeight="1" x14ac:dyDescent="0.25">
      <c r="A127" s="394">
        <v>2113</v>
      </c>
      <c r="B127" s="528">
        <v>1000891</v>
      </c>
      <c r="C127" s="528" t="s">
        <v>2156</v>
      </c>
      <c r="D127" s="528" t="s">
        <v>2157</v>
      </c>
      <c r="E127" s="380" t="s">
        <v>2165</v>
      </c>
      <c r="F127" s="765"/>
      <c r="G127" s="765"/>
      <c r="H127" s="765"/>
      <c r="I127" s="396" t="s">
        <v>835</v>
      </c>
      <c r="J127" s="396" t="s">
        <v>1696</v>
      </c>
      <c r="K127" s="858"/>
      <c r="L127" s="846"/>
      <c r="M127" s="381"/>
      <c r="N127" s="381"/>
      <c r="O127" s="547"/>
      <c r="P127" s="547"/>
      <c r="Q127" s="381"/>
      <c r="R127" s="538"/>
      <c r="S127" s="538"/>
      <c r="T127" s="836"/>
    </row>
    <row r="128" spans="1:20" ht="18.75" customHeight="1" x14ac:dyDescent="0.25">
      <c r="A128" s="394">
        <v>2114</v>
      </c>
      <c r="B128" s="528">
        <v>1000891</v>
      </c>
      <c r="C128" s="528" t="s">
        <v>2156</v>
      </c>
      <c r="D128" s="528" t="s">
        <v>2157</v>
      </c>
      <c r="E128" s="380" t="s">
        <v>2166</v>
      </c>
      <c r="F128" s="765"/>
      <c r="G128" s="765"/>
      <c r="H128" s="765"/>
      <c r="I128" s="396" t="s">
        <v>835</v>
      </c>
      <c r="J128" s="396" t="s">
        <v>1696</v>
      </c>
      <c r="K128" s="858"/>
      <c r="L128" s="846"/>
      <c r="M128" s="381"/>
      <c r="N128" s="381"/>
      <c r="O128" s="547"/>
      <c r="P128" s="547"/>
      <c r="Q128" s="381"/>
      <c r="R128" s="538"/>
      <c r="S128" s="538"/>
      <c r="T128" s="836"/>
    </row>
    <row r="129" spans="1:20" ht="18.75" customHeight="1" x14ac:dyDescent="0.25">
      <c r="A129" s="394">
        <v>2115</v>
      </c>
      <c r="B129" s="528">
        <v>1000891</v>
      </c>
      <c r="C129" s="528" t="s">
        <v>2156</v>
      </c>
      <c r="D129" s="528" t="s">
        <v>2157</v>
      </c>
      <c r="E129" s="380" t="s">
        <v>2167</v>
      </c>
      <c r="F129" s="765"/>
      <c r="G129" s="765"/>
      <c r="H129" s="765"/>
      <c r="I129" s="396" t="s">
        <v>835</v>
      </c>
      <c r="J129" s="396" t="s">
        <v>1696</v>
      </c>
      <c r="K129" s="858"/>
      <c r="L129" s="846"/>
      <c r="M129" s="381"/>
      <c r="N129" s="381"/>
      <c r="O129" s="547"/>
      <c r="P129" s="547"/>
      <c r="Q129" s="381"/>
      <c r="R129" s="538"/>
      <c r="S129" s="538"/>
      <c r="T129" s="836"/>
    </row>
    <row r="130" spans="1:20" ht="18.75" customHeight="1" x14ac:dyDescent="0.25">
      <c r="A130" s="394">
        <v>2116</v>
      </c>
      <c r="B130" s="528">
        <v>1000891</v>
      </c>
      <c r="C130" s="528" t="s">
        <v>2156</v>
      </c>
      <c r="D130" s="528" t="s">
        <v>2157</v>
      </c>
      <c r="E130" s="380" t="s">
        <v>2168</v>
      </c>
      <c r="F130" s="765"/>
      <c r="G130" s="765"/>
      <c r="H130" s="765"/>
      <c r="I130" s="396" t="s">
        <v>835</v>
      </c>
      <c r="J130" s="396" t="s">
        <v>1696</v>
      </c>
      <c r="K130" s="858"/>
      <c r="L130" s="846"/>
      <c r="M130" s="381"/>
      <c r="N130" s="381"/>
      <c r="O130" s="547"/>
      <c r="P130" s="547"/>
      <c r="Q130" s="381"/>
      <c r="R130" s="538"/>
      <c r="S130" s="538"/>
      <c r="T130" s="836"/>
    </row>
    <row r="131" spans="1:20" ht="18.75" customHeight="1" x14ac:dyDescent="0.25">
      <c r="A131" s="394">
        <v>2117</v>
      </c>
      <c r="B131" s="528">
        <v>1000891</v>
      </c>
      <c r="C131" s="528" t="s">
        <v>2156</v>
      </c>
      <c r="D131" s="528" t="s">
        <v>2157</v>
      </c>
      <c r="E131" s="380" t="s">
        <v>2169</v>
      </c>
      <c r="F131" s="765"/>
      <c r="G131" s="765"/>
      <c r="H131" s="765"/>
      <c r="I131" s="396" t="s">
        <v>835</v>
      </c>
      <c r="J131" s="396" t="s">
        <v>1696</v>
      </c>
      <c r="K131" s="858"/>
      <c r="L131" s="846"/>
      <c r="M131" s="381"/>
      <c r="N131" s="381"/>
      <c r="O131" s="547"/>
      <c r="P131" s="547"/>
      <c r="Q131" s="381"/>
      <c r="R131" s="538"/>
      <c r="S131" s="538"/>
      <c r="T131" s="836"/>
    </row>
    <row r="132" spans="1:20" ht="18.75" customHeight="1" x14ac:dyDescent="0.25">
      <c r="A132" s="394">
        <v>2118</v>
      </c>
      <c r="B132" s="528">
        <v>1000891</v>
      </c>
      <c r="C132" s="528" t="s">
        <v>2156</v>
      </c>
      <c r="D132" s="528" t="s">
        <v>2157</v>
      </c>
      <c r="E132" s="380" t="s">
        <v>2170</v>
      </c>
      <c r="F132" s="765"/>
      <c r="G132" s="765"/>
      <c r="H132" s="765"/>
      <c r="I132" s="396" t="s">
        <v>835</v>
      </c>
      <c r="J132" s="396" t="s">
        <v>1696</v>
      </c>
      <c r="K132" s="858"/>
      <c r="L132" s="846"/>
      <c r="M132" s="381"/>
      <c r="N132" s="381"/>
      <c r="O132" s="547"/>
      <c r="P132" s="547"/>
      <c r="Q132" s="381"/>
      <c r="R132" s="538"/>
      <c r="S132" s="538"/>
      <c r="T132" s="836"/>
    </row>
    <row r="133" spans="1:20" ht="18.75" customHeight="1" x14ac:dyDescent="0.25">
      <c r="A133" s="394">
        <v>2119</v>
      </c>
      <c r="B133" s="528">
        <v>1000891</v>
      </c>
      <c r="C133" s="528" t="s">
        <v>2156</v>
      </c>
      <c r="D133" s="528" t="s">
        <v>2157</v>
      </c>
      <c r="E133" s="380" t="s">
        <v>2171</v>
      </c>
      <c r="F133" s="765"/>
      <c r="G133" s="765"/>
      <c r="H133" s="765"/>
      <c r="I133" s="396" t="s">
        <v>835</v>
      </c>
      <c r="J133" s="396" t="s">
        <v>1696</v>
      </c>
      <c r="K133" s="858"/>
      <c r="L133" s="846"/>
      <c r="M133" s="381"/>
      <c r="N133" s="381"/>
      <c r="O133" s="547"/>
      <c r="P133" s="547"/>
      <c r="Q133" s="381"/>
      <c r="R133" s="538"/>
      <c r="S133" s="538"/>
      <c r="T133" s="836"/>
    </row>
    <row r="134" spans="1:20" ht="18.75" customHeight="1" x14ac:dyDescent="0.25">
      <c r="A134" s="394">
        <v>2120</v>
      </c>
      <c r="B134" s="528">
        <v>1000891</v>
      </c>
      <c r="C134" s="528" t="s">
        <v>2156</v>
      </c>
      <c r="D134" s="528" t="s">
        <v>2157</v>
      </c>
      <c r="E134" s="380" t="s">
        <v>2172</v>
      </c>
      <c r="F134" s="765"/>
      <c r="G134" s="765"/>
      <c r="H134" s="765"/>
      <c r="I134" s="396" t="s">
        <v>835</v>
      </c>
      <c r="J134" s="396" t="s">
        <v>1696</v>
      </c>
      <c r="K134" s="858"/>
      <c r="L134" s="846"/>
      <c r="M134" s="381"/>
      <c r="N134" s="381"/>
      <c r="O134" s="547"/>
      <c r="P134" s="547"/>
      <c r="Q134" s="381"/>
      <c r="R134" s="538"/>
      <c r="S134" s="538"/>
      <c r="T134" s="836"/>
    </row>
    <row r="135" spans="1:20" ht="24" customHeight="1" x14ac:dyDescent="0.25">
      <c r="A135" s="420">
        <v>2121</v>
      </c>
      <c r="B135" s="421">
        <v>1000891</v>
      </c>
      <c r="C135" s="421" t="s">
        <v>2156</v>
      </c>
      <c r="D135" s="421" t="s">
        <v>2157</v>
      </c>
      <c r="E135" s="559">
        <v>18113522501188</v>
      </c>
      <c r="F135" s="558" t="s">
        <v>2145</v>
      </c>
      <c r="G135" s="558" t="s">
        <v>2146</v>
      </c>
      <c r="H135" s="851"/>
      <c r="I135" s="424" t="s">
        <v>835</v>
      </c>
      <c r="J135" s="424" t="s">
        <v>1696</v>
      </c>
      <c r="K135" s="859"/>
      <c r="L135" s="441" t="s">
        <v>1105</v>
      </c>
      <c r="M135" s="381"/>
      <c r="N135" s="381"/>
      <c r="O135" s="547"/>
      <c r="P135" s="547"/>
      <c r="Q135" s="448"/>
      <c r="R135" s="450"/>
      <c r="S135" s="450"/>
      <c r="T135" s="449"/>
    </row>
    <row r="136" spans="1:20" ht="24" customHeight="1" x14ac:dyDescent="0.25">
      <c r="A136" s="847" t="s">
        <v>2173</v>
      </c>
      <c r="B136" s="847"/>
      <c r="C136" s="847"/>
      <c r="D136" s="847"/>
      <c r="E136" s="847"/>
      <c r="F136" s="847"/>
      <c r="G136" s="847"/>
      <c r="H136" s="847"/>
      <c r="I136" s="847"/>
      <c r="J136" s="847"/>
      <c r="K136" s="557"/>
      <c r="L136" s="557"/>
      <c r="M136" s="381"/>
      <c r="N136" s="381"/>
      <c r="O136" s="547"/>
      <c r="P136" s="547"/>
      <c r="Q136" s="448"/>
      <c r="R136" s="450"/>
      <c r="S136" s="450"/>
      <c r="T136" s="449"/>
    </row>
    <row r="137" spans="1:20" ht="105" customHeight="1" x14ac:dyDescent="0.25">
      <c r="A137" s="412">
        <v>281</v>
      </c>
      <c r="B137" s="546">
        <v>1000809</v>
      </c>
      <c r="C137" s="527" t="s">
        <v>1751</v>
      </c>
      <c r="D137" s="527" t="s">
        <v>1105</v>
      </c>
      <c r="E137" s="546" t="s">
        <v>1105</v>
      </c>
      <c r="F137" s="790" t="s">
        <v>2174</v>
      </c>
      <c r="G137" s="790"/>
      <c r="H137" s="790" t="s">
        <v>2175</v>
      </c>
      <c r="I137" s="428" t="s">
        <v>835</v>
      </c>
      <c r="J137" s="428" t="s">
        <v>1696</v>
      </c>
      <c r="K137" s="383"/>
      <c r="L137" s="556"/>
      <c r="M137" s="381"/>
      <c r="N137" s="381"/>
      <c r="O137" s="547"/>
      <c r="P137" s="547"/>
      <c r="Q137" s="448"/>
      <c r="R137" s="450"/>
      <c r="S137" s="450"/>
      <c r="T137" s="449"/>
    </row>
    <row r="138" spans="1:20" ht="127.5" customHeight="1" x14ac:dyDescent="0.25">
      <c r="A138" s="394">
        <v>282</v>
      </c>
      <c r="B138" s="544">
        <v>1000809</v>
      </c>
      <c r="C138" s="528" t="s">
        <v>1751</v>
      </c>
      <c r="D138" s="528" t="s">
        <v>1105</v>
      </c>
      <c r="E138" s="544" t="s">
        <v>2176</v>
      </c>
      <c r="F138" s="765" t="s">
        <v>2177</v>
      </c>
      <c r="G138" s="765"/>
      <c r="H138" s="765"/>
      <c r="I138" s="396" t="s">
        <v>835</v>
      </c>
      <c r="J138" s="396" t="s">
        <v>1696</v>
      </c>
      <c r="K138" s="383"/>
      <c r="L138" s="556"/>
      <c r="M138" s="381"/>
      <c r="N138" s="381"/>
      <c r="O138" s="547"/>
      <c r="P138" s="547"/>
      <c r="Q138" s="448"/>
      <c r="R138" s="450"/>
      <c r="S138" s="450"/>
      <c r="T138" s="449"/>
    </row>
    <row r="139" spans="1:20" ht="82.5" customHeight="1" x14ac:dyDescent="0.25">
      <c r="A139" s="397">
        <v>283</v>
      </c>
      <c r="B139" s="548">
        <v>1000809</v>
      </c>
      <c r="C139" s="535" t="s">
        <v>1751</v>
      </c>
      <c r="D139" s="535" t="s">
        <v>1105</v>
      </c>
      <c r="E139" s="548" t="s">
        <v>1105</v>
      </c>
      <c r="F139" s="848" t="s">
        <v>2178</v>
      </c>
      <c r="G139" s="848"/>
      <c r="H139" s="766"/>
      <c r="I139" s="552" t="s">
        <v>835</v>
      </c>
      <c r="J139" s="552" t="s">
        <v>1696</v>
      </c>
      <c r="K139" s="383"/>
      <c r="L139" s="556"/>
      <c r="M139" s="381"/>
      <c r="N139" s="381"/>
      <c r="O139" s="547"/>
      <c r="P139" s="547"/>
      <c r="Q139" s="448"/>
      <c r="R139" s="450"/>
      <c r="S139" s="450"/>
      <c r="T139" s="449"/>
    </row>
    <row r="140" spans="1:20" ht="24" customHeight="1" x14ac:dyDescent="0.25">
      <c r="A140" s="847" t="s">
        <v>1963</v>
      </c>
      <c r="B140" s="847"/>
      <c r="C140" s="847"/>
      <c r="D140" s="847"/>
      <c r="E140" s="847"/>
      <c r="F140" s="847"/>
      <c r="G140" s="847"/>
      <c r="H140" s="847"/>
      <c r="I140" s="847"/>
      <c r="J140" s="847"/>
      <c r="K140" s="442"/>
      <c r="L140" s="551"/>
      <c r="M140" s="381"/>
      <c r="N140" s="381"/>
      <c r="O140" s="547"/>
      <c r="P140" s="547"/>
      <c r="Q140" s="448"/>
      <c r="R140" s="450"/>
      <c r="S140" s="450"/>
      <c r="T140" s="449"/>
    </row>
    <row r="141" spans="1:20" s="471" customFormat="1" ht="18.75" customHeight="1" x14ac:dyDescent="0.25">
      <c r="A141" s="412">
        <v>301</v>
      </c>
      <c r="B141" s="527" t="s">
        <v>1105</v>
      </c>
      <c r="C141" s="527" t="s">
        <v>1105</v>
      </c>
      <c r="D141" s="527" t="s">
        <v>1105</v>
      </c>
      <c r="E141" s="545">
        <v>3571904</v>
      </c>
      <c r="F141" s="428" t="s">
        <v>2179</v>
      </c>
      <c r="G141" s="428" t="s">
        <v>2180</v>
      </c>
      <c r="H141" s="428" t="s">
        <v>2181</v>
      </c>
      <c r="I141" s="428" t="s">
        <v>835</v>
      </c>
      <c r="J141" s="428" t="s">
        <v>1696</v>
      </c>
      <c r="K141" s="442"/>
      <c r="L141" s="551"/>
      <c r="M141" s="850"/>
      <c r="N141" s="850"/>
      <c r="O141" s="541"/>
      <c r="P141" s="541"/>
      <c r="Q141" s="849"/>
      <c r="R141" s="539"/>
      <c r="S141" s="539"/>
      <c r="T141" s="449"/>
    </row>
    <row r="142" spans="1:20" s="471" customFormat="1" ht="18.75" customHeight="1" x14ac:dyDescent="0.25">
      <c r="A142" s="394">
        <v>302</v>
      </c>
      <c r="B142" s="528" t="s">
        <v>1105</v>
      </c>
      <c r="C142" s="528" t="s">
        <v>1105</v>
      </c>
      <c r="D142" s="528" t="s">
        <v>1105</v>
      </c>
      <c r="E142" s="555" t="s">
        <v>2182</v>
      </c>
      <c r="F142" s="824" t="s">
        <v>2183</v>
      </c>
      <c r="G142" s="824" t="s">
        <v>2184</v>
      </c>
      <c r="H142" s="769" t="s">
        <v>2185</v>
      </c>
      <c r="I142" s="396" t="s">
        <v>835</v>
      </c>
      <c r="J142" s="396" t="s">
        <v>1696</v>
      </c>
      <c r="K142" s="442"/>
      <c r="L142" s="551"/>
      <c r="M142" s="850"/>
      <c r="N142" s="850"/>
      <c r="O142" s="541"/>
      <c r="P142" s="541"/>
      <c r="Q142" s="849"/>
      <c r="R142" s="539"/>
      <c r="S142" s="539"/>
      <c r="T142" s="449"/>
    </row>
    <row r="143" spans="1:20" s="471" customFormat="1" ht="18.75" customHeight="1" x14ac:dyDescent="0.25">
      <c r="A143" s="394">
        <v>303</v>
      </c>
      <c r="B143" s="528" t="s">
        <v>1105</v>
      </c>
      <c r="C143" s="528" t="s">
        <v>1105</v>
      </c>
      <c r="D143" s="528" t="s">
        <v>1105</v>
      </c>
      <c r="E143" s="555" t="s">
        <v>2186</v>
      </c>
      <c r="F143" s="832"/>
      <c r="G143" s="832"/>
      <c r="H143" s="825"/>
      <c r="I143" s="396" t="s">
        <v>835</v>
      </c>
      <c r="J143" s="396" t="s">
        <v>1696</v>
      </c>
      <c r="K143" s="442"/>
      <c r="L143" s="551"/>
      <c r="M143" s="850"/>
      <c r="N143" s="850"/>
      <c r="O143" s="541"/>
      <c r="P143" s="541"/>
      <c r="Q143" s="849"/>
      <c r="R143" s="539"/>
      <c r="S143" s="539"/>
      <c r="T143" s="449"/>
    </row>
    <row r="144" spans="1:20" s="471" customFormat="1" ht="18.75" customHeight="1" x14ac:dyDescent="0.25">
      <c r="A144" s="394">
        <v>304</v>
      </c>
      <c r="B144" s="528" t="s">
        <v>1105</v>
      </c>
      <c r="C144" s="528" t="s">
        <v>1105</v>
      </c>
      <c r="D144" s="528" t="s">
        <v>1105</v>
      </c>
      <c r="E144" s="477" t="s">
        <v>2187</v>
      </c>
      <c r="F144" s="824" t="s">
        <v>2188</v>
      </c>
      <c r="G144" s="824" t="s">
        <v>2189</v>
      </c>
      <c r="H144" s="825"/>
      <c r="I144" s="396" t="s">
        <v>835</v>
      </c>
      <c r="J144" s="396" t="s">
        <v>1696</v>
      </c>
      <c r="K144" s="442"/>
      <c r="L144" s="551"/>
      <c r="M144" s="850"/>
      <c r="N144" s="850"/>
      <c r="O144" s="541"/>
      <c r="P144" s="541"/>
      <c r="Q144" s="849"/>
      <c r="R144" s="539"/>
      <c r="S144" s="539"/>
      <c r="T144" s="449"/>
    </row>
    <row r="145" spans="1:20" s="471" customFormat="1" ht="18.75" customHeight="1" x14ac:dyDescent="0.25">
      <c r="A145" s="394">
        <v>305</v>
      </c>
      <c r="B145" s="528" t="s">
        <v>1105</v>
      </c>
      <c r="C145" s="528" t="s">
        <v>1105</v>
      </c>
      <c r="D145" s="528" t="s">
        <v>1105</v>
      </c>
      <c r="E145" s="477" t="s">
        <v>2190</v>
      </c>
      <c r="F145" s="867"/>
      <c r="G145" s="867"/>
      <c r="H145" s="825"/>
      <c r="I145" s="396" t="s">
        <v>835</v>
      </c>
      <c r="J145" s="396" t="s">
        <v>1696</v>
      </c>
      <c r="K145" s="442"/>
      <c r="L145" s="551"/>
      <c r="M145" s="850"/>
      <c r="N145" s="850"/>
      <c r="O145" s="541"/>
      <c r="P145" s="541"/>
      <c r="Q145" s="849"/>
      <c r="R145" s="539"/>
      <c r="S145" s="539"/>
      <c r="T145" s="449"/>
    </row>
    <row r="146" spans="1:20" s="471" customFormat="1" ht="18.75" customHeight="1" x14ac:dyDescent="0.25">
      <c r="A146" s="394">
        <v>306</v>
      </c>
      <c r="B146" s="528" t="s">
        <v>1105</v>
      </c>
      <c r="C146" s="528" t="s">
        <v>1105</v>
      </c>
      <c r="D146" s="528" t="s">
        <v>1105</v>
      </c>
      <c r="E146" s="477" t="s">
        <v>2191</v>
      </c>
      <c r="F146" s="867"/>
      <c r="G146" s="832"/>
      <c r="H146" s="845"/>
      <c r="I146" s="396" t="s">
        <v>835</v>
      </c>
      <c r="J146" s="396" t="s">
        <v>1696</v>
      </c>
      <c r="K146" s="442"/>
      <c r="L146" s="551"/>
      <c r="M146" s="850"/>
      <c r="N146" s="850"/>
      <c r="O146" s="541"/>
      <c r="P146" s="541"/>
      <c r="Q146" s="849"/>
      <c r="R146" s="539"/>
      <c r="S146" s="539"/>
      <c r="T146" s="449"/>
    </row>
    <row r="147" spans="1:20" s="471" customFormat="1" ht="24" x14ac:dyDescent="0.25">
      <c r="A147" s="394">
        <v>307</v>
      </c>
      <c r="B147" s="528">
        <v>1000013</v>
      </c>
      <c r="C147" s="524" t="s">
        <v>1706</v>
      </c>
      <c r="D147" s="528" t="s">
        <v>2192</v>
      </c>
      <c r="E147" s="477" t="s">
        <v>2193</v>
      </c>
      <c r="F147" s="867"/>
      <c r="G147" s="824" t="s">
        <v>2194</v>
      </c>
      <c r="H147" s="769" t="s">
        <v>2195</v>
      </c>
      <c r="I147" s="396" t="s">
        <v>835</v>
      </c>
      <c r="J147" s="396" t="s">
        <v>1696</v>
      </c>
      <c r="K147" s="442"/>
      <c r="L147" s="551"/>
      <c r="M147" s="850"/>
      <c r="N147" s="850"/>
      <c r="O147" s="541"/>
      <c r="P147" s="541"/>
      <c r="Q147" s="849"/>
      <c r="R147" s="539"/>
      <c r="S147" s="539"/>
      <c r="T147" s="449"/>
    </row>
    <row r="148" spans="1:20" s="471" customFormat="1" ht="24" x14ac:dyDescent="0.25">
      <c r="A148" s="394">
        <v>308</v>
      </c>
      <c r="B148" s="528">
        <v>1000013</v>
      </c>
      <c r="C148" s="524" t="s">
        <v>1706</v>
      </c>
      <c r="D148" s="528" t="s">
        <v>2192</v>
      </c>
      <c r="E148" s="477" t="s">
        <v>2196</v>
      </c>
      <c r="F148" s="867"/>
      <c r="G148" s="832"/>
      <c r="H148" s="845"/>
      <c r="I148" s="396" t="s">
        <v>835</v>
      </c>
      <c r="J148" s="396" t="s">
        <v>1696</v>
      </c>
      <c r="K148" s="442"/>
      <c r="L148" s="551"/>
      <c r="M148" s="850"/>
      <c r="N148" s="850"/>
      <c r="O148" s="541"/>
      <c r="P148" s="541"/>
      <c r="Q148" s="849"/>
      <c r="R148" s="539"/>
      <c r="S148" s="539"/>
      <c r="T148" s="449"/>
    </row>
    <row r="149" spans="1:20" s="471" customFormat="1" ht="18.75" customHeight="1" x14ac:dyDescent="0.25">
      <c r="A149" s="394">
        <v>309</v>
      </c>
      <c r="B149" s="528" t="s">
        <v>1105</v>
      </c>
      <c r="C149" s="528" t="s">
        <v>1105</v>
      </c>
      <c r="D149" s="528" t="s">
        <v>2197</v>
      </c>
      <c r="E149" s="477" t="s">
        <v>2198</v>
      </c>
      <c r="F149" s="867"/>
      <c r="G149" s="824" t="s">
        <v>2199</v>
      </c>
      <c r="H149" s="824" t="s">
        <v>2200</v>
      </c>
      <c r="I149" s="396" t="s">
        <v>835</v>
      </c>
      <c r="J149" s="396" t="s">
        <v>1696</v>
      </c>
      <c r="K149" s="442"/>
      <c r="L149" s="551"/>
      <c r="M149" s="850"/>
      <c r="N149" s="850"/>
      <c r="O149" s="541"/>
      <c r="P149" s="541"/>
      <c r="Q149" s="849"/>
      <c r="R149" s="539"/>
      <c r="S149" s="539"/>
      <c r="T149" s="449"/>
    </row>
    <row r="150" spans="1:20" s="471" customFormat="1" ht="18.75" customHeight="1" x14ac:dyDescent="0.25">
      <c r="A150" s="394">
        <v>310</v>
      </c>
      <c r="B150" s="528" t="s">
        <v>1105</v>
      </c>
      <c r="C150" s="528" t="s">
        <v>1105</v>
      </c>
      <c r="D150" s="528" t="s">
        <v>2197</v>
      </c>
      <c r="E150" s="477" t="s">
        <v>2201</v>
      </c>
      <c r="F150" s="867"/>
      <c r="G150" s="832"/>
      <c r="H150" s="832"/>
      <c r="I150" s="396" t="s">
        <v>835</v>
      </c>
      <c r="J150" s="396" t="s">
        <v>1696</v>
      </c>
      <c r="K150" s="442"/>
      <c r="L150" s="551"/>
      <c r="M150" s="850"/>
      <c r="N150" s="850"/>
      <c r="O150" s="541"/>
      <c r="P150" s="541"/>
      <c r="Q150" s="849"/>
      <c r="R150" s="539"/>
      <c r="S150" s="539"/>
      <c r="T150" s="449"/>
    </row>
    <row r="151" spans="1:20" s="471" customFormat="1" ht="18.75" customHeight="1" x14ac:dyDescent="0.25">
      <c r="A151" s="394">
        <v>311</v>
      </c>
      <c r="B151" s="528" t="s">
        <v>1105</v>
      </c>
      <c r="C151" s="528" t="s">
        <v>1105</v>
      </c>
      <c r="D151" s="528" t="s">
        <v>2202</v>
      </c>
      <c r="E151" s="477" t="s">
        <v>2203</v>
      </c>
      <c r="F151" s="832"/>
      <c r="G151" s="824" t="s">
        <v>1968</v>
      </c>
      <c r="H151" s="769" t="s">
        <v>2204</v>
      </c>
      <c r="I151" s="396" t="s">
        <v>835</v>
      </c>
      <c r="J151" s="396" t="s">
        <v>1696</v>
      </c>
      <c r="K151" s="442"/>
      <c r="L151" s="551"/>
      <c r="M151" s="850"/>
      <c r="N151" s="850"/>
      <c r="O151" s="541"/>
      <c r="P151" s="541"/>
      <c r="Q151" s="849"/>
      <c r="R151" s="539"/>
      <c r="S151" s="539"/>
      <c r="T151" s="449"/>
    </row>
    <row r="152" spans="1:20" s="471" customFormat="1" ht="18.75" customHeight="1" x14ac:dyDescent="0.25">
      <c r="A152" s="394">
        <v>312</v>
      </c>
      <c r="B152" s="528" t="s">
        <v>1105</v>
      </c>
      <c r="C152" s="528" t="s">
        <v>1105</v>
      </c>
      <c r="D152" s="528" t="s">
        <v>2205</v>
      </c>
      <c r="E152" s="477" t="s">
        <v>2206</v>
      </c>
      <c r="F152" s="769" t="s">
        <v>2207</v>
      </c>
      <c r="G152" s="867"/>
      <c r="H152" s="825"/>
      <c r="I152" s="396" t="s">
        <v>835</v>
      </c>
      <c r="J152" s="396" t="s">
        <v>1696</v>
      </c>
      <c r="K152" s="442"/>
      <c r="L152" s="551"/>
      <c r="M152" s="850"/>
      <c r="N152" s="850"/>
      <c r="O152" s="541"/>
      <c r="P152" s="541"/>
      <c r="Q152" s="849"/>
      <c r="R152" s="539"/>
      <c r="S152" s="539"/>
      <c r="T152" s="449"/>
    </row>
    <row r="153" spans="1:20" s="471" customFormat="1" ht="18.75" customHeight="1" x14ac:dyDescent="0.25">
      <c r="A153" s="394">
        <v>313</v>
      </c>
      <c r="B153" s="528" t="s">
        <v>1105</v>
      </c>
      <c r="C153" s="528" t="s">
        <v>1105</v>
      </c>
      <c r="D153" s="528" t="s">
        <v>2205</v>
      </c>
      <c r="E153" s="477" t="s">
        <v>2208</v>
      </c>
      <c r="F153" s="845"/>
      <c r="G153" s="832"/>
      <c r="H153" s="845"/>
      <c r="I153" s="396" t="s">
        <v>835</v>
      </c>
      <c r="J153" s="396" t="s">
        <v>1696</v>
      </c>
      <c r="K153" s="442"/>
      <c r="L153" s="551"/>
      <c r="M153" s="850"/>
      <c r="N153" s="850"/>
      <c r="O153" s="541"/>
      <c r="P153" s="541"/>
      <c r="Q153" s="849"/>
      <c r="R153" s="539"/>
      <c r="S153" s="539"/>
      <c r="T153" s="449"/>
    </row>
    <row r="154" spans="1:20" s="471" customFormat="1" ht="18.75" customHeight="1" x14ac:dyDescent="0.25">
      <c r="A154" s="394">
        <v>314</v>
      </c>
      <c r="B154" s="528" t="s">
        <v>1105</v>
      </c>
      <c r="C154" s="528" t="s">
        <v>1105</v>
      </c>
      <c r="D154" s="528" t="s">
        <v>1105</v>
      </c>
      <c r="E154" s="477" t="s">
        <v>1971</v>
      </c>
      <c r="F154" s="766" t="s">
        <v>2209</v>
      </c>
      <c r="G154" s="769" t="s">
        <v>1923</v>
      </c>
      <c r="H154" s="769" t="s">
        <v>1923</v>
      </c>
      <c r="I154" s="396" t="s">
        <v>835</v>
      </c>
      <c r="J154" s="396" t="s">
        <v>1696</v>
      </c>
      <c r="K154" s="442"/>
      <c r="L154" s="551"/>
      <c r="M154" s="850"/>
      <c r="N154" s="850"/>
      <c r="O154" s="541"/>
      <c r="P154" s="541"/>
      <c r="Q154" s="849"/>
      <c r="R154" s="539"/>
      <c r="S154" s="539"/>
      <c r="T154" s="449"/>
    </row>
    <row r="155" spans="1:20" s="471" customFormat="1" ht="18.75" customHeight="1" x14ac:dyDescent="0.25">
      <c r="A155" s="394">
        <v>315</v>
      </c>
      <c r="B155" s="528" t="s">
        <v>1105</v>
      </c>
      <c r="C155" s="528" t="s">
        <v>1105</v>
      </c>
      <c r="D155" s="528" t="s">
        <v>1105</v>
      </c>
      <c r="E155" s="477" t="s">
        <v>1971</v>
      </c>
      <c r="F155" s="789"/>
      <c r="G155" s="845"/>
      <c r="H155" s="845"/>
      <c r="I155" s="396" t="s">
        <v>835</v>
      </c>
      <c r="J155" s="396" t="s">
        <v>1696</v>
      </c>
      <c r="K155" s="442"/>
      <c r="L155" s="551"/>
      <c r="M155" s="850"/>
      <c r="N155" s="850"/>
      <c r="O155" s="541"/>
      <c r="P155" s="541"/>
      <c r="Q155" s="849"/>
      <c r="R155" s="539"/>
      <c r="S155" s="539"/>
      <c r="T155" s="449"/>
    </row>
    <row r="156" spans="1:20" s="471" customFormat="1" ht="19.5" customHeight="1" x14ac:dyDescent="0.25">
      <c r="A156" s="394">
        <v>316</v>
      </c>
      <c r="B156" s="528" t="s">
        <v>1105</v>
      </c>
      <c r="C156" s="528" t="s">
        <v>1105</v>
      </c>
      <c r="D156" s="528" t="s">
        <v>2210</v>
      </c>
      <c r="E156" s="477" t="s">
        <v>1971</v>
      </c>
      <c r="F156" s="789"/>
      <c r="G156" s="766" t="s">
        <v>2211</v>
      </c>
      <c r="H156" s="766" t="s">
        <v>2212</v>
      </c>
      <c r="I156" s="396" t="s">
        <v>835</v>
      </c>
      <c r="J156" s="396" t="s">
        <v>1696</v>
      </c>
      <c r="K156" s="442"/>
      <c r="L156" s="551"/>
      <c r="M156" s="850"/>
      <c r="N156" s="850"/>
      <c r="O156" s="541"/>
      <c r="P156" s="541"/>
      <c r="Q156" s="849"/>
      <c r="R156" s="539"/>
      <c r="S156" s="539"/>
      <c r="T156" s="449"/>
    </row>
    <row r="157" spans="1:20" s="471" customFormat="1" ht="19.5" customHeight="1" x14ac:dyDescent="0.25">
      <c r="A157" s="397">
        <v>317</v>
      </c>
      <c r="B157" s="535" t="s">
        <v>1105</v>
      </c>
      <c r="C157" s="535" t="s">
        <v>1105</v>
      </c>
      <c r="D157" s="535" t="s">
        <v>2210</v>
      </c>
      <c r="E157" s="554" t="s">
        <v>1971</v>
      </c>
      <c r="F157" s="789"/>
      <c r="G157" s="789"/>
      <c r="H157" s="789"/>
      <c r="I157" s="552" t="s">
        <v>835</v>
      </c>
      <c r="J157" s="552" t="s">
        <v>1696</v>
      </c>
      <c r="K157" s="442"/>
      <c r="L157" s="551"/>
      <c r="M157" s="850"/>
      <c r="N157" s="850"/>
      <c r="O157" s="541"/>
      <c r="P157" s="541"/>
      <c r="Q157" s="849"/>
      <c r="R157" s="539"/>
      <c r="S157" s="539"/>
      <c r="T157" s="449"/>
    </row>
    <row r="158" spans="1:20" s="471" customFormat="1" ht="24" x14ac:dyDescent="0.25">
      <c r="A158" s="397">
        <v>334</v>
      </c>
      <c r="B158" s="544">
        <v>1000809</v>
      </c>
      <c r="C158" s="528" t="s">
        <v>1751</v>
      </c>
      <c r="D158" s="528" t="s">
        <v>1105</v>
      </c>
      <c r="E158" s="380" t="s">
        <v>2213</v>
      </c>
      <c r="F158" s="524" t="s">
        <v>2214</v>
      </c>
      <c r="G158" s="528" t="s">
        <v>1105</v>
      </c>
      <c r="H158" s="524" t="s">
        <v>2215</v>
      </c>
      <c r="I158" s="528" t="s">
        <v>835</v>
      </c>
      <c r="J158" s="528" t="s">
        <v>1696</v>
      </c>
      <c r="K158" s="442"/>
      <c r="L158" s="551"/>
      <c r="M158" s="850"/>
      <c r="N158" s="850"/>
      <c r="O158" s="541"/>
      <c r="P158" s="541"/>
      <c r="Q158" s="849"/>
      <c r="R158" s="539"/>
      <c r="S158" s="539"/>
      <c r="T158" s="449"/>
    </row>
    <row r="159" spans="1:20" s="471" customFormat="1" ht="36" x14ac:dyDescent="0.25">
      <c r="A159" s="394">
        <v>335</v>
      </c>
      <c r="B159" s="544">
        <v>1000809</v>
      </c>
      <c r="C159" s="528" t="s">
        <v>1751</v>
      </c>
      <c r="D159" s="528" t="s">
        <v>1105</v>
      </c>
      <c r="E159" s="380" t="s">
        <v>2216</v>
      </c>
      <c r="F159" s="524" t="s">
        <v>2217</v>
      </c>
      <c r="G159" s="528" t="s">
        <v>2218</v>
      </c>
      <c r="H159" s="766" t="s">
        <v>2219</v>
      </c>
      <c r="I159" s="528" t="s">
        <v>835</v>
      </c>
      <c r="J159" s="528" t="s">
        <v>1696</v>
      </c>
      <c r="K159" s="442"/>
      <c r="L159" s="551"/>
      <c r="M159" s="850"/>
      <c r="N159" s="850"/>
      <c r="O159" s="541"/>
      <c r="P159" s="541"/>
      <c r="Q159" s="849"/>
      <c r="R159" s="539"/>
      <c r="S159" s="539"/>
      <c r="T159" s="449"/>
    </row>
    <row r="160" spans="1:20" s="471" customFormat="1" ht="39" customHeight="1" x14ac:dyDescent="0.25">
      <c r="A160" s="397">
        <v>336</v>
      </c>
      <c r="B160" s="548">
        <v>1000809</v>
      </c>
      <c r="C160" s="535" t="s">
        <v>1751</v>
      </c>
      <c r="D160" s="535" t="s">
        <v>1105</v>
      </c>
      <c r="E160" s="386" t="s">
        <v>2220</v>
      </c>
      <c r="F160" s="533" t="s">
        <v>2221</v>
      </c>
      <c r="G160" s="535" t="s">
        <v>2222</v>
      </c>
      <c r="H160" s="789"/>
      <c r="I160" s="535" t="s">
        <v>835</v>
      </c>
      <c r="J160" s="535" t="s">
        <v>1696</v>
      </c>
      <c r="K160" s="442"/>
      <c r="L160" s="551"/>
      <c r="M160" s="850"/>
      <c r="N160" s="850"/>
      <c r="O160" s="541"/>
      <c r="P160" s="541"/>
      <c r="Q160" s="849"/>
      <c r="R160" s="539"/>
      <c r="S160" s="539"/>
      <c r="T160" s="449"/>
    </row>
    <row r="161" spans="1:20" ht="24" customHeight="1" x14ac:dyDescent="0.25">
      <c r="A161" s="757" t="s">
        <v>2223</v>
      </c>
      <c r="B161" s="758"/>
      <c r="C161" s="758"/>
      <c r="D161" s="758"/>
      <c r="E161" s="758"/>
      <c r="F161" s="758"/>
      <c r="G161" s="758"/>
      <c r="H161" s="758"/>
      <c r="I161" s="758"/>
      <c r="J161" s="759"/>
      <c r="K161" s="442"/>
      <c r="L161" s="551"/>
      <c r="M161" s="850"/>
      <c r="N161" s="850"/>
      <c r="O161" s="547"/>
      <c r="P161" s="547"/>
      <c r="Q161" s="849"/>
      <c r="R161" s="450"/>
      <c r="S161" s="450"/>
      <c r="T161" s="449"/>
    </row>
    <row r="162" spans="1:20" s="471" customFormat="1" ht="18.75" customHeight="1" x14ac:dyDescent="0.25">
      <c r="A162" s="394">
        <v>323</v>
      </c>
      <c r="B162" s="528">
        <v>1000759</v>
      </c>
      <c r="C162" s="528" t="s">
        <v>1767</v>
      </c>
      <c r="D162" s="524" t="s">
        <v>1998</v>
      </c>
      <c r="E162" s="477" t="s">
        <v>2224</v>
      </c>
      <c r="F162" s="823" t="s">
        <v>2225</v>
      </c>
      <c r="G162" s="823" t="s">
        <v>2226</v>
      </c>
      <c r="H162" s="768" t="s">
        <v>2227</v>
      </c>
      <c r="I162" s="396" t="s">
        <v>835</v>
      </c>
      <c r="J162" s="396" t="s">
        <v>1696</v>
      </c>
      <c r="K162" s="442"/>
      <c r="L162" s="551"/>
      <c r="M162" s="850"/>
      <c r="N162" s="850"/>
      <c r="O162" s="541"/>
      <c r="P162" s="541"/>
      <c r="Q162" s="849"/>
      <c r="R162" s="539"/>
      <c r="S162" s="539"/>
      <c r="T162" s="449"/>
    </row>
    <row r="163" spans="1:20" s="471" customFormat="1" ht="18.75" customHeight="1" x14ac:dyDescent="0.25">
      <c r="A163" s="394">
        <v>324</v>
      </c>
      <c r="B163" s="528">
        <v>1000759</v>
      </c>
      <c r="C163" s="528" t="s">
        <v>1767</v>
      </c>
      <c r="D163" s="524" t="s">
        <v>1998</v>
      </c>
      <c r="E163" s="477" t="s">
        <v>2228</v>
      </c>
      <c r="F163" s="823"/>
      <c r="G163" s="823"/>
      <c r="H163" s="768"/>
      <c r="I163" s="396" t="s">
        <v>835</v>
      </c>
      <c r="J163" s="396" t="s">
        <v>1696</v>
      </c>
      <c r="K163" s="442"/>
      <c r="L163" s="551"/>
      <c r="M163" s="850"/>
      <c r="N163" s="850"/>
      <c r="O163" s="541"/>
      <c r="P163" s="541"/>
      <c r="Q163" s="849"/>
      <c r="R163" s="539"/>
      <c r="S163" s="539"/>
      <c r="T163" s="449"/>
    </row>
    <row r="164" spans="1:20" s="471" customFormat="1" ht="18.75" customHeight="1" x14ac:dyDescent="0.25">
      <c r="A164" s="394">
        <v>325</v>
      </c>
      <c r="B164" s="528">
        <v>1000759</v>
      </c>
      <c r="C164" s="528" t="s">
        <v>1767</v>
      </c>
      <c r="D164" s="524" t="s">
        <v>1998</v>
      </c>
      <c r="E164" s="477" t="s">
        <v>2229</v>
      </c>
      <c r="F164" s="823"/>
      <c r="G164" s="823"/>
      <c r="H164" s="768"/>
      <c r="I164" s="396" t="s">
        <v>835</v>
      </c>
      <c r="J164" s="396" t="s">
        <v>1696</v>
      </c>
      <c r="K164" s="442"/>
      <c r="L164" s="551"/>
      <c r="M164" s="850"/>
      <c r="N164" s="850"/>
      <c r="O164" s="541"/>
      <c r="P164" s="541"/>
      <c r="Q164" s="849"/>
      <c r="R164" s="539"/>
      <c r="S164" s="539"/>
      <c r="T164" s="449"/>
    </row>
    <row r="165" spans="1:20" s="471" customFormat="1" ht="24" x14ac:dyDescent="0.25">
      <c r="A165" s="394">
        <v>326</v>
      </c>
      <c r="B165" s="528">
        <v>1000759</v>
      </c>
      <c r="C165" s="528" t="s">
        <v>1767</v>
      </c>
      <c r="D165" s="524" t="s">
        <v>1998</v>
      </c>
      <c r="E165" s="477" t="s">
        <v>2230</v>
      </c>
      <c r="F165" s="385" t="s">
        <v>2231</v>
      </c>
      <c r="G165" s="396" t="s">
        <v>1923</v>
      </c>
      <c r="H165" s="768"/>
      <c r="I165" s="396" t="s">
        <v>835</v>
      </c>
      <c r="J165" s="396" t="s">
        <v>1696</v>
      </c>
      <c r="K165" s="442"/>
      <c r="L165" s="551"/>
      <c r="M165" s="850"/>
      <c r="N165" s="850"/>
      <c r="O165" s="541"/>
      <c r="P165" s="541"/>
      <c r="Q165" s="849"/>
      <c r="R165" s="539"/>
      <c r="S165" s="539"/>
      <c r="T165" s="449"/>
    </row>
    <row r="166" spans="1:20" s="471" customFormat="1" ht="18.75" customHeight="1" x14ac:dyDescent="0.25">
      <c r="A166" s="394">
        <v>327</v>
      </c>
      <c r="B166" s="528" t="s">
        <v>1105</v>
      </c>
      <c r="C166" s="528" t="s">
        <v>1105</v>
      </c>
      <c r="D166" s="528" t="s">
        <v>2232</v>
      </c>
      <c r="E166" s="477" t="s">
        <v>2233</v>
      </c>
      <c r="F166" s="396" t="s">
        <v>2234</v>
      </c>
      <c r="G166" s="396" t="s">
        <v>2235</v>
      </c>
      <c r="H166" s="385" t="s">
        <v>2236</v>
      </c>
      <c r="I166" s="396" t="s">
        <v>835</v>
      </c>
      <c r="J166" s="396" t="s">
        <v>1696</v>
      </c>
      <c r="K166" s="442"/>
      <c r="L166" s="551"/>
      <c r="M166" s="850"/>
      <c r="N166" s="850"/>
      <c r="O166" s="541"/>
      <c r="P166" s="541"/>
      <c r="Q166" s="849"/>
      <c r="R166" s="539"/>
      <c r="S166" s="539"/>
      <c r="T166" s="449"/>
    </row>
    <row r="167" spans="1:20" s="471" customFormat="1" ht="24" customHeight="1" x14ac:dyDescent="0.25">
      <c r="A167" s="394">
        <v>329</v>
      </c>
      <c r="B167" s="528" t="s">
        <v>1105</v>
      </c>
      <c r="C167" s="528" t="s">
        <v>1105</v>
      </c>
      <c r="D167" s="528" t="s">
        <v>1105</v>
      </c>
      <c r="E167" s="477">
        <v>1060412</v>
      </c>
      <c r="F167" s="385" t="s">
        <v>2237</v>
      </c>
      <c r="G167" s="396" t="s">
        <v>2238</v>
      </c>
      <c r="H167" s="396" t="s">
        <v>2239</v>
      </c>
      <c r="I167" s="396" t="s">
        <v>835</v>
      </c>
      <c r="J167" s="396" t="s">
        <v>1696</v>
      </c>
      <c r="K167" s="442"/>
      <c r="L167" s="551"/>
      <c r="M167" s="850"/>
      <c r="N167" s="850"/>
      <c r="O167" s="541"/>
      <c r="P167" s="541"/>
      <c r="Q167" s="849"/>
      <c r="R167" s="539"/>
      <c r="S167" s="539"/>
      <c r="T167" s="449"/>
    </row>
    <row r="168" spans="1:20" s="471" customFormat="1" ht="36" x14ac:dyDescent="0.25">
      <c r="A168" s="397">
        <v>330</v>
      </c>
      <c r="B168" s="535" t="s">
        <v>1105</v>
      </c>
      <c r="C168" s="535" t="s">
        <v>1105</v>
      </c>
      <c r="D168" s="535" t="s">
        <v>2240</v>
      </c>
      <c r="E168" s="554">
        <v>110010477</v>
      </c>
      <c r="F168" s="552" t="s">
        <v>2241</v>
      </c>
      <c r="G168" s="552" t="s">
        <v>2242</v>
      </c>
      <c r="H168" s="553" t="s">
        <v>2243</v>
      </c>
      <c r="I168" s="552" t="s">
        <v>835</v>
      </c>
      <c r="J168" s="552" t="s">
        <v>1696</v>
      </c>
      <c r="K168" s="442"/>
      <c r="L168" s="551"/>
      <c r="M168" s="850"/>
      <c r="N168" s="850"/>
      <c r="O168" s="541"/>
      <c r="P168" s="541"/>
      <c r="Q168" s="849"/>
      <c r="R168" s="539"/>
      <c r="S168" s="539"/>
      <c r="T168" s="449"/>
    </row>
    <row r="169" spans="1:20" ht="24" customHeight="1" x14ac:dyDescent="0.25">
      <c r="A169" s="847" t="s">
        <v>1970</v>
      </c>
      <c r="B169" s="847"/>
      <c r="C169" s="847"/>
      <c r="D169" s="847"/>
      <c r="E169" s="847"/>
      <c r="F169" s="847"/>
      <c r="G169" s="847"/>
      <c r="H169" s="847"/>
      <c r="I169" s="847"/>
      <c r="J169" s="847"/>
      <c r="K169" s="382"/>
      <c r="L169" s="382"/>
      <c r="M169" s="542"/>
      <c r="N169" s="542"/>
      <c r="O169" s="547"/>
      <c r="P169" s="547"/>
      <c r="Q169" s="540"/>
      <c r="R169" s="450"/>
      <c r="S169" s="450"/>
      <c r="T169" s="449"/>
    </row>
    <row r="170" spans="1:20" s="471" customFormat="1" ht="36" x14ac:dyDescent="0.25">
      <c r="A170" s="550">
        <v>331</v>
      </c>
      <c r="B170" s="536" t="s">
        <v>1105</v>
      </c>
      <c r="C170" s="536" t="s">
        <v>1105</v>
      </c>
      <c r="D170" s="536" t="s">
        <v>2244</v>
      </c>
      <c r="E170" s="549" t="s">
        <v>1971</v>
      </c>
      <c r="F170" s="526" t="s">
        <v>2245</v>
      </c>
      <c r="G170" s="536" t="s">
        <v>1923</v>
      </c>
      <c r="H170" s="789" t="s">
        <v>2246</v>
      </c>
      <c r="I170" s="536" t="s">
        <v>835</v>
      </c>
      <c r="J170" s="536" t="s">
        <v>1696</v>
      </c>
      <c r="K170" s="382"/>
      <c r="L170" s="382"/>
      <c r="M170" s="542"/>
      <c r="N170" s="542"/>
      <c r="O170" s="541"/>
      <c r="P170" s="541"/>
      <c r="Q170" s="540"/>
      <c r="R170" s="539"/>
      <c r="S170" s="539"/>
      <c r="T170" s="449"/>
    </row>
    <row r="171" spans="1:20" s="471" customFormat="1" ht="24" customHeight="1" x14ac:dyDescent="0.25">
      <c r="A171" s="394">
        <v>332</v>
      </c>
      <c r="B171" s="528" t="s">
        <v>1105</v>
      </c>
      <c r="C171" s="528" t="s">
        <v>1105</v>
      </c>
      <c r="D171" s="528" t="s">
        <v>2244</v>
      </c>
      <c r="E171" s="440" t="s">
        <v>1971</v>
      </c>
      <c r="F171" s="519" t="s">
        <v>2247</v>
      </c>
      <c r="G171" s="528" t="s">
        <v>1923</v>
      </c>
      <c r="H171" s="790"/>
      <c r="I171" s="535" t="s">
        <v>835</v>
      </c>
      <c r="J171" s="535" t="s">
        <v>1696</v>
      </c>
      <c r="K171" s="382"/>
      <c r="L171" s="382"/>
      <c r="M171" s="542"/>
      <c r="N171" s="542"/>
      <c r="O171" s="541"/>
      <c r="P171" s="541"/>
      <c r="Q171" s="540"/>
      <c r="R171" s="539"/>
      <c r="S171" s="539"/>
      <c r="T171" s="449"/>
    </row>
    <row r="172" spans="1:20" s="471" customFormat="1" ht="24" customHeight="1" x14ac:dyDescent="0.25">
      <c r="A172" s="397">
        <v>333</v>
      </c>
      <c r="B172" s="535" t="s">
        <v>1105</v>
      </c>
      <c r="C172" s="535" t="s">
        <v>1105</v>
      </c>
      <c r="D172" s="535" t="s">
        <v>1105</v>
      </c>
      <c r="E172" s="443" t="s">
        <v>1971</v>
      </c>
      <c r="F172" s="444" t="s">
        <v>1972</v>
      </c>
      <c r="G172" s="535">
        <v>2255</v>
      </c>
      <c r="H172" s="533" t="s">
        <v>1973</v>
      </c>
      <c r="I172" s="535" t="s">
        <v>835</v>
      </c>
      <c r="J172" s="535" t="s">
        <v>1756</v>
      </c>
      <c r="K172" s="382"/>
      <c r="L172" s="382"/>
      <c r="M172" s="542"/>
      <c r="N172" s="542"/>
      <c r="O172" s="541"/>
      <c r="P172" s="541"/>
      <c r="Q172" s="540"/>
      <c r="R172" s="539"/>
      <c r="S172" s="539"/>
      <c r="T172" s="449"/>
    </row>
    <row r="173" spans="1:20" ht="24" customHeight="1" x14ac:dyDescent="0.25">
      <c r="A173" s="847" t="s">
        <v>2248</v>
      </c>
      <c r="B173" s="847"/>
      <c r="C173" s="847"/>
      <c r="D173" s="847"/>
      <c r="E173" s="847"/>
      <c r="F173" s="847"/>
      <c r="G173" s="847"/>
      <c r="H173" s="847"/>
      <c r="I173" s="847"/>
      <c r="J173" s="847"/>
      <c r="K173" s="382"/>
      <c r="L173" s="382"/>
      <c r="M173" s="542"/>
      <c r="N173" s="542"/>
      <c r="O173" s="547"/>
      <c r="P173" s="547"/>
      <c r="Q173" s="540"/>
      <c r="R173" s="450"/>
      <c r="S173" s="450"/>
      <c r="T173" s="449"/>
    </row>
    <row r="174" spans="1:20" s="471" customFormat="1" ht="24" customHeight="1" x14ac:dyDescent="0.25">
      <c r="A174" s="412">
        <v>337</v>
      </c>
      <c r="B174" s="546">
        <v>1000809</v>
      </c>
      <c r="C174" s="527" t="s">
        <v>1751</v>
      </c>
      <c r="D174" s="527" t="s">
        <v>1105</v>
      </c>
      <c r="E174" s="445" t="s">
        <v>2249</v>
      </c>
      <c r="F174" s="446" t="s">
        <v>2250</v>
      </c>
      <c r="G174" s="527" t="s">
        <v>2251</v>
      </c>
      <c r="H174" s="790" t="s">
        <v>2252</v>
      </c>
      <c r="I174" s="527" t="s">
        <v>835</v>
      </c>
      <c r="J174" s="527" t="s">
        <v>1696</v>
      </c>
      <c r="K174" s="382"/>
      <c r="L174" s="382"/>
      <c r="M174" s="542"/>
      <c r="N174" s="542"/>
      <c r="O174" s="541"/>
      <c r="P174" s="541"/>
      <c r="Q174" s="540"/>
      <c r="R174" s="539"/>
      <c r="S174" s="539"/>
      <c r="T174" s="449"/>
    </row>
    <row r="175" spans="1:20" s="471" customFormat="1" ht="24" customHeight="1" x14ac:dyDescent="0.25">
      <c r="A175" s="394">
        <v>338</v>
      </c>
      <c r="B175" s="544">
        <v>1000809</v>
      </c>
      <c r="C175" s="528" t="s">
        <v>1751</v>
      </c>
      <c r="D175" s="528" t="s">
        <v>1105</v>
      </c>
      <c r="E175" s="440" t="s">
        <v>2253</v>
      </c>
      <c r="F175" s="519" t="s">
        <v>2254</v>
      </c>
      <c r="G175" s="528" t="s">
        <v>1105</v>
      </c>
      <c r="H175" s="765"/>
      <c r="I175" s="528" t="s">
        <v>835</v>
      </c>
      <c r="J175" s="528" t="s">
        <v>1696</v>
      </c>
      <c r="K175" s="382"/>
      <c r="L175" s="382"/>
      <c r="M175" s="542"/>
      <c r="N175" s="542"/>
      <c r="O175" s="541"/>
      <c r="P175" s="541"/>
      <c r="Q175" s="540"/>
      <c r="R175" s="539"/>
      <c r="S175" s="539"/>
      <c r="T175" s="449"/>
    </row>
    <row r="176" spans="1:20" s="471" customFormat="1" ht="24" customHeight="1" x14ac:dyDescent="0.25">
      <c r="A176" s="394">
        <v>339</v>
      </c>
      <c r="B176" s="544">
        <v>1000809</v>
      </c>
      <c r="C176" s="528" t="s">
        <v>1751</v>
      </c>
      <c r="D176" s="528" t="s">
        <v>1105</v>
      </c>
      <c r="E176" s="440" t="s">
        <v>2216</v>
      </c>
      <c r="F176" s="439" t="s">
        <v>2255</v>
      </c>
      <c r="G176" s="528" t="s">
        <v>1105</v>
      </c>
      <c r="H176" s="765"/>
      <c r="I176" s="528" t="s">
        <v>835</v>
      </c>
      <c r="J176" s="528" t="s">
        <v>1696</v>
      </c>
      <c r="K176" s="382"/>
      <c r="L176" s="382"/>
      <c r="M176" s="542"/>
      <c r="N176" s="542"/>
      <c r="O176" s="541"/>
      <c r="P176" s="541"/>
      <c r="Q176" s="540"/>
      <c r="R176" s="539"/>
      <c r="S176" s="539"/>
      <c r="T176" s="449"/>
    </row>
    <row r="177" spans="1:20" s="471" customFormat="1" ht="24" customHeight="1" x14ac:dyDescent="0.25">
      <c r="A177" s="397">
        <v>340</v>
      </c>
      <c r="B177" s="548">
        <v>1000809</v>
      </c>
      <c r="C177" s="535" t="s">
        <v>1751</v>
      </c>
      <c r="D177" s="535" t="s">
        <v>1105</v>
      </c>
      <c r="E177" s="443" t="s">
        <v>2249</v>
      </c>
      <c r="F177" s="447" t="s">
        <v>2256</v>
      </c>
      <c r="G177" s="535" t="s">
        <v>1105</v>
      </c>
      <c r="H177" s="766"/>
      <c r="I177" s="535" t="s">
        <v>835</v>
      </c>
      <c r="J177" s="535" t="s">
        <v>1696</v>
      </c>
      <c r="K177" s="382"/>
      <c r="L177" s="382"/>
      <c r="M177" s="542"/>
      <c r="N177" s="542"/>
      <c r="O177" s="541"/>
      <c r="P177" s="541"/>
      <c r="Q177" s="540"/>
      <c r="R177" s="539"/>
      <c r="S177" s="539"/>
      <c r="T177" s="449"/>
    </row>
    <row r="178" spans="1:20" s="471" customFormat="1" ht="24" customHeight="1" x14ac:dyDescent="0.25">
      <c r="A178" s="412">
        <v>341</v>
      </c>
      <c r="B178" s="546">
        <v>1000809</v>
      </c>
      <c r="C178" s="527" t="s">
        <v>1751</v>
      </c>
      <c r="D178" s="527" t="s">
        <v>1105</v>
      </c>
      <c r="E178" s="445" t="s">
        <v>2213</v>
      </c>
      <c r="F178" s="446" t="s">
        <v>2257</v>
      </c>
      <c r="G178" s="527" t="s">
        <v>2258</v>
      </c>
      <c r="H178" s="790" t="s">
        <v>2259</v>
      </c>
      <c r="I178" s="527" t="s">
        <v>835</v>
      </c>
      <c r="J178" s="527" t="s">
        <v>1696</v>
      </c>
      <c r="K178" s="382"/>
      <c r="L178" s="382"/>
      <c r="M178" s="542"/>
      <c r="N178" s="542"/>
      <c r="O178" s="541"/>
      <c r="P178" s="541"/>
      <c r="Q178" s="540"/>
      <c r="R178" s="539"/>
      <c r="S178" s="539"/>
      <c r="T178" s="449"/>
    </row>
    <row r="179" spans="1:20" s="471" customFormat="1" ht="24" customHeight="1" x14ac:dyDescent="0.25">
      <c r="A179" s="394">
        <v>342</v>
      </c>
      <c r="B179" s="544">
        <v>1000809</v>
      </c>
      <c r="C179" s="528" t="s">
        <v>1751</v>
      </c>
      <c r="D179" s="528" t="s">
        <v>1105</v>
      </c>
      <c r="E179" s="380" t="s">
        <v>2253</v>
      </c>
      <c r="F179" s="524" t="s">
        <v>2260</v>
      </c>
      <c r="G179" s="528" t="s">
        <v>2261</v>
      </c>
      <c r="H179" s="765"/>
      <c r="I179" s="528" t="s">
        <v>835</v>
      </c>
      <c r="J179" s="528" t="s">
        <v>1696</v>
      </c>
      <c r="K179" s="382"/>
      <c r="L179" s="382"/>
      <c r="M179" s="542"/>
      <c r="N179" s="542"/>
      <c r="O179" s="541"/>
      <c r="P179" s="541"/>
      <c r="Q179" s="540"/>
      <c r="R179" s="539"/>
      <c r="S179" s="539"/>
      <c r="T179" s="449"/>
    </row>
    <row r="180" spans="1:20" s="471" customFormat="1" ht="24" customHeight="1" x14ac:dyDescent="0.25">
      <c r="A180" s="397">
        <v>343</v>
      </c>
      <c r="B180" s="548">
        <v>1000809</v>
      </c>
      <c r="C180" s="535" t="s">
        <v>1751</v>
      </c>
      <c r="D180" s="535" t="s">
        <v>1105</v>
      </c>
      <c r="E180" s="386" t="s">
        <v>2213</v>
      </c>
      <c r="F180" s="533" t="s">
        <v>2262</v>
      </c>
      <c r="G180" s="535" t="s">
        <v>2263</v>
      </c>
      <c r="H180" s="533" t="s">
        <v>1923</v>
      </c>
      <c r="I180" s="535" t="s">
        <v>835</v>
      </c>
      <c r="J180" s="535" t="s">
        <v>1696</v>
      </c>
      <c r="K180" s="382"/>
      <c r="L180" s="382"/>
      <c r="M180" s="542"/>
      <c r="N180" s="542"/>
      <c r="O180" s="541"/>
      <c r="P180" s="541"/>
      <c r="Q180" s="540"/>
      <c r="R180" s="539"/>
      <c r="S180" s="539"/>
      <c r="T180" s="449"/>
    </row>
    <row r="181" spans="1:20" ht="24" customHeight="1" x14ac:dyDescent="0.25">
      <c r="A181" s="847" t="s">
        <v>1954</v>
      </c>
      <c r="B181" s="847"/>
      <c r="C181" s="847"/>
      <c r="D181" s="847"/>
      <c r="E181" s="847"/>
      <c r="F181" s="847"/>
      <c r="G181" s="847"/>
      <c r="H181" s="847"/>
      <c r="I181" s="847"/>
      <c r="J181" s="847"/>
      <c r="K181" s="382"/>
      <c r="L181" s="382"/>
      <c r="M181" s="542"/>
      <c r="N181" s="542"/>
      <c r="O181" s="547"/>
      <c r="P181" s="547"/>
      <c r="Q181" s="540"/>
      <c r="R181" s="450"/>
      <c r="S181" s="450"/>
      <c r="T181" s="449"/>
    </row>
    <row r="182" spans="1:20" s="471" customFormat="1" ht="48" x14ac:dyDescent="0.25">
      <c r="A182" s="412">
        <v>344</v>
      </c>
      <c r="B182" s="546">
        <v>1000013</v>
      </c>
      <c r="C182" s="532" t="s">
        <v>1706</v>
      </c>
      <c r="D182" s="532" t="s">
        <v>2264</v>
      </c>
      <c r="E182" s="545" t="s">
        <v>2265</v>
      </c>
      <c r="F182" s="335" t="s">
        <v>2266</v>
      </c>
      <c r="G182" s="335" t="s">
        <v>2267</v>
      </c>
      <c r="H182" s="845" t="s">
        <v>2268</v>
      </c>
      <c r="I182" s="428" t="s">
        <v>835</v>
      </c>
      <c r="J182" s="428" t="s">
        <v>1696</v>
      </c>
      <c r="K182" s="382"/>
      <c r="L182" s="382"/>
      <c r="M182" s="542"/>
      <c r="N182" s="542"/>
      <c r="O182" s="541"/>
      <c r="P182" s="541"/>
      <c r="Q182" s="540"/>
      <c r="R182" s="539"/>
      <c r="S182" s="539"/>
      <c r="T182" s="449"/>
    </row>
    <row r="183" spans="1:20" s="471" customFormat="1" ht="24" customHeight="1" x14ac:dyDescent="0.25">
      <c r="A183" s="394">
        <v>345</v>
      </c>
      <c r="B183" s="544">
        <v>1000511</v>
      </c>
      <c r="C183" s="528" t="s">
        <v>2269</v>
      </c>
      <c r="D183" s="528" t="s">
        <v>2270</v>
      </c>
      <c r="E183" s="477" t="s">
        <v>2271</v>
      </c>
      <c r="F183" s="385" t="s">
        <v>2272</v>
      </c>
      <c r="G183" s="396" t="s">
        <v>2273</v>
      </c>
      <c r="H183" s="768"/>
      <c r="I183" s="396" t="s">
        <v>835</v>
      </c>
      <c r="J183" s="396" t="s">
        <v>1696</v>
      </c>
      <c r="K183" s="382"/>
      <c r="L183" s="382"/>
      <c r="M183" s="542"/>
      <c r="N183" s="542"/>
      <c r="O183" s="541"/>
      <c r="P183" s="541"/>
      <c r="Q183" s="540"/>
      <c r="R183" s="539"/>
      <c r="S183" s="539"/>
      <c r="T183" s="449"/>
    </row>
    <row r="184" spans="1:20" s="471" customFormat="1" ht="24" customHeight="1" x14ac:dyDescent="0.25">
      <c r="A184" s="394">
        <v>346</v>
      </c>
      <c r="B184" s="544">
        <v>1000511</v>
      </c>
      <c r="C184" s="528" t="s">
        <v>2269</v>
      </c>
      <c r="D184" s="528" t="s">
        <v>2270</v>
      </c>
      <c r="E184" s="477" t="s">
        <v>2274</v>
      </c>
      <c r="F184" s="385" t="s">
        <v>2275</v>
      </c>
      <c r="G184" s="396" t="s">
        <v>2276</v>
      </c>
      <c r="H184" s="768"/>
      <c r="I184" s="396" t="s">
        <v>835</v>
      </c>
      <c r="J184" s="396" t="s">
        <v>1696</v>
      </c>
      <c r="K184" s="382"/>
      <c r="L184" s="382"/>
      <c r="M184" s="542"/>
      <c r="N184" s="542"/>
      <c r="O184" s="541"/>
      <c r="P184" s="541"/>
      <c r="Q184" s="540"/>
      <c r="R184" s="539"/>
      <c r="S184" s="539"/>
      <c r="T184" s="449"/>
    </row>
    <row r="185" spans="1:20" s="471" customFormat="1" ht="24" customHeight="1" x14ac:dyDescent="0.25">
      <c r="A185" s="394">
        <v>347</v>
      </c>
      <c r="B185" s="544">
        <v>1000511</v>
      </c>
      <c r="C185" s="528" t="s">
        <v>2269</v>
      </c>
      <c r="D185" s="528" t="s">
        <v>2270</v>
      </c>
      <c r="E185" s="477" t="s">
        <v>2277</v>
      </c>
      <c r="F185" s="385" t="s">
        <v>2278</v>
      </c>
      <c r="G185" s="396" t="s">
        <v>2279</v>
      </c>
      <c r="H185" s="768"/>
      <c r="I185" s="396" t="s">
        <v>835</v>
      </c>
      <c r="J185" s="396" t="s">
        <v>1696</v>
      </c>
      <c r="K185" s="382"/>
      <c r="L185" s="382"/>
      <c r="M185" s="542"/>
      <c r="N185" s="542"/>
      <c r="O185" s="541"/>
      <c r="P185" s="541"/>
      <c r="Q185" s="540"/>
      <c r="R185" s="539"/>
      <c r="S185" s="539"/>
      <c r="T185" s="449"/>
    </row>
    <row r="186" spans="1:20" s="471" customFormat="1" ht="24" customHeight="1" x14ac:dyDescent="0.25">
      <c r="A186" s="394">
        <v>348</v>
      </c>
      <c r="B186" s="544">
        <v>1000511</v>
      </c>
      <c r="C186" s="528" t="s">
        <v>2269</v>
      </c>
      <c r="D186" s="528" t="s">
        <v>2270</v>
      </c>
      <c r="E186" s="477" t="s">
        <v>2280</v>
      </c>
      <c r="F186" s="385" t="s">
        <v>2281</v>
      </c>
      <c r="G186" s="396" t="s">
        <v>2282</v>
      </c>
      <c r="H186" s="768"/>
      <c r="I186" s="396" t="s">
        <v>835</v>
      </c>
      <c r="J186" s="396" t="s">
        <v>1696</v>
      </c>
      <c r="K186" s="382"/>
      <c r="L186" s="382"/>
      <c r="M186" s="542"/>
      <c r="N186" s="542"/>
      <c r="O186" s="541"/>
      <c r="P186" s="541"/>
      <c r="Q186" s="540"/>
      <c r="R186" s="539"/>
      <c r="S186" s="539"/>
      <c r="T186" s="449"/>
    </row>
    <row r="187" spans="1:20" s="471" customFormat="1" ht="24" customHeight="1" x14ac:dyDescent="0.25">
      <c r="A187" s="394">
        <v>349</v>
      </c>
      <c r="B187" s="544">
        <v>1000511</v>
      </c>
      <c r="C187" s="528" t="s">
        <v>2269</v>
      </c>
      <c r="D187" s="528" t="s">
        <v>2270</v>
      </c>
      <c r="E187" s="477" t="s">
        <v>2283</v>
      </c>
      <c r="F187" s="385" t="s">
        <v>2284</v>
      </c>
      <c r="G187" s="396" t="s">
        <v>2285</v>
      </c>
      <c r="H187" s="768"/>
      <c r="I187" s="396" t="s">
        <v>835</v>
      </c>
      <c r="J187" s="396" t="s">
        <v>1696</v>
      </c>
      <c r="K187" s="382"/>
      <c r="L187" s="382"/>
      <c r="M187" s="542"/>
      <c r="N187" s="542"/>
      <c r="O187" s="541"/>
      <c r="P187" s="541"/>
      <c r="Q187" s="540"/>
      <c r="R187" s="539"/>
      <c r="S187" s="539"/>
      <c r="T187" s="449"/>
    </row>
    <row r="188" spans="1:20" s="471" customFormat="1" ht="24" customHeight="1" x14ac:dyDescent="0.25">
      <c r="A188" s="394">
        <v>350</v>
      </c>
      <c r="B188" s="544">
        <v>1000511</v>
      </c>
      <c r="C188" s="528" t="s">
        <v>2269</v>
      </c>
      <c r="D188" s="528" t="s">
        <v>2270</v>
      </c>
      <c r="E188" s="477" t="s">
        <v>2286</v>
      </c>
      <c r="F188" s="385" t="s">
        <v>2287</v>
      </c>
      <c r="G188" s="396" t="s">
        <v>2288</v>
      </c>
      <c r="H188" s="768"/>
      <c r="I188" s="396" t="s">
        <v>835</v>
      </c>
      <c r="J188" s="396" t="s">
        <v>1696</v>
      </c>
      <c r="K188" s="382"/>
      <c r="L188" s="382"/>
      <c r="M188" s="542"/>
      <c r="N188" s="542"/>
      <c r="O188" s="541"/>
      <c r="P188" s="541"/>
      <c r="Q188" s="540"/>
      <c r="R188" s="539"/>
      <c r="S188" s="539"/>
      <c r="T188" s="449"/>
    </row>
    <row r="189" spans="1:20" s="471" customFormat="1" ht="24" customHeight="1" x14ac:dyDescent="0.25">
      <c r="A189" s="394">
        <v>351</v>
      </c>
      <c r="B189" s="544">
        <v>1000511</v>
      </c>
      <c r="C189" s="528" t="s">
        <v>2269</v>
      </c>
      <c r="D189" s="528" t="s">
        <v>2270</v>
      </c>
      <c r="E189" s="477" t="s">
        <v>2289</v>
      </c>
      <c r="F189" s="385" t="s">
        <v>2290</v>
      </c>
      <c r="G189" s="396" t="s">
        <v>2291</v>
      </c>
      <c r="H189" s="768"/>
      <c r="I189" s="396" t="s">
        <v>835</v>
      </c>
      <c r="J189" s="396" t="s">
        <v>1696</v>
      </c>
      <c r="K189" s="382"/>
      <c r="L189" s="382"/>
      <c r="M189" s="542"/>
      <c r="N189" s="542"/>
      <c r="O189" s="541"/>
      <c r="P189" s="541"/>
      <c r="Q189" s="540"/>
      <c r="R189" s="539"/>
      <c r="S189" s="539"/>
      <c r="T189" s="449"/>
    </row>
    <row r="190" spans="1:20" s="471" customFormat="1" ht="36" customHeight="1" x14ac:dyDescent="0.25">
      <c r="A190" s="394">
        <v>352</v>
      </c>
      <c r="B190" s="544">
        <v>1000809</v>
      </c>
      <c r="C190" s="528" t="s">
        <v>1751</v>
      </c>
      <c r="D190" s="528" t="s">
        <v>1105</v>
      </c>
      <c r="E190" s="477" t="s">
        <v>2292</v>
      </c>
      <c r="F190" s="868" t="s">
        <v>2293</v>
      </c>
      <c r="G190" s="869"/>
      <c r="H190" s="768" t="s">
        <v>2294</v>
      </c>
      <c r="I190" s="396" t="s">
        <v>835</v>
      </c>
      <c r="J190" s="396" t="s">
        <v>2295</v>
      </c>
      <c r="K190" s="382"/>
      <c r="L190" s="382"/>
      <c r="M190" s="542"/>
      <c r="N190" s="542"/>
      <c r="O190" s="541"/>
      <c r="P190" s="541"/>
      <c r="Q190" s="540"/>
      <c r="R190" s="539"/>
      <c r="S190" s="539"/>
      <c r="T190" s="449"/>
    </row>
    <row r="191" spans="1:20" s="471" customFormat="1" ht="141" customHeight="1" x14ac:dyDescent="0.25">
      <c r="A191" s="420">
        <v>353</v>
      </c>
      <c r="B191" s="543">
        <v>1000809</v>
      </c>
      <c r="C191" s="421" t="s">
        <v>1751</v>
      </c>
      <c r="D191" s="421" t="s">
        <v>1105</v>
      </c>
      <c r="E191" s="422" t="s">
        <v>2292</v>
      </c>
      <c r="F191" s="870" t="s">
        <v>2296</v>
      </c>
      <c r="G191" s="871"/>
      <c r="H191" s="872"/>
      <c r="I191" s="424" t="s">
        <v>2297</v>
      </c>
      <c r="J191" s="424" t="s">
        <v>1696</v>
      </c>
      <c r="K191" s="382"/>
      <c r="L191" s="382"/>
      <c r="M191" s="542"/>
      <c r="N191" s="542"/>
      <c r="O191" s="541"/>
      <c r="P191" s="541"/>
      <c r="Q191" s="540"/>
      <c r="R191" s="539"/>
      <c r="S191" s="539"/>
      <c r="T191" s="449"/>
    </row>
    <row r="192" spans="1:20" s="379" customFormat="1" ht="13.5" customHeight="1" x14ac:dyDescent="0.25">
      <c r="A192" s="390"/>
      <c r="B192" s="391"/>
      <c r="C192" s="389"/>
      <c r="D192" s="387"/>
      <c r="E192" s="384"/>
      <c r="F192" s="382"/>
      <c r="G192" s="382"/>
      <c r="H192" s="382"/>
      <c r="I192" s="382"/>
      <c r="J192" s="382"/>
      <c r="K192" s="448"/>
      <c r="L192" s="448"/>
      <c r="M192" s="381"/>
      <c r="N192" s="382"/>
      <c r="O192" s="538"/>
      <c r="P192" s="538"/>
      <c r="Q192" s="449"/>
      <c r="R192" s="450"/>
      <c r="S192" s="450"/>
      <c r="T192" s="449"/>
    </row>
    <row r="193" spans="1:20" s="379" customFormat="1" ht="13.5" customHeight="1" x14ac:dyDescent="0.25">
      <c r="A193" s="392" t="s">
        <v>1974</v>
      </c>
      <c r="B193" s="388"/>
      <c r="C193" s="388"/>
      <c r="D193" s="388"/>
      <c r="E193" s="393"/>
      <c r="F193" s="382"/>
      <c r="G193" s="382"/>
      <c r="H193" s="382"/>
      <c r="I193" s="382"/>
      <c r="J193" s="382"/>
      <c r="K193" s="449"/>
      <c r="L193" s="449"/>
      <c r="M193" s="382"/>
      <c r="N193" s="382"/>
      <c r="O193" s="538"/>
      <c r="P193" s="538"/>
      <c r="Q193" s="449"/>
      <c r="R193" s="450"/>
      <c r="S193" s="450"/>
      <c r="T193" s="449"/>
    </row>
    <row r="194" spans="1:20" s="379" customFormat="1" ht="13.5" customHeight="1" x14ac:dyDescent="0.25">
      <c r="A194" s="505">
        <v>109</v>
      </c>
      <c r="B194" s="504" t="s">
        <v>2349</v>
      </c>
      <c r="C194" s="388"/>
      <c r="D194" s="388"/>
      <c r="E194" s="393"/>
      <c r="F194" s="382"/>
      <c r="G194" s="382"/>
      <c r="H194" s="382"/>
      <c r="I194" s="382"/>
      <c r="J194" s="382"/>
      <c r="K194" s="449"/>
      <c r="L194" s="449"/>
      <c r="M194" s="382"/>
      <c r="N194" s="382"/>
      <c r="O194" s="538"/>
      <c r="P194" s="538"/>
      <c r="Q194" s="449"/>
      <c r="R194" s="450"/>
      <c r="S194" s="450"/>
      <c r="T194" s="449"/>
    </row>
    <row r="195" spans="1:20" s="379" customFormat="1" ht="13.5" customHeight="1" x14ac:dyDescent="0.25">
      <c r="A195" s="391"/>
      <c r="B195" s="389"/>
      <c r="C195" s="389"/>
      <c r="D195" s="389"/>
      <c r="E195" s="417"/>
      <c r="F195" s="382"/>
      <c r="G195" s="382"/>
      <c r="H195" s="382"/>
      <c r="I195" s="382"/>
      <c r="J195" s="382"/>
      <c r="K195" s="382"/>
      <c r="L195" s="382"/>
      <c r="M195" s="382"/>
      <c r="N195" s="382"/>
      <c r="O195" s="538"/>
      <c r="P195" s="538"/>
      <c r="Q195" s="449"/>
      <c r="R195" s="450"/>
      <c r="S195" s="450"/>
      <c r="T195" s="449"/>
    </row>
  </sheetData>
  <mergeCells count="197">
    <mergeCell ref="T123:T134"/>
    <mergeCell ref="F121:F122"/>
    <mergeCell ref="G114:G120"/>
    <mergeCell ref="G75:G77"/>
    <mergeCell ref="K75:K80"/>
    <mergeCell ref="L75:L77"/>
    <mergeCell ref="K23:K28"/>
    <mergeCell ref="T30:T35"/>
    <mergeCell ref="G34:G35"/>
    <mergeCell ref="T98:T109"/>
    <mergeCell ref="T110:T112"/>
    <mergeCell ref="T114:T120"/>
    <mergeCell ref="H38:H40"/>
    <mergeCell ref="H41:H45"/>
    <mergeCell ref="H54:H59"/>
    <mergeCell ref="T61:T62"/>
    <mergeCell ref="N64:N73"/>
    <mergeCell ref="Q15:Q18"/>
    <mergeCell ref="F98:F109"/>
    <mergeCell ref="G98:G109"/>
    <mergeCell ref="F137:G137"/>
    <mergeCell ref="F55:F59"/>
    <mergeCell ref="G55:G59"/>
    <mergeCell ref="L55:L59"/>
    <mergeCell ref="K82:K88"/>
    <mergeCell ref="L82:L84"/>
    <mergeCell ref="K94:K97"/>
    <mergeCell ref="F94:F96"/>
    <mergeCell ref="L79:L80"/>
    <mergeCell ref="F79:F80"/>
    <mergeCell ref="F190:G190"/>
    <mergeCell ref="F191:G191"/>
    <mergeCell ref="H174:H177"/>
    <mergeCell ref="A173:J173"/>
    <mergeCell ref="H178:H179"/>
    <mergeCell ref="H190:H191"/>
    <mergeCell ref="A181:J181"/>
    <mergeCell ref="H162:H165"/>
    <mergeCell ref="G151:G153"/>
    <mergeCell ref="F152:F153"/>
    <mergeCell ref="H151:H153"/>
    <mergeCell ref="G156:G157"/>
    <mergeCell ref="G154:G155"/>
    <mergeCell ref="F154:F157"/>
    <mergeCell ref="H159:H160"/>
    <mergeCell ref="F144:F151"/>
    <mergeCell ref="G149:G150"/>
    <mergeCell ref="H182:H189"/>
    <mergeCell ref="K98:K109"/>
    <mergeCell ref="K110:K122"/>
    <mergeCell ref="K123:K135"/>
    <mergeCell ref="M64:M73"/>
    <mergeCell ref="H94:H96"/>
    <mergeCell ref="H98:H109"/>
    <mergeCell ref="H110:H113"/>
    <mergeCell ref="H114:H122"/>
    <mergeCell ref="A169:J169"/>
    <mergeCell ref="H170:H171"/>
    <mergeCell ref="G144:G146"/>
    <mergeCell ref="H149:H150"/>
    <mergeCell ref="H147:H148"/>
    <mergeCell ref="G147:G148"/>
    <mergeCell ref="F142:F143"/>
    <mergeCell ref="M141:M161"/>
    <mergeCell ref="F82:F84"/>
    <mergeCell ref="G82:G87"/>
    <mergeCell ref="H89:H93"/>
    <mergeCell ref="H82:H87"/>
    <mergeCell ref="F85:F87"/>
    <mergeCell ref="G79:G80"/>
    <mergeCell ref="H79:H80"/>
    <mergeCell ref="N82:N97"/>
    <mergeCell ref="Q82:Q97"/>
    <mergeCell ref="M82:M97"/>
    <mergeCell ref="K89:K93"/>
    <mergeCell ref="L90:L93"/>
    <mergeCell ref="L98:L109"/>
    <mergeCell ref="L85:L87"/>
    <mergeCell ref="L117:L120"/>
    <mergeCell ref="M11:M13"/>
    <mergeCell ref="Q11:Q12"/>
    <mergeCell ref="N11:N12"/>
    <mergeCell ref="Q162:Q168"/>
    <mergeCell ref="F162:F164"/>
    <mergeCell ref="G162:G164"/>
    <mergeCell ref="M162:M168"/>
    <mergeCell ref="L110:L112"/>
    <mergeCell ref="A136:J136"/>
    <mergeCell ref="G121:G122"/>
    <mergeCell ref="F110:F112"/>
    <mergeCell ref="G110:G112"/>
    <mergeCell ref="L114:L116"/>
    <mergeCell ref="H123:H135"/>
    <mergeCell ref="H142:H146"/>
    <mergeCell ref="N162:N168"/>
    <mergeCell ref="Q141:Q161"/>
    <mergeCell ref="N141:N161"/>
    <mergeCell ref="F138:G138"/>
    <mergeCell ref="F123:F134"/>
    <mergeCell ref="G123:G134"/>
    <mergeCell ref="F114:F120"/>
    <mergeCell ref="L124:L134"/>
    <mergeCell ref="L121:L122"/>
    <mergeCell ref="A140:J140"/>
    <mergeCell ref="A161:J161"/>
    <mergeCell ref="H154:H155"/>
    <mergeCell ref="H156:H157"/>
    <mergeCell ref="H137:H139"/>
    <mergeCell ref="G142:G143"/>
    <mergeCell ref="F139:G139"/>
    <mergeCell ref="L94:L97"/>
    <mergeCell ref="L19:L20"/>
    <mergeCell ref="H23:H26"/>
    <mergeCell ref="H19:H20"/>
    <mergeCell ref="A74:L74"/>
    <mergeCell ref="A63:L63"/>
    <mergeCell ref="A60:L60"/>
    <mergeCell ref="F64:F65"/>
    <mergeCell ref="G30:G31"/>
    <mergeCell ref="K61:K62"/>
    <mergeCell ref="L61:L62"/>
    <mergeCell ref="H75:H77"/>
    <mergeCell ref="G42:G43"/>
    <mergeCell ref="K30:K32"/>
    <mergeCell ref="L30:L32"/>
    <mergeCell ref="G27:G28"/>
    <mergeCell ref="G64:G65"/>
    <mergeCell ref="K64:K73"/>
    <mergeCell ref="L64:L73"/>
    <mergeCell ref="H64:H65"/>
    <mergeCell ref="F89:F93"/>
    <mergeCell ref="G89:G93"/>
    <mergeCell ref="G94:G96"/>
    <mergeCell ref="A1:K1"/>
    <mergeCell ref="F27:F28"/>
    <mergeCell ref="Q19:S20"/>
    <mergeCell ref="F7:F10"/>
    <mergeCell ref="Q6:S6"/>
    <mergeCell ref="L1:P1"/>
    <mergeCell ref="K15:K16"/>
    <mergeCell ref="Q1:S1"/>
    <mergeCell ref="N30:N31"/>
    <mergeCell ref="Q30:S32"/>
    <mergeCell ref="Q23:Q28"/>
    <mergeCell ref="A3:T3"/>
    <mergeCell ref="A22:T22"/>
    <mergeCell ref="A29:T29"/>
    <mergeCell ref="T7:T10"/>
    <mergeCell ref="F23:F26"/>
    <mergeCell ref="G15:G18"/>
    <mergeCell ref="L15:L18"/>
    <mergeCell ref="I27:I28"/>
    <mergeCell ref="L23:L28"/>
    <mergeCell ref="G24:G26"/>
    <mergeCell ref="N23:P28"/>
    <mergeCell ref="M23:M28"/>
    <mergeCell ref="N21:P21"/>
    <mergeCell ref="G7:G10"/>
    <mergeCell ref="L7:L10"/>
    <mergeCell ref="M7:M10"/>
    <mergeCell ref="T19:T20"/>
    <mergeCell ref="N18:N20"/>
    <mergeCell ref="M18:M20"/>
    <mergeCell ref="K17:K18"/>
    <mergeCell ref="F30:F31"/>
    <mergeCell ref="H27:H28"/>
    <mergeCell ref="H30:H32"/>
    <mergeCell ref="N32:P32"/>
    <mergeCell ref="N7:N10"/>
    <mergeCell ref="Q7:Q10"/>
    <mergeCell ref="K7:K10"/>
    <mergeCell ref="H7:H10"/>
    <mergeCell ref="H15:H18"/>
    <mergeCell ref="F11:F14"/>
    <mergeCell ref="G11:G14"/>
    <mergeCell ref="H11:H14"/>
    <mergeCell ref="T23:T28"/>
    <mergeCell ref="F41:F53"/>
    <mergeCell ref="A81:L81"/>
    <mergeCell ref="M33:M35"/>
    <mergeCell ref="L33:L35"/>
    <mergeCell ref="K33:K35"/>
    <mergeCell ref="F38:F40"/>
    <mergeCell ref="G38:G40"/>
    <mergeCell ref="M30:M31"/>
    <mergeCell ref="F33:F35"/>
    <mergeCell ref="L41:L47"/>
    <mergeCell ref="L38:L40"/>
    <mergeCell ref="H34:H35"/>
    <mergeCell ref="A36:L36"/>
    <mergeCell ref="K37:K59"/>
    <mergeCell ref="Q33:S35"/>
    <mergeCell ref="Q64:Q73"/>
    <mergeCell ref="M75:M78"/>
    <mergeCell ref="N75:N78"/>
    <mergeCell ref="N33:N35"/>
    <mergeCell ref="Q75:Q78"/>
  </mergeCells>
  <conditionalFormatting sqref="R23:R26 R2 R135:R139 R4:R5 R141:R160 R162:R180 R37:R59 R182:R1048576 O8:O10 R7:R10">
    <cfRule type="timePeriod" dxfId="74" priority="33" timePeriod="nextMonth">
      <formula>AND(MONTH(O2)=MONTH(EDATE(TODAY(),0+1)),YEAR(O2)=YEAR(EDATE(TODAY(),0+1)))</formula>
    </cfRule>
  </conditionalFormatting>
  <conditionalFormatting sqref="R27">
    <cfRule type="timePeriod" dxfId="73" priority="32" timePeriod="nextMonth">
      <formula>AND(MONTH(R27)=MONTH(EDATE(TODAY(),0+1)),YEAR(R27)=YEAR(EDATE(TODAY(),0+1)))</formula>
    </cfRule>
  </conditionalFormatting>
  <conditionalFormatting sqref="R28">
    <cfRule type="timePeriod" dxfId="72" priority="31" timePeriod="nextMonth">
      <formula>AND(MONTH(R28)=MONTH(EDATE(TODAY(),0+1)),YEAR(R28)=YEAR(EDATE(TODAY(),0+1)))</formula>
    </cfRule>
  </conditionalFormatting>
  <conditionalFormatting sqref="R75:R78 R68">
    <cfRule type="timePeriod" dxfId="71" priority="34" timePeriod="nextMonth">
      <formula>AND(MONTH(R68)=MONTH(EDATE(TODAY(),0+1)),YEAR(R68)=YEAR(EDATE(TODAY(),0+1)))</formula>
    </cfRule>
  </conditionalFormatting>
  <conditionalFormatting sqref="R100 R70:R73">
    <cfRule type="timePeriod" dxfId="70" priority="35" timePeriod="nextMonth">
      <formula>AND(MONTH(R70)=MONTH(EDATE(TODAY(),0+1)),YEAR(R70)=YEAR(EDATE(TODAY(),0+1)))</formula>
    </cfRule>
  </conditionalFormatting>
  <conditionalFormatting sqref="R87:R98">
    <cfRule type="timePeriod" dxfId="69" priority="36" timePeriod="nextMonth">
      <formula>AND(MONTH(R87)=MONTH(EDATE(TODAY(),0+1)),YEAR(R87)=YEAR(EDATE(TODAY(),0+1)))</formula>
    </cfRule>
  </conditionalFormatting>
  <conditionalFormatting sqref="R79:R80 R69 R82:R86">
    <cfRule type="timePeriod" dxfId="68" priority="37" timePeriod="nextMonth">
      <formula>AND(MONTH(R69)=MONTH(EDATE(TODAY(),0+1)),YEAR(R69)=YEAR(EDATE(TODAY(),0+1)))</formula>
    </cfRule>
  </conditionalFormatting>
  <conditionalFormatting sqref="R123:R134">
    <cfRule type="timePeriod" dxfId="67" priority="38" timePeriod="nextMonth">
      <formula>AND(MONTH(R123)=MONTH(EDATE(TODAY(),0+1)),YEAR(R123)=YEAR(EDATE(TODAY(),0+1)))</formula>
    </cfRule>
  </conditionalFormatting>
  <conditionalFormatting sqref="R101">
    <cfRule type="timePeriod" dxfId="66" priority="39" timePeriod="nextMonth">
      <formula>AND(MONTH(R101)=MONTH(EDATE(TODAY(),0+1)),YEAR(R101)=YEAR(EDATE(TODAY(),0+1)))</formula>
    </cfRule>
  </conditionalFormatting>
  <conditionalFormatting sqref="R121:R122 R107:R113">
    <cfRule type="timePeriod" dxfId="65" priority="40" timePeriod="nextMonth">
      <formula>AND(MONTH(R107)=MONTH(EDATE(TODAY(),0+1)),YEAR(R107)=YEAR(EDATE(TODAY(),0+1)))</formula>
    </cfRule>
  </conditionalFormatting>
  <conditionalFormatting sqref="R99">
    <cfRule type="timePeriod" dxfId="64" priority="41" timePeriod="nextMonth">
      <formula>AND(MONTH(R99)=MONTH(EDATE(TODAY(),0+1)),YEAR(R99)=YEAR(EDATE(TODAY(),0+1)))</formula>
    </cfRule>
  </conditionalFormatting>
  <conditionalFormatting sqref="R102">
    <cfRule type="timePeriod" dxfId="63" priority="42" timePeriod="nextMonth">
      <formula>AND(MONTH(R102)=MONTH(EDATE(TODAY(),0+1)),YEAR(R102)=YEAR(EDATE(TODAY(),0+1)))</formula>
    </cfRule>
  </conditionalFormatting>
  <conditionalFormatting sqref="R114:R122">
    <cfRule type="timePeriod" dxfId="62" priority="43" timePeriod="nextMonth">
      <formula>AND(MONTH(R114)=MONTH(EDATE(TODAY(),0+1)),YEAR(R114)=YEAR(EDATE(TODAY(),0+1)))</formula>
    </cfRule>
  </conditionalFormatting>
  <conditionalFormatting sqref="R103:R106">
    <cfRule type="timePeriod" dxfId="61" priority="44" timePeriod="nextMonth">
      <formula>AND(MONTH(R103)=MONTH(EDATE(TODAY(),0+1)),YEAR(R103)=YEAR(EDATE(TODAY(),0+1)))</formula>
    </cfRule>
  </conditionalFormatting>
  <conditionalFormatting sqref="R64:R67 R61:R62">
    <cfRule type="timePeriod" dxfId="60" priority="45" timePeriod="nextMonth">
      <formula>AND(MONTH(R61)=MONTH(EDATE(TODAY(),0+1)),YEAR(R61)=YEAR(EDATE(TODAY(),0+1)))</formula>
    </cfRule>
  </conditionalFormatting>
  <conditionalFormatting sqref="O11 R11">
    <cfRule type="timePeriod" dxfId="59" priority="29" timePeriod="nextMonth">
      <formula>AND(MONTH(O11)=MONTH(EDATE(TODAY(),0+1)),YEAR(O11)=YEAR(EDATE(TODAY(),0+1)))</formula>
    </cfRule>
  </conditionalFormatting>
  <conditionalFormatting sqref="R11">
    <cfRule type="timePeriod" dxfId="58" priority="28" timePeriod="nextMonth">
      <formula>AND(MONTH(R11)=MONTH(EDATE(TODAY(),0+1)),YEAR(R11)=YEAR(EDATE(TODAY(),0+1)))</formula>
    </cfRule>
  </conditionalFormatting>
  <conditionalFormatting sqref="R17:R18">
    <cfRule type="timePeriod" dxfId="57" priority="27" timePeriod="nextMonth">
      <formula>AND(MONTH(R17)=MONTH(EDATE(TODAY(),0+1)),YEAR(R17)=YEAR(EDATE(TODAY(),0+1)))</formula>
    </cfRule>
  </conditionalFormatting>
  <conditionalFormatting sqref="S15:S16">
    <cfRule type="timePeriod" dxfId="56" priority="26" timePeriod="nextMonth">
      <formula>AND(MONTH(S15)=MONTH(EDATE(TODAY(),0+1)),YEAR(S15)=YEAR(EDATE(TODAY(),0+1)))</formula>
    </cfRule>
  </conditionalFormatting>
  <conditionalFormatting sqref="R15:R16">
    <cfRule type="timePeriod" dxfId="55" priority="25" timePeriod="nextMonth">
      <formula>AND(MONTH(R15)=MONTH(EDATE(TODAY(),0+1)),YEAR(R15)=YEAR(EDATE(TODAY(),0+1)))</formula>
    </cfRule>
  </conditionalFormatting>
  <conditionalFormatting sqref="O12:P12 R12">
    <cfRule type="timePeriod" dxfId="54" priority="24" timePeriod="nextMonth">
      <formula>AND(MONTH(O12)=MONTH(EDATE(TODAY(),0+1)),YEAR(O12)=YEAR(EDATE(TODAY(),0+1)))</formula>
    </cfRule>
  </conditionalFormatting>
  <conditionalFormatting sqref="S12">
    <cfRule type="timePeriod" dxfId="53" priority="23" timePeriod="nextMonth">
      <formula>AND(MONTH(S12)=MONTH(EDATE(TODAY(),0+1)),YEAR(S12)=YEAR(EDATE(TODAY(),0+1)))</formula>
    </cfRule>
  </conditionalFormatting>
  <conditionalFormatting sqref="R121:R122">
    <cfRule type="timePeriod" dxfId="52" priority="30" timePeriod="nextMonth">
      <formula>AND(MONTH(R121)=MONTH(EDATE(TODAY(),0+1)),YEAR(R121)=YEAR(EDATE(TODAY(),0+1)))</formula>
    </cfRule>
  </conditionalFormatting>
  <conditionalFormatting sqref="R74">
    <cfRule type="timePeriod" dxfId="51" priority="22" timePeriod="nextMonth">
      <formula>AND(MONTH(R74)=MONTH(EDATE(TODAY(),0+1)),YEAR(R74)=YEAR(EDATE(TODAY(),0+1)))</formula>
    </cfRule>
  </conditionalFormatting>
  <conditionalFormatting sqref="R63">
    <cfRule type="timePeriod" dxfId="50" priority="21" timePeriod="nextMonth">
      <formula>AND(MONTH(R63)=MONTH(EDATE(TODAY(),0+1)),YEAR(R63)=YEAR(EDATE(TODAY(),0+1)))</formula>
    </cfRule>
  </conditionalFormatting>
  <conditionalFormatting sqref="R60">
    <cfRule type="timePeriod" dxfId="49" priority="20" timePeriod="nextMonth">
      <formula>AND(MONTH(R60)=MONTH(EDATE(TODAY(),0+1)),YEAR(R60)=YEAR(EDATE(TODAY(),0+1)))</formula>
    </cfRule>
  </conditionalFormatting>
  <conditionalFormatting sqref="R36">
    <cfRule type="timePeriod" dxfId="48" priority="19" timePeriod="nextMonth">
      <formula>AND(MONTH(R36)=MONTH(EDATE(TODAY(),0+1)),YEAR(R36)=YEAR(EDATE(TODAY(),0+1)))</formula>
    </cfRule>
  </conditionalFormatting>
  <conditionalFormatting sqref="R81">
    <cfRule type="timePeriod" dxfId="47" priority="18" timePeriod="nextMonth">
      <formula>AND(MONTH(R81)=MONTH(EDATE(TODAY(),0+1)),YEAR(R81)=YEAR(EDATE(TODAY(),0+1)))</formula>
    </cfRule>
  </conditionalFormatting>
  <conditionalFormatting sqref="R140">
    <cfRule type="timePeriod" dxfId="46" priority="17" timePeriod="nextMonth">
      <formula>AND(MONTH(R140)=MONTH(EDATE(TODAY(),0+1)),YEAR(R140)=YEAR(EDATE(TODAY(),0+1)))</formula>
    </cfRule>
  </conditionalFormatting>
  <conditionalFormatting sqref="R161">
    <cfRule type="timePeriod" dxfId="45" priority="16" timePeriod="nextMonth">
      <formula>AND(MONTH(R161)=MONTH(EDATE(TODAY(),0+1)),YEAR(R161)=YEAR(EDATE(TODAY(),0+1)))</formula>
    </cfRule>
  </conditionalFormatting>
  <conditionalFormatting sqref="R173:R177">
    <cfRule type="timePeriod" dxfId="44" priority="15" timePeriod="nextMonth">
      <formula>AND(MONTH(R173)=MONTH(EDATE(TODAY(),0+1)),YEAR(R173)=YEAR(EDATE(TODAY(),0+1)))</formula>
    </cfRule>
  </conditionalFormatting>
  <conditionalFormatting sqref="R179:R180">
    <cfRule type="timePeriod" dxfId="43" priority="14" timePeriod="nextMonth">
      <formula>AND(MONTH(R179)=MONTH(EDATE(TODAY(),0+1)),YEAR(R179)=YEAR(EDATE(TODAY(),0+1)))</formula>
    </cfRule>
  </conditionalFormatting>
  <conditionalFormatting sqref="R21">
    <cfRule type="timePeriod" dxfId="42" priority="13" timePeriod="nextMonth">
      <formula>AND(MONTH(R21)=MONTH(EDATE(TODAY(),0+1)),YEAR(R21)=YEAR(EDATE(TODAY(),0+1)))</formula>
    </cfRule>
  </conditionalFormatting>
  <conditionalFormatting sqref="R181:R189">
    <cfRule type="timePeriod" dxfId="41" priority="12" timePeriod="nextMonth">
      <formula>AND(MONTH(R181)=MONTH(EDATE(TODAY(),0+1)),YEAR(R181)=YEAR(EDATE(TODAY(),0+1)))</formula>
    </cfRule>
  </conditionalFormatting>
  <conditionalFormatting sqref="R169">
    <cfRule type="timePeriod" dxfId="40" priority="11" timePeriod="nextMonth">
      <formula>AND(MONTH(R169)=MONTH(EDATE(TODAY(),0+1)),YEAR(R169)=YEAR(EDATE(TODAY(),0+1)))</formula>
    </cfRule>
  </conditionalFormatting>
  <conditionalFormatting sqref="A111:A1048576 A1:A5 A7:A12 A15:A109">
    <cfRule type="duplicateValues" dxfId="39" priority="46"/>
  </conditionalFormatting>
  <conditionalFormatting sqref="A15:A1048576 A1:A5 A7:A12">
    <cfRule type="duplicateValues" dxfId="38" priority="10"/>
  </conditionalFormatting>
  <conditionalFormatting sqref="A110">
    <cfRule type="duplicateValues" dxfId="37" priority="47"/>
  </conditionalFormatting>
  <conditionalFormatting sqref="O13:P14 R13:R14">
    <cfRule type="timePeriod" dxfId="36" priority="9" timePeriod="nextMonth">
      <formula>AND(MONTH(O13)=MONTH(EDATE(TODAY(),0+1)),YEAR(O13)=YEAR(EDATE(TODAY(),0+1)))</formula>
    </cfRule>
  </conditionalFormatting>
  <conditionalFormatting sqref="S13:S14">
    <cfRule type="timePeriod" dxfId="35" priority="8" timePeriod="nextMonth">
      <formula>AND(MONTH(S13)=MONTH(EDATE(TODAY(),0+1)),YEAR(S13)=YEAR(EDATE(TODAY(),0+1)))</formula>
    </cfRule>
  </conditionalFormatting>
  <conditionalFormatting sqref="A13:A14">
    <cfRule type="duplicateValues" dxfId="34" priority="48"/>
  </conditionalFormatting>
  <conditionalFormatting sqref="R6">
    <cfRule type="timePeriod" dxfId="33" priority="6" timePeriod="nextMonth">
      <formula>AND(MONTH(R6)=MONTH(EDATE(TODAY(),0+1)),YEAR(R6)=YEAR(EDATE(TODAY(),0+1)))</formula>
    </cfRule>
  </conditionalFormatting>
  <conditionalFormatting sqref="A6">
    <cfRule type="duplicateValues" dxfId="32" priority="7"/>
  </conditionalFormatting>
  <conditionalFormatting sqref="A6">
    <cfRule type="duplicateValues" dxfId="31" priority="5"/>
  </conditionalFormatting>
  <conditionalFormatting sqref="A1:A1048576">
    <cfRule type="duplicateValues" dxfId="30" priority="4"/>
  </conditionalFormatting>
  <conditionalFormatting sqref="B192">
    <cfRule type="duplicateValues" dxfId="29" priority="3"/>
  </conditionalFormatting>
  <conditionalFormatting sqref="B192">
    <cfRule type="duplicateValues" dxfId="28" priority="2"/>
  </conditionalFormatting>
  <conditionalFormatting sqref="B192">
    <cfRule type="duplicateValues" dxfId="27" priority="1"/>
  </conditionalFormatting>
  <printOptions horizontalCentered="1"/>
  <pageMargins left="0.19685039370078741" right="0.11811023622047245" top="0.55118110236220474" bottom="0.39370078740157483" header="0.19685039370078741" footer="0.19685039370078741"/>
  <pageSetup paperSize="9" scale="48" orientation="landscape" r:id="rId1"/>
  <headerFooter>
    <oddHeader>&amp;L&amp;G&amp;C&amp;"-,Bold"&amp;14ADC Equipment Maintenance / Calibration Masterlist</oddHeader>
    <oddFooter>&amp;L&amp;8Prepared By (Name/Sign):  ________________________________
Date: ________________________________&amp;C&amp;8Page &amp;P of &amp;N
NOTE * S/N# must not be changed at all times.&amp;R&amp;8WPPL Approval by (Sign/ Date): _________________________
Esther Hau</oddFooter>
  </headerFooter>
  <rowBreaks count="6" manualBreakCount="6">
    <brk id="21" max="19" man="1"/>
    <brk id="35" max="16383" man="1"/>
    <brk id="80" max="19" man="1"/>
    <brk id="122" max="19" man="1"/>
    <brk id="139" max="19" man="1"/>
    <brk id="180" max="19" man="1"/>
  </rowBreaks>
  <customProperties>
    <customPr name="_pios_id" r:id="rId2"/>
  </customProperties>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CF6B2-E5B1-436D-A629-CC8F35F754B7}">
  <dimension ref="A1:T66"/>
  <sheetViews>
    <sheetView view="pageBreakPreview" zoomScaleNormal="100" zoomScaleSheetLayoutView="100" workbookViewId="0">
      <selection activeCell="B195" sqref="B195"/>
    </sheetView>
  </sheetViews>
  <sheetFormatPr defaultColWidth="9.140625" defaultRowHeight="12.75" x14ac:dyDescent="0.25"/>
  <cols>
    <col min="1" max="1" width="9.85546875" style="482" customWidth="1"/>
    <col min="2" max="2" width="8" style="483" hidden="1" customWidth="1"/>
    <col min="3" max="3" width="10.7109375" style="483" hidden="1" customWidth="1"/>
    <col min="4" max="4" width="9.140625" style="483" customWidth="1"/>
    <col min="5" max="5" width="29.140625" style="484" customWidth="1"/>
    <col min="6" max="6" width="25.85546875" style="378" customWidth="1"/>
    <col min="7" max="7" width="16.7109375" style="378" hidden="1" customWidth="1"/>
    <col min="8" max="8" width="17.42578125" style="378" customWidth="1"/>
    <col min="9" max="9" width="8.5703125" style="378" hidden="1" customWidth="1"/>
    <col min="10" max="10" width="11.42578125" style="378" hidden="1" customWidth="1"/>
    <col min="11" max="11" width="15.7109375" style="485" customWidth="1"/>
    <col min="12" max="12" width="22.85546875" style="485" customWidth="1"/>
    <col min="13" max="13" width="12.140625" style="486" customWidth="1"/>
    <col min="14" max="14" width="12.140625" style="378" customWidth="1"/>
    <col min="15" max="16" width="12.140625" style="487" customWidth="1"/>
    <col min="17" max="17" width="12.140625" style="378" customWidth="1"/>
    <col min="18" max="19" width="12.140625" style="487" customWidth="1"/>
    <col min="20" max="20" width="25.140625" style="378" customWidth="1"/>
    <col min="21" max="16384" width="9.140625" style="378"/>
  </cols>
  <sheetData>
    <row r="1" spans="1:20" ht="34.5" customHeight="1" thickTop="1" thickBot="1" x14ac:dyDescent="0.3">
      <c r="A1" s="780" t="s">
        <v>2314</v>
      </c>
      <c r="B1" s="781"/>
      <c r="C1" s="781"/>
      <c r="D1" s="781"/>
      <c r="E1" s="781"/>
      <c r="F1" s="781"/>
      <c r="G1" s="781"/>
      <c r="H1" s="781"/>
      <c r="I1" s="781"/>
      <c r="J1" s="781"/>
      <c r="K1" s="781"/>
      <c r="L1" s="794" t="s">
        <v>2305</v>
      </c>
      <c r="M1" s="794"/>
      <c r="N1" s="794"/>
      <c r="O1" s="794"/>
      <c r="P1" s="794"/>
      <c r="Q1" s="630" t="s">
        <v>2354</v>
      </c>
      <c r="R1" s="907">
        <f>R4</f>
        <v>43895</v>
      </c>
      <c r="S1" s="799"/>
      <c r="T1" s="464"/>
    </row>
    <row r="2" spans="1:20" ht="59.25" customHeight="1" thickTop="1" x14ac:dyDescent="0.25">
      <c r="A2" s="465" t="s">
        <v>1061</v>
      </c>
      <c r="B2" s="466" t="s">
        <v>1062</v>
      </c>
      <c r="C2" s="466" t="s">
        <v>1063</v>
      </c>
      <c r="D2" s="466" t="s">
        <v>1064</v>
      </c>
      <c r="E2" s="467" t="s">
        <v>1065</v>
      </c>
      <c r="F2" s="331" t="s">
        <v>1066</v>
      </c>
      <c r="G2" s="332" t="s">
        <v>1067</v>
      </c>
      <c r="H2" s="468" t="s">
        <v>290</v>
      </c>
      <c r="I2" s="468" t="s">
        <v>1068</v>
      </c>
      <c r="J2" s="332" t="s">
        <v>1069</v>
      </c>
      <c r="K2" s="332" t="s">
        <v>1070</v>
      </c>
      <c r="L2" s="332" t="s">
        <v>1071</v>
      </c>
      <c r="M2" s="331" t="s">
        <v>1072</v>
      </c>
      <c r="N2" s="316" t="s">
        <v>1073</v>
      </c>
      <c r="O2" s="333" t="s">
        <v>1074</v>
      </c>
      <c r="P2" s="333" t="s">
        <v>1075</v>
      </c>
      <c r="Q2" s="521" t="s">
        <v>1076</v>
      </c>
      <c r="R2" s="334" t="s">
        <v>1077</v>
      </c>
      <c r="S2" s="334" t="s">
        <v>1078</v>
      </c>
      <c r="T2" s="469" t="s">
        <v>1079</v>
      </c>
    </row>
    <row r="3" spans="1:20" ht="24" customHeight="1" x14ac:dyDescent="0.25">
      <c r="A3" s="847" t="s">
        <v>1691</v>
      </c>
      <c r="B3" s="847"/>
      <c r="C3" s="847"/>
      <c r="D3" s="847"/>
      <c r="E3" s="847"/>
      <c r="F3" s="847"/>
      <c r="G3" s="847"/>
      <c r="H3" s="847"/>
      <c r="I3" s="847"/>
      <c r="J3" s="847"/>
      <c r="K3" s="847"/>
      <c r="L3" s="847"/>
      <c r="M3" s="847"/>
      <c r="N3" s="847"/>
      <c r="O3" s="847"/>
      <c r="P3" s="847"/>
      <c r="Q3" s="847"/>
      <c r="R3" s="847"/>
      <c r="S3" s="847"/>
      <c r="T3" s="847"/>
    </row>
    <row r="4" spans="1:20" s="471" customFormat="1" ht="60" customHeight="1" x14ac:dyDescent="0.25">
      <c r="A4" s="412">
        <v>101</v>
      </c>
      <c r="B4" s="522">
        <v>1000753</v>
      </c>
      <c r="C4" s="522" t="s">
        <v>1080</v>
      </c>
      <c r="D4" s="522" t="s">
        <v>1081</v>
      </c>
      <c r="E4" s="414" t="s">
        <v>1082</v>
      </c>
      <c r="F4" s="532" t="s">
        <v>1083</v>
      </c>
      <c r="G4" s="908" t="s">
        <v>1084</v>
      </c>
      <c r="H4" s="470" t="s">
        <v>1085</v>
      </c>
      <c r="I4" s="428" t="s">
        <v>835</v>
      </c>
      <c r="J4" s="428" t="s">
        <v>1086</v>
      </c>
      <c r="K4" s="909" t="s">
        <v>1087</v>
      </c>
      <c r="L4" s="901" t="s">
        <v>2355</v>
      </c>
      <c r="M4" s="910" t="s">
        <v>1088</v>
      </c>
      <c r="N4" s="911" t="s">
        <v>1089</v>
      </c>
      <c r="O4" s="473">
        <v>43705</v>
      </c>
      <c r="P4" s="631">
        <f>O4+365</f>
        <v>44070</v>
      </c>
      <c r="Q4" s="912" t="s">
        <v>1090</v>
      </c>
      <c r="R4" s="474">
        <v>43895</v>
      </c>
      <c r="S4" s="632">
        <f>R4+365</f>
        <v>44260</v>
      </c>
      <c r="T4" s="335"/>
    </row>
    <row r="5" spans="1:20" ht="60" customHeight="1" x14ac:dyDescent="0.25">
      <c r="A5" s="394">
        <v>102</v>
      </c>
      <c r="B5" s="418">
        <v>1000753</v>
      </c>
      <c r="C5" s="377" t="s">
        <v>1080</v>
      </c>
      <c r="D5" s="418" t="s">
        <v>1081</v>
      </c>
      <c r="E5" s="380" t="s">
        <v>1091</v>
      </c>
      <c r="F5" s="524" t="s">
        <v>1092</v>
      </c>
      <c r="G5" s="876"/>
      <c r="H5" s="472" t="s">
        <v>1093</v>
      </c>
      <c r="I5" s="396" t="s">
        <v>835</v>
      </c>
      <c r="J5" s="396" t="s">
        <v>1086</v>
      </c>
      <c r="K5" s="852"/>
      <c r="L5" s="902"/>
      <c r="M5" s="855"/>
      <c r="N5" s="905"/>
      <c r="O5" s="633">
        <v>43705</v>
      </c>
      <c r="P5" s="634">
        <f>O5+365</f>
        <v>44070</v>
      </c>
      <c r="Q5" s="899"/>
      <c r="R5" s="475">
        <v>43895</v>
      </c>
      <c r="S5" s="632">
        <f>R5+365</f>
        <v>44260</v>
      </c>
      <c r="T5" s="385"/>
    </row>
    <row r="6" spans="1:20" s="471" customFormat="1" ht="60" customHeight="1" x14ac:dyDescent="0.25">
      <c r="A6" s="412">
        <v>111</v>
      </c>
      <c r="B6" s="522">
        <v>1000938</v>
      </c>
      <c r="C6" s="522" t="s">
        <v>1873</v>
      </c>
      <c r="D6" s="522" t="s">
        <v>1874</v>
      </c>
      <c r="E6" s="414" t="s">
        <v>1875</v>
      </c>
      <c r="F6" s="532" t="s">
        <v>1083</v>
      </c>
      <c r="G6" s="876"/>
      <c r="H6" s="470" t="s">
        <v>1085</v>
      </c>
      <c r="I6" s="428" t="s">
        <v>835</v>
      </c>
      <c r="J6" s="428" t="s">
        <v>1086</v>
      </c>
      <c r="K6" s="523" t="s">
        <v>1877</v>
      </c>
      <c r="L6" s="901" t="s">
        <v>2315</v>
      </c>
      <c r="M6" s="855"/>
      <c r="N6" s="905"/>
      <c r="O6" s="473" t="s">
        <v>1105</v>
      </c>
      <c r="P6" s="473">
        <v>44070</v>
      </c>
      <c r="Q6" s="899"/>
      <c r="R6" s="474" t="s">
        <v>1105</v>
      </c>
      <c r="S6" s="474">
        <v>43927</v>
      </c>
      <c r="T6" s="429" t="s">
        <v>1879</v>
      </c>
    </row>
    <row r="7" spans="1:20" ht="60" customHeight="1" x14ac:dyDescent="0.25">
      <c r="A7" s="394">
        <v>112</v>
      </c>
      <c r="B7" s="522">
        <v>1000938</v>
      </c>
      <c r="C7" s="377" t="s">
        <v>1873</v>
      </c>
      <c r="D7" s="418" t="s">
        <v>1874</v>
      </c>
      <c r="E7" s="380" t="s">
        <v>1876</v>
      </c>
      <c r="F7" s="524" t="s">
        <v>1092</v>
      </c>
      <c r="G7" s="903"/>
      <c r="H7" s="472" t="s">
        <v>1093</v>
      </c>
      <c r="I7" s="396" t="s">
        <v>835</v>
      </c>
      <c r="J7" s="396" t="s">
        <v>1086</v>
      </c>
      <c r="K7" s="523" t="s">
        <v>1878</v>
      </c>
      <c r="L7" s="902"/>
      <c r="M7" s="855"/>
      <c r="N7" s="906"/>
      <c r="O7" s="473" t="s">
        <v>1105</v>
      </c>
      <c r="P7" s="473">
        <v>44070</v>
      </c>
      <c r="Q7" s="864"/>
      <c r="R7" s="475" t="s">
        <v>1105</v>
      </c>
      <c r="S7" s="475">
        <v>43927</v>
      </c>
      <c r="T7" s="429" t="s">
        <v>1879</v>
      </c>
    </row>
    <row r="8" spans="1:20" ht="60" customHeight="1" x14ac:dyDescent="0.25">
      <c r="A8" s="394">
        <v>103</v>
      </c>
      <c r="B8" s="418">
        <v>1000753</v>
      </c>
      <c r="C8" s="377" t="s">
        <v>1080</v>
      </c>
      <c r="D8" s="418" t="s">
        <v>1081</v>
      </c>
      <c r="E8" s="380" t="s">
        <v>1094</v>
      </c>
      <c r="F8" s="524" t="s">
        <v>1095</v>
      </c>
      <c r="G8" s="875" t="s">
        <v>2316</v>
      </c>
      <c r="H8" s="875" t="s">
        <v>1096</v>
      </c>
      <c r="I8" s="396" t="s">
        <v>835</v>
      </c>
      <c r="J8" s="396" t="s">
        <v>1086</v>
      </c>
      <c r="K8" s="852" t="s">
        <v>1097</v>
      </c>
      <c r="L8" s="831" t="s">
        <v>2317</v>
      </c>
      <c r="M8" s="855"/>
      <c r="N8" s="904" t="s">
        <v>902</v>
      </c>
      <c r="O8" s="634">
        <v>43714</v>
      </c>
      <c r="P8" s="634">
        <f t="shared" ref="P8:P11" si="0">O8+365</f>
        <v>44079</v>
      </c>
      <c r="Q8" s="863" t="s">
        <v>902</v>
      </c>
      <c r="R8" s="475">
        <v>43729</v>
      </c>
      <c r="S8" s="632">
        <f>R8+365</f>
        <v>44094</v>
      </c>
      <c r="T8" s="336" t="s">
        <v>1098</v>
      </c>
    </row>
    <row r="9" spans="1:20" ht="60" x14ac:dyDescent="0.25">
      <c r="A9" s="394">
        <v>104</v>
      </c>
      <c r="B9" s="418">
        <v>1000753</v>
      </c>
      <c r="C9" s="377" t="s">
        <v>1080</v>
      </c>
      <c r="D9" s="418" t="s">
        <v>1081</v>
      </c>
      <c r="E9" s="380" t="s">
        <v>1099</v>
      </c>
      <c r="F9" s="524" t="s">
        <v>1100</v>
      </c>
      <c r="G9" s="876"/>
      <c r="H9" s="876"/>
      <c r="I9" s="396" t="s">
        <v>835</v>
      </c>
      <c r="J9" s="396" t="s">
        <v>1086</v>
      </c>
      <c r="K9" s="852"/>
      <c r="L9" s="815"/>
      <c r="M9" s="855"/>
      <c r="N9" s="905"/>
      <c r="O9" s="634">
        <v>43714</v>
      </c>
      <c r="P9" s="634">
        <f t="shared" si="0"/>
        <v>44079</v>
      </c>
      <c r="Q9" s="899"/>
      <c r="R9" s="475">
        <v>43729</v>
      </c>
      <c r="S9" s="632">
        <f>R9+365</f>
        <v>44094</v>
      </c>
      <c r="T9" s="524" t="s">
        <v>1101</v>
      </c>
    </row>
    <row r="10" spans="1:20" ht="60" x14ac:dyDescent="0.25">
      <c r="A10" s="394">
        <v>105</v>
      </c>
      <c r="B10" s="418">
        <v>1000753</v>
      </c>
      <c r="C10" s="377" t="s">
        <v>1080</v>
      </c>
      <c r="D10" s="418" t="s">
        <v>1081</v>
      </c>
      <c r="E10" s="380" t="s">
        <v>1102</v>
      </c>
      <c r="F10" s="524" t="s">
        <v>1095</v>
      </c>
      <c r="G10" s="876"/>
      <c r="H10" s="876"/>
      <c r="I10" s="396" t="s">
        <v>835</v>
      </c>
      <c r="J10" s="396" t="s">
        <v>1086</v>
      </c>
      <c r="K10" s="337" t="s">
        <v>1103</v>
      </c>
      <c r="L10" s="815"/>
      <c r="M10" s="855"/>
      <c r="N10" s="905"/>
      <c r="O10" s="634">
        <v>43714</v>
      </c>
      <c r="P10" s="634">
        <f t="shared" si="0"/>
        <v>44079</v>
      </c>
      <c r="Q10" s="899"/>
      <c r="R10" s="632">
        <v>43743</v>
      </c>
      <c r="S10" s="632">
        <f>R10+365</f>
        <v>44108</v>
      </c>
      <c r="T10" s="524" t="s">
        <v>1104</v>
      </c>
    </row>
    <row r="11" spans="1:20" ht="60" x14ac:dyDescent="0.25">
      <c r="A11" s="394">
        <v>107</v>
      </c>
      <c r="B11" s="418" t="s">
        <v>1105</v>
      </c>
      <c r="C11" s="418" t="s">
        <v>1105</v>
      </c>
      <c r="D11" s="418" t="s">
        <v>1106</v>
      </c>
      <c r="E11" s="380" t="s">
        <v>1107</v>
      </c>
      <c r="F11" s="524" t="s">
        <v>1100</v>
      </c>
      <c r="G11" s="876"/>
      <c r="H11" s="876"/>
      <c r="I11" s="396" t="s">
        <v>835</v>
      </c>
      <c r="J11" s="396" t="s">
        <v>1086</v>
      </c>
      <c r="K11" s="336" t="s">
        <v>1108</v>
      </c>
      <c r="L11" s="815"/>
      <c r="M11" s="855"/>
      <c r="N11" s="905"/>
      <c r="O11" s="634">
        <v>43714</v>
      </c>
      <c r="P11" s="634">
        <f t="shared" si="0"/>
        <v>44079</v>
      </c>
      <c r="Q11" s="899"/>
      <c r="R11" s="632">
        <v>43743</v>
      </c>
      <c r="S11" s="632">
        <f>R11+365</f>
        <v>44108</v>
      </c>
      <c r="T11" s="524" t="s">
        <v>1109</v>
      </c>
    </row>
    <row r="12" spans="1:20" ht="60" x14ac:dyDescent="0.25">
      <c r="A12" s="394">
        <v>113</v>
      </c>
      <c r="B12" s="528">
        <v>1000752</v>
      </c>
      <c r="C12" s="528" t="s">
        <v>1080</v>
      </c>
      <c r="D12" s="524" t="s">
        <v>1717</v>
      </c>
      <c r="E12" s="403" t="s">
        <v>2356</v>
      </c>
      <c r="F12" s="524" t="s">
        <v>1741</v>
      </c>
      <c r="G12" s="876"/>
      <c r="H12" s="876"/>
      <c r="I12" s="396" t="s">
        <v>835</v>
      </c>
      <c r="J12" s="396" t="s">
        <v>1086</v>
      </c>
      <c r="K12" s="848" t="s">
        <v>2318</v>
      </c>
      <c r="L12" s="815" t="s">
        <v>2319</v>
      </c>
      <c r="M12" s="855"/>
      <c r="N12" s="905"/>
      <c r="O12" s="634">
        <v>42926</v>
      </c>
      <c r="P12" s="476" t="s">
        <v>1105</v>
      </c>
      <c r="Q12" s="899"/>
      <c r="R12" s="324">
        <v>43525</v>
      </c>
      <c r="S12" s="635" t="s">
        <v>1105</v>
      </c>
      <c r="T12" s="524" t="s">
        <v>1743</v>
      </c>
    </row>
    <row r="13" spans="1:20" ht="60" x14ac:dyDescent="0.25">
      <c r="A13" s="394">
        <v>114</v>
      </c>
      <c r="B13" s="528">
        <v>1000752</v>
      </c>
      <c r="C13" s="528" t="s">
        <v>1080</v>
      </c>
      <c r="D13" s="524" t="s">
        <v>1717</v>
      </c>
      <c r="E13" s="380" t="s">
        <v>1880</v>
      </c>
      <c r="F13" s="524" t="s">
        <v>1741</v>
      </c>
      <c r="G13" s="876"/>
      <c r="H13" s="876"/>
      <c r="I13" s="396" t="s">
        <v>835</v>
      </c>
      <c r="J13" s="396" t="s">
        <v>1086</v>
      </c>
      <c r="K13" s="775"/>
      <c r="L13" s="815"/>
      <c r="M13" s="855"/>
      <c r="N13" s="905"/>
      <c r="O13" s="634">
        <v>42926</v>
      </c>
      <c r="P13" s="476" t="s">
        <v>1105</v>
      </c>
      <c r="Q13" s="899"/>
      <c r="R13" s="324">
        <v>43525</v>
      </c>
      <c r="S13" s="635" t="s">
        <v>1105</v>
      </c>
      <c r="T13" s="336" t="s">
        <v>1742</v>
      </c>
    </row>
    <row r="14" spans="1:20" ht="60" x14ac:dyDescent="0.25">
      <c r="A14" s="394">
        <v>115</v>
      </c>
      <c r="B14" s="528">
        <v>1000752</v>
      </c>
      <c r="C14" s="528" t="s">
        <v>1080</v>
      </c>
      <c r="D14" s="524" t="s">
        <v>1717</v>
      </c>
      <c r="E14" s="380" t="s">
        <v>1881</v>
      </c>
      <c r="F14" s="524" t="s">
        <v>1741</v>
      </c>
      <c r="G14" s="903"/>
      <c r="H14" s="903"/>
      <c r="I14" s="396" t="s">
        <v>835</v>
      </c>
      <c r="J14" s="396" t="s">
        <v>1086</v>
      </c>
      <c r="K14" s="767"/>
      <c r="L14" s="816"/>
      <c r="M14" s="855"/>
      <c r="N14" s="905"/>
      <c r="O14" s="634">
        <v>42926</v>
      </c>
      <c r="P14" s="476" t="s">
        <v>1105</v>
      </c>
      <c r="Q14" s="864"/>
      <c r="R14" s="324">
        <v>43525</v>
      </c>
      <c r="S14" s="635" t="s">
        <v>1105</v>
      </c>
      <c r="T14" s="524" t="s">
        <v>1744</v>
      </c>
    </row>
    <row r="15" spans="1:20" ht="24" x14ac:dyDescent="0.25">
      <c r="A15" s="394">
        <v>108</v>
      </c>
      <c r="B15" s="524">
        <v>1000753</v>
      </c>
      <c r="C15" s="524" t="s">
        <v>1080</v>
      </c>
      <c r="D15" s="524" t="s">
        <v>1081</v>
      </c>
      <c r="E15" s="477" t="s">
        <v>1110</v>
      </c>
      <c r="F15" s="385" t="s">
        <v>1111</v>
      </c>
      <c r="G15" s="765" t="s">
        <v>1112</v>
      </c>
      <c r="H15" s="385" t="s">
        <v>1113</v>
      </c>
      <c r="I15" s="528" t="s">
        <v>835</v>
      </c>
      <c r="J15" s="528" t="s">
        <v>1086</v>
      </c>
      <c r="K15" s="852" t="s">
        <v>1105</v>
      </c>
      <c r="L15" s="815" t="s">
        <v>2320</v>
      </c>
      <c r="M15" s="855"/>
      <c r="N15" s="905"/>
      <c r="O15" s="634">
        <v>43714</v>
      </c>
      <c r="P15" s="636">
        <f t="shared" ref="P15:P17" si="1">O15+365</f>
        <v>44079</v>
      </c>
      <c r="Q15" s="900" t="s">
        <v>1105</v>
      </c>
      <c r="R15" s="900"/>
      <c r="S15" s="900"/>
      <c r="T15" s="846"/>
    </row>
    <row r="16" spans="1:20" ht="24" x14ac:dyDescent="0.25">
      <c r="A16" s="394">
        <v>109</v>
      </c>
      <c r="B16" s="524">
        <v>1000753</v>
      </c>
      <c r="C16" s="524" t="s">
        <v>1080</v>
      </c>
      <c r="D16" s="524" t="s">
        <v>1081</v>
      </c>
      <c r="E16" s="403" t="s">
        <v>1114</v>
      </c>
      <c r="F16" s="385" t="s">
        <v>1115</v>
      </c>
      <c r="G16" s="765"/>
      <c r="H16" s="385" t="s">
        <v>1116</v>
      </c>
      <c r="I16" s="528" t="s">
        <v>835</v>
      </c>
      <c r="J16" s="528" t="s">
        <v>1086</v>
      </c>
      <c r="K16" s="852"/>
      <c r="L16" s="815"/>
      <c r="M16" s="855"/>
      <c r="N16" s="905"/>
      <c r="O16" s="634">
        <v>43714</v>
      </c>
      <c r="P16" s="636">
        <f t="shared" si="1"/>
        <v>44079</v>
      </c>
      <c r="Q16" s="900"/>
      <c r="R16" s="900"/>
      <c r="S16" s="900"/>
      <c r="T16" s="846"/>
    </row>
    <row r="17" spans="1:20" ht="24" x14ac:dyDescent="0.25">
      <c r="A17" s="394">
        <v>110</v>
      </c>
      <c r="B17" s="524">
        <v>1000753</v>
      </c>
      <c r="C17" s="524" t="s">
        <v>1080</v>
      </c>
      <c r="D17" s="524" t="s">
        <v>1081</v>
      </c>
      <c r="E17" s="403" t="s">
        <v>1117</v>
      </c>
      <c r="F17" s="396" t="s">
        <v>1118</v>
      </c>
      <c r="G17" s="765"/>
      <c r="H17" s="396" t="s">
        <v>1119</v>
      </c>
      <c r="I17" s="528" t="s">
        <v>835</v>
      </c>
      <c r="J17" s="528" t="s">
        <v>1086</v>
      </c>
      <c r="K17" s="852"/>
      <c r="L17" s="816"/>
      <c r="M17" s="778"/>
      <c r="N17" s="906"/>
      <c r="O17" s="634">
        <v>43714</v>
      </c>
      <c r="P17" s="636">
        <f t="shared" si="1"/>
        <v>44079</v>
      </c>
      <c r="Q17" s="900"/>
      <c r="R17" s="900"/>
      <c r="S17" s="900"/>
      <c r="T17" s="846"/>
    </row>
    <row r="18" spans="1:20" ht="132.75" thickBot="1" x14ac:dyDescent="0.3">
      <c r="A18" s="398">
        <v>106</v>
      </c>
      <c r="B18" s="399" t="s">
        <v>1105</v>
      </c>
      <c r="C18" s="399" t="s">
        <v>1105</v>
      </c>
      <c r="D18" s="399" t="s">
        <v>1105</v>
      </c>
      <c r="E18" s="478">
        <v>90100084</v>
      </c>
      <c r="F18" s="338" t="s">
        <v>1120</v>
      </c>
      <c r="G18" s="479" t="s">
        <v>1121</v>
      </c>
      <c r="H18" s="479" t="s">
        <v>1122</v>
      </c>
      <c r="I18" s="479" t="s">
        <v>835</v>
      </c>
      <c r="J18" s="479" t="s">
        <v>1086</v>
      </c>
      <c r="K18" s="339" t="s">
        <v>1123</v>
      </c>
      <c r="L18" s="340" t="s">
        <v>1105</v>
      </c>
      <c r="M18" s="341" t="s">
        <v>1124</v>
      </c>
      <c r="N18" s="897" t="s">
        <v>1105</v>
      </c>
      <c r="O18" s="897"/>
      <c r="P18" s="897"/>
      <c r="Q18" s="898" t="s">
        <v>1105</v>
      </c>
      <c r="R18" s="898"/>
      <c r="S18" s="898"/>
      <c r="T18" s="221"/>
    </row>
    <row r="19" spans="1:20" ht="24" customHeight="1" x14ac:dyDescent="0.25">
      <c r="A19" s="887" t="s">
        <v>1882</v>
      </c>
      <c r="B19" s="887"/>
      <c r="C19" s="887"/>
      <c r="D19" s="887"/>
      <c r="E19" s="887"/>
      <c r="F19" s="887"/>
      <c r="G19" s="887"/>
      <c r="H19" s="887"/>
      <c r="I19" s="887"/>
      <c r="J19" s="887"/>
      <c r="K19" s="887"/>
      <c r="L19" s="887"/>
      <c r="M19" s="381"/>
      <c r="N19" s="381"/>
      <c r="O19" s="547"/>
      <c r="P19" s="547"/>
      <c r="Q19" s="381"/>
      <c r="R19" s="538"/>
      <c r="S19" s="538"/>
      <c r="T19" s="379"/>
    </row>
    <row r="20" spans="1:20" ht="23.25" customHeight="1" x14ac:dyDescent="0.25">
      <c r="A20" s="412">
        <v>201</v>
      </c>
      <c r="B20" s="532" t="s">
        <v>1105</v>
      </c>
      <c r="C20" s="532" t="s">
        <v>1105</v>
      </c>
      <c r="D20" s="532" t="s">
        <v>1105</v>
      </c>
      <c r="E20" s="413" t="s">
        <v>1883</v>
      </c>
      <c r="F20" s="756" t="s">
        <v>1884</v>
      </c>
      <c r="G20" s="532" t="s">
        <v>1885</v>
      </c>
      <c r="H20" s="527" t="s">
        <v>1886</v>
      </c>
      <c r="I20" s="527" t="s">
        <v>835</v>
      </c>
      <c r="J20" s="527" t="s">
        <v>1086</v>
      </c>
      <c r="K20" s="888" t="s">
        <v>1105</v>
      </c>
      <c r="L20" s="888" t="s">
        <v>1105</v>
      </c>
      <c r="M20" s="406"/>
      <c r="N20" s="383"/>
      <c r="O20" s="404"/>
      <c r="P20" s="405"/>
      <c r="Q20" s="383"/>
      <c r="R20" s="404"/>
      <c r="S20" s="405"/>
      <c r="T20" s="400"/>
    </row>
    <row r="21" spans="1:20" ht="23.25" customHeight="1" x14ac:dyDescent="0.25">
      <c r="A21" s="394">
        <v>202</v>
      </c>
      <c r="B21" s="524">
        <v>1000748</v>
      </c>
      <c r="C21" s="401" t="s">
        <v>1887</v>
      </c>
      <c r="D21" s="524" t="s">
        <v>1888</v>
      </c>
      <c r="E21" s="380" t="s">
        <v>1889</v>
      </c>
      <c r="F21" s="779"/>
      <c r="G21" s="765" t="s">
        <v>1890</v>
      </c>
      <c r="H21" s="528" t="s">
        <v>1891</v>
      </c>
      <c r="I21" s="528" t="s">
        <v>835</v>
      </c>
      <c r="J21" s="528" t="s">
        <v>1086</v>
      </c>
      <c r="K21" s="825"/>
      <c r="L21" s="825"/>
      <c r="M21" s="406"/>
      <c r="N21" s="383"/>
      <c r="O21" s="404"/>
      <c r="P21" s="405"/>
      <c r="Q21" s="383"/>
      <c r="R21" s="404"/>
      <c r="S21" s="405"/>
      <c r="T21" s="400"/>
    </row>
    <row r="22" spans="1:20" ht="28.5" customHeight="1" x14ac:dyDescent="0.25">
      <c r="A22" s="394">
        <v>203</v>
      </c>
      <c r="B22" s="524">
        <v>1000748</v>
      </c>
      <c r="C22" s="401" t="s">
        <v>1887</v>
      </c>
      <c r="D22" s="524" t="s">
        <v>1888</v>
      </c>
      <c r="E22" s="380" t="s">
        <v>1892</v>
      </c>
      <c r="F22" s="765" t="s">
        <v>1893</v>
      </c>
      <c r="G22" s="896"/>
      <c r="H22" s="779" t="s">
        <v>1894</v>
      </c>
      <c r="I22" s="528" t="s">
        <v>835</v>
      </c>
      <c r="J22" s="528" t="s">
        <v>1086</v>
      </c>
      <c r="K22" s="825"/>
      <c r="L22" s="846" t="s">
        <v>1895</v>
      </c>
      <c r="M22" s="406"/>
      <c r="N22" s="383"/>
      <c r="O22" s="404"/>
      <c r="P22" s="405"/>
      <c r="Q22" s="383"/>
      <c r="R22" s="404"/>
      <c r="S22" s="405"/>
      <c r="T22" s="400"/>
    </row>
    <row r="23" spans="1:20" ht="28.5" customHeight="1" x14ac:dyDescent="0.25">
      <c r="A23" s="394">
        <v>204</v>
      </c>
      <c r="B23" s="524">
        <v>1000748</v>
      </c>
      <c r="C23" s="401" t="s">
        <v>1887</v>
      </c>
      <c r="D23" s="524" t="s">
        <v>1888</v>
      </c>
      <c r="E23" s="380" t="s">
        <v>1896</v>
      </c>
      <c r="F23" s="765"/>
      <c r="G23" s="896"/>
      <c r="H23" s="779"/>
      <c r="I23" s="528" t="s">
        <v>835</v>
      </c>
      <c r="J23" s="528" t="s">
        <v>1086</v>
      </c>
      <c r="K23" s="825"/>
      <c r="L23" s="846"/>
      <c r="M23" s="406"/>
      <c r="N23" s="383"/>
      <c r="O23" s="404"/>
      <c r="P23" s="405"/>
      <c r="Q23" s="383"/>
      <c r="R23" s="404"/>
      <c r="S23" s="405"/>
      <c r="T23" s="400"/>
    </row>
    <row r="24" spans="1:20" ht="23.25" customHeight="1" x14ac:dyDescent="0.25">
      <c r="A24" s="394">
        <v>207</v>
      </c>
      <c r="B24" s="524">
        <v>1000753</v>
      </c>
      <c r="C24" s="524" t="s">
        <v>1080</v>
      </c>
      <c r="D24" s="524" t="s">
        <v>1081</v>
      </c>
      <c r="E24" s="403" t="s">
        <v>1897</v>
      </c>
      <c r="F24" s="524" t="s">
        <v>1893</v>
      </c>
      <c r="G24" s="524" t="s">
        <v>1898</v>
      </c>
      <c r="H24" s="528" t="s">
        <v>1899</v>
      </c>
      <c r="I24" s="528" t="s">
        <v>835</v>
      </c>
      <c r="J24" s="528" t="s">
        <v>1086</v>
      </c>
      <c r="K24" s="825"/>
      <c r="L24" s="416" t="s">
        <v>1900</v>
      </c>
      <c r="M24" s="406"/>
      <c r="N24" s="383"/>
      <c r="O24" s="404"/>
      <c r="P24" s="405"/>
      <c r="Q24" s="383"/>
      <c r="R24" s="404"/>
      <c r="S24" s="405"/>
      <c r="T24" s="400"/>
    </row>
    <row r="25" spans="1:20" ht="23.25" customHeight="1" x14ac:dyDescent="0.25">
      <c r="A25" s="394">
        <v>208</v>
      </c>
      <c r="B25" s="524">
        <v>1000753</v>
      </c>
      <c r="C25" s="524" t="s">
        <v>1080</v>
      </c>
      <c r="D25" s="524" t="s">
        <v>1081</v>
      </c>
      <c r="E25" s="403" t="s">
        <v>1901</v>
      </c>
      <c r="F25" s="524" t="s">
        <v>1902</v>
      </c>
      <c r="G25" s="524" t="s">
        <v>1903</v>
      </c>
      <c r="H25" s="528" t="s">
        <v>1904</v>
      </c>
      <c r="I25" s="528" t="s">
        <v>835</v>
      </c>
      <c r="J25" s="528" t="s">
        <v>1086</v>
      </c>
      <c r="K25" s="894"/>
      <c r="L25" s="427" t="s">
        <v>1105</v>
      </c>
      <c r="M25" s="406"/>
      <c r="N25" s="383"/>
      <c r="O25" s="404"/>
      <c r="P25" s="405"/>
      <c r="Q25" s="383"/>
      <c r="R25" s="404"/>
      <c r="S25" s="405"/>
      <c r="T25" s="400"/>
    </row>
    <row r="26" spans="1:20" ht="24" customHeight="1" x14ac:dyDescent="0.25">
      <c r="A26" s="847" t="s">
        <v>1905</v>
      </c>
      <c r="B26" s="847"/>
      <c r="C26" s="847"/>
      <c r="D26" s="847"/>
      <c r="E26" s="847"/>
      <c r="F26" s="847"/>
      <c r="G26" s="847"/>
      <c r="H26" s="847"/>
      <c r="I26" s="847"/>
      <c r="J26" s="847"/>
      <c r="K26" s="847"/>
      <c r="L26" s="847"/>
      <c r="M26" s="406"/>
      <c r="N26" s="381"/>
      <c r="O26" s="547"/>
      <c r="P26" s="547"/>
      <c r="Q26" s="381"/>
      <c r="R26" s="538"/>
      <c r="S26" s="538"/>
      <c r="T26" s="379"/>
    </row>
    <row r="27" spans="1:20" ht="23.25" customHeight="1" x14ac:dyDescent="0.25">
      <c r="A27" s="394">
        <v>212</v>
      </c>
      <c r="B27" s="524" t="s">
        <v>1105</v>
      </c>
      <c r="C27" s="524" t="s">
        <v>1105</v>
      </c>
      <c r="D27" s="524" t="s">
        <v>1105</v>
      </c>
      <c r="E27" s="403" t="s">
        <v>1906</v>
      </c>
      <c r="F27" s="396" t="s">
        <v>1907</v>
      </c>
      <c r="G27" s="524" t="s">
        <v>1908</v>
      </c>
      <c r="H27" s="396" t="s">
        <v>1909</v>
      </c>
      <c r="I27" s="528" t="s">
        <v>835</v>
      </c>
      <c r="J27" s="528" t="s">
        <v>1086</v>
      </c>
      <c r="K27" s="888" t="s">
        <v>1105</v>
      </c>
      <c r="L27" s="890" t="s">
        <v>1105</v>
      </c>
      <c r="M27" s="406"/>
      <c r="N27" s="383"/>
      <c r="O27" s="404"/>
      <c r="P27" s="405"/>
      <c r="Q27" s="383"/>
      <c r="R27" s="404"/>
      <c r="S27" s="405"/>
      <c r="T27" s="400"/>
    </row>
    <row r="28" spans="1:20" ht="23.25" customHeight="1" x14ac:dyDescent="0.25">
      <c r="A28" s="394">
        <v>213</v>
      </c>
      <c r="B28" s="524" t="s">
        <v>1105</v>
      </c>
      <c r="C28" s="524" t="s">
        <v>1105</v>
      </c>
      <c r="D28" s="524" t="s">
        <v>1105</v>
      </c>
      <c r="E28" s="403" t="s">
        <v>1910</v>
      </c>
      <c r="F28" s="396" t="s">
        <v>1911</v>
      </c>
      <c r="G28" s="524" t="s">
        <v>1912</v>
      </c>
      <c r="H28" s="396" t="s">
        <v>1913</v>
      </c>
      <c r="I28" s="528" t="s">
        <v>835</v>
      </c>
      <c r="J28" s="528" t="s">
        <v>1086</v>
      </c>
      <c r="K28" s="825"/>
      <c r="L28" s="891"/>
      <c r="M28" s="406"/>
      <c r="N28" s="383"/>
      <c r="O28" s="404"/>
      <c r="P28" s="405"/>
      <c r="Q28" s="383"/>
      <c r="R28" s="404"/>
      <c r="S28" s="405"/>
      <c r="T28" s="400"/>
    </row>
    <row r="29" spans="1:20" ht="23.25" customHeight="1" x14ac:dyDescent="0.25">
      <c r="A29" s="394">
        <v>214</v>
      </c>
      <c r="B29" s="524" t="s">
        <v>1105</v>
      </c>
      <c r="C29" s="524" t="s">
        <v>1105</v>
      </c>
      <c r="D29" s="524" t="s">
        <v>1105</v>
      </c>
      <c r="E29" s="403" t="s">
        <v>1914</v>
      </c>
      <c r="F29" s="385" t="s">
        <v>1915</v>
      </c>
      <c r="G29" s="524" t="s">
        <v>1916</v>
      </c>
      <c r="H29" s="396" t="s">
        <v>1917</v>
      </c>
      <c r="I29" s="528" t="s">
        <v>835</v>
      </c>
      <c r="J29" s="528" t="s">
        <v>1086</v>
      </c>
      <c r="K29" s="825"/>
      <c r="L29" s="891"/>
      <c r="M29" s="406"/>
      <c r="N29" s="383"/>
      <c r="O29" s="404"/>
      <c r="P29" s="405"/>
      <c r="Q29" s="383"/>
      <c r="R29" s="404"/>
      <c r="S29" s="405"/>
      <c r="T29" s="400"/>
    </row>
    <row r="30" spans="1:20" ht="23.25" customHeight="1" x14ac:dyDescent="0.25">
      <c r="A30" s="394">
        <v>215</v>
      </c>
      <c r="B30" s="524" t="s">
        <v>1105</v>
      </c>
      <c r="C30" s="524" t="s">
        <v>1105</v>
      </c>
      <c r="D30" s="524" t="s">
        <v>1105</v>
      </c>
      <c r="E30" s="403" t="s">
        <v>1918</v>
      </c>
      <c r="F30" s="396" t="s">
        <v>1919</v>
      </c>
      <c r="G30" s="524" t="s">
        <v>1920</v>
      </c>
      <c r="H30" s="396" t="s">
        <v>1921</v>
      </c>
      <c r="I30" s="528" t="s">
        <v>835</v>
      </c>
      <c r="J30" s="528" t="s">
        <v>1086</v>
      </c>
      <c r="K30" s="825"/>
      <c r="L30" s="891"/>
      <c r="M30" s="406"/>
      <c r="N30" s="383"/>
      <c r="O30" s="404"/>
      <c r="P30" s="405"/>
      <c r="Q30" s="383"/>
      <c r="R30" s="404"/>
      <c r="S30" s="405"/>
      <c r="T30" s="400"/>
    </row>
    <row r="31" spans="1:20" ht="23.25" customHeight="1" x14ac:dyDescent="0.25">
      <c r="A31" s="397">
        <v>216</v>
      </c>
      <c r="B31" s="535" t="s">
        <v>1105</v>
      </c>
      <c r="C31" s="535" t="s">
        <v>1105</v>
      </c>
      <c r="D31" s="535" t="s">
        <v>1922</v>
      </c>
      <c r="E31" s="386" t="s">
        <v>1923</v>
      </c>
      <c r="F31" s="533" t="s">
        <v>1924</v>
      </c>
      <c r="G31" s="533" t="s">
        <v>1925</v>
      </c>
      <c r="H31" s="535" t="s">
        <v>1926</v>
      </c>
      <c r="I31" s="535" t="s">
        <v>835</v>
      </c>
      <c r="J31" s="535" t="s">
        <v>1086</v>
      </c>
      <c r="K31" s="894"/>
      <c r="L31" s="895"/>
      <c r="M31" s="406"/>
      <c r="N31" s="383"/>
      <c r="O31" s="404"/>
      <c r="P31" s="405"/>
      <c r="Q31" s="383"/>
      <c r="R31" s="404"/>
      <c r="S31" s="405"/>
      <c r="T31" s="400"/>
    </row>
    <row r="32" spans="1:20" ht="24" customHeight="1" x14ac:dyDescent="0.25">
      <c r="A32" s="847" t="s">
        <v>1927</v>
      </c>
      <c r="B32" s="847"/>
      <c r="C32" s="847"/>
      <c r="D32" s="847"/>
      <c r="E32" s="847"/>
      <c r="F32" s="847"/>
      <c r="G32" s="847"/>
      <c r="H32" s="847"/>
      <c r="I32" s="847"/>
      <c r="J32" s="847"/>
      <c r="K32" s="847"/>
      <c r="L32" s="847"/>
      <c r="M32" s="406"/>
      <c r="N32" s="381"/>
      <c r="O32" s="547"/>
      <c r="P32" s="547"/>
      <c r="Q32" s="381"/>
      <c r="R32" s="538"/>
      <c r="S32" s="538"/>
      <c r="T32" s="379"/>
    </row>
    <row r="33" spans="1:20" ht="23.25" customHeight="1" x14ac:dyDescent="0.25">
      <c r="A33" s="394">
        <v>225</v>
      </c>
      <c r="B33" s="524" t="s">
        <v>1125</v>
      </c>
      <c r="C33" s="524" t="s">
        <v>1928</v>
      </c>
      <c r="D33" s="524" t="s">
        <v>1929</v>
      </c>
      <c r="E33" s="403" t="s">
        <v>1930</v>
      </c>
      <c r="F33" s="524" t="s">
        <v>1931</v>
      </c>
      <c r="G33" s="765" t="s">
        <v>1932</v>
      </c>
      <c r="H33" s="765" t="s">
        <v>1933</v>
      </c>
      <c r="I33" s="528" t="s">
        <v>835</v>
      </c>
      <c r="J33" s="528" t="s">
        <v>1086</v>
      </c>
      <c r="K33" s="888" t="s">
        <v>1105</v>
      </c>
      <c r="L33" s="890" t="s">
        <v>1105</v>
      </c>
      <c r="M33" s="406"/>
      <c r="N33" s="383"/>
      <c r="O33" s="404"/>
      <c r="P33" s="405"/>
      <c r="Q33" s="383"/>
      <c r="R33" s="404"/>
      <c r="S33" s="405"/>
      <c r="T33" s="400"/>
    </row>
    <row r="34" spans="1:20" ht="23.25" customHeight="1" x14ac:dyDescent="0.25">
      <c r="A34" s="394">
        <v>226</v>
      </c>
      <c r="B34" s="524" t="s">
        <v>1125</v>
      </c>
      <c r="C34" s="524" t="s">
        <v>1928</v>
      </c>
      <c r="D34" s="524" t="s">
        <v>1929</v>
      </c>
      <c r="E34" s="403" t="s">
        <v>1934</v>
      </c>
      <c r="F34" s="524" t="s">
        <v>1935</v>
      </c>
      <c r="G34" s="896"/>
      <c r="H34" s="896"/>
      <c r="I34" s="528" t="s">
        <v>835</v>
      </c>
      <c r="J34" s="528" t="s">
        <v>1086</v>
      </c>
      <c r="K34" s="825"/>
      <c r="L34" s="891"/>
      <c r="M34" s="406"/>
      <c r="N34" s="383"/>
      <c r="O34" s="404"/>
      <c r="P34" s="405"/>
      <c r="Q34" s="383"/>
      <c r="R34" s="404"/>
      <c r="S34" s="405"/>
      <c r="T34" s="400"/>
    </row>
    <row r="35" spans="1:20" ht="23.25" customHeight="1" x14ac:dyDescent="0.25">
      <c r="A35" s="394">
        <v>219</v>
      </c>
      <c r="B35" s="528" t="s">
        <v>1105</v>
      </c>
      <c r="C35" s="524" t="s">
        <v>1105</v>
      </c>
      <c r="D35" s="528" t="s">
        <v>1936</v>
      </c>
      <c r="E35" s="380" t="s">
        <v>1937</v>
      </c>
      <c r="F35" s="524" t="s">
        <v>1938</v>
      </c>
      <c r="G35" s="524" t="s">
        <v>1939</v>
      </c>
      <c r="H35" s="524" t="s">
        <v>1940</v>
      </c>
      <c r="I35" s="528" t="s">
        <v>835</v>
      </c>
      <c r="J35" s="528" t="s">
        <v>1086</v>
      </c>
      <c r="K35" s="894"/>
      <c r="L35" s="895"/>
      <c r="M35" s="406"/>
      <c r="N35" s="383"/>
      <c r="O35" s="404"/>
      <c r="P35" s="405"/>
      <c r="Q35" s="383"/>
      <c r="R35" s="404"/>
      <c r="S35" s="405"/>
      <c r="T35" s="400"/>
    </row>
    <row r="36" spans="1:20" ht="23.25" customHeight="1" x14ac:dyDescent="0.25">
      <c r="A36" s="757" t="s">
        <v>1941</v>
      </c>
      <c r="B36" s="758"/>
      <c r="C36" s="758"/>
      <c r="D36" s="758"/>
      <c r="E36" s="758"/>
      <c r="F36" s="758"/>
      <c r="G36" s="758"/>
      <c r="H36" s="758"/>
      <c r="I36" s="758"/>
      <c r="J36" s="758"/>
      <c r="K36" s="758"/>
      <c r="L36" s="759"/>
      <c r="M36" s="406"/>
      <c r="N36" s="383"/>
      <c r="O36" s="404"/>
      <c r="P36" s="405"/>
      <c r="Q36" s="383"/>
      <c r="R36" s="404"/>
      <c r="S36" s="405"/>
      <c r="T36" s="400"/>
    </row>
    <row r="37" spans="1:20" ht="23.25" customHeight="1" x14ac:dyDescent="0.25">
      <c r="A37" s="394">
        <v>220</v>
      </c>
      <c r="B37" s="524">
        <v>1000368</v>
      </c>
      <c r="C37" s="524" t="s">
        <v>1942</v>
      </c>
      <c r="D37" s="524" t="s">
        <v>1936</v>
      </c>
      <c r="E37" s="403">
        <v>11322520900508</v>
      </c>
      <c r="F37" s="524" t="s">
        <v>1943</v>
      </c>
      <c r="G37" s="524" t="s">
        <v>1944</v>
      </c>
      <c r="H37" s="528" t="s">
        <v>1945</v>
      </c>
      <c r="I37" s="528" t="s">
        <v>835</v>
      </c>
      <c r="J37" s="528" t="s">
        <v>1086</v>
      </c>
      <c r="K37" s="888" t="s">
        <v>1105</v>
      </c>
      <c r="L37" s="890" t="s">
        <v>1105</v>
      </c>
      <c r="M37" s="406"/>
      <c r="N37" s="383"/>
      <c r="O37" s="404"/>
      <c r="P37" s="405"/>
      <c r="Q37" s="383"/>
      <c r="R37" s="404"/>
      <c r="S37" s="405"/>
      <c r="T37" s="400"/>
    </row>
    <row r="38" spans="1:20" ht="23.25" customHeight="1" x14ac:dyDescent="0.25">
      <c r="A38" s="394">
        <v>227</v>
      </c>
      <c r="B38" s="524" t="s">
        <v>1105</v>
      </c>
      <c r="C38" s="524" t="s">
        <v>1105</v>
      </c>
      <c r="D38" s="524" t="s">
        <v>1105</v>
      </c>
      <c r="E38" s="403" t="s">
        <v>1946</v>
      </c>
      <c r="F38" s="766" t="s">
        <v>1947</v>
      </c>
      <c r="G38" s="766" t="s">
        <v>1948</v>
      </c>
      <c r="H38" s="755" t="s">
        <v>1949</v>
      </c>
      <c r="I38" s="528" t="s">
        <v>835</v>
      </c>
      <c r="J38" s="528" t="s">
        <v>1086</v>
      </c>
      <c r="K38" s="825"/>
      <c r="L38" s="891"/>
      <c r="M38" s="406"/>
      <c r="N38" s="383"/>
      <c r="O38" s="404"/>
      <c r="P38" s="405"/>
      <c r="Q38" s="383"/>
      <c r="R38" s="404"/>
      <c r="S38" s="405"/>
      <c r="T38" s="400"/>
    </row>
    <row r="39" spans="1:20" ht="23.25" customHeight="1" x14ac:dyDescent="0.25">
      <c r="A39" s="394">
        <v>228</v>
      </c>
      <c r="B39" s="524" t="s">
        <v>1105</v>
      </c>
      <c r="C39" s="524" t="s">
        <v>1105</v>
      </c>
      <c r="D39" s="524" t="s">
        <v>1105</v>
      </c>
      <c r="E39" s="403">
        <v>9186000502122</v>
      </c>
      <c r="F39" s="789"/>
      <c r="G39" s="789"/>
      <c r="H39" s="753"/>
      <c r="I39" s="528" t="s">
        <v>835</v>
      </c>
      <c r="J39" s="528" t="s">
        <v>1086</v>
      </c>
      <c r="K39" s="825"/>
      <c r="L39" s="891"/>
      <c r="M39" s="406"/>
      <c r="N39" s="383"/>
      <c r="O39" s="404"/>
      <c r="P39" s="405"/>
      <c r="Q39" s="383"/>
      <c r="R39" s="404"/>
      <c r="S39" s="405"/>
      <c r="T39" s="400"/>
    </row>
    <row r="40" spans="1:20" ht="23.25" customHeight="1" x14ac:dyDescent="0.25">
      <c r="A40" s="394">
        <v>230</v>
      </c>
      <c r="B40" s="524" t="s">
        <v>1105</v>
      </c>
      <c r="C40" s="524" t="s">
        <v>1105</v>
      </c>
      <c r="D40" s="524" t="s">
        <v>1105</v>
      </c>
      <c r="E40" s="403">
        <v>9186000502136</v>
      </c>
      <c r="F40" s="789"/>
      <c r="G40" s="789"/>
      <c r="H40" s="753"/>
      <c r="I40" s="528" t="s">
        <v>835</v>
      </c>
      <c r="J40" s="528" t="s">
        <v>1086</v>
      </c>
      <c r="K40" s="825"/>
      <c r="L40" s="891"/>
      <c r="M40" s="406"/>
      <c r="N40" s="383"/>
      <c r="O40" s="404"/>
      <c r="P40" s="405"/>
      <c r="Q40" s="383"/>
      <c r="R40" s="404"/>
      <c r="S40" s="405"/>
      <c r="T40" s="400"/>
    </row>
    <row r="41" spans="1:20" ht="23.25" customHeight="1" x14ac:dyDescent="0.25">
      <c r="A41" s="394">
        <v>231</v>
      </c>
      <c r="B41" s="524" t="s">
        <v>1105</v>
      </c>
      <c r="C41" s="524" t="s">
        <v>1105</v>
      </c>
      <c r="D41" s="524" t="s">
        <v>1105</v>
      </c>
      <c r="E41" s="403">
        <v>1409300504822</v>
      </c>
      <c r="F41" s="790"/>
      <c r="G41" s="789"/>
      <c r="H41" s="528" t="s">
        <v>1950</v>
      </c>
      <c r="I41" s="528" t="s">
        <v>835</v>
      </c>
      <c r="J41" s="528" t="s">
        <v>1086</v>
      </c>
      <c r="K41" s="825"/>
      <c r="L41" s="891"/>
      <c r="M41" s="406"/>
      <c r="N41" s="383"/>
      <c r="O41" s="404"/>
      <c r="P41" s="405"/>
      <c r="Q41" s="383"/>
      <c r="R41" s="404"/>
      <c r="S41" s="405"/>
      <c r="T41" s="400"/>
    </row>
    <row r="42" spans="1:20" ht="23.25" customHeight="1" x14ac:dyDescent="0.25">
      <c r="A42" s="394">
        <v>223</v>
      </c>
      <c r="B42" s="524">
        <v>1000368</v>
      </c>
      <c r="C42" s="524" t="s">
        <v>1942</v>
      </c>
      <c r="D42" s="524" t="s">
        <v>1936</v>
      </c>
      <c r="E42" s="403">
        <v>1132900503110</v>
      </c>
      <c r="F42" s="766" t="s">
        <v>1951</v>
      </c>
      <c r="G42" s="789"/>
      <c r="H42" s="527" t="s">
        <v>1952</v>
      </c>
      <c r="I42" s="528" t="s">
        <v>835</v>
      </c>
      <c r="J42" s="528" t="s">
        <v>1086</v>
      </c>
      <c r="K42" s="825"/>
      <c r="L42" s="891"/>
      <c r="M42" s="406"/>
      <c r="N42" s="383"/>
      <c r="O42" s="404"/>
      <c r="P42" s="405"/>
      <c r="Q42" s="383"/>
      <c r="R42" s="404"/>
      <c r="S42" s="405"/>
      <c r="T42" s="400"/>
    </row>
    <row r="43" spans="1:20" ht="23.25" customHeight="1" thickBot="1" x14ac:dyDescent="0.3">
      <c r="A43" s="398">
        <v>229</v>
      </c>
      <c r="B43" s="415" t="s">
        <v>1105</v>
      </c>
      <c r="C43" s="415" t="s">
        <v>1105</v>
      </c>
      <c r="D43" s="415" t="s">
        <v>1105</v>
      </c>
      <c r="E43" s="402" t="s">
        <v>1953</v>
      </c>
      <c r="F43" s="893"/>
      <c r="G43" s="893"/>
      <c r="H43" s="399" t="s">
        <v>1952</v>
      </c>
      <c r="I43" s="399" t="s">
        <v>835</v>
      </c>
      <c r="J43" s="399" t="s">
        <v>1086</v>
      </c>
      <c r="K43" s="889"/>
      <c r="L43" s="892"/>
      <c r="M43" s="406"/>
      <c r="N43" s="383"/>
      <c r="O43" s="404"/>
      <c r="P43" s="405"/>
      <c r="Q43" s="383"/>
      <c r="R43" s="404"/>
      <c r="S43" s="405"/>
      <c r="T43" s="400"/>
    </row>
    <row r="44" spans="1:20" ht="24" customHeight="1" x14ac:dyDescent="0.25">
      <c r="A44" s="847" t="s">
        <v>1954</v>
      </c>
      <c r="B44" s="847"/>
      <c r="C44" s="847"/>
      <c r="D44" s="847"/>
      <c r="E44" s="847"/>
      <c r="F44" s="847"/>
      <c r="G44" s="847"/>
      <c r="H44" s="847"/>
      <c r="I44" s="847"/>
      <c r="J44" s="847"/>
      <c r="K44" s="382"/>
      <c r="L44" s="382"/>
      <c r="M44" s="542"/>
      <c r="N44" s="542"/>
      <c r="O44" s="547"/>
      <c r="P44" s="547"/>
      <c r="Q44" s="540"/>
      <c r="R44" s="450"/>
      <c r="S44" s="450"/>
      <c r="T44" s="449"/>
    </row>
    <row r="45" spans="1:20" ht="23.25" customHeight="1" x14ac:dyDescent="0.25">
      <c r="A45" s="412">
        <v>301</v>
      </c>
      <c r="B45" s="527" t="s">
        <v>1105</v>
      </c>
      <c r="C45" s="527" t="s">
        <v>1105</v>
      </c>
      <c r="D45" s="527" t="s">
        <v>1955</v>
      </c>
      <c r="E45" s="414" t="s">
        <v>1923</v>
      </c>
      <c r="F45" s="532" t="s">
        <v>1956</v>
      </c>
      <c r="G45" s="789" t="s">
        <v>1957</v>
      </c>
      <c r="H45" s="532" t="s">
        <v>1105</v>
      </c>
      <c r="I45" s="527" t="s">
        <v>835</v>
      </c>
      <c r="J45" s="527" t="s">
        <v>1086</v>
      </c>
      <c r="K45" s="406"/>
      <c r="L45" s="383"/>
      <c r="M45" s="383"/>
      <c r="N45" s="383"/>
      <c r="O45" s="404"/>
      <c r="P45" s="405"/>
      <c r="Q45" s="383"/>
      <c r="R45" s="404"/>
      <c r="S45" s="405"/>
      <c r="T45" s="400"/>
    </row>
    <row r="46" spans="1:20" ht="23.25" customHeight="1" x14ac:dyDescent="0.25">
      <c r="A46" s="394">
        <v>302</v>
      </c>
      <c r="B46" s="524">
        <v>1000660</v>
      </c>
      <c r="C46" s="401" t="s">
        <v>1958</v>
      </c>
      <c r="D46" s="524" t="s">
        <v>1955</v>
      </c>
      <c r="E46" s="380" t="s">
        <v>1923</v>
      </c>
      <c r="F46" s="524" t="s">
        <v>1959</v>
      </c>
      <c r="G46" s="790"/>
      <c r="H46" s="524" t="s">
        <v>1105</v>
      </c>
      <c r="I46" s="528" t="s">
        <v>835</v>
      </c>
      <c r="J46" s="528" t="s">
        <v>1086</v>
      </c>
      <c r="K46" s="406"/>
      <c r="L46" s="383"/>
      <c r="M46" s="383"/>
      <c r="N46" s="383"/>
      <c r="O46" s="404"/>
      <c r="P46" s="405"/>
      <c r="Q46" s="383"/>
      <c r="R46" s="404"/>
      <c r="S46" s="405"/>
      <c r="T46" s="400"/>
    </row>
    <row r="47" spans="1:20" ht="23.25" customHeight="1" x14ac:dyDescent="0.25">
      <c r="A47" s="394">
        <v>303</v>
      </c>
      <c r="B47" s="524">
        <v>1000660</v>
      </c>
      <c r="C47" s="401" t="s">
        <v>1958</v>
      </c>
      <c r="D47" s="524" t="s">
        <v>1955</v>
      </c>
      <c r="E47" s="380" t="s">
        <v>1923</v>
      </c>
      <c r="F47" s="531" t="s">
        <v>1960</v>
      </c>
      <c r="G47" s="533" t="s">
        <v>1961</v>
      </c>
      <c r="H47" s="533" t="s">
        <v>1962</v>
      </c>
      <c r="I47" s="528" t="s">
        <v>835</v>
      </c>
      <c r="J47" s="528" t="s">
        <v>1086</v>
      </c>
      <c r="K47" s="406"/>
      <c r="L47" s="383"/>
      <c r="M47" s="383"/>
      <c r="N47" s="383"/>
      <c r="O47" s="404"/>
      <c r="P47" s="405"/>
      <c r="Q47" s="383"/>
      <c r="R47" s="404"/>
      <c r="S47" s="405"/>
      <c r="T47" s="400"/>
    </row>
    <row r="48" spans="1:20" ht="24" customHeight="1" x14ac:dyDescent="0.25">
      <c r="A48" s="847" t="s">
        <v>1963</v>
      </c>
      <c r="B48" s="847"/>
      <c r="C48" s="847"/>
      <c r="D48" s="847"/>
      <c r="E48" s="847"/>
      <c r="F48" s="847"/>
      <c r="G48" s="847"/>
      <c r="H48" s="847"/>
      <c r="I48" s="847"/>
      <c r="J48" s="847"/>
      <c r="K48" s="406"/>
      <c r="L48" s="383"/>
      <c r="M48" s="383"/>
      <c r="N48" s="381"/>
      <c r="O48" s="547"/>
      <c r="P48" s="547"/>
      <c r="Q48" s="448"/>
      <c r="R48" s="450"/>
      <c r="S48" s="450"/>
      <c r="T48" s="449"/>
    </row>
    <row r="49" spans="1:20" ht="23.25" customHeight="1" x14ac:dyDescent="0.25">
      <c r="A49" s="394">
        <v>304</v>
      </c>
      <c r="B49" s="528" t="s">
        <v>1105</v>
      </c>
      <c r="C49" s="528" t="s">
        <v>1105</v>
      </c>
      <c r="D49" s="528" t="s">
        <v>1964</v>
      </c>
      <c r="E49" s="380" t="s">
        <v>1965</v>
      </c>
      <c r="F49" s="524" t="s">
        <v>1966</v>
      </c>
      <c r="G49" s="524" t="s">
        <v>1967</v>
      </c>
      <c r="H49" s="524" t="s">
        <v>1968</v>
      </c>
      <c r="I49" s="528" t="s">
        <v>835</v>
      </c>
      <c r="J49" s="528" t="s">
        <v>1086</v>
      </c>
      <c r="K49" s="406"/>
      <c r="L49" s="383"/>
      <c r="M49" s="383"/>
      <c r="N49" s="383"/>
      <c r="O49" s="404"/>
      <c r="P49" s="405"/>
      <c r="Q49" s="383"/>
      <c r="R49" s="404"/>
      <c r="S49" s="405"/>
      <c r="T49" s="400"/>
    </row>
    <row r="50" spans="1:20" ht="23.25" customHeight="1" x14ac:dyDescent="0.25">
      <c r="A50" s="420">
        <v>305</v>
      </c>
      <c r="B50" s="421" t="s">
        <v>1105</v>
      </c>
      <c r="C50" s="421" t="s">
        <v>1105</v>
      </c>
      <c r="D50" s="421" t="s">
        <v>1105</v>
      </c>
      <c r="E50" s="422" t="s">
        <v>1969</v>
      </c>
      <c r="F50" s="423" t="s">
        <v>1969</v>
      </c>
      <c r="G50" s="424" t="s">
        <v>1923</v>
      </c>
      <c r="H50" s="424" t="s">
        <v>1105</v>
      </c>
      <c r="I50" s="424" t="s">
        <v>835</v>
      </c>
      <c r="J50" s="424" t="s">
        <v>1086</v>
      </c>
      <c r="K50" s="406"/>
      <c r="L50" s="383"/>
      <c r="M50" s="383"/>
      <c r="N50" s="383"/>
      <c r="O50" s="404"/>
      <c r="P50" s="405"/>
      <c r="Q50" s="383"/>
      <c r="R50" s="404"/>
      <c r="S50" s="405"/>
      <c r="T50" s="400"/>
    </row>
    <row r="51" spans="1:20" ht="24" customHeight="1" x14ac:dyDescent="0.25">
      <c r="A51" s="887" t="s">
        <v>1970</v>
      </c>
      <c r="B51" s="887"/>
      <c r="C51" s="887"/>
      <c r="D51" s="887"/>
      <c r="E51" s="887"/>
      <c r="F51" s="887"/>
      <c r="G51" s="887"/>
      <c r="H51" s="887"/>
      <c r="I51" s="887"/>
      <c r="J51" s="887"/>
      <c r="K51" s="382"/>
      <c r="L51" s="382"/>
      <c r="M51" s="542"/>
      <c r="N51" s="542"/>
      <c r="O51" s="547"/>
      <c r="P51" s="547"/>
      <c r="Q51" s="540"/>
      <c r="R51" s="450"/>
      <c r="S51" s="450"/>
      <c r="T51" s="449"/>
    </row>
    <row r="52" spans="1:20" s="471" customFormat="1" ht="24" customHeight="1" thickBot="1" x14ac:dyDescent="0.3">
      <c r="A52" s="637">
        <v>306</v>
      </c>
      <c r="B52" s="638" t="s">
        <v>1105</v>
      </c>
      <c r="C52" s="638" t="s">
        <v>1105</v>
      </c>
      <c r="D52" s="638" t="s">
        <v>1105</v>
      </c>
      <c r="E52" s="425" t="s">
        <v>1971</v>
      </c>
      <c r="F52" s="426" t="s">
        <v>1972</v>
      </c>
      <c r="G52" s="638">
        <v>2255</v>
      </c>
      <c r="H52" s="639" t="s">
        <v>1973</v>
      </c>
      <c r="I52" s="638" t="s">
        <v>835</v>
      </c>
      <c r="J52" s="638" t="s">
        <v>1756</v>
      </c>
      <c r="K52" s="382"/>
      <c r="L52" s="382"/>
      <c r="M52" s="542"/>
      <c r="N52" s="542"/>
      <c r="O52" s="541"/>
      <c r="P52" s="541"/>
      <c r="Q52" s="540"/>
      <c r="R52" s="539"/>
      <c r="S52" s="539"/>
      <c r="T52" s="449"/>
    </row>
    <row r="53" spans="1:20" s="379" customFormat="1" ht="13.5" customHeight="1" x14ac:dyDescent="0.25">
      <c r="A53" s="390"/>
      <c r="B53" s="387"/>
      <c r="C53" s="387"/>
      <c r="D53" s="387"/>
      <c r="E53" s="384"/>
      <c r="F53" s="382"/>
      <c r="G53" s="382"/>
      <c r="H53" s="382"/>
      <c r="I53" s="382"/>
      <c r="J53" s="382"/>
      <c r="K53" s="381"/>
      <c r="L53" s="381"/>
      <c r="M53" s="381"/>
      <c r="N53" s="382"/>
      <c r="O53" s="395"/>
      <c r="P53" s="395"/>
      <c r="Q53" s="382"/>
      <c r="R53" s="395"/>
      <c r="S53" s="395"/>
      <c r="T53" s="382"/>
    </row>
    <row r="54" spans="1:20" s="379" customFormat="1" ht="13.5" customHeight="1" x14ac:dyDescent="0.25">
      <c r="A54" s="392" t="s">
        <v>1974</v>
      </c>
      <c r="B54" s="388"/>
      <c r="C54" s="388"/>
      <c r="D54" s="388"/>
      <c r="E54" s="393"/>
      <c r="F54" s="382"/>
      <c r="G54" s="382"/>
      <c r="H54" s="382"/>
      <c r="I54" s="382"/>
      <c r="J54" s="382"/>
      <c r="K54" s="382"/>
      <c r="L54" s="382"/>
      <c r="M54" s="382"/>
      <c r="N54" s="382"/>
      <c r="O54" s="395"/>
      <c r="P54" s="395"/>
      <c r="Q54" s="382"/>
      <c r="R54" s="395"/>
      <c r="S54" s="395"/>
      <c r="T54" s="382"/>
    </row>
    <row r="55" spans="1:20" s="409" customFormat="1" ht="12" x14ac:dyDescent="0.25">
      <c r="A55" s="417">
        <v>101</v>
      </c>
      <c r="B55" s="389"/>
      <c r="D55" s="389" t="s">
        <v>2357</v>
      </c>
      <c r="E55" s="408"/>
      <c r="K55" s="410"/>
      <c r="L55" s="410"/>
      <c r="M55" s="410"/>
      <c r="O55" s="411"/>
      <c r="P55" s="411"/>
      <c r="R55" s="411"/>
      <c r="S55" s="411"/>
    </row>
    <row r="56" spans="1:20" s="409" customFormat="1" ht="12" x14ac:dyDescent="0.25">
      <c r="A56" s="391">
        <v>102</v>
      </c>
      <c r="B56" s="389"/>
      <c r="C56" s="430"/>
      <c r="D56" s="389" t="s">
        <v>2357</v>
      </c>
      <c r="E56" s="430"/>
      <c r="K56" s="410"/>
      <c r="L56" s="410"/>
      <c r="M56" s="410"/>
      <c r="O56" s="411"/>
      <c r="P56" s="411"/>
      <c r="R56" s="411"/>
      <c r="S56" s="411"/>
    </row>
    <row r="57" spans="1:20" s="409" customFormat="1" ht="12" customHeight="1" x14ac:dyDescent="0.25">
      <c r="A57" s="391">
        <v>111</v>
      </c>
      <c r="B57" s="389"/>
      <c r="C57" s="430"/>
      <c r="D57" s="389" t="s">
        <v>2358</v>
      </c>
      <c r="E57" s="430"/>
      <c r="F57" s="430"/>
      <c r="K57" s="410"/>
      <c r="L57" s="410"/>
      <c r="M57" s="410"/>
      <c r="O57" s="411"/>
      <c r="P57" s="411"/>
      <c r="R57" s="411"/>
      <c r="S57" s="411"/>
    </row>
    <row r="58" spans="1:20" s="409" customFormat="1" ht="12" x14ac:dyDescent="0.25">
      <c r="A58" s="391">
        <v>112</v>
      </c>
      <c r="B58" s="389"/>
      <c r="C58" s="389"/>
      <c r="D58" s="389" t="s">
        <v>2358</v>
      </c>
      <c r="E58" s="408"/>
      <c r="K58" s="410"/>
      <c r="L58" s="410"/>
      <c r="M58" s="410"/>
      <c r="O58" s="411"/>
      <c r="P58" s="411"/>
      <c r="R58" s="411"/>
      <c r="S58" s="411"/>
    </row>
    <row r="59" spans="1:20" s="409" customFormat="1" ht="12" x14ac:dyDescent="0.25">
      <c r="A59" s="391"/>
      <c r="B59" s="389"/>
      <c r="C59" s="389"/>
      <c r="D59" s="407"/>
      <c r="E59" s="408"/>
      <c r="K59" s="410"/>
      <c r="L59" s="410"/>
      <c r="M59" s="410"/>
      <c r="O59" s="411"/>
      <c r="P59" s="411"/>
      <c r="R59" s="411"/>
      <c r="S59" s="411"/>
    </row>
    <row r="60" spans="1:20" s="409" customFormat="1" ht="12" x14ac:dyDescent="0.25">
      <c r="A60" s="391"/>
      <c r="B60" s="389"/>
      <c r="C60" s="389"/>
      <c r="D60" s="407"/>
      <c r="E60" s="408"/>
      <c r="K60" s="410"/>
      <c r="L60" s="410"/>
      <c r="M60" s="410"/>
      <c r="O60" s="411"/>
      <c r="P60" s="411"/>
      <c r="R60" s="411"/>
      <c r="S60" s="411"/>
    </row>
    <row r="61" spans="1:20" s="409" customFormat="1" ht="12" x14ac:dyDescent="0.25">
      <c r="A61" s="391"/>
      <c r="B61" s="389"/>
      <c r="C61" s="389"/>
      <c r="D61" s="407"/>
      <c r="E61" s="408"/>
      <c r="K61" s="410"/>
      <c r="L61" s="410"/>
      <c r="M61" s="410"/>
      <c r="O61" s="411"/>
      <c r="P61" s="411"/>
      <c r="R61" s="411"/>
      <c r="S61" s="411"/>
    </row>
    <row r="62" spans="1:20" s="409" customFormat="1" ht="12" x14ac:dyDescent="0.25">
      <c r="A62" s="391"/>
      <c r="B62" s="389"/>
      <c r="C62" s="389"/>
      <c r="D62" s="407"/>
      <c r="E62" s="408"/>
      <c r="K62" s="410"/>
      <c r="L62" s="410"/>
      <c r="M62" s="410"/>
      <c r="O62" s="411"/>
      <c r="P62" s="411"/>
      <c r="R62" s="411"/>
      <c r="S62" s="411"/>
    </row>
    <row r="63" spans="1:20" s="409" customFormat="1" ht="12" x14ac:dyDescent="0.25">
      <c r="A63" s="391"/>
      <c r="B63" s="389"/>
      <c r="C63" s="389"/>
      <c r="D63" s="407"/>
      <c r="E63" s="408"/>
      <c r="K63" s="410"/>
      <c r="L63" s="410"/>
      <c r="M63" s="410"/>
      <c r="O63" s="411"/>
      <c r="P63" s="411"/>
      <c r="R63" s="411"/>
      <c r="S63" s="411"/>
    </row>
    <row r="64" spans="1:20" s="409" customFormat="1" ht="12" x14ac:dyDescent="0.25">
      <c r="A64" s="391"/>
      <c r="B64" s="389"/>
      <c r="C64" s="389"/>
      <c r="D64" s="407"/>
      <c r="E64" s="408"/>
      <c r="K64" s="410"/>
      <c r="L64" s="410"/>
      <c r="M64" s="410"/>
      <c r="O64" s="411"/>
      <c r="P64" s="411"/>
      <c r="R64" s="411"/>
      <c r="S64" s="411"/>
    </row>
    <row r="65" spans="1:19" s="409" customFormat="1" ht="12" x14ac:dyDescent="0.25">
      <c r="A65" s="391"/>
      <c r="B65" s="407"/>
      <c r="C65" s="389"/>
      <c r="D65" s="407"/>
      <c r="E65" s="408"/>
      <c r="K65" s="410"/>
      <c r="L65" s="410"/>
      <c r="M65" s="410"/>
      <c r="O65" s="411"/>
      <c r="P65" s="411"/>
      <c r="R65" s="411"/>
      <c r="S65" s="411"/>
    </row>
    <row r="66" spans="1:19" s="463" customFormat="1" x14ac:dyDescent="0.25">
      <c r="A66" s="393"/>
      <c r="B66" s="389"/>
      <c r="C66" s="391"/>
      <c r="D66" s="387"/>
      <c r="E66" s="462"/>
      <c r="K66" s="381"/>
      <c r="L66" s="381"/>
      <c r="M66" s="480"/>
      <c r="O66" s="481"/>
      <c r="P66" s="481"/>
      <c r="R66" s="481"/>
      <c r="S66" s="481"/>
    </row>
  </sheetData>
  <autoFilter ref="A2:S18" xr:uid="{00000000-0009-0000-0000-000000000000}"/>
  <mergeCells count="53">
    <mergeCell ref="A1:K1"/>
    <mergeCell ref="L1:P1"/>
    <mergeCell ref="R1:S1"/>
    <mergeCell ref="A3:T3"/>
    <mergeCell ref="G4:G7"/>
    <mergeCell ref="K4:K5"/>
    <mergeCell ref="L4:L5"/>
    <mergeCell ref="M4:M17"/>
    <mergeCell ref="N4:N7"/>
    <mergeCell ref="Q4:Q7"/>
    <mergeCell ref="L6:L7"/>
    <mergeCell ref="G8:G14"/>
    <mergeCell ref="H8:H14"/>
    <mergeCell ref="K8:K9"/>
    <mergeCell ref="L8:L11"/>
    <mergeCell ref="Q8:Q14"/>
    <mergeCell ref="K12:K14"/>
    <mergeCell ref="L12:L14"/>
    <mergeCell ref="G15:G17"/>
    <mergeCell ref="K15:K17"/>
    <mergeCell ref="L15:L17"/>
    <mergeCell ref="Q15:S17"/>
    <mergeCell ref="N8:N17"/>
    <mergeCell ref="G33:G34"/>
    <mergeCell ref="H33:H34"/>
    <mergeCell ref="K33:K35"/>
    <mergeCell ref="L33:L35"/>
    <mergeCell ref="T15:T17"/>
    <mergeCell ref="N18:P18"/>
    <mergeCell ref="Q18:S18"/>
    <mergeCell ref="A19:L19"/>
    <mergeCell ref="F20:F21"/>
    <mergeCell ref="K20:K25"/>
    <mergeCell ref="L20:L21"/>
    <mergeCell ref="G21:G23"/>
    <mergeCell ref="F22:F23"/>
    <mergeCell ref="H22:H23"/>
    <mergeCell ref="L22:L23"/>
    <mergeCell ref="A26:L26"/>
    <mergeCell ref="K27:K31"/>
    <mergeCell ref="L27:L31"/>
    <mergeCell ref="A32:L32"/>
    <mergeCell ref="A44:J44"/>
    <mergeCell ref="G45:G46"/>
    <mergeCell ref="A48:J48"/>
    <mergeCell ref="A51:J51"/>
    <mergeCell ref="A36:L36"/>
    <mergeCell ref="K37:K43"/>
    <mergeCell ref="L37:L43"/>
    <mergeCell ref="F38:F41"/>
    <mergeCell ref="G38:G43"/>
    <mergeCell ref="H38:H40"/>
    <mergeCell ref="F42:F43"/>
  </mergeCells>
  <conditionalFormatting sqref="R2 O20:O25 R67:R1048576 R20:R25 R56:R65 R27:R31 O27:O31 O33:O43 R33:R43 R45:R47 O45:O47 O49:O50 R49:R50 R53:R54 O4:O7 O9:O14 R4:R11">
    <cfRule type="timePeriod" dxfId="26" priority="27" timePeriod="nextMonth">
      <formula>AND(MONTH(O2)=MONTH(EDATE(TODAY(),0+1)),YEAR(O2)=YEAR(EDATE(TODAY(),0+1)))</formula>
    </cfRule>
  </conditionalFormatting>
  <conditionalFormatting sqref="R66">
    <cfRule type="timePeriod" dxfId="25" priority="26" timePeriod="nextMonth">
      <formula>AND(MONTH(R66)=MONTH(EDATE(TODAY(),0+1)),YEAR(R66)=YEAR(EDATE(TODAY(),0+1)))</formula>
    </cfRule>
  </conditionalFormatting>
  <conditionalFormatting sqref="O15:O17">
    <cfRule type="timePeriod" dxfId="24" priority="25" timePeriod="nextMonth">
      <formula>AND(MONTH(O15)=MONTH(EDATE(TODAY(),0+1)),YEAR(O15)=YEAR(EDATE(TODAY(),0+1)))</formula>
    </cfRule>
  </conditionalFormatting>
  <conditionalFormatting sqref="A67:A1048576 A2 A41:A43 A20:A25 A27:A31 A33:A35 A37:A39 A45:A47 A49:A50 A4:A18">
    <cfRule type="duplicateValues" dxfId="23" priority="24"/>
  </conditionalFormatting>
  <conditionalFormatting sqref="A40">
    <cfRule type="duplicateValues" dxfId="22" priority="23"/>
  </conditionalFormatting>
  <conditionalFormatting sqref="R55">
    <cfRule type="timePeriod" dxfId="21" priority="22" timePeriod="nextMonth">
      <formula>AND(MONTH(R55)=MONTH(EDATE(TODAY(),0+1)),YEAR(R55)=YEAR(EDATE(TODAY(),0+1)))</formula>
    </cfRule>
  </conditionalFormatting>
  <conditionalFormatting sqref="A1">
    <cfRule type="duplicateValues" dxfId="20" priority="21"/>
  </conditionalFormatting>
  <conditionalFormatting sqref="R19">
    <cfRule type="timePeriod" dxfId="19" priority="20" timePeriod="nextMonth">
      <formula>AND(MONTH(R19)=MONTH(EDATE(TODAY(),0+1)),YEAR(R19)=YEAR(EDATE(TODAY(),0+1)))</formula>
    </cfRule>
  </conditionalFormatting>
  <conditionalFormatting sqref="R26">
    <cfRule type="timePeriod" dxfId="18" priority="19" timePeriod="nextMonth">
      <formula>AND(MONTH(R26)=MONTH(EDATE(TODAY(),0+1)),YEAR(R26)=YEAR(EDATE(TODAY(),0+1)))</formula>
    </cfRule>
  </conditionalFormatting>
  <conditionalFormatting sqref="R32">
    <cfRule type="timePeriod" dxfId="17" priority="18" timePeriod="nextMonth">
      <formula>AND(MONTH(R32)=MONTH(EDATE(TODAY(),0+1)),YEAR(R32)=YEAR(EDATE(TODAY(),0+1)))</formula>
    </cfRule>
  </conditionalFormatting>
  <conditionalFormatting sqref="R44">
    <cfRule type="timePeriod" dxfId="16" priority="17" timePeriod="nextMonth">
      <formula>AND(MONTH(R44)=MONTH(EDATE(TODAY(),0+1)),YEAR(R44)=YEAR(EDATE(TODAY(),0+1)))</formula>
    </cfRule>
  </conditionalFormatting>
  <conditionalFormatting sqref="R48">
    <cfRule type="timePeriod" dxfId="15" priority="16" timePeriod="nextMonth">
      <formula>AND(MONTH(R48)=MONTH(EDATE(TODAY(),0+1)),YEAR(R48)=YEAR(EDATE(TODAY(),0+1)))</formula>
    </cfRule>
  </conditionalFormatting>
  <conditionalFormatting sqref="R51">
    <cfRule type="timePeriod" dxfId="14" priority="15" timePeriod="nextMonth">
      <formula>AND(MONTH(R51)=MONTH(EDATE(TODAY(),0+1)),YEAR(R51)=YEAR(EDATE(TODAY(),0+1)))</formula>
    </cfRule>
  </conditionalFormatting>
  <conditionalFormatting sqref="R51">
    <cfRule type="timePeriod" dxfId="13" priority="14" timePeriod="nextMonth">
      <formula>AND(MONTH(R51)=MONTH(EDATE(TODAY(),0+1)),YEAR(R51)=YEAR(EDATE(TODAY(),0+1)))</formula>
    </cfRule>
  </conditionalFormatting>
  <conditionalFormatting sqref="R52">
    <cfRule type="timePeriod" dxfId="12" priority="12" timePeriod="nextMonth">
      <formula>AND(MONTH(R52)=MONTH(EDATE(TODAY(),0+1)),YEAR(R52)=YEAR(EDATE(TODAY(),0+1)))</formula>
    </cfRule>
  </conditionalFormatting>
  <conditionalFormatting sqref="A52">
    <cfRule type="duplicateValues" dxfId="11" priority="13"/>
  </conditionalFormatting>
  <conditionalFormatting sqref="O8">
    <cfRule type="timePeriod" dxfId="10" priority="11" timePeriod="nextMonth">
      <formula>AND(MONTH(O8)=MONTH(EDATE(TODAY(),0+1)),YEAR(O8)=YEAR(EDATE(TODAY(),0+1)))</formula>
    </cfRule>
  </conditionalFormatting>
  <conditionalFormatting sqref="A59:A1048576 A1:A56">
    <cfRule type="duplicateValues" dxfId="9" priority="10"/>
  </conditionalFormatting>
  <conditionalFormatting sqref="R12:R14">
    <cfRule type="timePeriod" dxfId="8" priority="9" timePeriod="nextMonth">
      <formula>AND(MONTH(R12)=MONTH(EDATE(TODAY(),0+1)),YEAR(R12)=YEAR(EDATE(TODAY(),0+1)))</formula>
    </cfRule>
  </conditionalFormatting>
  <conditionalFormatting sqref="S12">
    <cfRule type="timePeriod" dxfId="7" priority="8" timePeriod="nextMonth">
      <formula>AND(MONTH(S12)=MONTH(EDATE(TODAY(),0+1)),YEAR(S12)=YEAR(EDATE(TODAY(),0+1)))</formula>
    </cfRule>
  </conditionalFormatting>
  <conditionalFormatting sqref="R12">
    <cfRule type="timePeriod" dxfId="6" priority="7" timePeriod="nextMonth">
      <formula>AND(MONTH(R12)=MONTH(EDATE(TODAY(),0+1)),YEAR(R12)=YEAR(EDATE(TODAY(),0+1)))</formula>
    </cfRule>
  </conditionalFormatting>
  <conditionalFormatting sqref="S13:S14">
    <cfRule type="timePeriod" dxfId="5" priority="6" timePeriod="nextMonth">
      <formula>AND(MONTH(S13)=MONTH(EDATE(TODAY(),0+1)),YEAR(S13)=YEAR(EDATE(TODAY(),0+1)))</formula>
    </cfRule>
  </conditionalFormatting>
  <conditionalFormatting sqref="R13:R14">
    <cfRule type="timePeriod" dxfId="4" priority="5" timePeriod="nextMonth">
      <formula>AND(MONTH(R13)=MONTH(EDATE(TODAY(),0+1)),YEAR(R13)=YEAR(EDATE(TODAY(),0+1)))</formula>
    </cfRule>
  </conditionalFormatting>
  <conditionalFormatting sqref="A58">
    <cfRule type="duplicateValues" dxfId="3" priority="4"/>
  </conditionalFormatting>
  <conditionalFormatting sqref="A57">
    <cfRule type="duplicateValues" dxfId="2" priority="3"/>
  </conditionalFormatting>
  <conditionalFormatting sqref="A1:A1048576">
    <cfRule type="duplicateValues" dxfId="1" priority="2"/>
  </conditionalFormatting>
  <conditionalFormatting sqref="P1:P1048576 S1:S1048576">
    <cfRule type="timePeriod" dxfId="0" priority="1" timePeriod="nextMonth">
      <formula>AND(MONTH(P1)=MONTH(EDATE(TODAY(),0+1)),YEAR(P1)=YEAR(EDATE(TODAY(),0+1)))</formula>
    </cfRule>
  </conditionalFormatting>
  <printOptions horizontalCentered="1"/>
  <pageMargins left="0.19685039370078741" right="0.11811023622047245" top="0.55118110236220474" bottom="0.39370078740157483" header="0.19685039370078741" footer="0.19685039370078741"/>
  <pageSetup paperSize="9" scale="48" orientation="landscape" r:id="rId1"/>
  <headerFooter>
    <oddHeader>&amp;L&amp;G&amp;C&amp;"-,Bold"&amp;14DGP Equipment Maintenance/ Calibration Masterlist</oddHeader>
    <oddFooter>&amp;L&amp;8Prepared By (Sign/ Date):  _________________________
Lingling (DGP)&amp;C&amp;8Page &amp;P of &amp;N
NOTE * S/N# must not be changed at all times.&amp;R&amp;8WPPL Approval by (Sign/ Date): ____________________
Jerique Yew</oddFooter>
  </headerFooter>
  <rowBreaks count="1" manualBreakCount="1">
    <brk id="18" max="19"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9481D-5C31-4FEE-A4F0-C718D391776F}">
  <dimension ref="A2:X2"/>
  <sheetViews>
    <sheetView workbookViewId="0">
      <selection activeCell="B195" sqref="B195"/>
    </sheetView>
  </sheetViews>
  <sheetFormatPr defaultRowHeight="15" x14ac:dyDescent="0.25"/>
  <cols>
    <col min="1" max="1" width="4.85546875" bestFit="1" customWidth="1"/>
    <col min="2" max="2" width="12.140625" bestFit="1" customWidth="1"/>
    <col min="3" max="3" width="13.5703125" bestFit="1" customWidth="1"/>
    <col min="4" max="4" width="11.7109375" bestFit="1" customWidth="1"/>
    <col min="5" max="5" width="12.42578125" customWidth="1"/>
    <col min="6" max="6" width="12.85546875" customWidth="1"/>
    <col min="7" max="9" width="9.28515625" bestFit="1" customWidth="1"/>
    <col min="13" max="13" width="13" customWidth="1"/>
    <col min="14" max="14" width="9.85546875" bestFit="1" customWidth="1"/>
    <col min="16" max="16" width="31.5703125" customWidth="1"/>
    <col min="23" max="24" width="9.85546875" bestFit="1" customWidth="1"/>
  </cols>
  <sheetData>
    <row r="2" spans="1:24" s="353" customFormat="1" ht="36" x14ac:dyDescent="0.25">
      <c r="A2" s="350" t="s">
        <v>6</v>
      </c>
      <c r="B2" s="350" t="s">
        <v>830</v>
      </c>
      <c r="C2" s="350" t="s">
        <v>831</v>
      </c>
      <c r="D2" s="350" t="s">
        <v>832</v>
      </c>
      <c r="E2" s="350" t="s">
        <v>10</v>
      </c>
      <c r="F2" s="350" t="s">
        <v>897</v>
      </c>
      <c r="G2" s="350" t="s">
        <v>16</v>
      </c>
      <c r="H2" s="351" t="s">
        <v>1686</v>
      </c>
      <c r="I2" s="351" t="s">
        <v>833</v>
      </c>
      <c r="J2" s="350" t="s">
        <v>1131</v>
      </c>
      <c r="K2" s="350" t="s">
        <v>1132</v>
      </c>
      <c r="L2" s="350" t="s">
        <v>1133</v>
      </c>
      <c r="M2" s="350" t="s">
        <v>1134</v>
      </c>
      <c r="N2" s="350" t="s">
        <v>1135</v>
      </c>
      <c r="O2" s="350" t="s">
        <v>7</v>
      </c>
      <c r="P2" s="352" t="s">
        <v>1156</v>
      </c>
      <c r="Q2" s="350" t="s">
        <v>1777</v>
      </c>
      <c r="R2" s="350" t="s">
        <v>1430</v>
      </c>
      <c r="S2" s="350" t="s">
        <v>1431</v>
      </c>
      <c r="T2" s="350" t="s">
        <v>1136</v>
      </c>
      <c r="U2" s="350" t="s">
        <v>1137</v>
      </c>
      <c r="V2" s="350" t="s">
        <v>1133</v>
      </c>
      <c r="W2" s="350" t="s">
        <v>1134</v>
      </c>
      <c r="X2" s="350" t="s">
        <v>1135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E31417-9F59-4E00-BDF6-85371AC7A40D}">
  <ds:schemaRefs>
    <ds:schemaRef ds:uri="http://purl.org/dc/elements/1.1/"/>
    <ds:schemaRef ds:uri="5ca6415a-0c97-4c39-b3bb-ffce26572dde"/>
    <ds:schemaRef ds:uri="http://schemas.microsoft.com/office/2006/metadata/propertie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aea9ea73-34d9-45e8-acbb-0ab804ccd4f6"/>
    <ds:schemaRef ds:uri="http://www.w3.org/XML/1998/namespace"/>
    <ds:schemaRef ds:uri="http://purl.org/dc/terms/"/>
  </ds:schemaRefs>
</ds:datastoreItem>
</file>

<file path=customXml/itemProps2.xml><?xml version="1.0" encoding="utf-8"?>
<ds:datastoreItem xmlns:ds="http://schemas.openxmlformats.org/officeDocument/2006/customXml" ds:itemID="{254C4029-5892-4A68-A8AA-114539F18242}">
  <ds:schemaRefs>
    <ds:schemaRef ds:uri="http://schemas.microsoft.com/sharepoint/v3/contenttype/forms"/>
  </ds:schemaRefs>
</ds:datastoreItem>
</file>

<file path=customXml/itemProps3.xml><?xml version="1.0" encoding="utf-8"?>
<ds:datastoreItem xmlns:ds="http://schemas.openxmlformats.org/officeDocument/2006/customXml" ds:itemID="{BBBC0149-3F5D-4DBA-9619-7A935EF59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Combine</vt:lpstr>
      <vt:lpstr>Venture Cal by Others</vt:lpstr>
      <vt:lpstr>Venture Cal by MPC</vt:lpstr>
      <vt:lpstr>Venture wo payment original</vt:lpstr>
      <vt:lpstr>Flex Kallang Original</vt:lpstr>
      <vt:lpstr>Flex Senai Original</vt:lpstr>
      <vt:lpstr>CEI original</vt:lpstr>
      <vt:lpstr>Pivot</vt:lpstr>
      <vt:lpstr>ADC</vt:lpstr>
      <vt:lpstr>DGP</vt:lpstr>
      <vt:lpstr>Equipment removal </vt:lpstr>
      <vt:lpstr>DGP!_FilterDatabase</vt:lpstr>
      <vt:lpstr>ADC!Print_Area</vt:lpstr>
      <vt:lpstr>DGP!Print_Area</vt:lpstr>
      <vt:lpstr>'Venture wo payment original'!Print_Area_MI</vt:lpstr>
      <vt:lpstr>ADC!Print_Titles</vt:lpstr>
      <vt:lpstr>DGP!Print_Titles</vt:lpstr>
      <vt:lpstr>'Venture Cal by MPC'!Print_Titles</vt:lpstr>
      <vt:lpstr>'Venture Cal by Others'!Print_Titles</vt:lpstr>
      <vt:lpstr>'Venture wo payment original'!Print_Titles</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Jie Hui Ng</dc:creator>
  <cp:lastModifiedBy>HuaZhen Luo</cp:lastModifiedBy>
  <dcterms:created xsi:type="dcterms:W3CDTF">2018-12-18T08:51:52Z</dcterms:created>
  <dcterms:modified xsi:type="dcterms:W3CDTF">2020-04-07T07:53:54Z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