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sgsnanat\Desktop\"/>
    </mc:Choice>
  </mc:AlternateContent>
  <xr:revisionPtr revIDLastSave="0" documentId="13_ncr:1_{E8841E26-3EEC-48CA-BC87-5FA993C32BA7}" xr6:coauthVersionLast="45" xr6:coauthVersionMax="45" xr10:uidLastSave="{00000000-0000-0000-0000-000000000000}"/>
  <bookViews>
    <workbookView xWindow="-120" yWindow="-120" windowWidth="20730" windowHeight="11160" tabRatio="947" xr2:uid="{48166504-603F-433C-9467-09BC6DCEBDDC}"/>
  </bookViews>
  <sheets>
    <sheet name="Summary" sheetId="15" r:id="rId1"/>
    <sheet name="Training plan" sheetId="2" r:id="rId2"/>
    <sheet name="2A Training status" sheetId="9" r:id="rId3"/>
    <sheet name="Traineee Vs Assy" sheetId="10" r:id="rId4"/>
    <sheet name="Action items" sheetId="1" r:id="rId5"/>
    <sheet name="Failure Observations" sheetId="14" r:id="rId6"/>
    <sheet name="1991" sheetId="6" r:id="rId7"/>
    <sheet name="10183" sheetId="5" r:id="rId8"/>
    <sheet name="4640" sheetId="8" r:id="rId9"/>
    <sheet name="3321" sheetId="7" r:id="rId10"/>
    <sheet name="RTZ Testing" sheetId="11" r:id="rId11"/>
    <sheet name="3341" sheetId="13" r:id="rId12"/>
  </sheets>
  <definedNames>
    <definedName name="_xlnm.Print_Area" localSheetId="7">'10183'!$A$1:$M$36</definedName>
    <definedName name="_xlnm.Print_Area" localSheetId="6">'1991'!$A$1:$L$36</definedName>
    <definedName name="_xlnm.Print_Area" localSheetId="2">'2A Training status'!$A$1:$X$17</definedName>
    <definedName name="_xlnm.Print_Area" localSheetId="9">'3321'!$A$1:$H$36</definedName>
    <definedName name="_xlnm.Print_Area" localSheetId="11">'3341'!$A$1:$H$36</definedName>
    <definedName name="_xlnm.Print_Area" localSheetId="8">'4640'!$A$2:$O$45</definedName>
    <definedName name="_xlnm.Print_Area" localSheetId="5">'Failure Observations'!$A$1:$H$3</definedName>
    <definedName name="_xlnm.Print_Area" localSheetId="10">'RTZ Testing'!$A$1:$P$25</definedName>
    <definedName name="_xlnm.Print_Area" localSheetId="1">'Training plan'!$A$1:$J$16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6" i="15" l="1"/>
  <c r="I6" i="15"/>
  <c r="H6" i="15"/>
  <c r="E6" i="15"/>
  <c r="H4" i="1" l="1"/>
  <c r="H3" i="1"/>
  <c r="H2" i="1"/>
  <c r="X13" i="9" l="1"/>
  <c r="G40" i="10" l="1"/>
  <c r="X12" i="9" l="1"/>
  <c r="G34" i="10" l="1"/>
  <c r="G33" i="10"/>
  <c r="G32" i="10"/>
  <c r="G31" i="10"/>
  <c r="G30" i="10"/>
  <c r="G39" i="10"/>
  <c r="X11" i="9"/>
  <c r="G38" i="10" l="1"/>
  <c r="G37" i="10" l="1"/>
  <c r="X6" i="9" l="1"/>
  <c r="X8" i="9"/>
  <c r="G35" i="10"/>
  <c r="G36" i="10"/>
  <c r="X17"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Natarajan Narayanan</author>
  </authors>
  <commentList>
    <comment ref="E12" authorId="0" shapeId="0" xr:uid="{861D62B0-B585-4721-A102-859914A85F55}">
      <text>
        <r>
          <rPr>
            <b/>
            <sz val="16"/>
            <color indexed="81"/>
            <rFont val="Calibri"/>
            <family val="2"/>
            <scheme val="minor"/>
          </rPr>
          <t>289004640 no shipped by milford. Used Training build assy to pair with 3321</t>
        </r>
        <r>
          <rPr>
            <sz val="16"/>
            <color indexed="81"/>
            <rFont val="Calibri"/>
            <family val="2"/>
            <scheme val="minor"/>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Natarajan Narayanan</author>
  </authors>
  <commentList>
    <comment ref="V11" authorId="0" shapeId="0" xr:uid="{CEC66D9D-5557-4360-B582-733EC9647BFC}">
      <text>
        <r>
          <rPr>
            <b/>
            <sz val="28"/>
            <color indexed="81"/>
            <rFont val="Tahoma"/>
            <family val="2"/>
          </rPr>
          <t>400003719 - Due to shortage of 2 Pcs , Waters SG consigned from alternate vendor.</t>
        </r>
        <r>
          <rPr>
            <sz val="28"/>
            <color indexed="81"/>
            <rFont val="Tahoma"/>
            <family val="2"/>
          </rPr>
          <t xml:space="preserve">
</t>
        </r>
      </text>
    </comment>
    <comment ref="E12" authorId="0" shapeId="0" xr:uid="{88AA8E8C-9C30-4042-88B0-955EEAD41EAB}">
      <text>
        <r>
          <rPr>
            <b/>
            <sz val="24"/>
            <color indexed="81"/>
            <rFont val="Calibri"/>
            <family val="2"/>
            <scheme val="minor"/>
          </rPr>
          <t>289004640 not shipped by milford. Used Training build assy to pair with 3321</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Natarajan Narayanan</author>
  </authors>
  <commentList>
    <comment ref="B16" authorId="0" shapeId="0" xr:uid="{C3C5C90B-FDB5-46B5-A79C-DD875A58BAC2}">
      <text>
        <r>
          <rPr>
            <b/>
            <sz val="9"/>
            <color indexed="81"/>
            <rFont val="Tahoma"/>
            <family val="2"/>
          </rPr>
          <t>Loose Belt tension detected ( 1.72 deg ). Re-work done, belt tension detect 1.521</t>
        </r>
        <r>
          <rPr>
            <sz val="9"/>
            <color indexed="81"/>
            <rFont val="Tahoma"/>
            <family val="2"/>
          </rPr>
          <t xml:space="preserve">
</t>
        </r>
      </text>
    </comment>
    <comment ref="B28" authorId="0" shapeId="0" xr:uid="{EE8D0E72-0D06-4128-92B6-69E85B7D25B1}">
      <text>
        <r>
          <rPr>
            <b/>
            <sz val="9"/>
            <color indexed="81"/>
            <rFont val="Tahoma"/>
            <family val="2"/>
          </rPr>
          <t>Failed at Theta Belt tension test &lt;1.0 . Rework done.belt tension detect 1.539</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Natarajan Narayanan</author>
  </authors>
  <commentList>
    <comment ref="B12" authorId="0" shapeId="0" xr:uid="{03E81C9D-0131-4AD3-BBF8-C000AE891FB7}">
      <text>
        <r>
          <rPr>
            <sz val="9"/>
            <color indexed="81"/>
            <rFont val="Tahoma"/>
            <family val="2"/>
          </rPr>
          <t>4640 mounted reversly in to 3321. Re-work done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Natarajan Narayanan</author>
  </authors>
  <commentList>
    <comment ref="C14" authorId="0" shapeId="0" xr:uid="{46C92A05-C020-4269-BB1C-0C38F9A321B2}">
      <text>
        <r>
          <rPr>
            <b/>
            <sz val="9"/>
            <color indexed="81"/>
            <rFont val="Tahoma"/>
            <family val="2"/>
          </rPr>
          <t>Loose Belt tension detected ( 1.72 deg ). Re-work done, belt tension detect 1.521.</t>
        </r>
        <r>
          <rPr>
            <sz val="9"/>
            <color indexed="81"/>
            <rFont val="Tahoma"/>
            <family val="2"/>
          </rPr>
          <t xml:space="preserve">
</t>
        </r>
      </text>
    </comment>
    <comment ref="C16" authorId="0" shapeId="0" xr:uid="{176EE6B6-3ABD-422F-9124-776499B2AE36}">
      <text>
        <r>
          <rPr>
            <b/>
            <sz val="9"/>
            <color indexed="81"/>
            <rFont val="Tahoma"/>
            <family val="2"/>
          </rPr>
          <t>Failed at Theta Belt tension test. Rework done. Belt tension detect 1.539</t>
        </r>
      </text>
    </comment>
  </commentList>
</comments>
</file>

<file path=xl/sharedStrings.xml><?xml version="1.0" encoding="utf-8"?>
<sst xmlns="http://schemas.openxmlformats.org/spreadsheetml/2006/main" count="994" uniqueCount="369">
  <si>
    <t>Task / Issue</t>
  </si>
  <si>
    <t>Owner</t>
  </si>
  <si>
    <t>Due Date</t>
  </si>
  <si>
    <t>Status</t>
  </si>
  <si>
    <t>#</t>
  </si>
  <si>
    <t>CUSTOMER : WATERS</t>
  </si>
  <si>
    <t>PRODUCT   : Arc FTN</t>
  </si>
  <si>
    <t>Date</t>
  </si>
  <si>
    <t>Action Required</t>
  </si>
  <si>
    <t>Phase 2A Training</t>
  </si>
  <si>
    <t>Phase 2A Shipment to Milford</t>
  </si>
  <si>
    <t>Testing Required</t>
  </si>
  <si>
    <t>SYRINGE SUPPORT</t>
  </si>
  <si>
    <t>ASSY, SUPPORT SLEEVE W/ CUP</t>
  </si>
  <si>
    <t>Assy 1</t>
  </si>
  <si>
    <t>No</t>
  </si>
  <si>
    <t>NA</t>
  </si>
  <si>
    <t>SYRINGE HOUSING</t>
  </si>
  <si>
    <t>ASSY, HOUSING, NEEDLE SEAL, FTN-R</t>
  </si>
  <si>
    <t>THETA DRIVE</t>
  </si>
  <si>
    <t>ASSY, THETA DRIVE, CPSM</t>
  </si>
  <si>
    <t>Assy 2</t>
  </si>
  <si>
    <t>DATUM BASE W/</t>
  </si>
  <si>
    <t>ASSY, DATUM BASE W/ THETA DRIVE</t>
  </si>
  <si>
    <t>SYRINGE DRIVE</t>
  </si>
  <si>
    <t>ASSY, DRIVE, SYRINGE 1/4-20</t>
  </si>
  <si>
    <t>* Build with decoupled 289010714</t>
  </si>
  <si>
    <t>Assy 3</t>
  </si>
  <si>
    <t>Yes</t>
  </si>
  <si>
    <t>NEEDLE CARRIAGE</t>
  </si>
  <si>
    <t>ASSY, NEEDLE CARRIAGE ACQ FTN</t>
  </si>
  <si>
    <t>Assy 4</t>
  </si>
  <si>
    <t>RZZ</t>
  </si>
  <si>
    <t>ASSY, RZZ MECH, CPSM 2, FTN-R</t>
  </si>
  <si>
    <t>* Build with decoupled 289004640</t>
  </si>
  <si>
    <t>Assy 5</t>
  </si>
  <si>
    <t>MSV SHAFT ASSY</t>
  </si>
  <si>
    <t>ASSY, SHAFT W/SPRING, MSV</t>
  </si>
  <si>
    <t>Assy 6</t>
  </si>
  <si>
    <t>Seq #</t>
  </si>
  <si>
    <t>FTN Remote Training Plan :</t>
  </si>
  <si>
    <t>Material Availability for Qty 14</t>
  </si>
  <si>
    <t>Tester Name/No.</t>
  </si>
  <si>
    <t>Tester IQ Done</t>
  </si>
  <si>
    <t>ARC Metering Syringe Drive Tester - TE0084021</t>
  </si>
  <si>
    <t>ACQUITY CPSM RTZ Assembly Tester - TE82995</t>
  </si>
  <si>
    <t>Metering Syringe Valve Leak Tester - TE0084040</t>
  </si>
  <si>
    <t xml:space="preserve">MSV </t>
  </si>
  <si>
    <t>ASSY, SYRINGE VALVE, METERING</t>
  </si>
  <si>
    <t>ASSY, DRIVE, SYRINGE 1/4-20
* Build with decoupled 289010714</t>
  </si>
  <si>
    <t>Assy 7</t>
  </si>
  <si>
    <t>Assy 8</t>
  </si>
  <si>
    <t>Assy 9</t>
  </si>
  <si>
    <t>Assy 10</t>
  </si>
  <si>
    <t>Assy 11</t>
  </si>
  <si>
    <t>Assy 12</t>
  </si>
  <si>
    <t>Assy 13</t>
  </si>
  <si>
    <t>Assy 14</t>
  </si>
  <si>
    <t>Phase 2A Training Assemblies</t>
  </si>
  <si>
    <t>Phase 2A : Sub-Assy Training Build Status</t>
  </si>
  <si>
    <t>Start</t>
  </si>
  <si>
    <t>End</t>
  </si>
  <si>
    <t>Assy</t>
  </si>
  <si>
    <t>Gary</t>
  </si>
  <si>
    <t>David</t>
  </si>
  <si>
    <t>Jernail</t>
  </si>
  <si>
    <t>Sylvester</t>
  </si>
  <si>
    <t>289010749 - ASSY, SUPPORT SLEEVE W/ CUP</t>
  </si>
  <si>
    <t>289010183 - ASSY, HOUSING, NEEDLE SEAL, FTN-R</t>
  </si>
  <si>
    <t>279001950 - ASSY, THETA DRIVE, CPSM</t>
  </si>
  <si>
    <t>279001991 - ASSY, DATUM BASE W/ THETA DRIVE</t>
  </si>
  <si>
    <t>Assy 10 to Assy 14 - Done in sequence</t>
  </si>
  <si>
    <t>Assy 1 to Assy 9 - Done as individual assy.</t>
  </si>
  <si>
    <t>Trainer :</t>
  </si>
  <si>
    <t>Vy Levan</t>
  </si>
  <si>
    <t>Christine hemmingsen</t>
  </si>
  <si>
    <t>ASP</t>
  </si>
  <si>
    <t>PRODUCT   : Arc SM-FTN</t>
  </si>
  <si>
    <t>289004640 - ASSY, NEEDLE CARRIAGE ACQ FTN</t>
  </si>
  <si>
    <t>279001991 : Step 5.4</t>
  </si>
  <si>
    <t>Fixture to be modified</t>
  </si>
  <si>
    <t>Kwan</t>
  </si>
  <si>
    <t xml:space="preserve">279001991 : Step 1.1 to 4.1 </t>
  </si>
  <si>
    <t>Supporting fixture required for Datam base to support assembly from step 1.1 to 4.1</t>
  </si>
  <si>
    <t>Fixture 999041838 and instruction use is not in ASP. To be added</t>
  </si>
  <si>
    <t>289010749 : Step 1.4a, 1.4b</t>
  </si>
  <si>
    <t>Gasket material is very thin and transparent. Not easy to handle due to electrostatic . Waters recommend to use DI Water or Keep the gasket in more visible surface and easy to handle.</t>
  </si>
  <si>
    <t>289010749 : Step 1.2</t>
  </si>
  <si>
    <t>Flex to work on</t>
  </si>
  <si>
    <t xml:space="preserve">289010183 : Critical Clean </t>
  </si>
  <si>
    <t xml:space="preserve">10749 - All 14 completed first </t>
  </si>
  <si>
    <t>289010749 : Step 1.3
(DWG of Tool : 28901749)</t>
  </si>
  <si>
    <t>Using of Omega load cell to verify the spring force 60 to 100 LBF of the fixture not mentioned in ASP. 
How often the loadcell to be verified with Fixture ?
PM requirement for Tool verify with Load cell ?</t>
  </si>
  <si>
    <t>Freq - every 3 month - to be clarified</t>
  </si>
  <si>
    <t>Kwan / Gary</t>
  </si>
  <si>
    <t>From Step 1.1 to step 4.3</t>
  </si>
  <si>
    <t>C</t>
  </si>
  <si>
    <t>Start Date</t>
  </si>
  <si>
    <t>End Date</t>
  </si>
  <si>
    <t>Trainer</t>
  </si>
  <si>
    <t>Christine</t>
  </si>
  <si>
    <t>C - Completed</t>
  </si>
  <si>
    <t>IP - In Progress</t>
  </si>
  <si>
    <t>Sequence followed</t>
  </si>
  <si>
    <t>Completed training Hrs</t>
  </si>
  <si>
    <t>Trainee Vs Assy trained</t>
  </si>
  <si>
    <t>Assy : 279001950</t>
  </si>
  <si>
    <t>Assy : 279001991</t>
  </si>
  <si>
    <t>Assy's</t>
  </si>
  <si>
    <t>289004640 
( step 1.1 to Step 4.3 )</t>
  </si>
  <si>
    <t>Total</t>
  </si>
  <si>
    <t>Need to observe difficulty in using manual torque. If long cycle time or consistency required, recommend to use "Atlas Copco Micor torque system "</t>
  </si>
  <si>
    <t>Flex to observe</t>
  </si>
  <si>
    <t>289004640 : Page3 Note</t>
  </si>
  <si>
    <t>279001991 : Step 7.1</t>
  </si>
  <si>
    <t>289004640 
( step 4.4 to Step 5.13)</t>
  </si>
  <si>
    <t>From Step 4.4 to Step 5.13</t>
  </si>
  <si>
    <t>From Step 5.14 to Step 8.8</t>
  </si>
  <si>
    <t>Comments</t>
  </si>
  <si>
    <t>Closed</t>
  </si>
  <si>
    <t>From Step 1.1 to step 5.13</t>
  </si>
  <si>
    <t>From Step 1.1 to step 8.8</t>
  </si>
  <si>
    <t xml:space="preserve">2890004640 - Step 3.1 </t>
  </si>
  <si>
    <t>Hard to assemble the four(4) parts on the table with torque driver. It slips easily and hard to align and tight. Flex recommended to add fixture base to hold sample needle mounting base(415001487) to align needle retainer with curved spring and shoulder screw.</t>
  </si>
  <si>
    <t>289004640 
( step 1.1 to Step 5.13)</t>
  </si>
  <si>
    <t>6.5Hrs / day</t>
  </si>
  <si>
    <t>Then followed 10183 to complete all</t>
  </si>
  <si>
    <t>Stage 1 ( 3 split )</t>
  </si>
  <si>
    <t>Stage 2 ( 2 Split )</t>
  </si>
  <si>
    <t>Stage 3 ( Full )</t>
  </si>
  <si>
    <t>289004640 
( step 5.14 to Step 8.8)</t>
  </si>
  <si>
    <t>Training Hrs/Assy</t>
  </si>
  <si>
    <t>289004640 - Step 6.1</t>
  </si>
  <si>
    <t>WAT410320 - M3 Washer - Shiny side must be down . Not in ASP. Update may required</t>
  </si>
  <si>
    <t>2890004640 - Step 6.22</t>
  </si>
  <si>
    <t>Fixture 999038335 - Fixture to be modifed to route the Flex cable based on Milford picture ( refer photo ).</t>
  </si>
  <si>
    <t>Kwan/Gary</t>
  </si>
  <si>
    <t>Training completed and Built on</t>
  </si>
  <si>
    <t>Motor Rope and Pulley must be in parallel when assemble.
Fixture to be modified. refer picture.</t>
  </si>
  <si>
    <t>Test assembly per TSP - IS there any testing required ? 
How this was tested and paired with other assy to use in chassis assy 3378 ?</t>
  </si>
  <si>
    <t xml:space="preserve">Discussed with Milford. 
279001991 has to be tested with 279003321 Assy. 
</t>
  </si>
  <si>
    <t>Open</t>
  </si>
  <si>
    <t>Lamina Flow hood requirement for 289010183 assy</t>
  </si>
  <si>
    <t>Michael commented - Lamina flow hood not required. Critical clean gloves, handling and station cleaning is must.</t>
  </si>
  <si>
    <t>To be observed during manufacturing asssembly for the fixture requirement.</t>
  </si>
  <si>
    <t>Proposed to ASP update for clarity</t>
  </si>
  <si>
    <t>Michael</t>
  </si>
  <si>
    <t>To be discussed with Milford team on this requirement</t>
  </si>
  <si>
    <t>New Fixture required
To be discussed with Kwan.</t>
  </si>
  <si>
    <t>Fixture to be modified and drawings to be updated.</t>
  </si>
  <si>
    <t>289004640 ( step 1.1 to Step 4.3 )</t>
  </si>
  <si>
    <t>289004640 ( step 4.4 to Step 5.13)</t>
  </si>
  <si>
    <t>289004640 ( step 1.1 to Step 5.13)</t>
  </si>
  <si>
    <t>289004640 ( step 5.14 to Step 8.8)</t>
  </si>
  <si>
    <t>289004640 ( Full )</t>
  </si>
  <si>
    <t>Trainee Vs Assy's trained</t>
  </si>
  <si>
    <t>Split 3</t>
  </si>
  <si>
    <t>Split 2</t>
  </si>
  <si>
    <t>Full</t>
  </si>
  <si>
    <t>Split</t>
  </si>
  <si>
    <t>Modification done and Verified with Assy</t>
  </si>
  <si>
    <t>289004640 ( Full steps )</t>
  </si>
  <si>
    <t>279003321 - ASSY, RZZ MECH, CPSM 2, FTN-R</t>
  </si>
  <si>
    <t>279003321 - Step 1.1</t>
  </si>
  <si>
    <t xml:space="preserve">Item P/N &amp; Picture Identification are not matching. ASP Update required
</t>
  </si>
  <si>
    <t>Build with 3321</t>
  </si>
  <si>
    <t>Assy : 279003321</t>
  </si>
  <si>
    <t>3321 Assy</t>
  </si>
  <si>
    <t>Pairing 4640</t>
  </si>
  <si>
    <r>
      <t xml:space="preserve">ASSY, RZZ MECH, CPSM 2, FTN-R
</t>
    </r>
    <r>
      <rPr>
        <strike/>
        <sz val="30"/>
        <color rgb="FF000000"/>
        <rFont val="Calibri"/>
        <family val="2"/>
      </rPr>
      <t>* Build with decoupled 289004640</t>
    </r>
  </si>
  <si>
    <t>Assy : 279003341</t>
  </si>
  <si>
    <t>279003341 - ASSY, DRIVE, SYRINGE 1/4-20
( * Build with decoupled 289010714 )</t>
  </si>
  <si>
    <t>289010714
Identifier no.</t>
  </si>
  <si>
    <t>3341 Assy</t>
  </si>
  <si>
    <t>Tested on</t>
  </si>
  <si>
    <t>7A</t>
  </si>
  <si>
    <t>ACQUITY CPSM RTZ ASSEMBLY TESTING</t>
  </si>
  <si>
    <t>Tested by</t>
  </si>
  <si>
    <t>Belt tension</t>
  </si>
  <si>
    <t>Needle seal position</t>
  </si>
  <si>
    <t>Needle seal force</t>
  </si>
  <si>
    <t>1st move error</t>
  </si>
  <si>
    <t>encoder error</t>
  </si>
  <si>
    <t>Zp axis</t>
  </si>
  <si>
    <t>Z axis</t>
  </si>
  <si>
    <t>R axis</t>
  </si>
  <si>
    <t>Pass</t>
  </si>
  <si>
    <t>Not captured. Unit Passed but clicked  "FAIL" to see Dialog box result. Refer Test Observations</t>
  </si>
  <si>
    <t>RTZ</t>
  </si>
  <si>
    <t>Testing</t>
  </si>
  <si>
    <t>0.13 deg</t>
  </si>
  <si>
    <t>-0.23 deg</t>
  </si>
  <si>
    <t>-1</t>
  </si>
  <si>
    <t>735002271 - ACQUITY CPSM RTZ ASSEMBLY TESTER TE82995-5</t>
  </si>
  <si>
    <t>Tester Software to be updated.</t>
  </si>
  <si>
    <t>TE82995-5 - RTZ Tester</t>
  </si>
  <si>
    <t>Failure Observed</t>
  </si>
  <si>
    <t>Failure root cause</t>
  </si>
  <si>
    <t>Flywheel not located properly. Misalignment of fly wheel may load the datumbase.</t>
  </si>
  <si>
    <t>Flywheel located properly to run the test</t>
  </si>
  <si>
    <t>-0.18 deg</t>
  </si>
  <si>
    <t>Test Failed at Needle seal calibration</t>
  </si>
  <si>
    <t>Teach Pin calibration not done properly. Needle not center aligned to Teach pin hole center.</t>
  </si>
  <si>
    <t>0.18 deg</t>
  </si>
  <si>
    <t>-4</t>
  </si>
  <si>
    <t>10MK1003</t>
  </si>
  <si>
    <t>Assy 1
10MK1003</t>
  </si>
  <si>
    <t>3321
Identifier</t>
  </si>
  <si>
    <t>4640
Identifier</t>
  </si>
  <si>
    <t>1991
Identifier</t>
  </si>
  <si>
    <t>Test Assy</t>
  </si>
  <si>
    <t>279003321 +
279001991</t>
  </si>
  <si>
    <t>Tester Used</t>
  </si>
  <si>
    <t>TE82995-5
( RTZ ASSEMBLY TESTER)</t>
  </si>
  <si>
    <t>279001991 : Assy 11 - Belt Tension failure detected</t>
  </si>
  <si>
    <t>279001991 : Assy 1 - Datum base unable to rotate</t>
  </si>
  <si>
    <t>Belt tension adjusted using fixture.</t>
  </si>
  <si>
    <t>3321 
Identifier</t>
  </si>
  <si>
    <t>4640 
Identifier</t>
  </si>
  <si>
    <t>1991 
Identifier</t>
  </si>
  <si>
    <t>10183
Identifier</t>
  </si>
  <si>
    <t>IQ in Progress</t>
  </si>
  <si>
    <t>Yet to receive</t>
  </si>
  <si>
    <t>x</t>
  </si>
  <si>
    <t>10MK1004</t>
  </si>
  <si>
    <t>Assy 11
10MK1004</t>
  </si>
  <si>
    <t>10MK1005</t>
  </si>
  <si>
    <t>10MK1002</t>
  </si>
  <si>
    <t>10MK1006</t>
  </si>
  <si>
    <t>10MK1007</t>
  </si>
  <si>
    <t>10MK1008</t>
  </si>
  <si>
    <t>10MK1009</t>
  </si>
  <si>
    <t>10MK1010</t>
  </si>
  <si>
    <t>10MK1011</t>
  </si>
  <si>
    <t>10MK1013</t>
  </si>
  <si>
    <t>10MK1012</t>
  </si>
  <si>
    <t>10MK1014</t>
  </si>
  <si>
    <t>10MK1016</t>
  </si>
  <si>
    <t>Assy 7
10MK1016</t>
  </si>
  <si>
    <t>Test Passed</t>
  </si>
  <si>
    <t xml:space="preserve">Re-calibration done. </t>
  </si>
  <si>
    <t>Assy 1
11MM1002</t>
  </si>
  <si>
    <t>Assy 1
11MN1002</t>
  </si>
  <si>
    <t>0.36deg</t>
  </si>
  <si>
    <t>11MN1002</t>
  </si>
  <si>
    <t>11MM1002</t>
  </si>
  <si>
    <t>Assy 2
11MN1003</t>
  </si>
  <si>
    <t>Assy 4
11MM1003</t>
  </si>
  <si>
    <t>Assy 5
10MK1005</t>
  </si>
  <si>
    <t>Due to loose belt tension</t>
  </si>
  <si>
    <t>Assy 6
10MK1002</t>
  </si>
  <si>
    <t>-12</t>
  </si>
  <si>
    <t>Assy 3
11MN1004</t>
  </si>
  <si>
    <t>Assy 2
11MM1004</t>
  </si>
  <si>
    <t>-2</t>
  </si>
  <si>
    <t>Assy 4
11MN1005</t>
  </si>
  <si>
    <t>Assy 5
11MM1005</t>
  </si>
  <si>
    <t>ACQUITY CPSM RTZ ASSEMBLY TESTER - Final dialogue pass showing " Select PASS or FAIL below"  to complete the test. 
If Fail clicked, it showing PASSED</t>
  </si>
  <si>
    <t>Due to high Belt tension &lt; 1.0</t>
  </si>
  <si>
    <t>Needle pin adjusted too low during Teach pin calibration</t>
  </si>
  <si>
    <t>0.14 deg</t>
  </si>
  <si>
    <t>Assy 6
11MN1006</t>
  </si>
  <si>
    <t>Assy 3
11MM1006</t>
  </si>
  <si>
    <t>To be discussed</t>
  </si>
  <si>
    <t>As the runaway nature of the die spring is expected to be insignificant, we will do ramped up verification of a Quarterly check via PM for the first year (before the expiry of the load cell’s calibration). By doing so, we will affirm Milford’s (Steve) statement that this load cell is primarily used for set up of the tooling, which we have already done and not required then after.</t>
  </si>
  <si>
    <t>Assy 8
10MK1006</t>
  </si>
  <si>
    <t>Test Seq</t>
  </si>
  <si>
    <t>Proposed to use "gap tool" for verification of needle adjustment gap with Teach pin.</t>
  </si>
  <si>
    <t>Assy combination used</t>
  </si>
  <si>
    <t>10ML1001</t>
  </si>
  <si>
    <t>10ML1002</t>
  </si>
  <si>
    <t>10ML1003</t>
  </si>
  <si>
    <t>10ML1004</t>
  </si>
  <si>
    <t>10ML1005</t>
  </si>
  <si>
    <t>10ML1006</t>
  </si>
  <si>
    <t>10ML1007</t>
  </si>
  <si>
    <t>10ML1008</t>
  </si>
  <si>
    <t>10ML1009</t>
  </si>
  <si>
    <t>10ML1010</t>
  </si>
  <si>
    <t>10ML1011</t>
  </si>
  <si>
    <t>10ML1012</t>
  </si>
  <si>
    <t>10ML1013</t>
  </si>
  <si>
    <t>10ML1014</t>
  </si>
  <si>
    <t>Assy 5
11MN1007</t>
  </si>
  <si>
    <t>Assy 7
11MM1007</t>
  </si>
  <si>
    <t>Assy 13 1310MK1007</t>
  </si>
  <si>
    <t>Assy 8
11MN1008</t>
  </si>
  <si>
    <t>Assy 8
11MM1008</t>
  </si>
  <si>
    <t>Assy 4
10MK1010</t>
  </si>
  <si>
    <t>Test Result</t>
  </si>
  <si>
    <t>-23 deg</t>
  </si>
  <si>
    <t>-13</t>
  </si>
  <si>
    <t>Assy 7
11MN1009</t>
  </si>
  <si>
    <t>Assy 6
11MM1009</t>
  </si>
  <si>
    <t>Assy 12
10MK1008</t>
  </si>
  <si>
    <t>0.32 deg</t>
  </si>
  <si>
    <t>Assy 14
11MN1010</t>
  </si>
  <si>
    <t>Assy 11
11MM1010</t>
  </si>
  <si>
    <t>Assy 9
10MK1011</t>
  </si>
  <si>
    <t xml:space="preserve">During well plate Piercing test, Needle not piercing aluminium foil but Milford well plate aluminium foils are pierced with needle .
Is it needle piercing force issue ? </t>
  </si>
  <si>
    <t>ACQUITY CPSM RTZ ASSEMBLY TESTING ( TE82995-5 )</t>
  </si>
  <si>
    <t>Assy 2
10MK1009</t>
  </si>
  <si>
    <t>Assy 10
11MN1011</t>
  </si>
  <si>
    <t>Assy 10
11MM1011</t>
  </si>
  <si>
    <t>To be verified with Milford Test Engineering</t>
  </si>
  <si>
    <t>Open action</t>
  </si>
  <si>
    <t>Closed action</t>
  </si>
  <si>
    <t xml:space="preserve">Phase 2A - Remote Training Actions </t>
  </si>
  <si>
    <t>-11</t>
  </si>
  <si>
    <t>Assy 14
10MK1014</t>
  </si>
  <si>
    <t>Assy 13
11MN1012</t>
  </si>
  <si>
    <t>Assy 12
11MN1012</t>
  </si>
  <si>
    <t>C - Closed</t>
  </si>
  <si>
    <t>P - Planned</t>
  </si>
  <si>
    <t>O - On hold</t>
  </si>
  <si>
    <t>Assy 12
11MN1013</t>
  </si>
  <si>
    <t>Assy 13
11MM1013</t>
  </si>
  <si>
    <t>0.13deg</t>
  </si>
  <si>
    <t>0.23 deg</t>
  </si>
  <si>
    <t>279003321 + 279001991 RTZ Testing</t>
  </si>
  <si>
    <t>11MM1003</t>
  </si>
  <si>
    <t>11MM1004</t>
  </si>
  <si>
    <t>11MM1005</t>
  </si>
  <si>
    <t>11MM1007</t>
  </si>
  <si>
    <t>11MM1006</t>
  </si>
  <si>
    <t>11MM1009</t>
  </si>
  <si>
    <t>11MM1008</t>
  </si>
  <si>
    <t>11MM1011</t>
  </si>
  <si>
    <t>11MM1013</t>
  </si>
  <si>
    <t>11MN1012</t>
  </si>
  <si>
    <t>11MM1010</t>
  </si>
  <si>
    <t>11MN1003</t>
  </si>
  <si>
    <t>11MN1004</t>
  </si>
  <si>
    <t>11MN1005</t>
  </si>
  <si>
    <t>11MN1007</t>
  </si>
  <si>
    <t>11MN1006</t>
  </si>
  <si>
    <t>11MN1009</t>
  </si>
  <si>
    <t>11MN1008</t>
  </si>
  <si>
    <t>11MN1011</t>
  </si>
  <si>
    <t>11MN1013</t>
  </si>
  <si>
    <t>11MN1010</t>
  </si>
  <si>
    <t>O</t>
  </si>
  <si>
    <t>Re-work performed</t>
  </si>
  <si>
    <t>After Re-work</t>
  </si>
  <si>
    <t>279001991 : Assy 5 - Belt tension read 1.72 ( marginal pass ). Not advised to continue. It may fail in Final unit test.</t>
  </si>
  <si>
    <t>Corrective action plan</t>
  </si>
  <si>
    <t>TBD</t>
  </si>
  <si>
    <t>Needle seal calibration failure seen due to Needle adjusted too low or high with Teaching pin during calibration.Hard to see and judge needle height.</t>
  </si>
  <si>
    <r>
      <rPr>
        <b/>
        <u/>
        <sz val="11"/>
        <color theme="1"/>
        <rFont val="Calibri"/>
        <family val="2"/>
        <scheme val="minor"/>
      </rPr>
      <t>Clarified by Trainer Vy Levan :</t>
    </r>
    <r>
      <rPr>
        <sz val="11"/>
        <color theme="1"/>
        <rFont val="Calibri"/>
        <family val="2"/>
        <scheme val="minor"/>
      </rPr>
      <t xml:space="preserve">
- 279001991 manufactured assy to be tested with 279001993 master assy.
- 279003321 manufactured assy to be tested with 279001991 master assy.
- 279001991 manufactured assy and 279003321 manufactured unit can be tested together.
- Once tested, both PASSED assy can be used in any chassis assy.
- Not an requirement to use both as pair in same chassis assy.
</t>
    </r>
  </si>
  <si>
    <t>Completed</t>
  </si>
  <si>
    <t>Process issue</t>
  </si>
  <si>
    <t>Re-work done</t>
  </si>
  <si>
    <t>Assy's build</t>
  </si>
  <si>
    <t>Assy's Tested</t>
  </si>
  <si>
    <t>Test Failure</t>
  </si>
  <si>
    <t>PASSED after Re-work</t>
  </si>
  <si>
    <t>Completed Training Hrs</t>
  </si>
  <si>
    <t>Planned Assy</t>
  </si>
  <si>
    <t>Completed Assy</t>
  </si>
  <si>
    <t>Pending Assy</t>
  </si>
  <si>
    <t>Action Items</t>
  </si>
  <si>
    <t>Training Status</t>
  </si>
  <si>
    <t>Training build summary</t>
  </si>
  <si>
    <t>Arc FTN - Phase 2A Training summary</t>
  </si>
  <si>
    <t>Improvement action status :</t>
  </si>
  <si>
    <t>Testing summary</t>
  </si>
  <si>
    <t>12 - Testing completed
2 - Testing pending</t>
  </si>
  <si>
    <t>Assy : 289010749</t>
  </si>
  <si>
    <t>Assy : 289010183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</si>
</sst>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8" x14ac:knownFonts="1">
    <font>
      <sz val="11"/>
      <color theme="1"/>
      <name val="Calibri"/>
      <family val="2"/>
      <scheme val="minor"/>
    </font>
    <font>
      <sz val="10"/>
      <name val="Arial"/>
      <family val="2"/>
    </font>
    <font>
      <sz val="14"/>
      <color theme="1"/>
      <name val="Calibri"/>
      <family val="2"/>
      <scheme val="minor"/>
    </font>
    <font>
      <b/>
      <sz val="16"/>
      <color theme="0"/>
      <name val="Calibri"/>
      <family val="2"/>
    </font>
    <font>
      <sz val="16"/>
      <color theme="1"/>
      <name val="Calibri"/>
      <family val="2"/>
      <scheme val="minor"/>
    </font>
    <font>
      <b/>
      <sz val="22"/>
      <color theme="1"/>
      <name val="Calibri"/>
      <family val="2"/>
      <scheme val="minor"/>
    </font>
    <font>
      <b/>
      <sz val="11"/>
      <color theme="1"/>
      <name val="Calibri"/>
      <family val="2"/>
      <scheme val="minor"/>
    </font>
    <font>
      <b/>
      <sz val="72"/>
      <color theme="1"/>
      <name val="Calibri"/>
      <family val="2"/>
      <scheme val="minor"/>
    </font>
    <font>
      <sz val="72"/>
      <color theme="1"/>
      <name val="Calibri"/>
      <family val="2"/>
      <scheme val="minor"/>
    </font>
    <font>
      <sz val="8"/>
      <name val="Calibri"/>
      <family val="2"/>
      <scheme val="minor"/>
    </font>
    <font>
      <b/>
      <sz val="12"/>
      <color theme="1"/>
      <name val="Calibri"/>
      <family val="2"/>
      <scheme val="minor"/>
    </font>
    <font>
      <b/>
      <sz val="12"/>
      <name val="Calibri"/>
      <family val="2"/>
      <scheme val="minor"/>
    </font>
    <font>
      <b/>
      <sz val="12"/>
      <color rgb="FF0070C0"/>
      <name val="Calibri"/>
      <family val="2"/>
      <scheme val="minor"/>
    </font>
    <font>
      <sz val="20"/>
      <color theme="1"/>
      <name val="Calibri"/>
      <family val="2"/>
      <scheme val="minor"/>
    </font>
    <font>
      <sz val="28"/>
      <color rgb="FF000000"/>
      <name val="Calibri"/>
      <family val="2"/>
    </font>
    <font>
      <sz val="36"/>
      <color rgb="FF000000"/>
      <name val="Calibri"/>
      <family val="2"/>
    </font>
    <font>
      <sz val="18"/>
      <color rgb="FF000000"/>
      <name val="Calibri"/>
      <family val="2"/>
    </font>
    <font>
      <sz val="18"/>
      <color theme="1"/>
      <name val="Calibri"/>
      <family val="2"/>
      <scheme val="minor"/>
    </font>
    <font>
      <b/>
      <u/>
      <sz val="18"/>
      <color rgb="FF000000"/>
      <name val="Calibri"/>
      <family val="2"/>
    </font>
    <font>
      <sz val="28"/>
      <color theme="1"/>
      <name val="Calibri"/>
      <family val="2"/>
      <scheme val="minor"/>
    </font>
    <font>
      <b/>
      <sz val="48"/>
      <color theme="1"/>
      <name val="Calibri"/>
      <family val="2"/>
      <scheme val="minor"/>
    </font>
    <font>
      <b/>
      <sz val="30"/>
      <color theme="0"/>
      <name val="Calibri"/>
      <family val="2"/>
    </font>
    <font>
      <b/>
      <sz val="30"/>
      <name val="Calibri"/>
      <family val="2"/>
    </font>
    <font>
      <sz val="30"/>
      <color theme="1"/>
      <name val="Calibri"/>
      <family val="2"/>
      <scheme val="minor"/>
    </font>
    <font>
      <sz val="30"/>
      <color rgb="FF000000"/>
      <name val="Calibri"/>
      <family val="2"/>
    </font>
    <font>
      <b/>
      <sz val="30"/>
      <color rgb="FF000000"/>
      <name val="Calibri"/>
      <family val="2"/>
    </font>
    <font>
      <b/>
      <u/>
      <sz val="30"/>
      <color rgb="FF000000"/>
      <name val="Calibri"/>
      <family val="2"/>
    </font>
    <font>
      <b/>
      <sz val="36"/>
      <color theme="1"/>
      <name val="Calibri"/>
      <family val="2"/>
      <scheme val="minor"/>
    </font>
    <font>
      <b/>
      <sz val="14"/>
      <color theme="1"/>
      <name val="Calibri"/>
      <family val="2"/>
      <scheme val="minor"/>
    </font>
    <font>
      <b/>
      <sz val="18"/>
      <color theme="1"/>
      <name val="Calibri"/>
      <family val="2"/>
      <scheme val="minor"/>
    </font>
    <font>
      <b/>
      <sz val="48"/>
      <color rgb="FF000000"/>
      <name val="Calibri"/>
      <family val="2"/>
    </font>
    <font>
      <b/>
      <sz val="36"/>
      <color rgb="FF000000"/>
      <name val="Calibri"/>
      <family val="2"/>
    </font>
    <font>
      <sz val="36"/>
      <color theme="1"/>
      <name val="Calibri"/>
      <family val="2"/>
      <scheme val="minor"/>
    </font>
    <font>
      <b/>
      <sz val="14"/>
      <color rgb="FF000000"/>
      <name val="Calibri"/>
      <family val="2"/>
    </font>
    <font>
      <sz val="10"/>
      <color theme="1"/>
      <name val="Calibri"/>
      <family val="2"/>
      <scheme val="minor"/>
    </font>
    <font>
      <b/>
      <sz val="28"/>
      <color indexed="81"/>
      <name val="Tahoma"/>
      <family val="2"/>
    </font>
    <font>
      <sz val="28"/>
      <color indexed="81"/>
      <name val="Tahoma"/>
      <family val="2"/>
    </font>
    <font>
      <strike/>
      <sz val="18"/>
      <color rgb="FF000000"/>
      <name val="Calibri"/>
      <family val="2"/>
    </font>
    <font>
      <b/>
      <sz val="16"/>
      <color indexed="81"/>
      <name val="Calibri"/>
      <family val="2"/>
      <scheme val="minor"/>
    </font>
    <font>
      <sz val="16"/>
      <color indexed="81"/>
      <name val="Calibri"/>
      <family val="2"/>
      <scheme val="minor"/>
    </font>
    <font>
      <strike/>
      <sz val="30"/>
      <color rgb="FF000000"/>
      <name val="Calibri"/>
      <family val="2"/>
    </font>
    <font>
      <b/>
      <sz val="24"/>
      <color indexed="81"/>
      <name val="Calibri"/>
      <family val="2"/>
      <scheme val="minor"/>
    </font>
    <font>
      <b/>
      <sz val="20"/>
      <color theme="1"/>
      <name val="Calibri"/>
      <family val="2"/>
      <scheme val="minor"/>
    </font>
    <font>
      <sz val="24"/>
      <color theme="1"/>
      <name val="Calibri"/>
      <family val="2"/>
      <scheme val="minor"/>
    </font>
    <font>
      <b/>
      <sz val="16"/>
      <color theme="0"/>
      <name val="Calibri"/>
      <family val="2"/>
      <scheme val="minor"/>
    </font>
    <font>
      <b/>
      <sz val="10"/>
      <color theme="1"/>
      <name val="Calibri"/>
      <family val="2"/>
      <scheme val="minor"/>
    </font>
    <font>
      <sz val="20"/>
      <color rgb="FF000000"/>
      <name val="Calibri"/>
      <family val="2"/>
    </font>
    <font>
      <sz val="9"/>
      <color indexed="81"/>
      <name val="Tahoma"/>
      <family val="2"/>
    </font>
    <font>
      <b/>
      <sz val="9"/>
      <color indexed="81"/>
      <name val="Tahoma"/>
      <family val="2"/>
    </font>
    <font>
      <b/>
      <sz val="16"/>
      <color theme="1"/>
      <name val="Calibri"/>
      <family val="2"/>
      <scheme val="minor"/>
    </font>
    <font>
      <b/>
      <sz val="14"/>
      <name val="Calibri"/>
      <family val="2"/>
      <scheme val="minor"/>
    </font>
    <font>
      <b/>
      <sz val="14"/>
      <color rgb="FF0070C0"/>
      <name val="Calibri"/>
      <family val="2"/>
      <scheme val="minor"/>
    </font>
    <font>
      <b/>
      <sz val="24"/>
      <color theme="1"/>
      <name val="Calibri"/>
      <family val="2"/>
      <scheme val="minor"/>
    </font>
    <font>
      <b/>
      <sz val="11"/>
      <color theme="0"/>
      <name val="Calibri"/>
      <family val="2"/>
      <scheme val="minor"/>
    </font>
    <font>
      <sz val="12"/>
      <color theme="1"/>
      <name val="Calibri"/>
      <family val="2"/>
      <scheme val="minor"/>
    </font>
    <font>
      <b/>
      <sz val="12"/>
      <color theme="0"/>
      <name val="Calibri"/>
      <family val="2"/>
      <scheme val="minor"/>
    </font>
    <font>
      <b/>
      <u/>
      <sz val="11"/>
      <color theme="1"/>
      <name val="Calibri"/>
      <family val="2"/>
      <scheme val="minor"/>
    </font>
    <font>
      <sz val="14"/>
      <color rgb="FF000000"/>
      <name val="Calibri"/>
      <family val="2"/>
    </font>
  </fonts>
  <fills count="13">
    <fill>
      <patternFill patternType="none"/>
    </fill>
    <fill>
      <patternFill patternType="gray125"/>
    </fill>
    <fill>
      <patternFill patternType="solid">
        <fgColor theme="8" tint="-0.499984740745262"/>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rgb="FFFFFF00"/>
        <bgColor indexed="64"/>
      </patternFill>
    </fill>
    <fill>
      <patternFill patternType="solid">
        <fgColor theme="8" tint="0.39997558519241921"/>
        <bgColor indexed="64"/>
      </patternFill>
    </fill>
    <fill>
      <patternFill patternType="solid">
        <fgColor rgb="FF92D050"/>
        <bgColor indexed="64"/>
      </patternFill>
    </fill>
    <fill>
      <patternFill patternType="solid">
        <fgColor rgb="FFC9A4E4"/>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rgb="FF82F12F"/>
        <bgColor indexed="64"/>
      </patternFill>
    </fill>
    <fill>
      <patternFill patternType="solid">
        <fgColor rgb="FFFFFF8B"/>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bottom/>
      <diagonal/>
    </border>
    <border>
      <left/>
      <right style="thin">
        <color theme="0" tint="-0.34998626667073579"/>
      </right>
      <top/>
      <bottom/>
      <diagonal/>
    </border>
    <border>
      <left style="thin">
        <color theme="0" tint="-0.34998626667073579"/>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bottom/>
      <diagonal/>
    </border>
    <border>
      <left/>
      <right/>
      <top style="thin">
        <color indexed="64"/>
      </top>
      <bottom style="thin">
        <color indexed="64"/>
      </bottom>
      <diagonal/>
    </border>
    <border>
      <left style="thin">
        <color rgb="FFC9A4E4"/>
      </left>
      <right style="thin">
        <color rgb="FFC9A4E4"/>
      </right>
      <top style="thin">
        <color rgb="FFC9A4E4"/>
      </top>
      <bottom style="thin">
        <color rgb="FFC9A4E4"/>
      </bottom>
      <diagonal/>
    </border>
    <border>
      <left style="thin">
        <color theme="1"/>
      </left>
      <right style="thin">
        <color theme="1"/>
      </right>
      <top style="thin">
        <color theme="1"/>
      </top>
      <bottom style="thin">
        <color theme="1"/>
      </bottom>
      <diagonal/>
    </border>
    <border>
      <left style="thin">
        <color theme="1"/>
      </left>
      <right style="thin">
        <color theme="0" tint="-0.34998626667073579"/>
      </right>
      <top style="thin">
        <color theme="1"/>
      </top>
      <bottom style="thin">
        <color theme="0" tint="-0.34998626667073579"/>
      </bottom>
      <diagonal/>
    </border>
    <border>
      <left style="thin">
        <color theme="0" tint="-0.34998626667073579"/>
      </left>
      <right style="thin">
        <color theme="0" tint="-0.34998626667073579"/>
      </right>
      <top style="thin">
        <color theme="1"/>
      </top>
      <bottom style="thin">
        <color theme="0" tint="-0.34998626667073579"/>
      </bottom>
      <diagonal/>
    </border>
    <border>
      <left style="thin">
        <color theme="0" tint="-0.34998626667073579"/>
      </left>
      <right/>
      <top style="thin">
        <color theme="1"/>
      </top>
      <bottom style="thin">
        <color theme="0" tint="-0.34998626667073579"/>
      </bottom>
      <diagonal/>
    </border>
    <border>
      <left style="thin">
        <color theme="0" tint="-0.34998626667073579"/>
      </left>
      <right style="thin">
        <color theme="1"/>
      </right>
      <top style="thin">
        <color theme="1"/>
      </top>
      <bottom style="thin">
        <color theme="0" tint="-0.34998626667073579"/>
      </bottom>
      <diagonal/>
    </border>
    <border>
      <left style="thin">
        <color theme="1"/>
      </left>
      <right style="thin">
        <color theme="0" tint="-0.34998626667073579"/>
      </right>
      <top/>
      <bottom style="thin">
        <color theme="0" tint="-0.34998626667073579"/>
      </bottom>
      <diagonal/>
    </border>
    <border>
      <left style="thin">
        <color theme="0" tint="-0.34998626667073579"/>
      </left>
      <right style="thin">
        <color theme="1"/>
      </right>
      <top style="thin">
        <color theme="0" tint="-0.34998626667073579"/>
      </top>
      <bottom style="thin">
        <color theme="0" tint="-0.34998626667073579"/>
      </bottom>
      <diagonal/>
    </border>
    <border>
      <left style="thin">
        <color theme="1"/>
      </left>
      <right style="thin">
        <color theme="0" tint="-0.34998626667073579"/>
      </right>
      <top style="thin">
        <color theme="0" tint="-0.34998626667073579"/>
      </top>
      <bottom style="thin">
        <color theme="0" tint="-0.34998626667073579"/>
      </bottom>
      <diagonal/>
    </border>
    <border>
      <left style="thin">
        <color theme="1"/>
      </left>
      <right style="thin">
        <color theme="0" tint="-0.34998626667073579"/>
      </right>
      <top style="thin">
        <color theme="0" tint="-0.34998626667073579"/>
      </top>
      <bottom style="thin">
        <color theme="1"/>
      </bottom>
      <diagonal/>
    </border>
    <border>
      <left style="thin">
        <color theme="0" tint="-0.34998626667073579"/>
      </left>
      <right style="thin">
        <color theme="0" tint="-0.34998626667073579"/>
      </right>
      <top style="thin">
        <color theme="0" tint="-0.34998626667073579"/>
      </top>
      <bottom style="thin">
        <color theme="1"/>
      </bottom>
      <diagonal/>
    </border>
    <border>
      <left style="thin">
        <color theme="0" tint="-0.34998626667073579"/>
      </left>
      <right/>
      <top style="thin">
        <color theme="0" tint="-0.34998626667073579"/>
      </top>
      <bottom style="thin">
        <color theme="1"/>
      </bottom>
      <diagonal/>
    </border>
    <border>
      <left/>
      <right/>
      <top style="thin">
        <color theme="0" tint="-0.34998626667073579"/>
      </top>
      <bottom style="thin">
        <color theme="1"/>
      </bottom>
      <diagonal/>
    </border>
    <border>
      <left/>
      <right style="thin">
        <color theme="0" tint="-0.34998626667073579"/>
      </right>
      <top style="thin">
        <color theme="0" tint="-0.34998626667073579"/>
      </top>
      <bottom style="thin">
        <color theme="1"/>
      </bottom>
      <diagonal/>
    </border>
    <border>
      <left style="thin">
        <color theme="0" tint="-0.34998626667073579"/>
      </left>
      <right style="thin">
        <color theme="1"/>
      </right>
      <top style="thin">
        <color theme="0" tint="-0.34998626667073579"/>
      </top>
      <bottom style="thin">
        <color theme="1"/>
      </bottom>
      <diagonal/>
    </border>
    <border>
      <left style="thin">
        <color theme="0" tint="-0.34998626667073579"/>
      </left>
      <right style="thin">
        <color theme="0" tint="-0.34998626667073579"/>
      </right>
      <top style="thin">
        <color theme="1"/>
      </top>
      <bottom/>
      <diagonal/>
    </border>
    <border>
      <left/>
      <right style="thin">
        <color theme="1"/>
      </right>
      <top style="thin">
        <color theme="1"/>
      </top>
      <bottom/>
      <diagonal/>
    </border>
    <border>
      <left/>
      <right style="thin">
        <color theme="1"/>
      </right>
      <top/>
      <bottom/>
      <diagonal/>
    </border>
    <border>
      <left style="thin">
        <color theme="0" tint="-0.34998626667073579"/>
      </left>
      <right style="thin">
        <color theme="1"/>
      </right>
      <top style="thin">
        <color theme="0" tint="-0.34998626667073579"/>
      </top>
      <bottom/>
      <diagonal/>
    </border>
    <border>
      <left style="thin">
        <color theme="0" tint="-0.34998626667073579"/>
      </left>
      <right style="thin">
        <color theme="1"/>
      </right>
      <top/>
      <bottom style="thin">
        <color theme="0" tint="-0.34998626667073579"/>
      </bottom>
      <diagonal/>
    </border>
    <border>
      <left style="thin">
        <color theme="0" tint="-0.34998626667073579"/>
      </left>
      <right style="thin">
        <color theme="0" tint="-0.34998626667073579"/>
      </right>
      <top/>
      <bottom style="thin">
        <color theme="1"/>
      </bottom>
      <diagonal/>
    </border>
    <border>
      <left style="thin">
        <color theme="0" tint="-0.34998626667073579"/>
      </left>
      <right style="thin">
        <color theme="1"/>
      </right>
      <top/>
      <bottom style="thin">
        <color theme="1"/>
      </bottom>
      <diagonal/>
    </border>
  </borders>
  <cellStyleXfs count="2">
    <xf numFmtId="0" fontId="0" fillId="0" borderId="0"/>
    <xf numFmtId="0" fontId="1" fillId="0" borderId="0"/>
  </cellStyleXfs>
  <cellXfs count="322">
    <xf numFmtId="0" fontId="0" fillId="0" borderId="0" xfId="0"/>
    <xf numFmtId="0" fontId="0" fillId="0" borderId="0" xfId="0" applyAlignment="1">
      <alignment horizontal="center" vertical="center"/>
    </xf>
    <xf numFmtId="0" fontId="0" fillId="0" borderId="1" xfId="0" applyBorder="1"/>
    <xf numFmtId="0" fontId="0" fillId="0" borderId="1" xfId="0" applyBorder="1" applyAlignment="1">
      <alignment horizontal="center" vertical="center"/>
    </xf>
    <xf numFmtId="0" fontId="2" fillId="0" borderId="0" xfId="0" applyFont="1"/>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0" xfId="0" applyFont="1"/>
    <xf numFmtId="0" fontId="5" fillId="0" borderId="0" xfId="0" applyFont="1"/>
    <xf numFmtId="0" fontId="6" fillId="0" borderId="0" xfId="0" applyFont="1" applyAlignment="1">
      <alignment horizontal="center" vertical="center"/>
    </xf>
    <xf numFmtId="0" fontId="8" fillId="0" borderId="0" xfId="0" applyFont="1" applyAlignment="1">
      <alignment vertical="center"/>
    </xf>
    <xf numFmtId="0" fontId="0" fillId="0" borderId="10" xfId="0" applyBorder="1"/>
    <xf numFmtId="0" fontId="10" fillId="3" borderId="9" xfId="0" applyFont="1" applyFill="1" applyBorder="1" applyAlignment="1">
      <alignment horizontal="center" vertical="center"/>
    </xf>
    <xf numFmtId="0" fontId="0" fillId="0" borderId="9" xfId="0" applyBorder="1" applyAlignment="1">
      <alignment horizontal="center" vertical="center"/>
    </xf>
    <xf numFmtId="0" fontId="0" fillId="0" borderId="9" xfId="0" applyBorder="1"/>
    <xf numFmtId="0" fontId="6" fillId="0" borderId="9" xfId="0" applyFont="1" applyBorder="1" applyAlignment="1">
      <alignment horizontal="center" vertical="center"/>
    </xf>
    <xf numFmtId="0" fontId="0" fillId="0" borderId="9" xfId="0" applyFont="1" applyBorder="1" applyAlignment="1">
      <alignment horizontal="center" vertical="center"/>
    </xf>
    <xf numFmtId="0" fontId="11" fillId="0" borderId="0" xfId="1" applyFont="1" applyBorder="1" applyAlignment="1">
      <alignment horizontal="left"/>
    </xf>
    <xf numFmtId="0" fontId="0" fillId="0" borderId="0" xfId="0" applyBorder="1"/>
    <xf numFmtId="0" fontId="12" fillId="0" borderId="0" xfId="1" applyFont="1" applyBorder="1" applyAlignment="1">
      <alignment horizontal="left"/>
    </xf>
    <xf numFmtId="0" fontId="0" fillId="0" borderId="0" xfId="0" applyBorder="1" applyAlignment="1">
      <alignment horizontal="center" vertical="center"/>
    </xf>
    <xf numFmtId="16" fontId="0" fillId="0" borderId="9" xfId="0" applyNumberFormat="1" applyBorder="1" applyAlignment="1">
      <alignment horizontal="center" vertical="center"/>
    </xf>
    <xf numFmtId="0" fontId="0" fillId="0" borderId="9" xfId="0" applyBorder="1" applyAlignment="1">
      <alignment horizontal="center" vertical="center"/>
    </xf>
    <xf numFmtId="0" fontId="7" fillId="0" borderId="0" xfId="0" applyFont="1" applyBorder="1" applyAlignment="1">
      <alignment vertical="center"/>
    </xf>
    <xf numFmtId="0" fontId="8" fillId="0" borderId="0" xfId="0" applyFont="1" applyBorder="1" applyAlignment="1">
      <alignment vertical="center"/>
    </xf>
    <xf numFmtId="0" fontId="2" fillId="0" borderId="0" xfId="0" applyFont="1" applyAlignment="1">
      <alignment horizontal="left" vertical="center"/>
    </xf>
    <xf numFmtId="0" fontId="10" fillId="4" borderId="9" xfId="0" applyFont="1" applyFill="1" applyBorder="1" applyAlignment="1">
      <alignment horizontal="center" vertical="center"/>
    </xf>
    <xf numFmtId="0" fontId="16" fillId="0" borderId="1" xfId="0" applyFont="1" applyBorder="1" applyAlignment="1">
      <alignment horizontal="center" vertical="center"/>
    </xf>
    <xf numFmtId="0" fontId="16" fillId="0" borderId="1" xfId="0" applyFont="1" applyBorder="1" applyAlignment="1">
      <alignment vertical="center"/>
    </xf>
    <xf numFmtId="0" fontId="18" fillId="0" borderId="1" xfId="0" applyFont="1" applyBorder="1" applyAlignment="1">
      <alignment horizontal="center" vertical="center"/>
    </xf>
    <xf numFmtId="0" fontId="17" fillId="0" borderId="1" xfId="0" applyFont="1" applyBorder="1" applyAlignment="1">
      <alignment horizontal="center" vertical="center"/>
    </xf>
    <xf numFmtId="0" fontId="16" fillId="0" borderId="1" xfId="0" applyFont="1" applyBorder="1" applyAlignment="1">
      <alignment vertical="center" wrapText="1"/>
    </xf>
    <xf numFmtId="0" fontId="14" fillId="0" borderId="1" xfId="0" applyFont="1" applyBorder="1" applyAlignment="1">
      <alignment horizontal="center" vertical="center"/>
    </xf>
    <xf numFmtId="0" fontId="19" fillId="0" borderId="0" xfId="0" applyFont="1"/>
    <xf numFmtId="0" fontId="14" fillId="0" borderId="1" xfId="0" applyFont="1" applyBorder="1" applyAlignment="1">
      <alignment horizontal="center" vertical="center" wrapText="1"/>
    </xf>
    <xf numFmtId="0" fontId="19" fillId="0" borderId="1" xfId="0" applyFont="1"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vertical="center"/>
    </xf>
    <xf numFmtId="0" fontId="0" fillId="0" borderId="0" xfId="0" applyAlignment="1">
      <alignment vertical="center"/>
    </xf>
    <xf numFmtId="0" fontId="0" fillId="0" borderId="1" xfId="0" applyBorder="1" applyAlignment="1">
      <alignment vertical="top" wrapText="1"/>
    </xf>
    <xf numFmtId="0" fontId="0" fillId="0" borderId="1" xfId="0" applyBorder="1" applyAlignment="1">
      <alignment vertical="center" wrapText="1"/>
    </xf>
    <xf numFmtId="0" fontId="10" fillId="0" borderId="0" xfId="0" applyFont="1" applyAlignment="1">
      <alignment horizontal="center" vertical="center"/>
    </xf>
    <xf numFmtId="0" fontId="10" fillId="0" borderId="0" xfId="0" applyFont="1" applyAlignment="1">
      <alignment horizontal="left" vertical="center"/>
    </xf>
    <xf numFmtId="0" fontId="13" fillId="0" borderId="0" xfId="0" applyFont="1" applyAlignment="1">
      <alignment horizontal="left" vertical="center"/>
    </xf>
    <xf numFmtId="0" fontId="7" fillId="0" borderId="0" xfId="0" applyFont="1" applyBorder="1" applyAlignment="1">
      <alignment horizontal="center" vertical="center"/>
    </xf>
    <xf numFmtId="0" fontId="0" fillId="0" borderId="9" xfId="0" applyBorder="1" applyAlignment="1">
      <alignment horizontal="center" vertical="center"/>
    </xf>
    <xf numFmtId="0" fontId="8" fillId="0" borderId="0" xfId="0" applyFont="1" applyBorder="1" applyAlignment="1">
      <alignment horizontal="center" vertical="center"/>
    </xf>
    <xf numFmtId="0" fontId="15" fillId="0" borderId="1" xfId="0" applyFont="1" applyBorder="1" applyAlignment="1">
      <alignment horizontal="center" vertical="center"/>
    </xf>
    <xf numFmtId="0" fontId="21" fillId="2" borderId="3" xfId="0" applyFont="1" applyFill="1" applyBorder="1" applyAlignment="1">
      <alignment horizontal="center" vertical="center"/>
    </xf>
    <xf numFmtId="0" fontId="21" fillId="2" borderId="8"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23" fillId="0" borderId="0" xfId="0" applyFont="1" applyAlignment="1">
      <alignment horizontal="center" vertical="center"/>
    </xf>
    <xf numFmtId="16" fontId="24" fillId="0" borderId="1" xfId="0" applyNumberFormat="1" applyFont="1" applyBorder="1" applyAlignment="1">
      <alignment horizontal="center" vertical="center"/>
    </xf>
    <xf numFmtId="0" fontId="24" fillId="0" borderId="1" xfId="0" applyFont="1" applyBorder="1" applyAlignment="1">
      <alignment horizontal="center" vertical="center"/>
    </xf>
    <xf numFmtId="0" fontId="24" fillId="0" borderId="1" xfId="0" applyFont="1" applyBorder="1" applyAlignment="1">
      <alignment vertical="center"/>
    </xf>
    <xf numFmtId="0" fontId="25" fillId="0" borderId="1" xfId="0" applyFont="1" applyBorder="1" applyAlignment="1">
      <alignment horizontal="center" vertical="center"/>
    </xf>
    <xf numFmtId="0" fontId="26" fillId="0" borderId="1" xfId="0" applyFont="1" applyBorder="1" applyAlignment="1">
      <alignment horizontal="center" vertical="center"/>
    </xf>
    <xf numFmtId="0" fontId="24" fillId="0" borderId="1" xfId="0" applyFont="1" applyBorder="1" applyAlignment="1">
      <alignment vertical="center" wrapText="1"/>
    </xf>
    <xf numFmtId="0" fontId="24" fillId="0" borderId="1" xfId="0" applyFont="1" applyBorder="1" applyAlignment="1">
      <alignment horizontal="center" vertical="center" wrapText="1"/>
    </xf>
    <xf numFmtId="164" fontId="20" fillId="0" borderId="1" xfId="0" applyNumberFormat="1" applyFont="1" applyBorder="1" applyAlignment="1">
      <alignment horizontal="center" vertical="center"/>
    </xf>
    <xf numFmtId="0" fontId="28" fillId="0" borderId="0" xfId="0" applyFont="1" applyAlignment="1">
      <alignment horizontal="left" vertical="center"/>
    </xf>
    <xf numFmtId="0" fontId="4" fillId="0" borderId="0" xfId="0" applyFont="1" applyAlignment="1">
      <alignment horizontal="left" vertical="center"/>
    </xf>
    <xf numFmtId="0" fontId="29" fillId="0" borderId="0" xfId="0" applyFont="1" applyAlignment="1">
      <alignment horizontal="left" vertical="center"/>
    </xf>
    <xf numFmtId="0" fontId="16" fillId="0" borderId="1" xfId="0" applyFont="1" applyBorder="1" applyAlignment="1">
      <alignment horizontal="left" vertical="center" wrapText="1"/>
    </xf>
    <xf numFmtId="16" fontId="0" fillId="0" borderId="9" xfId="0" applyNumberFormat="1" applyBorder="1"/>
    <xf numFmtId="0" fontId="0" fillId="0" borderId="0" xfId="0" applyBorder="1" applyAlignment="1">
      <alignment vertical="center"/>
    </xf>
    <xf numFmtId="0" fontId="6" fillId="0" borderId="0" xfId="0" applyFont="1" applyAlignment="1">
      <alignment vertical="center"/>
    </xf>
    <xf numFmtId="0" fontId="0" fillId="0" borderId="15" xfId="0" applyBorder="1" applyAlignment="1">
      <alignment horizontal="center" vertical="center"/>
    </xf>
    <xf numFmtId="0" fontId="0" fillId="0" borderId="15" xfId="0" applyFont="1" applyBorder="1" applyAlignment="1">
      <alignment horizontal="center" vertical="center"/>
    </xf>
    <xf numFmtId="0" fontId="0" fillId="0" borderId="15" xfId="0" applyBorder="1"/>
    <xf numFmtId="16" fontId="0" fillId="0" borderId="15" xfId="0" applyNumberFormat="1" applyBorder="1"/>
    <xf numFmtId="16" fontId="0" fillId="0" borderId="15" xfId="0" applyNumberFormat="1" applyBorder="1" applyAlignment="1">
      <alignment horizontal="center"/>
    </xf>
    <xf numFmtId="0" fontId="0" fillId="0" borderId="16" xfId="0" applyBorder="1" applyAlignment="1">
      <alignment horizontal="center" vertical="center"/>
    </xf>
    <xf numFmtId="0" fontId="0" fillId="0" borderId="15" xfId="0" applyBorder="1" applyAlignment="1">
      <alignment horizontal="center"/>
    </xf>
    <xf numFmtId="0" fontId="0" fillId="0" borderId="17" xfId="0" applyBorder="1"/>
    <xf numFmtId="164" fontId="30" fillId="0" borderId="1" xfId="0" applyNumberFormat="1" applyFont="1" applyBorder="1" applyAlignment="1">
      <alignment vertical="center" wrapText="1"/>
    </xf>
    <xf numFmtId="164" fontId="30" fillId="0" borderId="1" xfId="0" applyNumberFormat="1" applyFont="1" applyBorder="1" applyAlignment="1">
      <alignment horizontal="center" vertical="center"/>
    </xf>
    <xf numFmtId="0" fontId="30" fillId="0" borderId="1" xfId="0" applyFont="1" applyBorder="1" applyAlignment="1">
      <alignment vertical="center"/>
    </xf>
    <xf numFmtId="0" fontId="21" fillId="2" borderId="8" xfId="0" applyFont="1" applyFill="1" applyBorder="1" applyAlignment="1">
      <alignment horizontal="center" vertical="center" wrapText="1"/>
    </xf>
    <xf numFmtId="0" fontId="6" fillId="0" borderId="0" xfId="0" applyFont="1" applyAlignment="1">
      <alignment horizontal="center" vertical="center"/>
    </xf>
    <xf numFmtId="0" fontId="7" fillId="0" borderId="0" xfId="0" applyFont="1" applyAlignment="1"/>
    <xf numFmtId="0" fontId="8" fillId="0" borderId="0" xfId="0" applyFont="1" applyAlignment="1"/>
    <xf numFmtId="0" fontId="7" fillId="0" borderId="0" xfId="0" applyFont="1" applyAlignment="1">
      <alignment horizontal="center"/>
    </xf>
    <xf numFmtId="0" fontId="8" fillId="0" borderId="0" xfId="0" applyFont="1" applyAlignment="1">
      <alignment horizontal="center"/>
    </xf>
    <xf numFmtId="164" fontId="27" fillId="0" borderId="0" xfId="0" applyNumberFormat="1" applyFont="1" applyAlignment="1">
      <alignment horizontal="center"/>
    </xf>
    <xf numFmtId="0" fontId="0" fillId="0" borderId="0" xfId="0" applyAlignment="1">
      <alignment vertical="center" wrapText="1"/>
    </xf>
    <xf numFmtId="0" fontId="0" fillId="0" borderId="0" xfId="0" applyAlignment="1">
      <alignment vertical="top"/>
    </xf>
    <xf numFmtId="0" fontId="31" fillId="0" borderId="1" xfId="0" applyFont="1" applyBorder="1" applyAlignment="1">
      <alignment horizontal="center" vertical="center"/>
    </xf>
    <xf numFmtId="0" fontId="0" fillId="0" borderId="1" xfId="0" applyBorder="1" applyAlignment="1">
      <alignment horizontal="center" vertical="top"/>
    </xf>
    <xf numFmtId="0" fontId="0" fillId="0" borderId="1" xfId="0" applyBorder="1" applyAlignment="1">
      <alignment horizontal="left" vertical="top"/>
    </xf>
    <xf numFmtId="16" fontId="0" fillId="0" borderId="1" xfId="0" applyNumberFormat="1" applyBorder="1" applyAlignment="1">
      <alignment horizontal="center" vertical="top"/>
    </xf>
    <xf numFmtId="0" fontId="0" fillId="0" borderId="1" xfId="0" applyBorder="1" applyAlignment="1">
      <alignment vertical="top"/>
    </xf>
    <xf numFmtId="0" fontId="31" fillId="0" borderId="1" xfId="0" applyFont="1" applyBorder="1" applyAlignment="1">
      <alignment vertical="center"/>
    </xf>
    <xf numFmtId="16" fontId="31" fillId="0" borderId="1" xfId="0" applyNumberFormat="1" applyFont="1" applyBorder="1" applyAlignment="1">
      <alignment horizontal="center" vertical="center"/>
    </xf>
    <xf numFmtId="0" fontId="15" fillId="0" borderId="1" xfId="0" applyFont="1" applyBorder="1" applyAlignment="1">
      <alignment horizontal="center" vertical="center" wrapText="1"/>
    </xf>
    <xf numFmtId="0" fontId="32" fillId="0" borderId="1" xfId="0" applyFont="1" applyBorder="1" applyAlignment="1">
      <alignment horizontal="center" vertical="center"/>
    </xf>
    <xf numFmtId="0" fontId="20" fillId="0" borderId="0" xfId="0" applyFont="1" applyAlignment="1">
      <alignment vertical="center"/>
    </xf>
    <xf numFmtId="0" fontId="11" fillId="0" borderId="0" xfId="1" applyFont="1" applyBorder="1" applyAlignment="1">
      <alignment horizontal="left" vertical="center"/>
    </xf>
    <xf numFmtId="0" fontId="33" fillId="6" borderId="1" xfId="0" applyFont="1" applyFill="1" applyBorder="1" applyAlignment="1">
      <alignment horizontal="center" vertical="center"/>
    </xf>
    <xf numFmtId="0" fontId="33" fillId="6" borderId="1" xfId="0" applyFont="1" applyFill="1" applyBorder="1" applyAlignment="1">
      <alignment horizontal="center" vertical="center" wrapText="1"/>
    </xf>
    <xf numFmtId="0" fontId="28" fillId="0" borderId="0" xfId="0" applyFont="1" applyAlignment="1">
      <alignment horizontal="center" vertical="center"/>
    </xf>
    <xf numFmtId="0" fontId="0" fillId="0" borderId="1" xfId="0" applyBorder="1" applyAlignment="1">
      <alignment horizontal="center" vertical="top" wrapText="1"/>
    </xf>
    <xf numFmtId="0" fontId="34" fillId="0" borderId="1" xfId="0" applyFont="1" applyBorder="1" applyAlignment="1">
      <alignment horizontal="left" vertical="center"/>
    </xf>
    <xf numFmtId="0" fontId="34" fillId="0" borderId="0" xfId="0" applyFont="1" applyAlignment="1">
      <alignment vertical="center"/>
    </xf>
    <xf numFmtId="0" fontId="34" fillId="0" borderId="1" xfId="0" applyFont="1" applyBorder="1" applyAlignment="1">
      <alignment horizontal="left" vertical="center" wrapText="1"/>
    </xf>
    <xf numFmtId="0" fontId="2" fillId="0" borderId="0" xfId="0" applyFont="1" applyAlignment="1">
      <alignment horizontal="center" vertical="center"/>
    </xf>
    <xf numFmtId="0" fontId="28" fillId="0" borderId="1" xfId="0" applyFont="1" applyBorder="1" applyAlignment="1">
      <alignment horizontal="left" vertical="center"/>
    </xf>
    <xf numFmtId="0" fontId="28" fillId="0" borderId="1" xfId="0" applyFont="1" applyBorder="1" applyAlignment="1">
      <alignment horizontal="center" vertical="center"/>
    </xf>
    <xf numFmtId="0" fontId="2" fillId="0" borderId="1" xfId="0" applyFont="1" applyBorder="1" applyAlignment="1">
      <alignment horizontal="center" vertical="center"/>
    </xf>
    <xf numFmtId="0" fontId="31" fillId="0" borderId="1" xfId="0" applyFont="1" applyBorder="1" applyAlignment="1">
      <alignment horizontal="center" vertical="center" wrapText="1"/>
    </xf>
    <xf numFmtId="0" fontId="2" fillId="0" borderId="19" xfId="0" applyFont="1" applyBorder="1" applyAlignment="1">
      <alignment horizontal="center" vertical="center" wrapText="1"/>
    </xf>
    <xf numFmtId="0" fontId="27" fillId="0" borderId="1" xfId="0" applyFont="1" applyBorder="1" applyAlignment="1">
      <alignment horizontal="center" vertical="center"/>
    </xf>
    <xf numFmtId="16" fontId="14" fillId="0" borderId="1" xfId="0" applyNumberFormat="1" applyFont="1" applyBorder="1" applyAlignment="1">
      <alignment horizontal="center" vertical="center"/>
    </xf>
    <xf numFmtId="0" fontId="6" fillId="6" borderId="1" xfId="0" applyFont="1" applyFill="1" applyBorder="1" applyAlignment="1">
      <alignment horizontal="center" vertical="center"/>
    </xf>
    <xf numFmtId="0" fontId="6" fillId="6" borderId="3" xfId="0" applyFont="1" applyFill="1" applyBorder="1" applyAlignment="1">
      <alignment horizontal="center" vertical="center"/>
    </xf>
    <xf numFmtId="0" fontId="16" fillId="0" borderId="1" xfId="0" applyFont="1" applyBorder="1" applyAlignment="1">
      <alignment horizontal="center" vertical="center"/>
    </xf>
    <xf numFmtId="0" fontId="16" fillId="0" borderId="1" xfId="0" applyFont="1" applyBorder="1" applyAlignment="1">
      <alignment vertical="center"/>
    </xf>
    <xf numFmtId="0" fontId="18" fillId="0" borderId="1" xfId="0" applyFont="1" applyBorder="1" applyAlignment="1">
      <alignment horizontal="center" vertical="center"/>
    </xf>
    <xf numFmtId="0" fontId="0" fillId="0" borderId="9" xfId="0" applyBorder="1" applyAlignment="1">
      <alignment horizontal="center" vertical="center"/>
    </xf>
    <xf numFmtId="0" fontId="10" fillId="3" borderId="9" xfId="0" applyFont="1" applyFill="1" applyBorder="1" applyAlignment="1">
      <alignment horizontal="center" vertical="center"/>
    </xf>
    <xf numFmtId="0" fontId="28" fillId="0" borderId="1" xfId="0" applyFont="1" applyBorder="1" applyAlignment="1">
      <alignment horizontal="center" vertical="center"/>
    </xf>
    <xf numFmtId="0" fontId="2" fillId="0" borderId="1" xfId="0" applyFont="1" applyBorder="1" applyAlignment="1">
      <alignment horizontal="center" vertical="center"/>
    </xf>
    <xf numFmtId="1" fontId="34" fillId="0" borderId="1" xfId="0" applyNumberFormat="1" applyFont="1" applyBorder="1" applyAlignment="1">
      <alignment horizontal="center" vertical="center"/>
    </xf>
    <xf numFmtId="1" fontId="34" fillId="0" borderId="0" xfId="0" applyNumberFormat="1" applyFont="1" applyAlignment="1">
      <alignment vertical="center"/>
    </xf>
    <xf numFmtId="164" fontId="30" fillId="0" borderId="1" xfId="0" applyNumberFormat="1" applyFont="1" applyBorder="1" applyAlignment="1">
      <alignment horizontal="center" vertical="center" wrapText="1"/>
    </xf>
    <xf numFmtId="0" fontId="0" fillId="0" borderId="0" xfId="0" applyAlignment="1">
      <alignment horizontal="center" vertical="center" textRotation="90"/>
    </xf>
    <xf numFmtId="0" fontId="37" fillId="0" borderId="1" xfId="0" applyFont="1" applyBorder="1" applyAlignment="1">
      <alignment vertical="center" wrapText="1"/>
    </xf>
    <xf numFmtId="0" fontId="2" fillId="0" borderId="1" xfId="0" applyFont="1" applyBorder="1" applyAlignment="1">
      <alignment horizontal="center" vertical="center" textRotation="255"/>
    </xf>
    <xf numFmtId="0" fontId="29" fillId="0" borderId="1" xfId="0" applyFont="1" applyBorder="1" applyAlignment="1">
      <alignment horizontal="center" vertical="center" textRotation="255"/>
    </xf>
    <xf numFmtId="0" fontId="17" fillId="0" borderId="1" xfId="0" applyFont="1" applyBorder="1" applyAlignment="1">
      <alignment horizontal="center" vertical="center" textRotation="255"/>
    </xf>
    <xf numFmtId="0" fontId="42" fillId="10" borderId="1" xfId="0" applyFont="1" applyFill="1" applyBorder="1" applyAlignment="1">
      <alignment horizontal="center" vertical="center"/>
    </xf>
    <xf numFmtId="16" fontId="44" fillId="2" borderId="1" xfId="0" applyNumberFormat="1" applyFont="1" applyFill="1" applyBorder="1" applyAlignment="1">
      <alignment horizontal="center" vertical="center" textRotation="90"/>
    </xf>
    <xf numFmtId="16" fontId="14" fillId="0" borderId="1" xfId="0" applyNumberFormat="1" applyFont="1" applyBorder="1" applyAlignment="1">
      <alignment horizontal="center" vertical="center" wrapText="1"/>
    </xf>
    <xf numFmtId="16" fontId="24" fillId="0" borderId="1" xfId="0" applyNumberFormat="1" applyFont="1" applyBorder="1" applyAlignment="1">
      <alignment horizontal="center" vertical="center" wrapText="1"/>
    </xf>
    <xf numFmtId="0" fontId="0" fillId="0" borderId="1" xfId="0" applyFont="1" applyBorder="1" applyAlignment="1">
      <alignment horizontal="center" vertical="center"/>
    </xf>
    <xf numFmtId="16" fontId="0" fillId="0" borderId="1" xfId="0" applyNumberFormat="1" applyFont="1" applyBorder="1" applyAlignment="1">
      <alignment horizontal="center" vertical="center"/>
    </xf>
    <xf numFmtId="0" fontId="10" fillId="3" borderId="3" xfId="0" applyFont="1" applyFill="1" applyBorder="1" applyAlignment="1">
      <alignment horizontal="center" vertical="center"/>
    </xf>
    <xf numFmtId="0" fontId="10" fillId="3" borderId="3" xfId="0" applyFont="1" applyFill="1" applyBorder="1" applyAlignment="1">
      <alignment horizontal="center" vertical="center" wrapText="1"/>
    </xf>
    <xf numFmtId="0" fontId="45" fillId="0" borderId="1" xfId="0" applyFont="1" applyBorder="1" applyAlignment="1">
      <alignment horizontal="left" vertical="center"/>
    </xf>
    <xf numFmtId="0" fontId="42" fillId="5" borderId="1" xfId="0" applyFont="1" applyFill="1" applyBorder="1" applyAlignment="1">
      <alignment horizontal="center" vertical="center"/>
    </xf>
    <xf numFmtId="0" fontId="0" fillId="0" borderId="1" xfId="0" quotePrefix="1" applyBorder="1" applyAlignment="1">
      <alignment horizontal="center" vertical="center"/>
    </xf>
    <xf numFmtId="0" fontId="0" fillId="7" borderId="1" xfId="0" applyFill="1" applyBorder="1" applyAlignment="1">
      <alignment horizontal="center" vertical="top"/>
    </xf>
    <xf numFmtId="0" fontId="0" fillId="0" borderId="1" xfId="0" applyBorder="1" applyAlignment="1">
      <alignment horizontal="center" vertical="center" wrapText="1"/>
    </xf>
    <xf numFmtId="16" fontId="0" fillId="0" borderId="17" xfId="0" applyNumberFormat="1" applyFill="1" applyBorder="1" applyAlignment="1">
      <alignment vertical="center"/>
    </xf>
    <xf numFmtId="0" fontId="0" fillId="0" borderId="3" xfId="0" applyBorder="1" applyAlignment="1">
      <alignment horizontal="center" vertical="center" wrapText="1"/>
    </xf>
    <xf numFmtId="0" fontId="10" fillId="3" borderId="1" xfId="0" applyFont="1" applyFill="1" applyBorder="1" applyAlignment="1">
      <alignment horizontal="center" vertical="center" wrapText="1"/>
    </xf>
    <xf numFmtId="0" fontId="0" fillId="0" borderId="0" xfId="0" applyFont="1" applyAlignment="1">
      <alignment vertical="center"/>
    </xf>
    <xf numFmtId="0" fontId="10" fillId="4" borderId="11" xfId="0" applyFont="1" applyFill="1" applyBorder="1" applyAlignment="1">
      <alignment horizontal="center" vertical="center"/>
    </xf>
    <xf numFmtId="0" fontId="0" fillId="0" borderId="11" xfId="0" applyBorder="1" applyAlignment="1">
      <alignment horizontal="center" vertical="center"/>
    </xf>
    <xf numFmtId="16" fontId="0" fillId="0" borderId="11" xfId="0" applyNumberFormat="1" applyBorder="1" applyAlignment="1">
      <alignment horizontal="center" vertical="center"/>
    </xf>
    <xf numFmtId="0" fontId="5" fillId="0" borderId="0" xfId="0" applyFont="1" applyFill="1" applyBorder="1" applyAlignment="1">
      <alignment horizontal="left" vertical="center"/>
    </xf>
    <xf numFmtId="0" fontId="0" fillId="5" borderId="1" xfId="0" applyFill="1" applyBorder="1" applyAlignment="1">
      <alignment horizontal="center" vertical="center" wrapText="1"/>
    </xf>
    <xf numFmtId="0" fontId="0" fillId="0" borderId="1" xfId="0" quotePrefix="1" applyBorder="1" applyAlignment="1">
      <alignment vertical="top" wrapText="1"/>
    </xf>
    <xf numFmtId="0" fontId="0" fillId="0" borderId="11" xfId="0" applyBorder="1"/>
    <xf numFmtId="0" fontId="6" fillId="11" borderId="1" xfId="0" applyFont="1" applyFill="1" applyBorder="1" applyAlignment="1">
      <alignment horizontal="center" vertical="center"/>
    </xf>
    <xf numFmtId="0" fontId="0" fillId="0" borderId="23" xfId="0" applyBorder="1" applyAlignment="1">
      <alignment horizontal="center" vertical="center"/>
    </xf>
    <xf numFmtId="0" fontId="50" fillId="0" borderId="2" xfId="1" applyFont="1" applyBorder="1" applyAlignment="1">
      <alignment horizontal="left" vertical="center"/>
    </xf>
    <xf numFmtId="0" fontId="50" fillId="0" borderId="0" xfId="1" applyFont="1" applyAlignment="1">
      <alignment horizontal="left" vertical="center"/>
    </xf>
    <xf numFmtId="0" fontId="51" fillId="0" borderId="0" xfId="1" applyFont="1" applyAlignment="1">
      <alignment horizontal="left" vertical="center"/>
    </xf>
    <xf numFmtId="0" fontId="6" fillId="0" borderId="0" xfId="0" applyFont="1" applyAlignment="1">
      <alignment horizontal="center" vertical="center" textRotation="90"/>
    </xf>
    <xf numFmtId="0" fontId="52" fillId="0" borderId="0" xfId="0" applyFont="1" applyAlignment="1">
      <alignment horizontal="left" vertical="center"/>
    </xf>
    <xf numFmtId="0" fontId="6" fillId="0" borderId="0" xfId="0" applyFont="1"/>
    <xf numFmtId="0" fontId="0" fillId="0" borderId="9" xfId="0" applyBorder="1" applyAlignment="1">
      <alignment horizontal="center" vertical="center"/>
    </xf>
    <xf numFmtId="0" fontId="10" fillId="3" borderId="9" xfId="0" applyFont="1" applyFill="1" applyBorder="1" applyAlignment="1">
      <alignment horizontal="center" vertical="center"/>
    </xf>
    <xf numFmtId="16" fontId="0" fillId="0" borderId="9" xfId="0" applyNumberFormat="1" applyBorder="1" applyAlignment="1">
      <alignment horizontal="center"/>
    </xf>
    <xf numFmtId="0" fontId="10" fillId="3" borderId="11" xfId="0" applyFont="1" applyFill="1" applyBorder="1" applyAlignment="1">
      <alignment horizontal="center" vertical="center"/>
    </xf>
    <xf numFmtId="0" fontId="6" fillId="0" borderId="11" xfId="0" applyFont="1" applyBorder="1" applyAlignment="1">
      <alignment horizontal="center" vertical="center"/>
    </xf>
    <xf numFmtId="16" fontId="0" fillId="0" borderId="11" xfId="0" applyNumberFormat="1" applyBorder="1"/>
    <xf numFmtId="0" fontId="6" fillId="0" borderId="28" xfId="0" applyFont="1" applyFill="1" applyBorder="1" applyAlignment="1">
      <alignment horizontal="center" vertical="center"/>
    </xf>
    <xf numFmtId="0" fontId="10" fillId="0" borderId="30" xfId="0" applyFont="1" applyFill="1" applyBorder="1" applyAlignment="1">
      <alignment horizontal="center" vertical="center"/>
    </xf>
    <xf numFmtId="0" fontId="6" fillId="0" borderId="30" xfId="0" applyFont="1" applyFill="1" applyBorder="1" applyAlignment="1">
      <alignment horizontal="center" vertical="center"/>
    </xf>
    <xf numFmtId="0" fontId="0" fillId="0" borderId="33" xfId="0" applyFont="1" applyBorder="1" applyAlignment="1">
      <alignment horizontal="center" vertical="center"/>
    </xf>
    <xf numFmtId="0" fontId="0" fillId="0" borderId="15" xfId="0" applyFill="1" applyBorder="1"/>
    <xf numFmtId="0" fontId="6" fillId="3" borderId="26" xfId="0" applyFont="1" applyFill="1" applyBorder="1" applyAlignment="1">
      <alignment vertical="center"/>
    </xf>
    <xf numFmtId="0" fontId="6" fillId="3" borderId="27" xfId="0" applyFont="1" applyFill="1" applyBorder="1" applyAlignment="1">
      <alignment vertical="center"/>
    </xf>
    <xf numFmtId="0" fontId="6" fillId="0" borderId="28" xfId="0" applyFont="1" applyFill="1" applyBorder="1" applyAlignment="1">
      <alignment vertical="center"/>
    </xf>
    <xf numFmtId="16" fontId="0" fillId="0" borderId="33" xfId="0" applyNumberFormat="1" applyBorder="1"/>
    <xf numFmtId="0" fontId="0" fillId="0" borderId="33" xfId="0" applyBorder="1"/>
    <xf numFmtId="0" fontId="0" fillId="0" borderId="34" xfId="0" applyBorder="1"/>
    <xf numFmtId="0" fontId="0" fillId="0" borderId="31" xfId="0" applyBorder="1" applyAlignment="1">
      <alignment horizontal="center" vertical="center"/>
    </xf>
    <xf numFmtId="0" fontId="6" fillId="0" borderId="30" xfId="0" applyFont="1" applyBorder="1" applyAlignment="1">
      <alignment horizontal="center" vertical="center"/>
    </xf>
    <xf numFmtId="16" fontId="0" fillId="0" borderId="33" xfId="0" applyNumberFormat="1" applyBorder="1" applyAlignment="1">
      <alignment horizontal="center"/>
    </xf>
    <xf numFmtId="16" fontId="0" fillId="0" borderId="33" xfId="0" applyNumberFormat="1" applyBorder="1" applyAlignment="1">
      <alignment horizontal="center" vertical="center"/>
    </xf>
    <xf numFmtId="0" fontId="6" fillId="0" borderId="40" xfId="0" applyFont="1" applyBorder="1" applyAlignment="1">
      <alignment horizontal="center" vertical="center"/>
    </xf>
    <xf numFmtId="0" fontId="50" fillId="0" borderId="0" xfId="1" applyFont="1" applyBorder="1" applyAlignment="1">
      <alignment horizontal="left"/>
    </xf>
    <xf numFmtId="0" fontId="2" fillId="0" borderId="0" xfId="0" applyFont="1" applyBorder="1"/>
    <xf numFmtId="0" fontId="49" fillId="0" borderId="0" xfId="0" applyFont="1" applyAlignment="1">
      <alignment horizontal="center"/>
    </xf>
    <xf numFmtId="0" fontId="4" fillId="0" borderId="24" xfId="0" applyFont="1" applyBorder="1" applyAlignment="1">
      <alignment horizontal="center" vertical="center"/>
    </xf>
    <xf numFmtId="0" fontId="2" fillId="0" borderId="24" xfId="0" applyFont="1" applyBorder="1" applyAlignment="1">
      <alignment horizontal="center" vertical="center"/>
    </xf>
    <xf numFmtId="0" fontId="2" fillId="0" borderId="24" xfId="0" applyFont="1" applyBorder="1" applyAlignment="1">
      <alignment horizontal="left" vertical="center" wrapText="1"/>
    </xf>
    <xf numFmtId="0" fontId="2" fillId="0" borderId="24" xfId="0" applyFont="1" applyBorder="1" applyAlignment="1">
      <alignment horizontal="center" vertical="center" wrapText="1"/>
    </xf>
    <xf numFmtId="0" fontId="2" fillId="0" borderId="24" xfId="0" applyFont="1" applyFill="1" applyBorder="1" applyAlignment="1">
      <alignment horizontal="left" vertical="center" wrapText="1"/>
    </xf>
    <xf numFmtId="0" fontId="44" fillId="2" borderId="24" xfId="0" applyFont="1" applyFill="1" applyBorder="1" applyAlignment="1">
      <alignment horizontal="center" vertical="center" wrapText="1"/>
    </xf>
    <xf numFmtId="0" fontId="49" fillId="0" borderId="0" xfId="0" applyFont="1" applyAlignment="1">
      <alignment horizontal="center" vertical="center" wrapText="1"/>
    </xf>
    <xf numFmtId="0" fontId="49" fillId="12" borderId="23" xfId="0" applyFont="1" applyFill="1" applyBorder="1" applyAlignment="1">
      <alignment horizontal="center" vertical="center"/>
    </xf>
    <xf numFmtId="0" fontId="0" fillId="0" borderId="0" xfId="0" applyAlignment="1">
      <alignment horizontal="center" vertical="center" wrapText="1"/>
    </xf>
    <xf numFmtId="0" fontId="17" fillId="0" borderId="24" xfId="0" applyFont="1" applyBorder="1" applyAlignment="1">
      <alignment horizontal="center" vertical="center"/>
    </xf>
    <xf numFmtId="0" fontId="49" fillId="0" borderId="0" xfId="0" applyFont="1"/>
    <xf numFmtId="0" fontId="57" fillId="0" borderId="1" xfId="0" applyFont="1" applyBorder="1" applyAlignment="1">
      <alignment horizontal="center" vertical="center"/>
    </xf>
    <xf numFmtId="0" fontId="54" fillId="0" borderId="0" xfId="0" applyFont="1" applyAlignment="1">
      <alignment vertical="center"/>
    </xf>
    <xf numFmtId="0" fontId="57" fillId="0" borderId="24" xfId="0" applyFont="1" applyBorder="1" applyAlignment="1">
      <alignment horizontal="center" vertical="center"/>
    </xf>
    <xf numFmtId="0" fontId="2" fillId="0" borderId="24" xfId="0" applyFont="1" applyBorder="1" applyAlignment="1">
      <alignment horizontal="center"/>
    </xf>
    <xf numFmtId="0" fontId="29" fillId="0" borderId="0" xfId="0" applyFont="1"/>
    <xf numFmtId="0" fontId="42" fillId="0" borderId="0" xfId="0" applyFont="1"/>
    <xf numFmtId="0" fontId="2" fillId="4" borderId="24" xfId="0" applyFont="1" applyFill="1" applyBorder="1" applyAlignment="1">
      <alignment horizontal="center" vertical="center"/>
    </xf>
    <xf numFmtId="0" fontId="17" fillId="0" borderId="0" xfId="0" applyFont="1" applyBorder="1" applyAlignment="1">
      <alignment horizontal="center" vertical="center"/>
    </xf>
    <xf numFmtId="0" fontId="53" fillId="2" borderId="24" xfId="0" applyFont="1" applyFill="1" applyBorder="1" applyAlignment="1">
      <alignment horizontal="center" vertical="center" wrapText="1"/>
    </xf>
    <xf numFmtId="0" fontId="55" fillId="2" borderId="24" xfId="0" applyFont="1" applyFill="1" applyBorder="1" applyAlignment="1">
      <alignment horizontal="center" vertical="center" wrapText="1"/>
    </xf>
    <xf numFmtId="16" fontId="24" fillId="0" borderId="1" xfId="0" applyNumberFormat="1" applyFont="1" applyBorder="1" applyAlignment="1">
      <alignment horizontal="left" vertical="center" wrapText="1"/>
    </xf>
    <xf numFmtId="0" fontId="16" fillId="0" borderId="1" xfId="0" applyFont="1" applyBorder="1" applyAlignment="1">
      <alignment horizontal="center" vertical="center"/>
    </xf>
    <xf numFmtId="0" fontId="16" fillId="0" borderId="1" xfId="0" applyFont="1" applyBorder="1" applyAlignment="1">
      <alignment vertical="center"/>
    </xf>
    <xf numFmtId="0" fontId="18" fillId="0" borderId="1" xfId="0" applyFont="1" applyBorder="1" applyAlignment="1">
      <alignment horizontal="center" vertical="center"/>
    </xf>
    <xf numFmtId="0" fontId="16" fillId="0" borderId="1" xfId="0" applyFont="1" applyBorder="1" applyAlignment="1">
      <alignment horizontal="left" vertical="center" wrapText="1"/>
    </xf>
    <xf numFmtId="0" fontId="3" fillId="2" borderId="1" xfId="0" applyFont="1" applyFill="1" applyBorder="1" applyAlignment="1">
      <alignment horizontal="center"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6" fillId="0" borderId="21" xfId="0" applyFont="1" applyBorder="1" applyAlignment="1">
      <alignment horizontal="left" vertical="center" wrapText="1"/>
    </xf>
    <xf numFmtId="0" fontId="43" fillId="0" borderId="5" xfId="0" applyFont="1" applyBorder="1" applyAlignment="1">
      <alignment horizontal="center" vertical="center"/>
    </xf>
    <xf numFmtId="0" fontId="46" fillId="0" borderId="3" xfId="0" applyFont="1" applyBorder="1" applyAlignment="1">
      <alignment horizontal="center" vertical="center" wrapText="1"/>
    </xf>
    <xf numFmtId="0" fontId="46" fillId="0" borderId="4" xfId="0" applyFont="1" applyBorder="1" applyAlignment="1">
      <alignment horizontal="center" vertical="center" wrapText="1"/>
    </xf>
    <xf numFmtId="0" fontId="46" fillId="0" borderId="21" xfId="0" applyFont="1" applyBorder="1" applyAlignment="1">
      <alignment horizontal="center" vertical="center" wrapText="1"/>
    </xf>
    <xf numFmtId="0" fontId="0" fillId="0" borderId="7" xfId="0" applyBorder="1" applyAlignment="1">
      <alignment horizontal="center"/>
    </xf>
    <xf numFmtId="0" fontId="7" fillId="0" borderId="0" xfId="0" applyFont="1" applyBorder="1" applyAlignment="1">
      <alignment horizontal="center" vertical="center"/>
    </xf>
    <xf numFmtId="0" fontId="20" fillId="0" borderId="5" xfId="0" applyFont="1" applyBorder="1" applyAlignment="1">
      <alignment horizontal="center"/>
    </xf>
    <xf numFmtId="0" fontId="21" fillId="2" borderId="6" xfId="0" applyFont="1" applyFill="1" applyBorder="1" applyAlignment="1">
      <alignment horizontal="center" vertical="center" wrapText="1"/>
    </xf>
    <xf numFmtId="0" fontId="21" fillId="2" borderId="7" xfId="0" applyFont="1" applyFill="1" applyBorder="1" applyAlignment="1">
      <alignment horizontal="center" vertical="center" wrapText="1"/>
    </xf>
    <xf numFmtId="0" fontId="21" fillId="2" borderId="8" xfId="0" applyFont="1" applyFill="1" applyBorder="1" applyAlignment="1">
      <alignment horizontal="center" vertical="center" wrapText="1"/>
    </xf>
    <xf numFmtId="164" fontId="30" fillId="0" borderId="3" xfId="0" applyNumberFormat="1" applyFont="1" applyBorder="1" applyAlignment="1">
      <alignment horizontal="center" vertical="center"/>
    </xf>
    <xf numFmtId="164" fontId="30" fillId="0" borderId="4" xfId="0" applyNumberFormat="1" applyFont="1" applyBorder="1" applyAlignment="1">
      <alignment horizontal="center" vertical="center"/>
    </xf>
    <xf numFmtId="0" fontId="31" fillId="0" borderId="3" xfId="0" applyFont="1" applyBorder="1" applyAlignment="1">
      <alignment horizontal="center" vertical="center"/>
    </xf>
    <xf numFmtId="0" fontId="31" fillId="0" borderId="4" xfId="0" applyFont="1" applyBorder="1" applyAlignment="1">
      <alignment horizontal="center" vertical="center"/>
    </xf>
    <xf numFmtId="0" fontId="20" fillId="0" borderId="1" xfId="0" applyFont="1" applyBorder="1" applyAlignment="1">
      <alignment horizontal="center" vertical="center"/>
    </xf>
    <xf numFmtId="0" fontId="49" fillId="12" borderId="23" xfId="0" applyFont="1" applyFill="1" applyBorder="1" applyAlignment="1">
      <alignment horizontal="right" vertical="center" wrapText="1" indent="2"/>
    </xf>
    <xf numFmtId="0" fontId="2" fillId="0" borderId="24" xfId="0" applyFont="1" applyBorder="1" applyAlignment="1">
      <alignment horizontal="center" vertical="center" wrapText="1"/>
    </xf>
    <xf numFmtId="0" fontId="2" fillId="0" borderId="24" xfId="0" applyFont="1" applyBorder="1" applyAlignment="1">
      <alignment horizontal="center" vertical="center"/>
    </xf>
    <xf numFmtId="16" fontId="0" fillId="0" borderId="23" xfId="0" applyNumberFormat="1" applyBorder="1" applyAlignment="1">
      <alignment horizontal="center" vertical="center"/>
    </xf>
    <xf numFmtId="0" fontId="10" fillId="3" borderId="23" xfId="0" applyFont="1" applyFill="1" applyBorder="1" applyAlignment="1">
      <alignment horizontal="center" vertical="center" wrapText="1"/>
    </xf>
    <xf numFmtId="0" fontId="10" fillId="3" borderId="23" xfId="0" applyFont="1" applyFill="1" applyBorder="1" applyAlignment="1">
      <alignment horizontal="center" vertical="center"/>
    </xf>
    <xf numFmtId="0" fontId="0" fillId="0" borderId="9" xfId="0" applyBorder="1" applyAlignment="1">
      <alignment horizontal="center" vertical="center"/>
    </xf>
    <xf numFmtId="0" fontId="10" fillId="3" borderId="9" xfId="0" applyFont="1" applyFill="1" applyBorder="1" applyAlignment="1">
      <alignment horizontal="center" vertical="center"/>
    </xf>
    <xf numFmtId="0" fontId="10" fillId="4" borderId="9" xfId="0" applyFont="1" applyFill="1" applyBorder="1" applyAlignment="1">
      <alignment horizontal="center" vertical="center"/>
    </xf>
    <xf numFmtId="0" fontId="10" fillId="4" borderId="11" xfId="0" applyFont="1" applyFill="1" applyBorder="1" applyAlignment="1">
      <alignment horizontal="center" vertical="center"/>
    </xf>
    <xf numFmtId="0" fontId="28" fillId="0" borderId="1" xfId="0" applyFont="1" applyBorder="1" applyAlignment="1">
      <alignment horizontal="center" vertical="center"/>
    </xf>
    <xf numFmtId="0" fontId="2" fillId="0" borderId="1" xfId="0" applyFont="1" applyBorder="1" applyAlignment="1">
      <alignment horizontal="center" vertical="center"/>
    </xf>
    <xf numFmtId="0" fontId="0" fillId="5" borderId="9" xfId="0" applyFill="1" applyBorder="1" applyAlignment="1">
      <alignment horizontal="center" vertical="center"/>
    </xf>
    <xf numFmtId="0" fontId="10" fillId="3" borderId="17" xfId="0" applyFont="1" applyFill="1" applyBorder="1" applyAlignment="1">
      <alignment horizontal="center" vertical="center" wrapText="1"/>
    </xf>
    <xf numFmtId="0" fontId="10" fillId="3" borderId="17" xfId="0" applyFont="1" applyFill="1" applyBorder="1" applyAlignment="1">
      <alignment horizontal="center" vertical="center"/>
    </xf>
    <xf numFmtId="0" fontId="34" fillId="0" borderId="18" xfId="0" applyFont="1" applyBorder="1" applyAlignment="1">
      <alignment horizontal="left" vertical="center" wrapText="1"/>
    </xf>
    <xf numFmtId="0" fontId="34" fillId="0" borderId="19"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6" fontId="0" fillId="0" borderId="30" xfId="0" applyNumberFormat="1" applyFill="1" applyBorder="1" applyAlignment="1">
      <alignment horizontal="center" vertical="center"/>
    </xf>
    <xf numFmtId="16" fontId="0" fillId="0" borderId="37" xfId="0" applyNumberFormat="1" applyFill="1" applyBorder="1" applyAlignment="1">
      <alignment horizontal="center" vertic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16" fontId="0" fillId="0" borderId="11" xfId="0" applyNumberFormat="1" applyBorder="1" applyAlignment="1">
      <alignment horizontal="center"/>
    </xf>
    <xf numFmtId="0" fontId="6" fillId="3" borderId="28" xfId="0" applyFont="1" applyFill="1" applyBorder="1" applyAlignment="1">
      <alignment horizontal="center" vertical="center" wrapText="1"/>
    </xf>
    <xf numFmtId="0" fontId="6" fillId="3" borderId="30" xfId="0" applyFont="1" applyFill="1" applyBorder="1" applyAlignment="1">
      <alignment horizontal="center" vertical="center"/>
    </xf>
    <xf numFmtId="0" fontId="0" fillId="0" borderId="30" xfId="0" applyFill="1" applyBorder="1" applyAlignment="1">
      <alignment horizontal="center" vertical="center"/>
    </xf>
    <xf numFmtId="0" fontId="0" fillId="0" borderId="34" xfId="0" applyBorder="1" applyAlignment="1">
      <alignment horizontal="center"/>
    </xf>
    <xf numFmtId="0" fontId="0" fillId="0" borderId="35" xfId="0" applyBorder="1" applyAlignment="1">
      <alignment horizontal="center"/>
    </xf>
    <xf numFmtId="0" fontId="0" fillId="0" borderId="36" xfId="0" applyBorder="1" applyAlignment="1">
      <alignment horizontal="center"/>
    </xf>
    <xf numFmtId="0" fontId="0" fillId="0" borderId="33" xfId="0" applyBorder="1" applyAlignment="1">
      <alignment horizontal="center"/>
    </xf>
    <xf numFmtId="16" fontId="0" fillId="0" borderId="9" xfId="0" applyNumberFormat="1" applyBorder="1" applyAlignment="1">
      <alignment horizontal="center"/>
    </xf>
    <xf numFmtId="16" fontId="0" fillId="0" borderId="33" xfId="0" applyNumberFormat="1" applyBorder="1" applyAlignment="1">
      <alignment horizontal="center"/>
    </xf>
    <xf numFmtId="0" fontId="0" fillId="0" borderId="9" xfId="0" applyBorder="1" applyAlignment="1">
      <alignment horizontal="center"/>
    </xf>
    <xf numFmtId="0" fontId="0" fillId="0" borderId="31" xfId="0" applyBorder="1" applyAlignment="1">
      <alignment horizontal="center" vertical="center"/>
    </xf>
    <xf numFmtId="0" fontId="0" fillId="0" borderId="32" xfId="0" applyBorder="1" applyAlignment="1">
      <alignment horizontal="center" vertical="center"/>
    </xf>
    <xf numFmtId="16" fontId="0" fillId="0" borderId="34" xfId="0" applyNumberFormat="1" applyBorder="1" applyAlignment="1">
      <alignment horizontal="center"/>
    </xf>
    <xf numFmtId="0" fontId="6" fillId="8" borderId="9" xfId="0" applyFont="1" applyFill="1" applyBorder="1" applyAlignment="1">
      <alignment horizontal="center" vertical="center"/>
    </xf>
    <xf numFmtId="0" fontId="6" fillId="8" borderId="11" xfId="0" applyFont="1" applyFill="1" applyBorder="1" applyAlignment="1">
      <alignment horizontal="center" vertical="center"/>
    </xf>
    <xf numFmtId="0" fontId="10" fillId="3" borderId="11" xfId="0" applyFont="1" applyFill="1" applyBorder="1" applyAlignment="1">
      <alignment horizontal="center" vertical="center"/>
    </xf>
    <xf numFmtId="0" fontId="10" fillId="3" borderId="12" xfId="0" applyFont="1" applyFill="1" applyBorder="1" applyAlignment="1">
      <alignment horizontal="center" vertical="center"/>
    </xf>
    <xf numFmtId="0" fontId="10" fillId="3" borderId="13" xfId="0" applyFont="1" applyFill="1" applyBorder="1" applyAlignment="1">
      <alignment horizontal="center" vertical="center"/>
    </xf>
    <xf numFmtId="0" fontId="6" fillId="5" borderId="9" xfId="0" applyFont="1" applyFill="1" applyBorder="1" applyAlignment="1">
      <alignment horizontal="center" vertical="center"/>
    </xf>
    <xf numFmtId="0" fontId="6" fillId="7" borderId="31" xfId="0" applyFont="1" applyFill="1" applyBorder="1" applyAlignment="1">
      <alignment horizontal="center" vertical="center"/>
    </xf>
    <xf numFmtId="0" fontId="6" fillId="7" borderId="9" xfId="0" applyFont="1" applyFill="1" applyBorder="1" applyAlignment="1">
      <alignment horizontal="center" vertical="center"/>
    </xf>
    <xf numFmtId="0" fontId="6" fillId="7" borderId="25" xfId="0" applyFont="1" applyFill="1" applyBorder="1" applyAlignment="1">
      <alignment horizontal="center" vertical="center"/>
    </xf>
    <xf numFmtId="0" fontId="6" fillId="7" borderId="26" xfId="0" applyFont="1" applyFill="1" applyBorder="1" applyAlignment="1">
      <alignment horizontal="center" vertical="center"/>
    </xf>
    <xf numFmtId="0" fontId="0" fillId="7" borderId="25" xfId="0" applyFill="1" applyBorder="1" applyAlignment="1">
      <alignment horizontal="center" vertical="center"/>
    </xf>
    <xf numFmtId="0" fontId="0" fillId="7" borderId="26" xfId="0" applyFill="1" applyBorder="1" applyAlignment="1">
      <alignment horizontal="center" vertical="center"/>
    </xf>
    <xf numFmtId="0" fontId="0" fillId="7" borderId="29" xfId="0" applyFill="1" applyBorder="1" applyAlignment="1">
      <alignment horizontal="center" vertical="center"/>
    </xf>
    <xf numFmtId="0" fontId="0" fillId="7" borderId="14" xfId="0" applyFill="1" applyBorder="1" applyAlignment="1">
      <alignment horizontal="center" vertical="center"/>
    </xf>
    <xf numFmtId="0" fontId="0" fillId="7" borderId="31" xfId="0" applyFill="1" applyBorder="1" applyAlignment="1">
      <alignment horizontal="center" vertical="center"/>
    </xf>
    <xf numFmtId="0" fontId="0" fillId="7" borderId="9" xfId="0" applyFill="1" applyBorder="1" applyAlignment="1">
      <alignment horizontal="center" vertical="center"/>
    </xf>
    <xf numFmtId="0" fontId="10" fillId="3" borderId="25" xfId="0" applyFont="1" applyFill="1" applyBorder="1" applyAlignment="1">
      <alignment horizontal="center" vertical="center"/>
    </xf>
    <xf numFmtId="0" fontId="10" fillId="3" borderId="31" xfId="0" applyFont="1" applyFill="1" applyBorder="1" applyAlignment="1">
      <alignment horizontal="center" vertical="center"/>
    </xf>
    <xf numFmtId="0" fontId="10" fillId="3" borderId="26" xfId="0" applyFont="1" applyFill="1" applyBorder="1" applyAlignment="1">
      <alignment horizontal="center" vertical="center"/>
    </xf>
    <xf numFmtId="0" fontId="6" fillId="3" borderId="26" xfId="0" applyFont="1" applyFill="1" applyBorder="1" applyAlignment="1">
      <alignment horizontal="center" vertical="center"/>
    </xf>
    <xf numFmtId="0" fontId="6" fillId="3" borderId="27" xfId="0" applyFont="1" applyFill="1" applyBorder="1" applyAlignment="1">
      <alignment horizontal="center" vertical="center"/>
    </xf>
    <xf numFmtId="0" fontId="6" fillId="5" borderId="11" xfId="0" applyFont="1" applyFill="1" applyBorder="1" applyAlignment="1">
      <alignment horizontal="center" vertical="center"/>
    </xf>
    <xf numFmtId="0" fontId="6" fillId="9" borderId="9" xfId="0" applyFont="1" applyFill="1" applyBorder="1" applyAlignment="1">
      <alignment horizontal="center" vertical="center"/>
    </xf>
    <xf numFmtId="0" fontId="0" fillId="0" borderId="41" xfId="0" applyFont="1" applyBorder="1" applyAlignment="1">
      <alignment horizontal="center" vertical="center"/>
    </xf>
    <xf numFmtId="0" fontId="0" fillId="0" borderId="42" xfId="0" applyFont="1" applyBorder="1" applyAlignment="1">
      <alignment horizontal="center" vertical="center"/>
    </xf>
    <xf numFmtId="0" fontId="0" fillId="0" borderId="44" xfId="0" applyFont="1" applyBorder="1" applyAlignment="1">
      <alignment horizontal="center" vertical="center"/>
    </xf>
    <xf numFmtId="0" fontId="0" fillId="0" borderId="20" xfId="0" applyFont="1" applyBorder="1" applyAlignment="1">
      <alignment horizontal="center" vertical="center"/>
    </xf>
    <xf numFmtId="0" fontId="0" fillId="0" borderId="43" xfId="0" applyFont="1" applyBorder="1" applyAlignment="1">
      <alignment horizontal="center" vertical="center"/>
    </xf>
    <xf numFmtId="0" fontId="6" fillId="3" borderId="39" xfId="0" applyFont="1" applyFill="1" applyBorder="1" applyAlignment="1">
      <alignment horizontal="center" vertical="center" wrapText="1"/>
    </xf>
    <xf numFmtId="0" fontId="6" fillId="3" borderId="40" xfId="0" applyFont="1" applyFill="1" applyBorder="1" applyAlignment="1">
      <alignment horizontal="center" vertical="center"/>
    </xf>
    <xf numFmtId="0" fontId="10" fillId="3" borderId="38" xfId="0" applyFont="1" applyFill="1" applyBorder="1" applyAlignment="1">
      <alignment horizontal="center" vertical="center"/>
    </xf>
    <xf numFmtId="0" fontId="10" fillId="3" borderId="14" xfId="0" applyFont="1" applyFill="1" applyBorder="1" applyAlignment="1">
      <alignment horizontal="center" vertical="center"/>
    </xf>
    <xf numFmtId="0" fontId="0" fillId="0" borderId="14" xfId="0" applyFont="1" applyBorder="1" applyAlignment="1">
      <alignment horizontal="center" vertical="center"/>
    </xf>
    <xf numFmtId="0" fontId="0" fillId="5" borderId="31" xfId="0" applyFill="1" applyBorder="1" applyAlignment="1">
      <alignment horizontal="center" vertical="center"/>
    </xf>
    <xf numFmtId="0" fontId="0" fillId="0" borderId="3" xfId="0" applyBorder="1" applyAlignment="1">
      <alignment horizontal="center" vertical="center"/>
    </xf>
    <xf numFmtId="0" fontId="0" fillId="0" borderId="21" xfId="0" applyBorder="1" applyAlignment="1">
      <alignment horizontal="center" vertical="center"/>
    </xf>
    <xf numFmtId="0" fontId="0" fillId="0" borderId="4" xfId="0" applyBorder="1" applyAlignment="1">
      <alignment horizontal="center" vertical="center"/>
    </xf>
    <xf numFmtId="0" fontId="10" fillId="3" borderId="18"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0" fillId="0" borderId="3" xfId="0" applyBorder="1" applyAlignment="1">
      <alignment horizontal="center" vertical="center" wrapText="1"/>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28" fillId="0" borderId="18" xfId="0" applyFont="1" applyBorder="1" applyAlignment="1">
      <alignment horizontal="center" vertical="center"/>
    </xf>
    <xf numFmtId="0" fontId="28" fillId="0" borderId="19"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10" fillId="3" borderId="20" xfId="0" applyFont="1" applyFill="1" applyBorder="1" applyAlignment="1">
      <alignment horizontal="center" vertical="center" wrapText="1"/>
    </xf>
    <xf numFmtId="0" fontId="10" fillId="3" borderId="9" xfId="0" applyFont="1" applyFill="1" applyBorder="1" applyAlignment="1">
      <alignment horizontal="center" vertical="center" wrapText="1"/>
    </xf>
  </cellXfs>
  <cellStyles count="2">
    <cellStyle name="Normal" xfId="0" builtinId="0"/>
    <cellStyle name="Normal 2 2" xfId="1" xr:uid="{DF03644F-2A92-4553-8BBE-186E7FCD36BF}"/>
  </cellStyles>
  <dxfs count="9">
    <dxf>
      <fill>
        <patternFill>
          <bgColor rgb="FF92D050"/>
        </patternFill>
      </fill>
    </dxf>
    <dxf>
      <fill>
        <patternFill>
          <bgColor theme="5" tint="0.59996337778862885"/>
        </patternFill>
      </fill>
    </dxf>
    <dxf>
      <fill>
        <patternFill patternType="none">
          <bgColor auto="1"/>
        </patternFill>
      </fill>
    </dxf>
    <dxf>
      <fill>
        <patternFill>
          <bgColor rgb="FF92D050"/>
        </patternFill>
      </fill>
    </dxf>
    <dxf>
      <fill>
        <patternFill>
          <bgColor theme="5" tint="0.59996337778862885"/>
        </patternFill>
      </fill>
    </dxf>
    <dxf>
      <fill>
        <patternFill patternType="none">
          <bgColor auto="1"/>
        </patternFill>
      </fill>
    </dxf>
    <dxf>
      <fill>
        <patternFill>
          <bgColor rgb="FF92D050"/>
        </patternFill>
      </fill>
    </dxf>
    <dxf>
      <fill>
        <patternFill>
          <bgColor theme="5" tint="0.59996337778862885"/>
        </patternFill>
      </fill>
    </dxf>
    <dxf>
      <fill>
        <patternFill patternType="none">
          <bgColor auto="1"/>
        </patternFill>
      </fill>
    </dxf>
  </dxfs>
  <tableStyles count="0" defaultTableStyle="TableStyleMedium2" defaultPivotStyle="PivotStyleLight16"/>
  <colors>
    <mruColors>
      <color rgb="FFFFFF8B"/>
      <color rgb="FF82F12F"/>
      <color rgb="FFC9A4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Trainee Vs Assy's trained</a:t>
            </a:r>
          </a:p>
        </c:rich>
      </c:tx>
      <c:layout>
        <c:manualLayout>
          <c:xMode val="edge"/>
          <c:yMode val="edge"/>
          <c:x val="0.41733004269988638"/>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6011481404138056"/>
          <c:y val="8.9196581196581193E-2"/>
          <c:w val="0.7149876238779761"/>
          <c:h val="0.52580738946093286"/>
        </c:manualLayout>
      </c:layout>
      <c:barChart>
        <c:barDir val="col"/>
        <c:grouping val="stacked"/>
        <c:varyColors val="0"/>
        <c:ser>
          <c:idx val="0"/>
          <c:order val="0"/>
          <c:tx>
            <c:strRef>
              <c:f>'Traineee Vs Assy'!$C$29</c:f>
              <c:strCache>
                <c:ptCount val="1"/>
                <c:pt idx="0">
                  <c:v>Gary</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'Traineee Vs Assy'!$B$30:$B$40</c:f>
              <c:strCache>
                <c:ptCount val="11"/>
                <c:pt idx="0">
                  <c:v>279001950</c:v>
                </c:pt>
                <c:pt idx="1">
                  <c:v>279001991</c:v>
                </c:pt>
                <c:pt idx="2">
                  <c:v>289010749</c:v>
                </c:pt>
                <c:pt idx="3">
                  <c:v>289010183</c:v>
                </c:pt>
                <c:pt idx="4">
                  <c:v>289004640 ( step 1.1 to Step 4.3 )</c:v>
                </c:pt>
                <c:pt idx="5">
                  <c:v>289004640 ( step 4.4 to Step 5.13)</c:v>
                </c:pt>
                <c:pt idx="6">
                  <c:v>289004640 ( step 1.1 to Step 5.13)</c:v>
                </c:pt>
                <c:pt idx="7">
                  <c:v>289004640 ( step 5.14 to Step 8.8)</c:v>
                </c:pt>
                <c:pt idx="8">
                  <c:v>289004640 ( Full steps )</c:v>
                </c:pt>
                <c:pt idx="9">
                  <c:v>279003321</c:v>
                </c:pt>
                <c:pt idx="10">
                  <c:v>279003321 + 279001991 RTZ Testing</c:v>
                </c:pt>
              </c:strCache>
            </c:strRef>
          </c:cat>
          <c:val>
            <c:numRef>
              <c:f>'Traineee Vs Assy'!$C$30:$C$40</c:f>
              <c:numCache>
                <c:formatCode>0</c:formatCode>
                <c:ptCount val="11"/>
                <c:pt idx="0">
                  <c:v>4</c:v>
                </c:pt>
                <c:pt idx="1">
                  <c:v>4</c:v>
                </c:pt>
                <c:pt idx="2">
                  <c:v>4</c:v>
                </c:pt>
                <c:pt idx="3">
                  <c:v>4</c:v>
                </c:pt>
                <c:pt idx="4">
                  <c:v>1</c:v>
                </c:pt>
                <c:pt idx="5">
                  <c:v>1</c:v>
                </c:pt>
                <c:pt idx="6">
                  <c:v>2</c:v>
                </c:pt>
                <c:pt idx="7">
                  <c:v>3</c:v>
                </c:pt>
                <c:pt idx="8">
                  <c:v>1</c:v>
                </c:pt>
                <c:pt idx="9">
                  <c:v>4</c:v>
                </c:pt>
                <c:pt idx="10">
                  <c:v>3</c:v>
                </c:pt>
              </c:numCache>
            </c:numRef>
          </c:val>
          <c:extLst xmlns:c15="http://schemas.microsoft.com/office/drawing/2012/chart">
            <c:ext xmlns:c16="http://schemas.microsoft.com/office/drawing/2014/chart" uri="{C3380CC4-5D6E-409C-BE32-E72D297353CC}">
              <c16:uniqueId val="{00000000-A0FF-4B25-B185-7B3A6C1492F8}"/>
            </c:ext>
          </c:extLst>
        </c:ser>
        <c:ser>
          <c:idx val="1"/>
          <c:order val="1"/>
          <c:tx>
            <c:strRef>
              <c:f>'Traineee Vs Assy'!$D$29</c:f>
              <c:strCache>
                <c:ptCount val="1"/>
                <c:pt idx="0">
                  <c:v>David</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'Traineee Vs Assy'!$B$30:$B$40</c:f>
              <c:strCache>
                <c:ptCount val="11"/>
                <c:pt idx="0">
                  <c:v>279001950</c:v>
                </c:pt>
                <c:pt idx="1">
                  <c:v>279001991</c:v>
                </c:pt>
                <c:pt idx="2">
                  <c:v>289010749</c:v>
                </c:pt>
                <c:pt idx="3">
                  <c:v>289010183</c:v>
                </c:pt>
                <c:pt idx="4">
                  <c:v>289004640 ( step 1.1 to Step 4.3 )</c:v>
                </c:pt>
                <c:pt idx="5">
                  <c:v>289004640 ( step 4.4 to Step 5.13)</c:v>
                </c:pt>
                <c:pt idx="6">
                  <c:v>289004640 ( step 1.1 to Step 5.13)</c:v>
                </c:pt>
                <c:pt idx="7">
                  <c:v>289004640 ( step 5.14 to Step 8.8)</c:v>
                </c:pt>
                <c:pt idx="8">
                  <c:v>289004640 ( Full steps )</c:v>
                </c:pt>
                <c:pt idx="9">
                  <c:v>279003321</c:v>
                </c:pt>
                <c:pt idx="10">
                  <c:v>279003321 + 279001991 RTZ Testing</c:v>
                </c:pt>
              </c:strCache>
            </c:strRef>
          </c:cat>
          <c:val>
            <c:numRef>
              <c:f>'Traineee Vs Assy'!$D$30:$D$40</c:f>
              <c:numCache>
                <c:formatCode>0</c:formatCode>
                <c:ptCount val="11"/>
                <c:pt idx="0">
                  <c:v>2</c:v>
                </c:pt>
                <c:pt idx="1">
                  <c:v>2</c:v>
                </c:pt>
                <c:pt idx="2">
                  <c:v>2</c:v>
                </c:pt>
                <c:pt idx="3">
                  <c:v>2</c:v>
                </c:pt>
                <c:pt idx="4">
                  <c:v>1</c:v>
                </c:pt>
                <c:pt idx="5">
                  <c:v>1</c:v>
                </c:pt>
                <c:pt idx="6">
                  <c:v>0</c:v>
                </c:pt>
                <c:pt idx="7">
                  <c:v>1</c:v>
                </c:pt>
                <c:pt idx="8">
                  <c:v>1</c:v>
                </c:pt>
                <c:pt idx="9">
                  <c:v>2</c:v>
                </c:pt>
                <c:pt idx="10">
                  <c:v>4</c:v>
                </c:pt>
              </c:numCache>
            </c:numRef>
          </c:val>
          <c:extLst>
            <c:ext xmlns:c16="http://schemas.microsoft.com/office/drawing/2014/chart" uri="{C3380CC4-5D6E-409C-BE32-E72D297353CC}">
              <c16:uniqueId val="{00000001-A0FF-4B25-B185-7B3A6C1492F8}"/>
            </c:ext>
          </c:extLst>
        </c:ser>
        <c:ser>
          <c:idx val="2"/>
          <c:order val="2"/>
          <c:tx>
            <c:strRef>
              <c:f>'Traineee Vs Assy'!$E$29</c:f>
              <c:strCache>
                <c:ptCount val="1"/>
                <c:pt idx="0">
                  <c:v>Sylvester</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'Traineee Vs Assy'!$B$30:$B$40</c:f>
              <c:strCache>
                <c:ptCount val="11"/>
                <c:pt idx="0">
                  <c:v>279001950</c:v>
                </c:pt>
                <c:pt idx="1">
                  <c:v>279001991</c:v>
                </c:pt>
                <c:pt idx="2">
                  <c:v>289010749</c:v>
                </c:pt>
                <c:pt idx="3">
                  <c:v>289010183</c:v>
                </c:pt>
                <c:pt idx="4">
                  <c:v>289004640 ( step 1.1 to Step 4.3 )</c:v>
                </c:pt>
                <c:pt idx="5">
                  <c:v>289004640 ( step 4.4 to Step 5.13)</c:v>
                </c:pt>
                <c:pt idx="6">
                  <c:v>289004640 ( step 1.1 to Step 5.13)</c:v>
                </c:pt>
                <c:pt idx="7">
                  <c:v>289004640 ( step 5.14 to Step 8.8)</c:v>
                </c:pt>
                <c:pt idx="8">
                  <c:v>289004640 ( Full steps )</c:v>
                </c:pt>
                <c:pt idx="9">
                  <c:v>279003321</c:v>
                </c:pt>
                <c:pt idx="10">
                  <c:v>279003321 + 279001991 RTZ Testing</c:v>
                </c:pt>
              </c:strCache>
            </c:strRef>
          </c:cat>
          <c:val>
            <c:numRef>
              <c:f>'Traineee Vs Assy'!$E$30:$E$40</c:f>
              <c:numCache>
                <c:formatCode>0</c:formatCode>
                <c:ptCount val="11"/>
                <c:pt idx="0">
                  <c:v>4</c:v>
                </c:pt>
                <c:pt idx="1">
                  <c:v>4</c:v>
                </c:pt>
                <c:pt idx="2">
                  <c:v>4</c:v>
                </c:pt>
                <c:pt idx="3">
                  <c:v>4</c:v>
                </c:pt>
                <c:pt idx="4">
                  <c:v>1</c:v>
                </c:pt>
                <c:pt idx="5">
                  <c:v>1</c:v>
                </c:pt>
                <c:pt idx="6">
                  <c:v>1</c:v>
                </c:pt>
                <c:pt idx="7">
                  <c:v>2</c:v>
                </c:pt>
                <c:pt idx="8">
                  <c:v>2</c:v>
                </c:pt>
                <c:pt idx="9">
                  <c:v>4</c:v>
                </c:pt>
                <c:pt idx="10">
                  <c:v>4</c:v>
                </c:pt>
              </c:numCache>
            </c:numRef>
          </c:val>
          <c:extLst>
            <c:ext xmlns:c16="http://schemas.microsoft.com/office/drawing/2014/chart" uri="{C3380CC4-5D6E-409C-BE32-E72D297353CC}">
              <c16:uniqueId val="{00000002-A0FF-4B25-B185-7B3A6C1492F8}"/>
            </c:ext>
          </c:extLst>
        </c:ser>
        <c:ser>
          <c:idx val="3"/>
          <c:order val="3"/>
          <c:tx>
            <c:strRef>
              <c:f>'Traineee Vs Assy'!$F$29</c:f>
              <c:strCache>
                <c:ptCount val="1"/>
                <c:pt idx="0">
                  <c:v>Jernail</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'Traineee Vs Assy'!$B$30:$B$40</c:f>
              <c:strCache>
                <c:ptCount val="11"/>
                <c:pt idx="0">
                  <c:v>279001950</c:v>
                </c:pt>
                <c:pt idx="1">
                  <c:v>279001991</c:v>
                </c:pt>
                <c:pt idx="2">
                  <c:v>289010749</c:v>
                </c:pt>
                <c:pt idx="3">
                  <c:v>289010183</c:v>
                </c:pt>
                <c:pt idx="4">
                  <c:v>289004640 ( step 1.1 to Step 4.3 )</c:v>
                </c:pt>
                <c:pt idx="5">
                  <c:v>289004640 ( step 4.4 to Step 5.13)</c:v>
                </c:pt>
                <c:pt idx="6">
                  <c:v>289004640 ( step 1.1 to Step 5.13)</c:v>
                </c:pt>
                <c:pt idx="7">
                  <c:v>289004640 ( step 5.14 to Step 8.8)</c:v>
                </c:pt>
                <c:pt idx="8">
                  <c:v>289004640 ( Full steps )</c:v>
                </c:pt>
                <c:pt idx="9">
                  <c:v>279003321</c:v>
                </c:pt>
                <c:pt idx="10">
                  <c:v>279003321 + 279001991 RTZ Testing</c:v>
                </c:pt>
              </c:strCache>
            </c:strRef>
          </c:cat>
          <c:val>
            <c:numRef>
              <c:f>'Traineee Vs Assy'!$F$30:$F$40</c:f>
              <c:numCache>
                <c:formatCode>0</c:formatCode>
                <c:ptCount val="11"/>
                <c:pt idx="0">
                  <c:v>4</c:v>
                </c:pt>
                <c:pt idx="1">
                  <c:v>4</c:v>
                </c:pt>
                <c:pt idx="2">
                  <c:v>4</c:v>
                </c:pt>
                <c:pt idx="3">
                  <c:v>4</c:v>
                </c:pt>
                <c:pt idx="4">
                  <c:v>1</c:v>
                </c:pt>
                <c:pt idx="5">
                  <c:v>1</c:v>
                </c:pt>
                <c:pt idx="6">
                  <c:v>1</c:v>
                </c:pt>
                <c:pt idx="7">
                  <c:v>2</c:v>
                </c:pt>
                <c:pt idx="8">
                  <c:v>2</c:v>
                </c:pt>
                <c:pt idx="9">
                  <c:v>4</c:v>
                </c:pt>
                <c:pt idx="10">
                  <c:v>4</c:v>
                </c:pt>
              </c:numCache>
            </c:numRef>
          </c:val>
          <c:extLst>
            <c:ext xmlns:c16="http://schemas.microsoft.com/office/drawing/2014/chart" uri="{C3380CC4-5D6E-409C-BE32-E72D297353CC}">
              <c16:uniqueId val="{00000003-A0FF-4B25-B185-7B3A6C1492F8}"/>
            </c:ext>
          </c:extLst>
        </c:ser>
        <c:dLbls>
          <c:showLegendKey val="0"/>
          <c:showVal val="0"/>
          <c:showCatName val="0"/>
          <c:showSerName val="0"/>
          <c:showPercent val="0"/>
          <c:showBubbleSize val="0"/>
        </c:dLbls>
        <c:gapWidth val="150"/>
        <c:overlap val="100"/>
        <c:axId val="1745705519"/>
        <c:axId val="1845206239"/>
      </c:barChart>
      <c:lineChart>
        <c:grouping val="standard"/>
        <c:varyColors val="0"/>
        <c:ser>
          <c:idx val="4"/>
          <c:order val="4"/>
          <c:tx>
            <c:strRef>
              <c:f>'Traineee Vs Assy'!$G$29</c:f>
              <c:strCache>
                <c:ptCount val="1"/>
                <c:pt idx="0">
                  <c:v>Total</c:v>
                </c:pt>
              </c:strCache>
            </c:strRef>
          </c:tx>
          <c:spPr>
            <a:ln w="28575" cap="rnd">
              <a:solidFill>
                <a:schemeClr val="accent5"/>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'Traineee Vs Assy'!$B$30:$B$40</c:f>
              <c:strCache>
                <c:ptCount val="11"/>
                <c:pt idx="0">
                  <c:v>279001950</c:v>
                </c:pt>
                <c:pt idx="1">
                  <c:v>279001991</c:v>
                </c:pt>
                <c:pt idx="2">
                  <c:v>289010749</c:v>
                </c:pt>
                <c:pt idx="3">
                  <c:v>289010183</c:v>
                </c:pt>
                <c:pt idx="4">
                  <c:v>289004640 ( step 1.1 to Step 4.3 )</c:v>
                </c:pt>
                <c:pt idx="5">
                  <c:v>289004640 ( step 4.4 to Step 5.13)</c:v>
                </c:pt>
                <c:pt idx="6">
                  <c:v>289004640 ( step 1.1 to Step 5.13)</c:v>
                </c:pt>
                <c:pt idx="7">
                  <c:v>289004640 ( step 5.14 to Step 8.8)</c:v>
                </c:pt>
                <c:pt idx="8">
                  <c:v>289004640 ( Full steps )</c:v>
                </c:pt>
                <c:pt idx="9">
                  <c:v>279003321</c:v>
                </c:pt>
                <c:pt idx="10">
                  <c:v>279003321 + 279001991 RTZ Testing</c:v>
                </c:pt>
              </c:strCache>
            </c:strRef>
          </c:cat>
          <c:val>
            <c:numRef>
              <c:f>'Traineee Vs Assy'!$G$30:$G$40</c:f>
              <c:numCache>
                <c:formatCode>0</c:formatCode>
                <c:ptCount val="11"/>
                <c:pt idx="0">
                  <c:v>14</c:v>
                </c:pt>
                <c:pt idx="1">
                  <c:v>14</c:v>
                </c:pt>
                <c:pt idx="2">
                  <c:v>14</c:v>
                </c:pt>
                <c:pt idx="3">
                  <c:v>14</c:v>
                </c:pt>
                <c:pt idx="4">
                  <c:v>4</c:v>
                </c:pt>
                <c:pt idx="5">
                  <c:v>4</c:v>
                </c:pt>
                <c:pt idx="6">
                  <c:v>4</c:v>
                </c:pt>
                <c:pt idx="7">
                  <c:v>8</c:v>
                </c:pt>
                <c:pt idx="8">
                  <c:v>6</c:v>
                </c:pt>
                <c:pt idx="9">
                  <c:v>14</c:v>
                </c:pt>
                <c:pt idx="10">
                  <c:v>15</c:v>
                </c:pt>
              </c:numCache>
            </c:numRef>
          </c:val>
          <c:smooth val="0"/>
          <c:extLst>
            <c:ext xmlns:c16="http://schemas.microsoft.com/office/drawing/2014/chart" uri="{C3380CC4-5D6E-409C-BE32-E72D297353CC}">
              <c16:uniqueId val="{00000001-69E4-481D-AF5B-301D87ED4D8F}"/>
            </c:ext>
          </c:extLst>
        </c:ser>
        <c:dLbls>
          <c:showLegendKey val="0"/>
          <c:showVal val="0"/>
          <c:showCatName val="0"/>
          <c:showSerName val="0"/>
          <c:showPercent val="0"/>
          <c:showBubbleSize val="0"/>
        </c:dLbls>
        <c:marker val="1"/>
        <c:smooth val="0"/>
        <c:axId val="1745705519"/>
        <c:axId val="1845206239"/>
      </c:lineChart>
      <c:catAx>
        <c:axId val="17457055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45206239"/>
        <c:crosses val="autoZero"/>
        <c:auto val="1"/>
        <c:lblAlgn val="ctr"/>
        <c:lblOffset val="100"/>
        <c:noMultiLvlLbl val="0"/>
      </c:catAx>
      <c:valAx>
        <c:axId val="1845206239"/>
        <c:scaling>
          <c:orientation val="minMax"/>
          <c:max val="16"/>
        </c:scaling>
        <c:delete val="0"/>
        <c:axPos val="l"/>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US" sz="1800"/>
                  <a:t>No.of assy's</a:t>
                </a:r>
              </a:p>
            </c:rich>
          </c:tx>
          <c:layout>
            <c:manualLayout>
              <c:xMode val="edge"/>
              <c:yMode val="edge"/>
              <c:x val="5.1253026207544961E-2"/>
              <c:y val="0.20797736977014367"/>
            </c:manualLayout>
          </c:layout>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5705519"/>
        <c:crosses val="autoZero"/>
        <c:crossBetween val="between"/>
        <c:majorUnit val="1"/>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1.png"/><Relationship Id="rId3" Type="http://schemas.openxmlformats.org/officeDocument/2006/relationships/image" Target="../media/image3.png"/><Relationship Id="rId7" Type="http://schemas.openxmlformats.org/officeDocument/2006/relationships/image" Target="../media/image7.png"/><Relationship Id="rId12" Type="http://schemas.microsoft.com/office/2007/relationships/hdphoto" Target="../media/hdphoto2.wdp"/><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0.png"/><Relationship Id="rId5" Type="http://schemas.openxmlformats.org/officeDocument/2006/relationships/image" Target="../media/image5.png"/><Relationship Id="rId10" Type="http://schemas.microsoft.com/office/2007/relationships/hdphoto" Target="../media/hdphoto1.wdp"/><Relationship Id="rId4" Type="http://schemas.openxmlformats.org/officeDocument/2006/relationships/image" Target="../media/image4.png"/><Relationship Id="rId9" Type="http://schemas.openxmlformats.org/officeDocument/2006/relationships/image" Target="../media/image9.png"/><Relationship Id="rId14" Type="http://schemas.microsoft.com/office/2007/relationships/hdphoto" Target="../media/hdphoto3.wdp"/></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66674</xdr:colOff>
      <xdr:row>24</xdr:row>
      <xdr:rowOff>152399</xdr:rowOff>
    </xdr:to>
    <xdr:graphicFrame macro="">
      <xdr:nvGraphicFramePr>
        <xdr:cNvPr id="2" name="Chart 1">
          <a:extLst>
            <a:ext uri="{FF2B5EF4-FFF2-40B4-BE49-F238E27FC236}">
              <a16:creationId xmlns:a16="http://schemas.microsoft.com/office/drawing/2014/main" id="{CF2C3741-A7CD-4C44-8232-3290E8B91AA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2558518</xdr:colOff>
      <xdr:row>14</xdr:row>
      <xdr:rowOff>850560</xdr:rowOff>
    </xdr:from>
    <xdr:to>
      <xdr:col>3</xdr:col>
      <xdr:colOff>4000500</xdr:colOff>
      <xdr:row>14</xdr:row>
      <xdr:rowOff>1888787</xdr:rowOff>
    </xdr:to>
    <xdr:pic>
      <xdr:nvPicPr>
        <xdr:cNvPr id="7" name="Picture 6">
          <a:extLst>
            <a:ext uri="{FF2B5EF4-FFF2-40B4-BE49-F238E27FC236}">
              <a16:creationId xmlns:a16="http://schemas.microsoft.com/office/drawing/2014/main" id="{B075D321-D6E1-4590-B372-A0DCA19B55E0}"/>
            </a:ext>
          </a:extLst>
        </xdr:cNvPr>
        <xdr:cNvPicPr>
          <a:picLocks noChangeAspect="1"/>
        </xdr:cNvPicPr>
      </xdr:nvPicPr>
      <xdr:blipFill>
        <a:blip xmlns:r="http://schemas.openxmlformats.org/officeDocument/2006/relationships" r:embed="rId1"/>
        <a:stretch>
          <a:fillRect/>
        </a:stretch>
      </xdr:blipFill>
      <xdr:spPr>
        <a:xfrm>
          <a:off x="5106456" y="10256498"/>
          <a:ext cx="1441982" cy="1038227"/>
        </a:xfrm>
        <a:prstGeom prst="rect">
          <a:avLst/>
        </a:prstGeom>
      </xdr:spPr>
    </xdr:pic>
    <xdr:clientData/>
  </xdr:twoCellAnchor>
  <xdr:twoCellAnchor>
    <xdr:from>
      <xdr:col>3</xdr:col>
      <xdr:colOff>1200150</xdr:colOff>
      <xdr:row>6</xdr:row>
      <xdr:rowOff>434739</xdr:rowOff>
    </xdr:from>
    <xdr:to>
      <xdr:col>3</xdr:col>
      <xdr:colOff>3424738</xdr:colOff>
      <xdr:row>6</xdr:row>
      <xdr:rowOff>1695450</xdr:rowOff>
    </xdr:to>
    <xdr:grpSp>
      <xdr:nvGrpSpPr>
        <xdr:cNvPr id="4" name="Group 3">
          <a:extLst>
            <a:ext uri="{FF2B5EF4-FFF2-40B4-BE49-F238E27FC236}">
              <a16:creationId xmlns:a16="http://schemas.microsoft.com/office/drawing/2014/main" id="{4C4C4485-342C-445E-8810-05EA4FF3822B}"/>
            </a:ext>
          </a:extLst>
        </xdr:cNvPr>
        <xdr:cNvGrpSpPr/>
      </xdr:nvGrpSpPr>
      <xdr:grpSpPr>
        <a:xfrm>
          <a:off x="3748088" y="1970645"/>
          <a:ext cx="2224588" cy="1260711"/>
          <a:chOff x="2505075" y="2530239"/>
          <a:chExt cx="2224588" cy="1260711"/>
        </a:xfrm>
      </xdr:grpSpPr>
      <xdr:pic>
        <xdr:nvPicPr>
          <xdr:cNvPr id="2" name="Picture 1">
            <a:extLst>
              <a:ext uri="{FF2B5EF4-FFF2-40B4-BE49-F238E27FC236}">
                <a16:creationId xmlns:a16="http://schemas.microsoft.com/office/drawing/2014/main" id="{A3E1CAF4-D616-48B5-80CA-7D8A16278370}"/>
              </a:ext>
            </a:extLst>
          </xdr:cNvPr>
          <xdr:cNvPicPr>
            <a:picLocks noChangeAspect="1"/>
          </xdr:cNvPicPr>
        </xdr:nvPicPr>
        <xdr:blipFill>
          <a:blip xmlns:r="http://schemas.openxmlformats.org/officeDocument/2006/relationships" r:embed="rId2"/>
          <a:stretch>
            <a:fillRect/>
          </a:stretch>
        </xdr:blipFill>
        <xdr:spPr>
          <a:xfrm>
            <a:off x="2505075" y="2530239"/>
            <a:ext cx="2224588" cy="1260711"/>
          </a:xfrm>
          <a:prstGeom prst="rect">
            <a:avLst/>
          </a:prstGeom>
        </xdr:spPr>
      </xdr:pic>
      <xdr:sp macro="" textlink="">
        <xdr:nvSpPr>
          <xdr:cNvPr id="3" name="Rectangle: Rounded Corners 2">
            <a:extLst>
              <a:ext uri="{FF2B5EF4-FFF2-40B4-BE49-F238E27FC236}">
                <a16:creationId xmlns:a16="http://schemas.microsoft.com/office/drawing/2014/main" id="{AC7A035B-679D-4DEC-862A-B5BAE8293275}"/>
              </a:ext>
            </a:extLst>
          </xdr:cNvPr>
          <xdr:cNvSpPr/>
        </xdr:nvSpPr>
        <xdr:spPr>
          <a:xfrm>
            <a:off x="2686050" y="2819400"/>
            <a:ext cx="1990725" cy="647700"/>
          </a:xfrm>
          <a:prstGeom prst="roundRect">
            <a:avLst/>
          </a:prstGeom>
          <a:noFill/>
          <a:ln w="28575">
            <a:solidFill>
              <a:schemeClr val="accent4">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3</xdr:col>
      <xdr:colOff>1445132</xdr:colOff>
      <xdr:row>7</xdr:row>
      <xdr:rowOff>419099</xdr:rowOff>
    </xdr:from>
    <xdr:to>
      <xdr:col>3</xdr:col>
      <xdr:colOff>3448635</xdr:colOff>
      <xdr:row>7</xdr:row>
      <xdr:rowOff>1352550</xdr:rowOff>
    </xdr:to>
    <xdr:pic>
      <xdr:nvPicPr>
        <xdr:cNvPr id="5" name="Picture 4">
          <a:extLst>
            <a:ext uri="{FF2B5EF4-FFF2-40B4-BE49-F238E27FC236}">
              <a16:creationId xmlns:a16="http://schemas.microsoft.com/office/drawing/2014/main" id="{401263BE-C3D6-4992-AAF4-168AB200CDE2}"/>
            </a:ext>
          </a:extLst>
        </xdr:cNvPr>
        <xdr:cNvPicPr>
          <a:picLocks noChangeAspect="1"/>
        </xdr:cNvPicPr>
      </xdr:nvPicPr>
      <xdr:blipFill>
        <a:blip xmlns:r="http://schemas.openxmlformats.org/officeDocument/2006/relationships" r:embed="rId3"/>
        <a:stretch>
          <a:fillRect/>
        </a:stretch>
      </xdr:blipFill>
      <xdr:spPr>
        <a:xfrm>
          <a:off x="3816857" y="4314824"/>
          <a:ext cx="2003503" cy="933451"/>
        </a:xfrm>
        <a:prstGeom prst="rect">
          <a:avLst/>
        </a:prstGeom>
      </xdr:spPr>
    </xdr:pic>
    <xdr:clientData/>
  </xdr:twoCellAnchor>
  <xdr:twoCellAnchor editAs="oneCell">
    <xdr:from>
      <xdr:col>3</xdr:col>
      <xdr:colOff>1845468</xdr:colOff>
      <xdr:row>8</xdr:row>
      <xdr:rowOff>722903</xdr:rowOff>
    </xdr:from>
    <xdr:to>
      <xdr:col>3</xdr:col>
      <xdr:colOff>4079083</xdr:colOff>
      <xdr:row>8</xdr:row>
      <xdr:rowOff>1571329</xdr:rowOff>
    </xdr:to>
    <xdr:pic>
      <xdr:nvPicPr>
        <xdr:cNvPr id="6" name="Picture 5">
          <a:extLst>
            <a:ext uri="{FF2B5EF4-FFF2-40B4-BE49-F238E27FC236}">
              <a16:creationId xmlns:a16="http://schemas.microsoft.com/office/drawing/2014/main" id="{E8F94927-5843-429E-94B3-95528771D1BE}"/>
            </a:ext>
          </a:extLst>
        </xdr:cNvPr>
        <xdr:cNvPicPr>
          <a:picLocks noChangeAspect="1"/>
        </xdr:cNvPicPr>
      </xdr:nvPicPr>
      <xdr:blipFill>
        <a:blip xmlns:r="http://schemas.openxmlformats.org/officeDocument/2006/relationships" r:embed="rId4"/>
        <a:stretch>
          <a:fillRect/>
        </a:stretch>
      </xdr:blipFill>
      <xdr:spPr>
        <a:xfrm>
          <a:off x="4393406" y="5294903"/>
          <a:ext cx="2233615" cy="848426"/>
        </a:xfrm>
        <a:prstGeom prst="rect">
          <a:avLst/>
        </a:prstGeom>
      </xdr:spPr>
    </xdr:pic>
    <xdr:clientData/>
  </xdr:twoCellAnchor>
  <xdr:twoCellAnchor editAs="oneCell">
    <xdr:from>
      <xdr:col>3</xdr:col>
      <xdr:colOff>2652349</xdr:colOff>
      <xdr:row>16</xdr:row>
      <xdr:rowOff>404812</xdr:rowOff>
    </xdr:from>
    <xdr:to>
      <xdr:col>3</xdr:col>
      <xdr:colOff>4196671</xdr:colOff>
      <xdr:row>16</xdr:row>
      <xdr:rowOff>1512744</xdr:rowOff>
    </xdr:to>
    <xdr:pic>
      <xdr:nvPicPr>
        <xdr:cNvPr id="8" name="Picture 7">
          <a:extLst>
            <a:ext uri="{FF2B5EF4-FFF2-40B4-BE49-F238E27FC236}">
              <a16:creationId xmlns:a16="http://schemas.microsoft.com/office/drawing/2014/main" id="{92CD4D63-A8FA-40D0-83F4-5813A5BEBDA3}"/>
            </a:ext>
          </a:extLst>
        </xdr:cNvPr>
        <xdr:cNvPicPr>
          <a:picLocks noChangeAspect="1"/>
        </xdr:cNvPicPr>
      </xdr:nvPicPr>
      <xdr:blipFill>
        <a:blip xmlns:r="http://schemas.openxmlformats.org/officeDocument/2006/relationships" r:embed="rId5"/>
        <a:stretch>
          <a:fillRect/>
        </a:stretch>
      </xdr:blipFill>
      <xdr:spPr>
        <a:xfrm>
          <a:off x="5200287" y="12227718"/>
          <a:ext cx="1544322" cy="1107932"/>
        </a:xfrm>
        <a:prstGeom prst="rect">
          <a:avLst/>
        </a:prstGeom>
      </xdr:spPr>
    </xdr:pic>
    <xdr:clientData/>
  </xdr:twoCellAnchor>
  <xdr:twoCellAnchor editAs="oneCell">
    <xdr:from>
      <xdr:col>3</xdr:col>
      <xdr:colOff>2502303</xdr:colOff>
      <xdr:row>17</xdr:row>
      <xdr:rowOff>381000</xdr:rowOff>
    </xdr:from>
    <xdr:to>
      <xdr:col>3</xdr:col>
      <xdr:colOff>4034184</xdr:colOff>
      <xdr:row>17</xdr:row>
      <xdr:rowOff>1631156</xdr:rowOff>
    </xdr:to>
    <xdr:pic>
      <xdr:nvPicPr>
        <xdr:cNvPr id="9" name="Picture 8">
          <a:extLst>
            <a:ext uri="{FF2B5EF4-FFF2-40B4-BE49-F238E27FC236}">
              <a16:creationId xmlns:a16="http://schemas.microsoft.com/office/drawing/2014/main" id="{A00BEA80-25F7-428D-A94E-3F5AFACFAB6A}"/>
            </a:ext>
          </a:extLst>
        </xdr:cNvPr>
        <xdr:cNvPicPr>
          <a:picLocks noChangeAspect="1"/>
        </xdr:cNvPicPr>
      </xdr:nvPicPr>
      <xdr:blipFill>
        <a:blip xmlns:r="http://schemas.openxmlformats.org/officeDocument/2006/relationships" r:embed="rId6"/>
        <a:stretch>
          <a:fillRect/>
        </a:stretch>
      </xdr:blipFill>
      <xdr:spPr>
        <a:xfrm>
          <a:off x="5050241" y="13763625"/>
          <a:ext cx="1531881" cy="1250156"/>
        </a:xfrm>
        <a:prstGeom prst="rect">
          <a:avLst/>
        </a:prstGeom>
      </xdr:spPr>
    </xdr:pic>
    <xdr:clientData/>
  </xdr:twoCellAnchor>
  <xdr:twoCellAnchor editAs="oneCell">
    <xdr:from>
      <xdr:col>3</xdr:col>
      <xdr:colOff>240018</xdr:colOff>
      <xdr:row>18</xdr:row>
      <xdr:rowOff>892968</xdr:rowOff>
    </xdr:from>
    <xdr:to>
      <xdr:col>3</xdr:col>
      <xdr:colOff>2170302</xdr:colOff>
      <xdr:row>18</xdr:row>
      <xdr:rowOff>1895985</xdr:rowOff>
    </xdr:to>
    <xdr:pic>
      <xdr:nvPicPr>
        <xdr:cNvPr id="10" name="Picture 9">
          <a:extLst>
            <a:ext uri="{FF2B5EF4-FFF2-40B4-BE49-F238E27FC236}">
              <a16:creationId xmlns:a16="http://schemas.microsoft.com/office/drawing/2014/main" id="{270143DD-DB25-4189-B843-9F1E431735ED}"/>
            </a:ext>
          </a:extLst>
        </xdr:cNvPr>
        <xdr:cNvPicPr>
          <a:picLocks noChangeAspect="1"/>
        </xdr:cNvPicPr>
      </xdr:nvPicPr>
      <xdr:blipFill>
        <a:blip xmlns:r="http://schemas.openxmlformats.org/officeDocument/2006/relationships" r:embed="rId7"/>
        <a:stretch>
          <a:fillRect/>
        </a:stretch>
      </xdr:blipFill>
      <xdr:spPr>
        <a:xfrm>
          <a:off x="2787956" y="16013906"/>
          <a:ext cx="1930284" cy="1003017"/>
        </a:xfrm>
        <a:prstGeom prst="rect">
          <a:avLst/>
        </a:prstGeom>
      </xdr:spPr>
    </xdr:pic>
    <xdr:clientData/>
  </xdr:twoCellAnchor>
  <xdr:twoCellAnchor editAs="oneCell">
    <xdr:from>
      <xdr:col>3</xdr:col>
      <xdr:colOff>2274092</xdr:colOff>
      <xdr:row>18</xdr:row>
      <xdr:rowOff>880521</xdr:rowOff>
    </xdr:from>
    <xdr:to>
      <xdr:col>3</xdr:col>
      <xdr:colOff>3750467</xdr:colOff>
      <xdr:row>18</xdr:row>
      <xdr:rowOff>1919008</xdr:rowOff>
    </xdr:to>
    <xdr:pic>
      <xdr:nvPicPr>
        <xdr:cNvPr id="11" name="Picture 10">
          <a:extLst>
            <a:ext uri="{FF2B5EF4-FFF2-40B4-BE49-F238E27FC236}">
              <a16:creationId xmlns:a16="http://schemas.microsoft.com/office/drawing/2014/main" id="{FB5CBCA2-B820-4411-B1A4-A7F7D94686BE}"/>
            </a:ext>
          </a:extLst>
        </xdr:cNvPr>
        <xdr:cNvPicPr>
          <a:picLocks noChangeAspect="1"/>
        </xdr:cNvPicPr>
      </xdr:nvPicPr>
      <xdr:blipFill>
        <a:blip xmlns:r="http://schemas.openxmlformats.org/officeDocument/2006/relationships" r:embed="rId8"/>
        <a:stretch>
          <a:fillRect/>
        </a:stretch>
      </xdr:blipFill>
      <xdr:spPr>
        <a:xfrm>
          <a:off x="4822030" y="16001459"/>
          <a:ext cx="1476375" cy="1038487"/>
        </a:xfrm>
        <a:prstGeom prst="rect">
          <a:avLst/>
        </a:prstGeom>
      </xdr:spPr>
    </xdr:pic>
    <xdr:clientData/>
  </xdr:twoCellAnchor>
  <xdr:twoCellAnchor>
    <xdr:from>
      <xdr:col>3</xdr:col>
      <xdr:colOff>166688</xdr:colOff>
      <xdr:row>20</xdr:row>
      <xdr:rowOff>892967</xdr:rowOff>
    </xdr:from>
    <xdr:to>
      <xdr:col>3</xdr:col>
      <xdr:colOff>1680977</xdr:colOff>
      <xdr:row>20</xdr:row>
      <xdr:rowOff>1898278</xdr:rowOff>
    </xdr:to>
    <xdr:grpSp>
      <xdr:nvGrpSpPr>
        <xdr:cNvPr id="17" name="Group 16">
          <a:extLst>
            <a:ext uri="{FF2B5EF4-FFF2-40B4-BE49-F238E27FC236}">
              <a16:creationId xmlns:a16="http://schemas.microsoft.com/office/drawing/2014/main" id="{FF37FD5A-8F7E-449C-980C-5A4E20262F00}"/>
            </a:ext>
          </a:extLst>
        </xdr:cNvPr>
        <xdr:cNvGrpSpPr/>
      </xdr:nvGrpSpPr>
      <xdr:grpSpPr>
        <a:xfrm>
          <a:off x="2714626" y="20621623"/>
          <a:ext cx="1514289" cy="1005311"/>
          <a:chOff x="2714626" y="20288248"/>
          <a:chExt cx="1514289" cy="1005311"/>
        </a:xfrm>
      </xdr:grpSpPr>
      <xdr:pic>
        <xdr:nvPicPr>
          <xdr:cNvPr id="12" name="Picture 11">
            <a:extLst>
              <a:ext uri="{FF2B5EF4-FFF2-40B4-BE49-F238E27FC236}">
                <a16:creationId xmlns:a16="http://schemas.microsoft.com/office/drawing/2014/main" id="{5413166E-70D3-4D4F-9F10-0C1854A014D8}"/>
              </a:ext>
            </a:extLst>
          </xdr:cNvPr>
          <xdr:cNvPicPr>
            <a:picLocks noChangeAspect="1"/>
          </xdr:cNvPicPr>
        </xdr:nvPicPr>
        <xdr:blipFill>
          <a:blip xmlns:r="http://schemas.openxmlformats.org/officeDocument/2006/relationships" r:embed="rId9">
            <a:extLst>
              <a:ext uri="{BEBA8EAE-BF5A-486C-A8C5-ECC9F3942E4B}">
                <a14:imgProps xmlns:a14="http://schemas.microsoft.com/office/drawing/2010/main">
                  <a14:imgLayer r:embed="rId10">
                    <a14:imgEffect>
                      <a14:brightnessContrast bright="20000"/>
                    </a14:imgEffect>
                  </a14:imgLayer>
                </a14:imgProps>
              </a:ext>
            </a:extLst>
          </a:blip>
          <a:stretch>
            <a:fillRect/>
          </a:stretch>
        </xdr:blipFill>
        <xdr:spPr>
          <a:xfrm>
            <a:off x="2714626" y="20288248"/>
            <a:ext cx="1514289" cy="1005311"/>
          </a:xfrm>
          <a:prstGeom prst="rect">
            <a:avLst/>
          </a:prstGeom>
        </xdr:spPr>
      </xdr:pic>
      <xdr:sp macro="" textlink="">
        <xdr:nvSpPr>
          <xdr:cNvPr id="14" name="TextBox 13">
            <a:extLst>
              <a:ext uri="{FF2B5EF4-FFF2-40B4-BE49-F238E27FC236}">
                <a16:creationId xmlns:a16="http://schemas.microsoft.com/office/drawing/2014/main" id="{EFFD0933-82F6-400E-B231-83840ED07E24}"/>
              </a:ext>
            </a:extLst>
          </xdr:cNvPr>
          <xdr:cNvSpPr txBox="1"/>
        </xdr:nvSpPr>
        <xdr:spPr>
          <a:xfrm>
            <a:off x="2797968" y="20966906"/>
            <a:ext cx="1226490" cy="264560"/>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Milford Well plate</a:t>
            </a:r>
          </a:p>
        </xdr:txBody>
      </xdr:sp>
    </xdr:grpSp>
    <xdr:clientData/>
  </xdr:twoCellAnchor>
  <xdr:twoCellAnchor>
    <xdr:from>
      <xdr:col>3</xdr:col>
      <xdr:colOff>2345530</xdr:colOff>
      <xdr:row>20</xdr:row>
      <xdr:rowOff>717816</xdr:rowOff>
    </xdr:from>
    <xdr:to>
      <xdr:col>3</xdr:col>
      <xdr:colOff>3643805</xdr:colOff>
      <xdr:row>20</xdr:row>
      <xdr:rowOff>1879246</xdr:rowOff>
    </xdr:to>
    <xdr:grpSp>
      <xdr:nvGrpSpPr>
        <xdr:cNvPr id="16" name="Group 15">
          <a:extLst>
            <a:ext uri="{FF2B5EF4-FFF2-40B4-BE49-F238E27FC236}">
              <a16:creationId xmlns:a16="http://schemas.microsoft.com/office/drawing/2014/main" id="{5004C5BE-4B9A-40D0-8456-D783E65B3C43}"/>
            </a:ext>
          </a:extLst>
        </xdr:cNvPr>
        <xdr:cNvGrpSpPr/>
      </xdr:nvGrpSpPr>
      <xdr:grpSpPr>
        <a:xfrm>
          <a:off x="4893468" y="20446472"/>
          <a:ext cx="1298275" cy="1161430"/>
          <a:chOff x="4893468" y="20113097"/>
          <a:chExt cx="1298275" cy="1161430"/>
        </a:xfrm>
      </xdr:grpSpPr>
      <xdr:pic>
        <xdr:nvPicPr>
          <xdr:cNvPr id="13" name="Picture 12">
            <a:extLst>
              <a:ext uri="{FF2B5EF4-FFF2-40B4-BE49-F238E27FC236}">
                <a16:creationId xmlns:a16="http://schemas.microsoft.com/office/drawing/2014/main" id="{994EE663-E7A9-4945-88E1-DDC6714F8950}"/>
              </a:ext>
            </a:extLst>
          </xdr:cNvPr>
          <xdr:cNvPicPr>
            <a:picLocks noChangeAspect="1"/>
          </xdr:cNvPicPr>
        </xdr:nvPicPr>
        <xdr:blipFill>
          <a:blip xmlns:r="http://schemas.openxmlformats.org/officeDocument/2006/relationships" r:embed="rId11">
            <a:extLst>
              <a:ext uri="{BEBA8EAE-BF5A-486C-A8C5-ECC9F3942E4B}">
                <a14:imgProps xmlns:a14="http://schemas.microsoft.com/office/drawing/2010/main">
                  <a14:imgLayer r:embed="rId12">
                    <a14:imgEffect>
                      <a14:brightnessContrast bright="20000"/>
                    </a14:imgEffect>
                  </a14:imgLayer>
                </a14:imgProps>
              </a:ext>
            </a:extLst>
          </a:blip>
          <a:stretch>
            <a:fillRect/>
          </a:stretch>
        </xdr:blipFill>
        <xdr:spPr>
          <a:xfrm>
            <a:off x="4893468" y="20113097"/>
            <a:ext cx="1298275" cy="1161430"/>
          </a:xfrm>
          <a:prstGeom prst="rect">
            <a:avLst/>
          </a:prstGeom>
        </xdr:spPr>
      </xdr:pic>
      <xdr:sp macro="" textlink="">
        <xdr:nvSpPr>
          <xdr:cNvPr id="15" name="TextBox 14">
            <a:extLst>
              <a:ext uri="{FF2B5EF4-FFF2-40B4-BE49-F238E27FC236}">
                <a16:creationId xmlns:a16="http://schemas.microsoft.com/office/drawing/2014/main" id="{CEFC3942-09EA-4870-A2D4-D4A51ED5CA65}"/>
              </a:ext>
            </a:extLst>
          </xdr:cNvPr>
          <xdr:cNvSpPr txBox="1"/>
        </xdr:nvSpPr>
        <xdr:spPr>
          <a:xfrm>
            <a:off x="4938712" y="20928806"/>
            <a:ext cx="1028936" cy="264560"/>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Flex Well plate</a:t>
            </a:r>
          </a:p>
        </xdr:txBody>
      </xdr:sp>
    </xdr:grpSp>
    <xdr:clientData/>
  </xdr:twoCellAnchor>
  <xdr:twoCellAnchor>
    <xdr:from>
      <xdr:col>3</xdr:col>
      <xdr:colOff>2833686</xdr:colOff>
      <xdr:row>19</xdr:row>
      <xdr:rowOff>435577</xdr:rowOff>
    </xdr:from>
    <xdr:to>
      <xdr:col>3</xdr:col>
      <xdr:colOff>3964781</xdr:colOff>
      <xdr:row>19</xdr:row>
      <xdr:rowOff>1718618</xdr:rowOff>
    </xdr:to>
    <xdr:grpSp>
      <xdr:nvGrpSpPr>
        <xdr:cNvPr id="22" name="Group 21">
          <a:extLst>
            <a:ext uri="{FF2B5EF4-FFF2-40B4-BE49-F238E27FC236}">
              <a16:creationId xmlns:a16="http://schemas.microsoft.com/office/drawing/2014/main" id="{DE2CA4E4-A5C5-4802-BF9A-51D4184ED30B}"/>
            </a:ext>
          </a:extLst>
        </xdr:cNvPr>
        <xdr:cNvGrpSpPr/>
      </xdr:nvGrpSpPr>
      <xdr:grpSpPr>
        <a:xfrm>
          <a:off x="5381624" y="18402108"/>
          <a:ext cx="1131095" cy="1283041"/>
          <a:chOff x="5381624" y="18033015"/>
          <a:chExt cx="1131095" cy="1283041"/>
        </a:xfrm>
      </xdr:grpSpPr>
      <xdr:pic>
        <xdr:nvPicPr>
          <xdr:cNvPr id="21" name="Picture 20">
            <a:extLst>
              <a:ext uri="{FF2B5EF4-FFF2-40B4-BE49-F238E27FC236}">
                <a16:creationId xmlns:a16="http://schemas.microsoft.com/office/drawing/2014/main" id="{8EA1496E-751A-4004-92F0-644ACCF85411}"/>
              </a:ext>
            </a:extLst>
          </xdr:cNvPr>
          <xdr:cNvPicPr>
            <a:picLocks noChangeAspect="1"/>
          </xdr:cNvPicPr>
        </xdr:nvPicPr>
        <xdr:blipFill>
          <a:blip xmlns:r="http://schemas.openxmlformats.org/officeDocument/2006/relationships" r:embed="rId13">
            <a:extLst>
              <a:ext uri="{BEBA8EAE-BF5A-486C-A8C5-ECC9F3942E4B}">
                <a14:imgProps xmlns:a14="http://schemas.microsoft.com/office/drawing/2010/main">
                  <a14:imgLayer r:embed="rId14">
                    <a14:imgEffect>
                      <a14:brightnessContrast bright="20000" contrast="40000"/>
                    </a14:imgEffect>
                  </a14:imgLayer>
                </a14:imgProps>
              </a:ext>
            </a:extLst>
          </a:blip>
          <a:stretch>
            <a:fillRect/>
          </a:stretch>
        </xdr:blipFill>
        <xdr:spPr>
          <a:xfrm>
            <a:off x="5453064" y="18033015"/>
            <a:ext cx="1059655" cy="1283041"/>
          </a:xfrm>
          <a:prstGeom prst="rect">
            <a:avLst/>
          </a:prstGeom>
        </xdr:spPr>
      </xdr:pic>
      <xdr:sp macro="" textlink="">
        <xdr:nvSpPr>
          <xdr:cNvPr id="19" name="Arrow: Right 18">
            <a:extLst>
              <a:ext uri="{FF2B5EF4-FFF2-40B4-BE49-F238E27FC236}">
                <a16:creationId xmlns:a16="http://schemas.microsoft.com/office/drawing/2014/main" id="{931093E9-4177-4B19-AF68-CA043DF8FD94}"/>
              </a:ext>
            </a:extLst>
          </xdr:cNvPr>
          <xdr:cNvSpPr/>
        </xdr:nvSpPr>
        <xdr:spPr>
          <a:xfrm>
            <a:off x="5381624" y="18907126"/>
            <a:ext cx="418814" cy="178594"/>
          </a:xfrm>
          <a:prstGeom prst="rightArrow">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wsDr>
</file>

<file path=xl/drawings/drawing3.xml><?xml version="1.0" encoding="utf-8"?>
<xdr:wsDr xmlns:xdr="http://schemas.openxmlformats.org/drawingml/2006/spreadsheetDrawing" xmlns:a="http://schemas.openxmlformats.org/drawingml/2006/main">
  <xdr:oneCellAnchor>
    <xdr:from>
      <xdr:col>12</xdr:col>
      <xdr:colOff>83350</xdr:colOff>
      <xdr:row>4</xdr:row>
      <xdr:rowOff>17007</xdr:rowOff>
    </xdr:from>
    <xdr:ext cx="6111870" cy="4505665"/>
    <xdr:sp macro="" textlink="">
      <xdr:nvSpPr>
        <xdr:cNvPr id="2" name="TextBox 1">
          <a:extLst>
            <a:ext uri="{FF2B5EF4-FFF2-40B4-BE49-F238E27FC236}">
              <a16:creationId xmlns:a16="http://schemas.microsoft.com/office/drawing/2014/main" id="{4B6DC0EC-069E-4D90-9585-CD34B1C75F9F}"/>
            </a:ext>
          </a:extLst>
        </xdr:cNvPr>
        <xdr:cNvSpPr txBox="1"/>
      </xdr:nvSpPr>
      <xdr:spPr>
        <a:xfrm>
          <a:off x="9727413" y="814726"/>
          <a:ext cx="6111870" cy="4505665"/>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800" b="1"/>
            <a:t>Training Observations :</a:t>
          </a:r>
        </a:p>
        <a:p>
          <a:endParaRPr lang="en-US" sz="1000"/>
        </a:p>
        <a:p>
          <a:r>
            <a:rPr lang="en-US" sz="1400" b="1"/>
            <a:t>279001991</a:t>
          </a:r>
          <a:r>
            <a:rPr lang="en-US" sz="1400" b="1" baseline="0"/>
            <a:t> : Step 3.1 </a:t>
          </a:r>
        </a:p>
        <a:p>
          <a:r>
            <a:rPr lang="en-US" sz="1400" baseline="0"/>
            <a:t>As per customer , Pulley can be tighten anywhere at motor shaft , but Flex suggest to tighten with Pulley motor shaft flat surface to avoid pulley slipping </a:t>
          </a:r>
        </a:p>
        <a:p>
          <a:endParaRPr lang="en-US" sz="1400" baseline="0"/>
        </a:p>
        <a:p>
          <a:r>
            <a:rPr lang="en-US" sz="1400" b="1" baseline="0"/>
            <a:t>279001991 : Step 4.1</a:t>
          </a:r>
        </a:p>
        <a:p>
          <a:r>
            <a:rPr lang="en-US" sz="1400" baseline="0"/>
            <a:t>Add " Hand tight the screws "</a:t>
          </a:r>
        </a:p>
        <a:p>
          <a:endParaRPr lang="en-US" sz="1400" baseline="0"/>
        </a:p>
        <a:p>
          <a:r>
            <a:rPr lang="en-US" sz="1400" b="1" baseline="0"/>
            <a:t>279001991 : Step 5.4</a:t>
          </a:r>
        </a:p>
        <a:p>
          <a:r>
            <a:rPr lang="en-US" sz="1400" baseline="0"/>
            <a:t>Motor Rope and Pulley must be in parallel. </a:t>
          </a:r>
        </a:p>
        <a:p>
          <a:r>
            <a:rPr lang="en-US" sz="1400" baseline="0"/>
            <a:t>Fixture to be modified. refer picture.</a:t>
          </a:r>
        </a:p>
        <a:p>
          <a:endParaRPr lang="en-US" sz="1400" baseline="0"/>
        </a:p>
        <a:p>
          <a:r>
            <a:rPr lang="en-US" sz="1400" b="1" baseline="0"/>
            <a:t>279001991 : Step 1.1 to 4.1 </a:t>
          </a:r>
        </a:p>
        <a:p>
          <a:r>
            <a:rPr lang="en-US" sz="1400" baseline="0"/>
            <a:t>Supporting fixture required for Datam base to support assemmbly from step 1.1 to 4.1</a:t>
          </a:r>
        </a:p>
        <a:p>
          <a:endParaRPr lang="en-US" sz="1400" baseline="0"/>
        </a:p>
        <a:p>
          <a:r>
            <a:rPr lang="en-US" sz="1400" b="1" baseline="0"/>
            <a:t>279001991 : Step 7.1</a:t>
          </a:r>
        </a:p>
        <a:p>
          <a:r>
            <a:rPr lang="en-US" sz="1400" baseline="0"/>
            <a:t>Test assembly per TSP - IS there any testing required ? Clarified by Milford, it has to be tested with 4640 &amp; 3321.</a:t>
          </a:r>
        </a:p>
        <a:p>
          <a:endParaRPr lang="en-US" sz="1100" baseline="0"/>
        </a:p>
        <a:p>
          <a:endParaRPr lang="en-US" sz="1100"/>
        </a:p>
      </xdr:txBody>
    </xdr:sp>
    <xdr:clientData/>
  </xdr:oneCellAnchor>
  <xdr:oneCellAnchor>
    <xdr:from>
      <xdr:col>12</xdr:col>
      <xdr:colOff>80967</xdr:colOff>
      <xdr:row>25</xdr:row>
      <xdr:rowOff>3406</xdr:rowOff>
    </xdr:from>
    <xdr:ext cx="6114252" cy="2639212"/>
    <xdr:sp macro="" textlink="">
      <xdr:nvSpPr>
        <xdr:cNvPr id="3" name="TextBox 2">
          <a:extLst>
            <a:ext uri="{FF2B5EF4-FFF2-40B4-BE49-F238E27FC236}">
              <a16:creationId xmlns:a16="http://schemas.microsoft.com/office/drawing/2014/main" id="{DA0ECA9A-A8FB-45BF-B2E3-99CA11E76668}"/>
            </a:ext>
          </a:extLst>
        </xdr:cNvPr>
        <xdr:cNvSpPr txBox="1"/>
      </xdr:nvSpPr>
      <xdr:spPr>
        <a:xfrm>
          <a:off x="9725030" y="5373125"/>
          <a:ext cx="6114252" cy="2639212"/>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800" b="1"/>
            <a:t>Points to remember</a:t>
          </a:r>
          <a:r>
            <a:rPr lang="en-US" sz="1800" b="1" baseline="0"/>
            <a:t> :</a:t>
          </a:r>
        </a:p>
        <a:p>
          <a:endParaRPr lang="en-US" sz="1400" b="1" baseline="0"/>
        </a:p>
        <a:p>
          <a:r>
            <a:rPr lang="en-US" sz="1400" b="1" baseline="0">
              <a:solidFill>
                <a:schemeClr val="tx1"/>
              </a:solidFill>
              <a:effectLst/>
              <a:latin typeface="+mn-lt"/>
              <a:ea typeface="+mn-ea"/>
              <a:cs typeface="+mn-cs"/>
            </a:rPr>
            <a:t>279001991 : Step 1.1</a:t>
          </a:r>
          <a:endParaRPr lang="en-US" sz="2400">
            <a:effectLst/>
          </a:endParaRPr>
        </a:p>
        <a:p>
          <a:r>
            <a:rPr lang="en-US" sz="1400" baseline="0">
              <a:solidFill>
                <a:schemeClr val="tx1"/>
              </a:solidFill>
              <a:effectLst/>
              <a:latin typeface="+mn-lt"/>
              <a:ea typeface="+mn-ea"/>
              <a:cs typeface="+mn-cs"/>
            </a:rPr>
            <a:t>Datam base , Flatness measurement is critical. Uneven surface may affect the sample selection. Lead to functional failure</a:t>
          </a:r>
        </a:p>
        <a:p>
          <a:endParaRPr lang="en-US" sz="1400" b="1" baseline="0">
            <a:solidFill>
              <a:schemeClr val="tx1"/>
            </a:solidFill>
            <a:effectLst/>
            <a:latin typeface="+mn-lt"/>
            <a:ea typeface="+mn-ea"/>
            <a:cs typeface="+mn-cs"/>
          </a:endParaRPr>
        </a:p>
        <a:p>
          <a:r>
            <a:rPr lang="en-US" sz="1400" b="1" baseline="0">
              <a:solidFill>
                <a:schemeClr val="tx1"/>
              </a:solidFill>
              <a:effectLst/>
              <a:latin typeface="+mn-lt"/>
              <a:ea typeface="+mn-ea"/>
              <a:cs typeface="+mn-cs"/>
            </a:rPr>
            <a:t>279001991 : step 1.2</a:t>
          </a:r>
        </a:p>
        <a:p>
          <a:r>
            <a:rPr lang="en-US" sz="1400" baseline="0">
              <a:solidFill>
                <a:schemeClr val="tx1"/>
              </a:solidFill>
              <a:effectLst/>
              <a:latin typeface="+mn-lt"/>
              <a:ea typeface="+mn-ea"/>
              <a:cs typeface="+mn-cs"/>
            </a:rPr>
            <a:t>Tolerance for the Datam base insulator is not critical and it wont affect any function. Bu the insulator shall be in line and not to project out side of the surface.</a:t>
          </a:r>
        </a:p>
        <a:p>
          <a:endParaRPr lang="en-US" sz="1800">
            <a:effectLst/>
          </a:endParaRPr>
        </a:p>
        <a:p>
          <a:endParaRPr lang="en-US" sz="1800" b="1"/>
        </a:p>
        <a:p>
          <a:endParaRPr lang="en-US" sz="1100"/>
        </a:p>
        <a:p>
          <a:endParaRPr lang="en-US" sz="1400"/>
        </a:p>
        <a:p>
          <a:endParaRPr lang="en-US" sz="1100"/>
        </a:p>
      </xdr:txBody>
    </xdr:sp>
    <xdr:clientData/>
  </xdr:oneCellAnchor>
  <xdr:oneCellAnchor>
    <xdr:from>
      <xdr:col>12</xdr:col>
      <xdr:colOff>88904</xdr:colOff>
      <xdr:row>37</xdr:row>
      <xdr:rowOff>19732</xdr:rowOff>
    </xdr:from>
    <xdr:ext cx="6102345" cy="2040049"/>
    <xdr:sp macro="" textlink="">
      <xdr:nvSpPr>
        <xdr:cNvPr id="4" name="TextBox 3">
          <a:extLst>
            <a:ext uri="{FF2B5EF4-FFF2-40B4-BE49-F238E27FC236}">
              <a16:creationId xmlns:a16="http://schemas.microsoft.com/office/drawing/2014/main" id="{37B3EDDC-3381-484B-9CF7-3B562B35CD43}"/>
            </a:ext>
          </a:extLst>
        </xdr:cNvPr>
        <xdr:cNvSpPr txBox="1"/>
      </xdr:nvSpPr>
      <xdr:spPr>
        <a:xfrm>
          <a:off x="9625810" y="8080263"/>
          <a:ext cx="6102345" cy="2040049"/>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2000" b="1"/>
            <a:t>Re-Work done</a:t>
          </a:r>
          <a:r>
            <a:rPr lang="en-US" sz="2000" b="1" baseline="0"/>
            <a:t> </a:t>
          </a:r>
          <a:r>
            <a:rPr lang="en-US" sz="2000" b="1"/>
            <a:t>:</a:t>
          </a:r>
        </a:p>
        <a:p>
          <a:endParaRPr lang="en-US" sz="1050"/>
        </a:p>
        <a:p>
          <a:r>
            <a:rPr lang="en-US" sz="1800" b="1"/>
            <a:t>279001991 :</a:t>
          </a:r>
        </a:p>
        <a:p>
          <a:endParaRPr lang="en-US" sz="1100" b="1"/>
        </a:p>
        <a:p>
          <a:r>
            <a:rPr lang="en-US" sz="1600"/>
            <a:t>- 2</a:t>
          </a:r>
          <a:r>
            <a:rPr lang="en-US" sz="1600" baseline="0"/>
            <a:t> assemblies had process issue. Motor assy not followed as per assy step 5.2. Noticed , Motor cable routing was done in wrong direction. Re-work done</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12</xdr:col>
      <xdr:colOff>238125</xdr:colOff>
      <xdr:row>3</xdr:row>
      <xdr:rowOff>154781</xdr:rowOff>
    </xdr:from>
    <xdr:ext cx="6034767" cy="3600791"/>
    <xdr:sp macro="" textlink="">
      <xdr:nvSpPr>
        <xdr:cNvPr id="2" name="TextBox 1">
          <a:extLst>
            <a:ext uri="{FF2B5EF4-FFF2-40B4-BE49-F238E27FC236}">
              <a16:creationId xmlns:a16="http://schemas.microsoft.com/office/drawing/2014/main" id="{2740751F-4D31-40DA-9A37-AF0DCB7FA762}"/>
            </a:ext>
          </a:extLst>
        </xdr:cNvPr>
        <xdr:cNvSpPr txBox="1"/>
      </xdr:nvSpPr>
      <xdr:spPr>
        <a:xfrm>
          <a:off x="8660946" y="753495"/>
          <a:ext cx="6034767" cy="3600791"/>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800" b="1"/>
            <a:t>Training Observations :</a:t>
          </a:r>
        </a:p>
        <a:p>
          <a:endParaRPr lang="en-US" sz="1400"/>
        </a:p>
        <a:p>
          <a:r>
            <a:rPr lang="en-US" sz="1400" b="1" baseline="0"/>
            <a:t>289010183 : Critical Clean </a:t>
          </a:r>
        </a:p>
        <a:p>
          <a:r>
            <a:rPr lang="en-US" sz="1400" baseline="0"/>
            <a:t>Lamina Flow hood requirements -  Waters to confirm..</a:t>
          </a:r>
        </a:p>
        <a:p>
          <a:endParaRPr lang="en-US" sz="1100" baseline="0"/>
        </a:p>
        <a:p>
          <a:r>
            <a:rPr lang="en-US" sz="1400" b="1" baseline="0"/>
            <a:t>289010749 : Step 1.4a, 1.4b</a:t>
          </a:r>
        </a:p>
        <a:p>
          <a:r>
            <a:rPr lang="en-US" sz="1400" baseline="0"/>
            <a:t>Trainer explain the usage of Fixture 999041838 but not in ASP. Need to Add.</a:t>
          </a:r>
        </a:p>
        <a:p>
          <a:endParaRPr lang="en-US" sz="1100" baseline="0"/>
        </a:p>
        <a:p>
          <a:r>
            <a:rPr lang="en-US" sz="1400" b="1" baseline="0"/>
            <a:t>289010749 : Step 1.2</a:t>
          </a:r>
        </a:p>
        <a:p>
          <a:r>
            <a:rPr lang="en-US" sz="1400" baseline="0"/>
            <a:t>Gasket material is very thin and transparent. Not easy to handle due to electrostatic . Waters recommend to use DI Water or Keep the gasket in more visible surface and easy to handle.</a:t>
          </a:r>
        </a:p>
        <a:p>
          <a:endParaRPr lang="en-US" sz="1400" baseline="0"/>
        </a:p>
        <a:p>
          <a:r>
            <a:rPr lang="en-US" sz="1400" b="1" baseline="0"/>
            <a:t>289010749 : Step 1.3</a:t>
          </a:r>
        </a:p>
        <a:p>
          <a:r>
            <a:rPr lang="en-US" sz="1400" baseline="0"/>
            <a:t>Using of Omega load cell to verify the spring force not mentioned in the drawing. Drawing to be updated for Load cell verification.</a:t>
          </a:r>
        </a:p>
        <a:p>
          <a:endParaRPr lang="en-US" sz="1100" baseline="0"/>
        </a:p>
        <a:p>
          <a:endParaRPr lang="en-US" sz="1100" baseline="0"/>
        </a:p>
        <a:p>
          <a:endParaRPr lang="en-US" sz="1100"/>
        </a:p>
      </xdr:txBody>
    </xdr:sp>
    <xdr:clientData/>
  </xdr:oneCellAnchor>
  <xdr:oneCellAnchor>
    <xdr:from>
      <xdr:col>12</xdr:col>
      <xdr:colOff>217714</xdr:colOff>
      <xdr:row>20</xdr:row>
      <xdr:rowOff>136066</xdr:rowOff>
    </xdr:from>
    <xdr:ext cx="6114252" cy="3755577"/>
    <xdr:sp macro="" textlink="">
      <xdr:nvSpPr>
        <xdr:cNvPr id="3" name="TextBox 2">
          <a:extLst>
            <a:ext uri="{FF2B5EF4-FFF2-40B4-BE49-F238E27FC236}">
              <a16:creationId xmlns:a16="http://schemas.microsoft.com/office/drawing/2014/main" id="{DC1C0EEA-60C0-4388-AF37-9F3D77CE83B7}"/>
            </a:ext>
          </a:extLst>
        </xdr:cNvPr>
        <xdr:cNvSpPr txBox="1"/>
      </xdr:nvSpPr>
      <xdr:spPr>
        <a:xfrm>
          <a:off x="8640535" y="4463137"/>
          <a:ext cx="6114252" cy="3755577"/>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800" b="1"/>
            <a:t>Points to remember</a:t>
          </a:r>
          <a:r>
            <a:rPr lang="en-US" sz="1800" b="1" baseline="0"/>
            <a:t> :</a:t>
          </a:r>
        </a:p>
        <a:p>
          <a:endParaRPr lang="en-US" sz="1200" b="1" baseline="0"/>
        </a:p>
        <a:p>
          <a:r>
            <a:rPr lang="en-US" sz="1600" b="1">
              <a:effectLst/>
            </a:rPr>
            <a:t>289010749 : Step 1.3</a:t>
          </a:r>
        </a:p>
        <a:p>
          <a:r>
            <a:rPr lang="en-US" sz="1400" baseline="0">
              <a:effectLst/>
            </a:rPr>
            <a:t>Support sleeve shall be secured/locked in to the fixture base using Front locking mechanism. If the locking mechanism doesn't work or support sleeve easily come out may affect the pressing operation or impact fluid function.</a:t>
          </a:r>
          <a:endParaRPr lang="en-US" sz="1400">
            <a:effectLst/>
          </a:endParaRPr>
        </a:p>
        <a:p>
          <a:endParaRPr lang="en-US" sz="1600" b="1"/>
        </a:p>
        <a:p>
          <a:r>
            <a:rPr lang="en-US" sz="1600" b="1"/>
            <a:t>289010183 : step 1.11</a:t>
          </a:r>
        </a:p>
        <a:p>
          <a:r>
            <a:rPr lang="en-US" sz="1400" b="0"/>
            <a:t>90'deg bend approx. Must</a:t>
          </a:r>
          <a:r>
            <a:rPr lang="en-US" sz="1400" b="0" baseline="0"/>
            <a:t> be inline with support sleeve.</a:t>
          </a:r>
        </a:p>
        <a:p>
          <a:endParaRPr lang="en-US" sz="1400" b="0" baseline="0"/>
        </a:p>
        <a:p>
          <a:r>
            <a:rPr lang="en-US" sz="1600" b="1"/>
            <a:t>289010183 : step 1.13</a:t>
          </a:r>
        </a:p>
        <a:p>
          <a:r>
            <a:rPr lang="en-US" sz="1400" b="0"/>
            <a:t>Sleeve support must fit nicely with locking</a:t>
          </a:r>
          <a:r>
            <a:rPr lang="en-US" sz="1400" b="0" baseline="0"/>
            <a:t> nut through spring. Refer Do's &amp; Dont's</a:t>
          </a:r>
        </a:p>
        <a:p>
          <a:endParaRPr lang="en-US" sz="1400" b="0" baseline="0"/>
        </a:p>
        <a:p>
          <a:r>
            <a:rPr lang="en-US" sz="1600" b="1" baseline="0"/>
            <a:t>289010183 : Step 1.14</a:t>
          </a:r>
        </a:p>
        <a:p>
          <a:r>
            <a:rPr lang="en-US" sz="1400" b="0" baseline="0"/>
            <a:t>Sleeve support must easy compress with housing when inserted. Hard pressing may impact fluid flow and fail functional test.</a:t>
          </a:r>
          <a:endParaRPr lang="en-US" sz="1400" b="0"/>
        </a:p>
        <a:p>
          <a:endParaRPr lang="en-US" sz="1100"/>
        </a:p>
        <a:p>
          <a:endParaRPr lang="en-US" sz="1400"/>
        </a:p>
        <a:p>
          <a:endParaRPr lang="en-US"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16</xdr:col>
      <xdr:colOff>202404</xdr:colOff>
      <xdr:row>2</xdr:row>
      <xdr:rowOff>95250</xdr:rowOff>
    </xdr:from>
    <xdr:ext cx="6034767" cy="3774281"/>
    <xdr:sp macro="" textlink="">
      <xdr:nvSpPr>
        <xdr:cNvPr id="2" name="TextBox 1">
          <a:extLst>
            <a:ext uri="{FF2B5EF4-FFF2-40B4-BE49-F238E27FC236}">
              <a16:creationId xmlns:a16="http://schemas.microsoft.com/office/drawing/2014/main" id="{9301073C-55BE-4D24-9991-A80194A8600B}"/>
            </a:ext>
          </a:extLst>
        </xdr:cNvPr>
        <xdr:cNvSpPr txBox="1"/>
      </xdr:nvSpPr>
      <xdr:spPr>
        <a:xfrm>
          <a:off x="10382248" y="488156"/>
          <a:ext cx="6034767" cy="3774281"/>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800" b="1"/>
            <a:t>Training Observations :</a:t>
          </a:r>
        </a:p>
        <a:p>
          <a:endParaRPr lang="en-US" sz="1400"/>
        </a:p>
        <a:p>
          <a:r>
            <a:rPr lang="en-US" sz="1200" b="1" baseline="0"/>
            <a:t>2890004640 - Page 3 NOTE :</a:t>
          </a:r>
        </a:p>
        <a:p>
          <a:r>
            <a:rPr lang="en-US" sz="1100" baseline="0"/>
            <a:t>Atlas Copco Micro torques system used by Waters Milford. </a:t>
          </a:r>
        </a:p>
        <a:p>
          <a:r>
            <a:rPr lang="en-US" sz="1100" baseline="0"/>
            <a:t>Need to observe difficulty in using manual torque. If long cycle time or consistency required, recommend to use "Atlas Copco Micor torque system "</a:t>
          </a:r>
        </a:p>
        <a:p>
          <a:endParaRPr lang="en-US" sz="1100" baseline="0"/>
        </a:p>
        <a:p>
          <a:r>
            <a:rPr lang="en-US" sz="1100" b="1" baseline="0"/>
            <a:t>2890004640 - Step 3.1 </a:t>
          </a:r>
          <a:endParaRPr lang="en-US" sz="1100" baseline="0"/>
        </a:p>
        <a:p>
          <a:r>
            <a:rPr lang="en-US" sz="1100" baseline="0"/>
            <a:t>Hard to assemble the four(4) parts on the table with torque driver. It slips easily and hard to align and tight. Flex recommended to add fixture base to hold sample needle mounting base(415001487) to align needle retainer with curved spring and shoulder screw.</a:t>
          </a:r>
        </a:p>
        <a:p>
          <a:endParaRPr lang="en-US" sz="1100" baseline="0"/>
        </a:p>
        <a:p>
          <a:r>
            <a:rPr lang="en-US" sz="1100" b="1" baseline="0"/>
            <a:t>289004640 - Step 6.1</a:t>
          </a:r>
        </a:p>
        <a:p>
          <a:r>
            <a:rPr lang="en-US" sz="1100" baseline="0"/>
            <a:t>WAT410320 - M3 Washer - Shiny side must be down . Not in ASP. Update required.</a:t>
          </a:r>
        </a:p>
        <a:p>
          <a:endParaRPr lang="en-US" sz="1100" baseline="0"/>
        </a:p>
        <a:p>
          <a:r>
            <a:rPr lang="en-US" sz="1100" b="1" baseline="0"/>
            <a:t>2890004640 - Step 6.22</a:t>
          </a:r>
        </a:p>
        <a:p>
          <a:r>
            <a:rPr lang="en-US" sz="1100" baseline="0"/>
            <a:t>Fixture 999038335 - Fixture to be modifed to route the Flex cable based on Milford picture ( refer photo ).</a:t>
          </a:r>
        </a:p>
        <a:p>
          <a:endParaRPr lang="en-US" sz="1100" baseline="0"/>
        </a:p>
        <a:p>
          <a:endParaRPr lang="en-US" sz="1100" baseline="0"/>
        </a:p>
        <a:p>
          <a:endParaRPr lang="en-US" sz="1100"/>
        </a:p>
      </xdr:txBody>
    </xdr:sp>
    <xdr:clientData/>
  </xdr:oneCellAnchor>
  <xdr:oneCellAnchor>
    <xdr:from>
      <xdr:col>16</xdr:col>
      <xdr:colOff>178591</xdr:colOff>
      <xdr:row>21</xdr:row>
      <xdr:rowOff>166686</xdr:rowOff>
    </xdr:from>
    <xdr:ext cx="6060280" cy="6346031"/>
    <xdr:sp macro="" textlink="">
      <xdr:nvSpPr>
        <xdr:cNvPr id="3" name="TextBox 2">
          <a:extLst>
            <a:ext uri="{FF2B5EF4-FFF2-40B4-BE49-F238E27FC236}">
              <a16:creationId xmlns:a16="http://schemas.microsoft.com/office/drawing/2014/main" id="{76583A2B-BB9D-4C5A-B704-63EF37D30280}"/>
            </a:ext>
          </a:extLst>
        </xdr:cNvPr>
        <xdr:cNvSpPr txBox="1"/>
      </xdr:nvSpPr>
      <xdr:spPr>
        <a:xfrm>
          <a:off x="10358435" y="4357686"/>
          <a:ext cx="6060280" cy="6346031"/>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800" b="1"/>
            <a:t>Points to remember</a:t>
          </a:r>
          <a:r>
            <a:rPr lang="en-US" sz="1800" b="1" baseline="0"/>
            <a:t> :</a:t>
          </a:r>
        </a:p>
        <a:p>
          <a:endParaRPr lang="en-US" sz="1200" b="1" baseline="0"/>
        </a:p>
        <a:p>
          <a:r>
            <a:rPr lang="en-US" sz="1100" b="1"/>
            <a:t>Step 1.3 : Leave</a:t>
          </a:r>
          <a:r>
            <a:rPr lang="en-US" sz="1100" b="1" baseline="0"/>
            <a:t> screw loose.</a:t>
          </a:r>
        </a:p>
        <a:p>
          <a:r>
            <a:rPr lang="en-US" sz="1100" baseline="0"/>
            <a:t>Recommended to tight full and loose.</a:t>
          </a:r>
        </a:p>
        <a:p>
          <a:endParaRPr lang="en-US" sz="1100" baseline="0"/>
        </a:p>
        <a:p>
          <a:r>
            <a:rPr lang="en-US" sz="1100" b="1"/>
            <a:t>Step 3.1 For Easy</a:t>
          </a:r>
          <a:r>
            <a:rPr lang="en-US" sz="1100" b="1" baseline="0"/>
            <a:t> Assemble ( trainer recommended )</a:t>
          </a:r>
        </a:p>
        <a:p>
          <a:r>
            <a:rPr lang="en-US" sz="1100" baseline="0"/>
            <a:t>Insert screw(4) in to the driver, insert 3 &amp; 2 with driver then assemble with mounting base(1)</a:t>
          </a:r>
        </a:p>
        <a:p>
          <a:endParaRPr lang="en-US" sz="1100" baseline="0"/>
        </a:p>
        <a:p>
          <a:r>
            <a:rPr lang="en-US" sz="1100" b="1" baseline="0"/>
            <a:t>Step 1.1 to Step 8.8 - Expected operator mistake </a:t>
          </a:r>
          <a:r>
            <a:rPr lang="en-US" sz="1100" baseline="0"/>
            <a:t>- Most of the screws wil look similar and easy to make mistake of using wrong screws.</a:t>
          </a:r>
        </a:p>
        <a:p>
          <a:endParaRPr lang="en-US" sz="1100"/>
        </a:p>
        <a:p>
          <a:r>
            <a:rPr lang="en-US" sz="1100" b="1"/>
            <a:t>Step 5.10</a:t>
          </a:r>
          <a:r>
            <a:rPr lang="en-US" sz="1100" b="1" baseline="0"/>
            <a:t> for easy assembly ( trainer recommended )</a:t>
          </a:r>
        </a:p>
        <a:p>
          <a:r>
            <a:rPr lang="en-US" sz="1100" baseline="0"/>
            <a:t>Use screwdriver to slide in drive pulley to insert with carriage.</a:t>
          </a:r>
        </a:p>
        <a:p>
          <a:r>
            <a:rPr lang="en-US" sz="1100" baseline="0"/>
            <a:t>Multiple action required to assemble and align the idler pulley ( Trainee to focus this step )</a:t>
          </a:r>
          <a:endParaRPr lang="en-US" sz="1100"/>
        </a:p>
        <a:p>
          <a:endParaRPr lang="en-US" sz="1400" b="1"/>
        </a:p>
        <a:p>
          <a:r>
            <a:rPr lang="en-US" sz="1100" b="1"/>
            <a:t>Step 6.1 ( trainer recommended )</a:t>
          </a:r>
          <a:endParaRPr lang="en-US" sz="1100"/>
        </a:p>
        <a:p>
          <a:r>
            <a:rPr lang="en-US" sz="1100"/>
            <a:t>M3 Washer ( WAT410320 ) shiny side down . Not spelled in ASP.</a:t>
          </a:r>
        </a:p>
        <a:p>
          <a:endParaRPr lang="en-US" sz="1100"/>
        </a:p>
        <a:p>
          <a:r>
            <a:rPr lang="en-US" sz="1100" b="1"/>
            <a:t>Step 6.11 </a:t>
          </a:r>
        </a:p>
        <a:p>
          <a:r>
            <a:rPr lang="en-US" sz="1100"/>
            <a:t>Flex cable required</a:t>
          </a:r>
          <a:r>
            <a:rPr lang="en-US" sz="1100" baseline="0"/>
            <a:t> visual check before assy. Any small scratch/damage make functional failure.</a:t>
          </a:r>
        </a:p>
        <a:p>
          <a:endParaRPr lang="en-US" sz="1100" baseline="0"/>
        </a:p>
        <a:p>
          <a:r>
            <a:rPr lang="en-US" sz="1100" b="1" baseline="0"/>
            <a:t>Step 6.21</a:t>
          </a:r>
        </a:p>
        <a:p>
          <a:r>
            <a:rPr lang="en-US" sz="1100" baseline="0"/>
            <a:t>Flex cable connector , black dot on the top . Wrong insertion damage the flex cable connector.</a:t>
          </a:r>
        </a:p>
        <a:p>
          <a:endParaRPr lang="en-US" sz="1100" baseline="0"/>
        </a:p>
        <a:p>
          <a:r>
            <a:rPr lang="en-US" sz="1100" b="1" baseline="0"/>
            <a:t>Step 6.28 ( critical process )</a:t>
          </a:r>
        </a:p>
        <a:p>
          <a:r>
            <a:rPr lang="en-US" sz="1100" baseline="0"/>
            <a:t>( Refer picture : </a:t>
          </a:r>
          <a:r>
            <a:rPr lang="en-US" sz="1100" b="0" i="0">
              <a:solidFill>
                <a:schemeClr val="tx1"/>
              </a:solidFill>
              <a:effectLst/>
              <a:latin typeface="+mn-lt"/>
              <a:ea typeface="+mn-ea"/>
              <a:cs typeface="+mn-cs"/>
            </a:rPr>
            <a:t>Check actuation of carriage assembly. The loop should not extend out in this manner as it can get caught on other components in the assembly. )</a:t>
          </a:r>
          <a:endParaRPr lang="en-US" sz="1100"/>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9</xdr:col>
      <xdr:colOff>95249</xdr:colOff>
      <xdr:row>4</xdr:row>
      <xdr:rowOff>11907</xdr:rowOff>
    </xdr:from>
    <xdr:ext cx="5417345" cy="1523999"/>
    <xdr:sp macro="" textlink="">
      <xdr:nvSpPr>
        <xdr:cNvPr id="2" name="TextBox 1">
          <a:extLst>
            <a:ext uri="{FF2B5EF4-FFF2-40B4-BE49-F238E27FC236}">
              <a16:creationId xmlns:a16="http://schemas.microsoft.com/office/drawing/2014/main" id="{8E54BB22-C7E9-4EFF-BE33-21C19F7CF038}"/>
            </a:ext>
          </a:extLst>
        </xdr:cNvPr>
        <xdr:cNvSpPr txBox="1"/>
      </xdr:nvSpPr>
      <xdr:spPr>
        <a:xfrm>
          <a:off x="7965280" y="809626"/>
          <a:ext cx="5417345" cy="1523999"/>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800" b="1"/>
            <a:t>Training Observations :</a:t>
          </a:r>
        </a:p>
        <a:p>
          <a:endParaRPr lang="en-US" sz="1400"/>
        </a:p>
        <a:p>
          <a:r>
            <a:rPr lang="en-US" sz="1100" b="1" baseline="0"/>
            <a:t>279003321 - Step 1.1</a:t>
          </a:r>
        </a:p>
        <a:p>
          <a:r>
            <a:rPr lang="en-US" sz="1100" baseline="0"/>
            <a:t>Item P/N &amp; Picture Identification are not matching. ASP Update required</a:t>
          </a:r>
        </a:p>
        <a:p>
          <a:endParaRPr lang="en-US" sz="1100" baseline="0"/>
        </a:p>
        <a:p>
          <a:endParaRPr lang="en-US" sz="1100"/>
        </a:p>
      </xdr:txBody>
    </xdr:sp>
    <xdr:clientData/>
  </xdr:oneCellAnchor>
  <xdr:oneCellAnchor>
    <xdr:from>
      <xdr:col>9</xdr:col>
      <xdr:colOff>83343</xdr:colOff>
      <xdr:row>11</xdr:row>
      <xdr:rowOff>214314</xdr:rowOff>
    </xdr:from>
    <xdr:ext cx="5429251" cy="2488405"/>
    <xdr:sp macro="" textlink="">
      <xdr:nvSpPr>
        <xdr:cNvPr id="3" name="TextBox 2">
          <a:extLst>
            <a:ext uri="{FF2B5EF4-FFF2-40B4-BE49-F238E27FC236}">
              <a16:creationId xmlns:a16="http://schemas.microsoft.com/office/drawing/2014/main" id="{E75BCCFE-97D8-4C95-B4AB-0889DF0091F4}"/>
            </a:ext>
          </a:extLst>
        </xdr:cNvPr>
        <xdr:cNvSpPr txBox="1"/>
      </xdr:nvSpPr>
      <xdr:spPr>
        <a:xfrm>
          <a:off x="7953374" y="2416970"/>
          <a:ext cx="5429251" cy="2488405"/>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800" b="1"/>
            <a:t>Points to remember</a:t>
          </a:r>
          <a:r>
            <a:rPr lang="en-US" sz="1800" b="1" baseline="0"/>
            <a:t> :</a:t>
          </a:r>
        </a:p>
        <a:p>
          <a:endParaRPr lang="en-US" sz="1200" b="1" baseline="0"/>
        </a:p>
        <a:p>
          <a:r>
            <a:rPr lang="en-US" sz="1100" b="1"/>
            <a:t>Page</a:t>
          </a:r>
          <a:r>
            <a:rPr lang="en-US" sz="1100" b="1" baseline="0"/>
            <a:t> 20 - Step 4.1 &amp; 4.2</a:t>
          </a:r>
        </a:p>
        <a:p>
          <a:r>
            <a:rPr lang="en-US" sz="1100" baseline="0"/>
            <a:t>For easy assembly , Recommend to install 4.2 , then 4.1</a:t>
          </a:r>
        </a:p>
        <a:p>
          <a:endParaRPr lang="en-US" sz="1100" baseline="0"/>
        </a:p>
        <a:p>
          <a:r>
            <a:rPr lang="en-US" sz="1100" b="1" baseline="0"/>
            <a:t>Page 11 - Step 1.2</a:t>
          </a:r>
        </a:p>
        <a:p>
          <a:r>
            <a:rPr lang="en-US" sz="1100" baseline="0"/>
            <a:t>Firmly push the spline shaft in during screwing. </a:t>
          </a:r>
        </a:p>
        <a:p>
          <a:endParaRPr lang="en-US" sz="1100" baseline="0"/>
        </a:p>
        <a:p>
          <a:r>
            <a:rPr lang="en-US" sz="1100" b="1" baseline="0"/>
            <a:t>Page 14 - Step 2.3</a:t>
          </a:r>
        </a:p>
        <a:p>
          <a:r>
            <a:rPr lang="en-US" sz="1100" baseline="0"/>
            <a:t>Firmly push the leadscrew in during screwing.</a:t>
          </a:r>
        </a:p>
        <a:p>
          <a:endParaRPr lang="en-US" sz="1100" baseline="0"/>
        </a:p>
        <a:p>
          <a:endParaRPr lang="en-US" sz="1100"/>
        </a:p>
      </xdr:txBody>
    </xdr:sp>
    <xdr:clientData/>
  </xdr:oneCellAnchor>
  <xdr:oneCellAnchor>
    <xdr:from>
      <xdr:col>9</xdr:col>
      <xdr:colOff>95250</xdr:colOff>
      <xdr:row>23</xdr:row>
      <xdr:rowOff>59533</xdr:rowOff>
    </xdr:from>
    <xdr:ext cx="5417343" cy="1726405"/>
    <xdr:sp macro="" textlink="">
      <xdr:nvSpPr>
        <xdr:cNvPr id="4" name="TextBox 3">
          <a:extLst>
            <a:ext uri="{FF2B5EF4-FFF2-40B4-BE49-F238E27FC236}">
              <a16:creationId xmlns:a16="http://schemas.microsoft.com/office/drawing/2014/main" id="{F54C6223-0295-4E20-87E9-083819D759D2}"/>
            </a:ext>
          </a:extLst>
        </xdr:cNvPr>
        <xdr:cNvSpPr txBox="1"/>
      </xdr:nvSpPr>
      <xdr:spPr>
        <a:xfrm>
          <a:off x="7965281" y="4976814"/>
          <a:ext cx="5417343" cy="1726405"/>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800" b="1"/>
            <a:t>Re-Work done</a:t>
          </a:r>
          <a:r>
            <a:rPr lang="en-US" sz="1800" b="1" baseline="0"/>
            <a:t> </a:t>
          </a:r>
          <a:r>
            <a:rPr lang="en-US" sz="1800" b="1"/>
            <a:t>:</a:t>
          </a:r>
        </a:p>
        <a:p>
          <a:endParaRPr lang="en-US" sz="1050"/>
        </a:p>
        <a:p>
          <a:r>
            <a:rPr lang="en-US" sz="1400" baseline="0"/>
            <a:t>Assy 3 - Needle carriage mounted reverse. Wrong mount located during RTZ testing. Re-work done.</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17</xdr:col>
      <xdr:colOff>0</xdr:colOff>
      <xdr:row>16</xdr:row>
      <xdr:rowOff>23817</xdr:rowOff>
    </xdr:from>
    <xdr:ext cx="5476876" cy="5726908"/>
    <xdr:sp macro="" textlink="">
      <xdr:nvSpPr>
        <xdr:cNvPr id="4" name="TextBox 3">
          <a:extLst>
            <a:ext uri="{FF2B5EF4-FFF2-40B4-BE49-F238E27FC236}">
              <a16:creationId xmlns:a16="http://schemas.microsoft.com/office/drawing/2014/main" id="{912E944C-BA77-4BE5-830B-860932F01629}"/>
            </a:ext>
          </a:extLst>
        </xdr:cNvPr>
        <xdr:cNvSpPr txBox="1"/>
      </xdr:nvSpPr>
      <xdr:spPr>
        <a:xfrm>
          <a:off x="12322969" y="5298286"/>
          <a:ext cx="5476876" cy="5726908"/>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800" b="1"/>
            <a:t>Trainer</a:t>
          </a:r>
          <a:r>
            <a:rPr lang="en-US" sz="1800" b="1" baseline="0"/>
            <a:t> inputs :</a:t>
          </a:r>
        </a:p>
        <a:p>
          <a:endParaRPr lang="en-US" sz="1600" b="1" baseline="0"/>
        </a:p>
        <a:p>
          <a:pPr>
            <a:spcAft>
              <a:spcPts val="600"/>
            </a:spcAft>
          </a:pPr>
          <a:r>
            <a:rPr lang="en-US" sz="1400"/>
            <a:t>- Purpose</a:t>
          </a:r>
          <a:r>
            <a:rPr lang="en-US" sz="1400" baseline="0"/>
            <a:t> of the </a:t>
          </a:r>
          <a:r>
            <a:rPr lang="en-US" sz="1400"/>
            <a:t>RTZ tester is to make sure belt tension and needle carriage</a:t>
          </a:r>
          <a:r>
            <a:rPr lang="en-US" sz="1400" baseline="0"/>
            <a:t> movements are good. Not for accuracy. Assy Passed will be further calibrated with Full unit testing.</a:t>
          </a:r>
        </a:p>
        <a:p>
          <a:pPr>
            <a:spcAft>
              <a:spcPts val="600"/>
            </a:spcAft>
          </a:pPr>
          <a:r>
            <a:rPr lang="en-US" sz="1400" baseline="0"/>
            <a:t>- If the needle not center aligned, system will trigger failure. It wont allow to pass.</a:t>
          </a:r>
        </a:p>
        <a:p>
          <a:pPr>
            <a:spcAft>
              <a:spcPts val="600"/>
            </a:spcAft>
          </a:pPr>
          <a:r>
            <a:rPr lang="en-US" sz="1400" baseline="0"/>
            <a:t>- Need seal change required every quarterly or Half yearly due to spring life cycle.</a:t>
          </a:r>
        </a:p>
        <a:p>
          <a:pPr>
            <a:spcAft>
              <a:spcPts val="600"/>
            </a:spcAft>
          </a:pPr>
          <a:r>
            <a:rPr lang="en-US" sz="1400" baseline="0"/>
            <a:t>- Perfect belt tension is  between 1.2 to 1.6 deg. If belt tension read &lt;1.1 or &gt;1.6, Please redo belt tension adjustment.</a:t>
          </a:r>
        </a:p>
        <a:p>
          <a:pPr>
            <a:spcAft>
              <a:spcPts val="600"/>
            </a:spcAft>
          </a:pPr>
          <a:r>
            <a:rPr lang="en-US" sz="1400" baseline="0"/>
            <a:t>- If the belt tension is too tight, it fall below 1.0 deg</a:t>
          </a:r>
        </a:p>
        <a:p>
          <a:pPr>
            <a:spcAft>
              <a:spcPts val="600"/>
            </a:spcAft>
          </a:pPr>
          <a:r>
            <a:rPr lang="en-US" sz="1400" baseline="0"/>
            <a:t>- if the belt tension is too loose, it fall above 1.6deg.</a:t>
          </a:r>
        </a:p>
        <a:p>
          <a:pPr>
            <a:spcAft>
              <a:spcPts val="600"/>
            </a:spcAft>
          </a:pPr>
          <a:r>
            <a:rPr lang="en-US" sz="1400" baseline="0"/>
            <a:t>- Before the test, RTZ assy , needle carriage assy must be moved to right end of the assy. If assy not moved to right end, test may fail. </a:t>
          </a:r>
        </a:p>
        <a:p>
          <a:pPr>
            <a:spcAft>
              <a:spcPts val="600"/>
            </a:spcAft>
          </a:pPr>
          <a:r>
            <a:rPr lang="en-US" sz="1400" baseline="0"/>
            <a:t>- During needle calibration, needle should not go inside the Teach pin. Must be above the calibration pin surface.</a:t>
          </a:r>
        </a:p>
        <a:p>
          <a:pPr>
            <a:spcAft>
              <a:spcPts val="600"/>
            </a:spcAft>
          </a:pPr>
          <a:r>
            <a:rPr lang="en-US" sz="1400" baseline="0"/>
            <a:t>- If the test fail, Please "power off the Switch" first . Then follow dialogue box instruction to continue or retest.</a:t>
          </a:r>
          <a:endParaRPr lang="en-US" sz="1400"/>
        </a:p>
      </xdr:txBody>
    </xdr:sp>
    <xdr:clientData/>
  </xdr:oneCellAnchor>
  <xdr:oneCellAnchor>
    <xdr:from>
      <xdr:col>17</xdr:col>
      <xdr:colOff>0</xdr:colOff>
      <xdr:row>3</xdr:row>
      <xdr:rowOff>104775</xdr:rowOff>
    </xdr:from>
    <xdr:ext cx="5476876" cy="2488405"/>
    <xdr:sp macro="" textlink="">
      <xdr:nvSpPr>
        <xdr:cNvPr id="5" name="TextBox 4">
          <a:extLst>
            <a:ext uri="{FF2B5EF4-FFF2-40B4-BE49-F238E27FC236}">
              <a16:creationId xmlns:a16="http://schemas.microsoft.com/office/drawing/2014/main" id="{312A3A82-1760-4CA2-8D67-FB6FDFE8A15F}"/>
            </a:ext>
          </a:extLst>
        </xdr:cNvPr>
        <xdr:cNvSpPr txBox="1"/>
      </xdr:nvSpPr>
      <xdr:spPr>
        <a:xfrm>
          <a:off x="17356911" y="700088"/>
          <a:ext cx="5476876" cy="2488405"/>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800" b="1" baseline="0"/>
            <a:t>Testing Matrix</a:t>
          </a:r>
        </a:p>
        <a:p>
          <a:endParaRPr lang="en-US" sz="1800" b="1" baseline="0"/>
        </a:p>
        <a:p>
          <a:r>
            <a:rPr lang="en-US" sz="1400" b="0" baseline="0"/>
            <a:t>- 279001991 manufactured assy to be tested with </a:t>
          </a:r>
          <a:r>
            <a:rPr lang="en-US" sz="1400" b="0" i="0" u="none" strike="noStrike" baseline="0">
              <a:solidFill>
                <a:schemeClr val="tx1"/>
              </a:solidFill>
              <a:latin typeface="+mn-lt"/>
              <a:ea typeface="+mn-ea"/>
              <a:cs typeface="+mn-cs"/>
            </a:rPr>
            <a:t>279001993 master assy.</a:t>
          </a:r>
        </a:p>
        <a:p>
          <a:r>
            <a:rPr lang="en-US" sz="1400" b="0" i="0" u="none" strike="noStrike" baseline="0">
              <a:solidFill>
                <a:schemeClr val="tx1"/>
              </a:solidFill>
              <a:latin typeface="+mn-lt"/>
              <a:ea typeface="+mn-ea"/>
              <a:cs typeface="+mn-cs"/>
            </a:rPr>
            <a:t>- 279003321 manufactured assy to be tested with 279001991 master assy.</a:t>
          </a:r>
        </a:p>
        <a:p>
          <a:r>
            <a:rPr lang="en-US" sz="1400" b="0" i="0" u="none" strike="noStrike" baseline="0">
              <a:solidFill>
                <a:schemeClr val="tx1"/>
              </a:solidFill>
              <a:latin typeface="+mn-lt"/>
              <a:ea typeface="+mn-ea"/>
              <a:cs typeface="+mn-cs"/>
            </a:rPr>
            <a:t>- 279001991 manufactured assy and 279003321 manufactured unit can be tested together.</a:t>
          </a:r>
        </a:p>
        <a:p>
          <a:r>
            <a:rPr lang="en-US" sz="1400" b="0" i="0" u="none" strike="noStrike" baseline="0">
              <a:solidFill>
                <a:schemeClr val="tx1"/>
              </a:solidFill>
              <a:latin typeface="+mn-lt"/>
              <a:ea typeface="+mn-ea"/>
              <a:cs typeface="+mn-cs"/>
            </a:rPr>
            <a:t>- Once tested, both PASS assy can be used in any chassis assy.</a:t>
          </a:r>
        </a:p>
        <a:p>
          <a:r>
            <a:rPr lang="en-US" sz="1400" b="0" i="0" u="none" strike="noStrike" baseline="0">
              <a:solidFill>
                <a:schemeClr val="tx1"/>
              </a:solidFill>
              <a:latin typeface="+mn-lt"/>
              <a:ea typeface="+mn-ea"/>
              <a:cs typeface="+mn-cs"/>
            </a:rPr>
            <a:t>- Not an requirement to use both as pair in same assy.</a:t>
          </a:r>
          <a:endParaRPr lang="en-US" sz="1400" b="0" baseline="0"/>
        </a:p>
        <a:p>
          <a:endParaRPr lang="en-US" sz="1200" b="1" baseline="0"/>
        </a:p>
        <a:p>
          <a:endParaRPr lang="en-US" sz="1100"/>
        </a:p>
      </xdr:txBody>
    </xdr:sp>
    <xdr:clientData/>
  </xdr:oneCellAnchor>
  <xdr:oneCellAnchor>
    <xdr:from>
      <xdr:col>17</xdr:col>
      <xdr:colOff>0</xdr:colOff>
      <xdr:row>11</xdr:row>
      <xdr:rowOff>473872</xdr:rowOff>
    </xdr:from>
    <xdr:ext cx="5476876" cy="1740696"/>
    <xdr:sp macro="" textlink="">
      <xdr:nvSpPr>
        <xdr:cNvPr id="7" name="TextBox 6">
          <a:extLst>
            <a:ext uri="{FF2B5EF4-FFF2-40B4-BE49-F238E27FC236}">
              <a16:creationId xmlns:a16="http://schemas.microsoft.com/office/drawing/2014/main" id="{282EF81D-C91B-4512-9F4A-64A3BB0F4EC6}"/>
            </a:ext>
          </a:extLst>
        </xdr:cNvPr>
        <xdr:cNvSpPr txBox="1"/>
      </xdr:nvSpPr>
      <xdr:spPr>
        <a:xfrm>
          <a:off x="12322969" y="3343278"/>
          <a:ext cx="5476876" cy="1740696"/>
        </a:xfrm>
        <a:prstGeom prst="rect">
          <a:avLst/>
        </a:prstGeom>
        <a:solidFill>
          <a:schemeClr val="accent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800" b="1" baseline="0"/>
            <a:t>Tester observations</a:t>
          </a:r>
        </a:p>
        <a:p>
          <a:endParaRPr lang="en-US" sz="1200" b="1" baseline="0"/>
        </a:p>
        <a:p>
          <a:r>
            <a:rPr lang="en-US" sz="1100"/>
            <a:t>- </a:t>
          </a:r>
          <a:r>
            <a:rPr lang="en-US" sz="1400" b="0" i="0" u="none" strike="noStrike" baseline="0">
              <a:solidFill>
                <a:schemeClr val="tx1"/>
              </a:solidFill>
              <a:latin typeface="+mn-lt"/>
              <a:ea typeface="+mn-ea"/>
              <a:cs typeface="+mn-cs"/>
            </a:rPr>
            <a:t>Final Dialogue box showing Pass or Fail to choose .. If choose "Fail" result showing "Passed". Test software correction required.</a:t>
          </a:r>
        </a:p>
        <a:p>
          <a:endParaRPr lang="en-US" sz="1400" b="0" i="0" u="none" strike="noStrike" baseline="0">
            <a:solidFill>
              <a:schemeClr val="tx1"/>
            </a:solidFill>
            <a:latin typeface="+mn-lt"/>
            <a:ea typeface="+mn-ea"/>
            <a:cs typeface="+mn-cs"/>
          </a:endParaRPr>
        </a:p>
        <a:p>
          <a:r>
            <a:rPr lang="en-US" sz="1400" b="0" i="0" u="none" strike="noStrike" baseline="0">
              <a:solidFill>
                <a:schemeClr val="tx1"/>
              </a:solidFill>
              <a:latin typeface="+mn-lt"/>
              <a:ea typeface="+mn-ea"/>
              <a:cs typeface="+mn-cs"/>
            </a:rPr>
            <a:t>- During well plate Piercing test, Needle not piercing aluminium foil but Milford well plate aluminium foils are pierced with needle .</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8</xdr:col>
      <xdr:colOff>95249</xdr:colOff>
      <xdr:row>4</xdr:row>
      <xdr:rowOff>11907</xdr:rowOff>
    </xdr:from>
    <xdr:ext cx="5417345" cy="2976562"/>
    <xdr:sp macro="" textlink="">
      <xdr:nvSpPr>
        <xdr:cNvPr id="2" name="TextBox 1">
          <a:extLst>
            <a:ext uri="{FF2B5EF4-FFF2-40B4-BE49-F238E27FC236}">
              <a16:creationId xmlns:a16="http://schemas.microsoft.com/office/drawing/2014/main" id="{BA6F02B0-22BB-45D7-93C7-45C1BB3D94D5}"/>
            </a:ext>
          </a:extLst>
        </xdr:cNvPr>
        <xdr:cNvSpPr txBox="1"/>
      </xdr:nvSpPr>
      <xdr:spPr>
        <a:xfrm>
          <a:off x="7143749" y="802482"/>
          <a:ext cx="5417345" cy="2976562"/>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800" b="1"/>
            <a:t>Training Observations :</a:t>
          </a:r>
        </a:p>
        <a:p>
          <a:endParaRPr lang="en-US" sz="1400"/>
        </a:p>
        <a:p>
          <a:endParaRPr lang="en-US" sz="1100" baseline="0"/>
        </a:p>
        <a:p>
          <a:endParaRPr lang="en-US" sz="1100"/>
        </a:p>
      </xdr:txBody>
    </xdr:sp>
    <xdr:clientData/>
  </xdr:oneCellAnchor>
  <xdr:oneCellAnchor>
    <xdr:from>
      <xdr:col>8</xdr:col>
      <xdr:colOff>83343</xdr:colOff>
      <xdr:row>18</xdr:row>
      <xdr:rowOff>95251</xdr:rowOff>
    </xdr:from>
    <xdr:ext cx="5476876" cy="2488405"/>
    <xdr:sp macro="" textlink="">
      <xdr:nvSpPr>
        <xdr:cNvPr id="3" name="TextBox 2">
          <a:extLst>
            <a:ext uri="{FF2B5EF4-FFF2-40B4-BE49-F238E27FC236}">
              <a16:creationId xmlns:a16="http://schemas.microsoft.com/office/drawing/2014/main" id="{EC489F2F-428E-4316-8B0B-43B4F395EE73}"/>
            </a:ext>
          </a:extLst>
        </xdr:cNvPr>
        <xdr:cNvSpPr txBox="1"/>
      </xdr:nvSpPr>
      <xdr:spPr>
        <a:xfrm>
          <a:off x="7131843" y="3905251"/>
          <a:ext cx="5476876" cy="2488405"/>
        </a:xfrm>
        <a:prstGeom prst="rect">
          <a:avLst/>
        </a:prstGeom>
        <a:solidFill>
          <a:schemeClr val="tx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800" b="1"/>
            <a:t>Points to remember</a:t>
          </a:r>
          <a:r>
            <a:rPr lang="en-US" sz="1800" b="1" baseline="0"/>
            <a:t> :</a:t>
          </a:r>
        </a:p>
        <a:p>
          <a:endParaRPr lang="en-US" sz="1200" b="1" baseline="0"/>
        </a:p>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omments" Target="../comments5.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BFC6C-5160-43EA-ABE4-FAF10BE2DFF2}">
  <dimension ref="B1:K18"/>
  <sheetViews>
    <sheetView showGridLines="0" tabSelected="1" zoomScale="90" zoomScaleNormal="90" workbookViewId="0">
      <selection activeCell="K19" sqref="K19"/>
    </sheetView>
  </sheetViews>
  <sheetFormatPr defaultRowHeight="15" x14ac:dyDescent="0.25"/>
  <cols>
    <col min="1" max="1" width="3.42578125" customWidth="1"/>
    <col min="2" max="5" width="15.7109375" customWidth="1"/>
    <col min="6" max="6" width="3" customWidth="1"/>
    <col min="7" max="10" width="15.7109375" customWidth="1"/>
    <col min="11" max="11" width="14.28515625" customWidth="1"/>
  </cols>
  <sheetData>
    <row r="1" spans="2:11" ht="5.25" customHeight="1" x14ac:dyDescent="0.25"/>
    <row r="2" spans="2:11" ht="23.25" x14ac:dyDescent="0.35">
      <c r="B2" s="202" t="s">
        <v>363</v>
      </c>
    </row>
    <row r="3" spans="2:11" ht="10.5" customHeight="1" x14ac:dyDescent="0.4">
      <c r="B3" s="203"/>
    </row>
    <row r="4" spans="2:11" ht="21.75" customHeight="1" x14ac:dyDescent="0.35">
      <c r="B4" s="197" t="s">
        <v>361</v>
      </c>
      <c r="G4" s="197" t="s">
        <v>364</v>
      </c>
    </row>
    <row r="5" spans="2:11" s="195" customFormat="1" ht="30" customHeight="1" x14ac:dyDescent="0.25">
      <c r="B5" s="206" t="s">
        <v>357</v>
      </c>
      <c r="C5" s="206" t="s">
        <v>358</v>
      </c>
      <c r="D5" s="206" t="s">
        <v>359</v>
      </c>
      <c r="E5" s="206" t="s">
        <v>356</v>
      </c>
      <c r="G5" s="206" t="s">
        <v>360</v>
      </c>
      <c r="H5" s="206" t="s">
        <v>119</v>
      </c>
      <c r="I5" s="206" t="s">
        <v>141</v>
      </c>
      <c r="J5" s="206" t="s">
        <v>263</v>
      </c>
    </row>
    <row r="6" spans="2:11" ht="24.75" customHeight="1" x14ac:dyDescent="0.25">
      <c r="B6" s="196">
        <v>9</v>
      </c>
      <c r="C6" s="196">
        <v>6</v>
      </c>
      <c r="D6" s="196">
        <v>3</v>
      </c>
      <c r="E6" s="196">
        <f>'2A Training status'!X17</f>
        <v>57.5</v>
      </c>
      <c r="G6" s="196">
        <v>15</v>
      </c>
      <c r="H6" s="196">
        <f>'Action items'!H3</f>
        <v>5</v>
      </c>
      <c r="I6" s="196">
        <f>'Action items'!H2</f>
        <v>9</v>
      </c>
      <c r="J6" s="196">
        <f>'Action items'!H4</f>
        <v>1</v>
      </c>
    </row>
    <row r="7" spans="2:11" ht="24.75" customHeight="1" x14ac:dyDescent="0.25">
      <c r="B7" s="205"/>
      <c r="C7" s="205"/>
      <c r="D7" s="205"/>
      <c r="E7" s="205"/>
      <c r="G7" s="205"/>
      <c r="H7" s="205"/>
      <c r="I7" s="205"/>
      <c r="J7" s="205"/>
    </row>
    <row r="8" spans="2:11" ht="21" x14ac:dyDescent="0.35">
      <c r="B8" s="197" t="s">
        <v>362</v>
      </c>
      <c r="G8" s="197" t="s">
        <v>365</v>
      </c>
    </row>
    <row r="9" spans="2:11" s="199" customFormat="1" ht="36.75" customHeight="1" x14ac:dyDescent="0.25">
      <c r="B9" s="207" t="s">
        <v>352</v>
      </c>
      <c r="C9" s="207" t="s">
        <v>349</v>
      </c>
      <c r="D9" s="207" t="s">
        <v>350</v>
      </c>
      <c r="E9" s="207" t="s">
        <v>351</v>
      </c>
      <c r="G9" s="207" t="s">
        <v>353</v>
      </c>
      <c r="H9" s="207" t="s">
        <v>349</v>
      </c>
      <c r="I9" s="207" t="s">
        <v>354</v>
      </c>
      <c r="J9" s="207" t="s">
        <v>351</v>
      </c>
      <c r="K9" s="207" t="s">
        <v>355</v>
      </c>
    </row>
    <row r="10" spans="2:11" s="4" customFormat="1" ht="20.100000000000001" customHeight="1" x14ac:dyDescent="0.3">
      <c r="B10" s="198">
        <v>289010749</v>
      </c>
      <c r="C10" s="188">
        <v>14</v>
      </c>
      <c r="D10" s="188">
        <v>0</v>
      </c>
      <c r="E10" s="188">
        <v>0</v>
      </c>
      <c r="G10" s="200">
        <v>279001991</v>
      </c>
      <c r="H10" s="188">
        <v>12</v>
      </c>
      <c r="I10" s="204">
        <v>2</v>
      </c>
      <c r="J10" s="204">
        <v>2</v>
      </c>
      <c r="K10" s="204">
        <v>2</v>
      </c>
    </row>
    <row r="11" spans="2:11" s="4" customFormat="1" ht="20.100000000000001" customHeight="1" x14ac:dyDescent="0.3">
      <c r="B11" s="198">
        <v>289010183</v>
      </c>
      <c r="C11" s="188">
        <v>14</v>
      </c>
      <c r="D11" s="188">
        <v>0</v>
      </c>
      <c r="E11" s="188">
        <v>0</v>
      </c>
      <c r="G11" s="200">
        <v>279003321</v>
      </c>
      <c r="H11" s="188">
        <v>12</v>
      </c>
      <c r="I11" s="188">
        <v>0</v>
      </c>
      <c r="J11" s="188">
        <v>0</v>
      </c>
      <c r="K11" s="188">
        <v>0</v>
      </c>
    </row>
    <row r="12" spans="2:11" s="4" customFormat="1" ht="20.100000000000001" customHeight="1" x14ac:dyDescent="0.3">
      <c r="B12" s="198">
        <v>279001950</v>
      </c>
      <c r="C12" s="188">
        <v>14</v>
      </c>
      <c r="D12" s="188">
        <v>0</v>
      </c>
      <c r="E12" s="188">
        <v>0</v>
      </c>
      <c r="G12" s="188">
        <v>279003341</v>
      </c>
      <c r="H12" s="201">
        <v>0</v>
      </c>
      <c r="I12" s="201">
        <v>0</v>
      </c>
      <c r="J12" s="201">
        <v>0</v>
      </c>
      <c r="K12" s="201">
        <v>0</v>
      </c>
    </row>
    <row r="13" spans="2:11" s="4" customFormat="1" ht="20.100000000000001" customHeight="1" x14ac:dyDescent="0.3">
      <c r="B13" s="198">
        <v>279001991</v>
      </c>
      <c r="C13" s="188">
        <v>14</v>
      </c>
      <c r="D13" s="204">
        <v>2</v>
      </c>
      <c r="E13" s="204">
        <v>2</v>
      </c>
      <c r="G13" s="188">
        <v>289010908</v>
      </c>
      <c r="H13" s="201">
        <v>0</v>
      </c>
      <c r="I13" s="201">
        <v>0</v>
      </c>
      <c r="J13" s="201">
        <v>0</v>
      </c>
      <c r="K13" s="201">
        <v>0</v>
      </c>
    </row>
    <row r="14" spans="2:11" s="4" customFormat="1" ht="20.100000000000001" customHeight="1" x14ac:dyDescent="0.3">
      <c r="B14" s="198">
        <v>279003341</v>
      </c>
      <c r="C14" s="188">
        <v>0</v>
      </c>
      <c r="D14" s="188">
        <v>0</v>
      </c>
      <c r="E14" s="188">
        <v>0</v>
      </c>
    </row>
    <row r="15" spans="2:11" s="4" customFormat="1" ht="20.100000000000001" customHeight="1" x14ac:dyDescent="0.3">
      <c r="B15" s="198">
        <v>289004640</v>
      </c>
      <c r="C15" s="188">
        <v>14</v>
      </c>
      <c r="D15" s="188">
        <v>0</v>
      </c>
      <c r="E15" s="188">
        <v>0</v>
      </c>
    </row>
    <row r="16" spans="2:11" s="4" customFormat="1" ht="20.100000000000001" customHeight="1" x14ac:dyDescent="0.3">
      <c r="B16" s="198">
        <v>279003321</v>
      </c>
      <c r="C16" s="188">
        <v>14</v>
      </c>
      <c r="D16" s="204">
        <v>1</v>
      </c>
      <c r="E16" s="204">
        <v>1</v>
      </c>
    </row>
    <row r="17" spans="2:5" s="4" customFormat="1" ht="20.100000000000001" customHeight="1" x14ac:dyDescent="0.3">
      <c r="B17" s="198">
        <v>289010908</v>
      </c>
      <c r="C17" s="188">
        <v>0</v>
      </c>
      <c r="D17" s="188">
        <v>0</v>
      </c>
      <c r="E17" s="188">
        <v>0</v>
      </c>
    </row>
    <row r="18" spans="2:5" s="4" customFormat="1" ht="20.100000000000001" customHeight="1" x14ac:dyDescent="0.3">
      <c r="B18" s="198">
        <v>289010714</v>
      </c>
      <c r="C18" s="188">
        <v>0</v>
      </c>
      <c r="D18" s="188">
        <v>0</v>
      </c>
      <c r="E18" s="188">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527CC-6B0E-4626-9B59-F06B1F9BCD91}">
  <sheetPr>
    <pageSetUpPr fitToPage="1"/>
  </sheetPr>
  <dimension ref="B2:AX17"/>
  <sheetViews>
    <sheetView zoomScale="50" zoomScaleNormal="50" workbookViewId="0">
      <selection activeCell="H17" sqref="H17"/>
    </sheetView>
  </sheetViews>
  <sheetFormatPr defaultRowHeight="15" x14ac:dyDescent="0.25"/>
  <cols>
    <col min="1" max="1" width="2.42578125" customWidth="1"/>
    <col min="2" max="2" width="10.28515625" customWidth="1"/>
    <col min="3" max="3" width="28.140625" bestFit="1" customWidth="1"/>
    <col min="4" max="4" width="21.5703125" customWidth="1"/>
    <col min="5" max="5" width="54.85546875" customWidth="1"/>
    <col min="6" max="6" width="18.42578125" bestFit="1" customWidth="1"/>
    <col min="7" max="7" width="14.140625" bestFit="1" customWidth="1"/>
    <col min="8" max="8" width="47.140625" customWidth="1"/>
    <col min="9" max="9" width="17.28515625" customWidth="1"/>
    <col min="10" max="10" width="21.7109375" customWidth="1"/>
    <col min="11" max="50" width="5.7109375" style="125" customWidth="1"/>
  </cols>
  <sheetData>
    <row r="2" spans="2:50" ht="31.5" x14ac:dyDescent="0.45">
      <c r="B2" s="8" t="s">
        <v>40</v>
      </c>
      <c r="K2" s="217"/>
      <c r="L2" s="217"/>
      <c r="M2" s="217"/>
      <c r="N2" s="217"/>
      <c r="O2" s="217"/>
      <c r="P2" s="217"/>
      <c r="Q2" s="217"/>
      <c r="R2" s="217"/>
      <c r="S2" s="217"/>
      <c r="T2" s="217"/>
      <c r="U2" s="217"/>
      <c r="V2" s="217"/>
      <c r="W2" s="217"/>
      <c r="X2" s="217"/>
      <c r="Y2" s="217"/>
    </row>
    <row r="3" spans="2:50" s="7" customFormat="1" ht="63" x14ac:dyDescent="0.35">
      <c r="B3" s="5" t="s">
        <v>39</v>
      </c>
      <c r="C3" s="213" t="s">
        <v>9</v>
      </c>
      <c r="D3" s="213"/>
      <c r="E3" s="213"/>
      <c r="F3" s="6" t="s">
        <v>10</v>
      </c>
      <c r="G3" s="6" t="s">
        <v>11</v>
      </c>
      <c r="H3" s="6" t="s">
        <v>42</v>
      </c>
      <c r="I3" s="6" t="s">
        <v>43</v>
      </c>
      <c r="J3" s="6" t="s">
        <v>41</v>
      </c>
      <c r="K3" s="131">
        <v>44263</v>
      </c>
      <c r="L3" s="131">
        <v>44264</v>
      </c>
      <c r="M3" s="131">
        <v>44265</v>
      </c>
      <c r="N3" s="131">
        <v>44266</v>
      </c>
      <c r="O3" s="131">
        <v>44267</v>
      </c>
      <c r="P3" s="131">
        <v>44270</v>
      </c>
      <c r="Q3" s="131">
        <v>44271</v>
      </c>
      <c r="R3" s="131">
        <v>44272</v>
      </c>
      <c r="S3" s="131">
        <v>44273</v>
      </c>
      <c r="T3" s="131">
        <v>44274</v>
      </c>
      <c r="U3" s="131">
        <v>44277</v>
      </c>
      <c r="V3" s="131">
        <v>44278</v>
      </c>
      <c r="W3" s="131">
        <v>44279</v>
      </c>
      <c r="X3" s="131">
        <v>44280</v>
      </c>
      <c r="Y3" s="131">
        <v>44281</v>
      </c>
      <c r="Z3" s="131">
        <v>44284</v>
      </c>
      <c r="AA3" s="131">
        <v>44285</v>
      </c>
      <c r="AB3" s="131">
        <v>44286</v>
      </c>
      <c r="AC3" s="131">
        <v>44287</v>
      </c>
      <c r="AD3" s="131">
        <v>44288</v>
      </c>
      <c r="AE3" s="131">
        <v>44291</v>
      </c>
      <c r="AF3" s="131">
        <v>44292</v>
      </c>
      <c r="AG3" s="131">
        <v>44293</v>
      </c>
      <c r="AH3" s="131">
        <v>44294</v>
      </c>
      <c r="AI3" s="131">
        <v>44295</v>
      </c>
      <c r="AJ3" s="131">
        <v>44298</v>
      </c>
      <c r="AK3" s="131">
        <v>44299</v>
      </c>
      <c r="AL3" s="131">
        <v>44300</v>
      </c>
      <c r="AM3" s="131">
        <v>44301</v>
      </c>
      <c r="AN3" s="131">
        <v>44302</v>
      </c>
      <c r="AO3" s="131">
        <v>44305</v>
      </c>
      <c r="AP3" s="131">
        <v>44306</v>
      </c>
      <c r="AQ3" s="131">
        <v>44307</v>
      </c>
      <c r="AR3" s="131">
        <v>44308</v>
      </c>
      <c r="AS3" s="131">
        <v>44309</v>
      </c>
      <c r="AT3" s="131">
        <v>44312</v>
      </c>
      <c r="AU3" s="131">
        <v>44313</v>
      </c>
      <c r="AV3" s="131">
        <v>44314</v>
      </c>
      <c r="AW3" s="131">
        <v>44315</v>
      </c>
      <c r="AX3" s="131">
        <v>44316</v>
      </c>
    </row>
    <row r="4" spans="2:50" s="4" customFormat="1" ht="50.1" customHeight="1" x14ac:dyDescent="0.3">
      <c r="B4" s="27">
        <v>1</v>
      </c>
      <c r="C4" s="28" t="s">
        <v>12</v>
      </c>
      <c r="D4" s="27">
        <v>289010749</v>
      </c>
      <c r="E4" s="28" t="s">
        <v>13</v>
      </c>
      <c r="F4" s="209" t="s">
        <v>14</v>
      </c>
      <c r="G4" s="209" t="s">
        <v>15</v>
      </c>
      <c r="H4" s="214" t="s">
        <v>16</v>
      </c>
      <c r="I4" s="218" t="s">
        <v>16</v>
      </c>
      <c r="J4" s="30" t="s">
        <v>28</v>
      </c>
      <c r="K4" s="127"/>
      <c r="L4" s="130" t="s">
        <v>96</v>
      </c>
      <c r="M4" s="127"/>
      <c r="N4" s="127"/>
      <c r="O4" s="127"/>
      <c r="P4" s="127"/>
      <c r="Q4" s="127"/>
      <c r="R4" s="127"/>
      <c r="S4" s="127"/>
      <c r="T4" s="127"/>
      <c r="U4" s="127"/>
      <c r="V4" s="127"/>
      <c r="W4" s="127"/>
      <c r="X4" s="127"/>
      <c r="Y4" s="127"/>
      <c r="Z4" s="127"/>
      <c r="AA4" s="127"/>
      <c r="AB4" s="127"/>
      <c r="AC4" s="127"/>
      <c r="AD4" s="127"/>
      <c r="AE4" s="127"/>
      <c r="AF4" s="127"/>
      <c r="AG4" s="127"/>
      <c r="AH4" s="127"/>
      <c r="AI4" s="127"/>
      <c r="AJ4" s="127"/>
      <c r="AK4" s="127"/>
      <c r="AL4" s="127"/>
      <c r="AM4" s="127"/>
      <c r="AN4" s="127"/>
      <c r="AO4" s="127"/>
      <c r="AP4" s="127"/>
      <c r="AQ4" s="127"/>
      <c r="AR4" s="127"/>
      <c r="AS4" s="127"/>
      <c r="AT4" s="127"/>
      <c r="AU4" s="127"/>
      <c r="AV4" s="127"/>
      <c r="AW4" s="127"/>
      <c r="AX4" s="127"/>
    </row>
    <row r="5" spans="2:50" s="4" customFormat="1" ht="50.1" customHeight="1" x14ac:dyDescent="0.3">
      <c r="B5" s="27">
        <v>2</v>
      </c>
      <c r="C5" s="28" t="s">
        <v>17</v>
      </c>
      <c r="D5" s="29">
        <v>289010183</v>
      </c>
      <c r="E5" s="28" t="s">
        <v>18</v>
      </c>
      <c r="F5" s="209"/>
      <c r="G5" s="209"/>
      <c r="H5" s="215"/>
      <c r="I5" s="219"/>
      <c r="J5" s="30" t="s">
        <v>28</v>
      </c>
      <c r="K5" s="129"/>
      <c r="L5" s="129"/>
      <c r="M5" s="130" t="s">
        <v>96</v>
      </c>
      <c r="N5" s="127"/>
      <c r="O5" s="127"/>
      <c r="P5" s="127"/>
      <c r="Q5" s="127"/>
      <c r="R5" s="127"/>
      <c r="S5" s="127"/>
      <c r="T5" s="127"/>
      <c r="U5" s="127"/>
      <c r="V5" s="127"/>
      <c r="W5" s="127"/>
      <c r="X5" s="127"/>
      <c r="Y5" s="127"/>
      <c r="Z5" s="127"/>
      <c r="AA5" s="127"/>
      <c r="AB5" s="127"/>
      <c r="AC5" s="127"/>
      <c r="AD5" s="127"/>
      <c r="AE5" s="127"/>
      <c r="AF5" s="127"/>
      <c r="AG5" s="127"/>
      <c r="AH5" s="127"/>
      <c r="AI5" s="127"/>
      <c r="AJ5" s="127"/>
      <c r="AK5" s="127"/>
      <c r="AL5" s="127"/>
      <c r="AM5" s="127"/>
      <c r="AN5" s="127"/>
      <c r="AO5" s="127"/>
      <c r="AP5" s="127"/>
      <c r="AQ5" s="127"/>
      <c r="AR5" s="127"/>
      <c r="AS5" s="127"/>
      <c r="AT5" s="127"/>
      <c r="AU5" s="127"/>
      <c r="AV5" s="127"/>
      <c r="AW5" s="127"/>
      <c r="AX5" s="127"/>
    </row>
    <row r="6" spans="2:50" s="4" customFormat="1" ht="50.1" customHeight="1" x14ac:dyDescent="0.3">
      <c r="B6" s="27">
        <v>3</v>
      </c>
      <c r="C6" s="28" t="s">
        <v>19</v>
      </c>
      <c r="D6" s="27">
        <v>279001950</v>
      </c>
      <c r="E6" s="28" t="s">
        <v>20</v>
      </c>
      <c r="F6" s="209" t="s">
        <v>21</v>
      </c>
      <c r="G6" s="209" t="s">
        <v>28</v>
      </c>
      <c r="H6" s="214" t="s">
        <v>45</v>
      </c>
      <c r="I6" s="218" t="s">
        <v>221</v>
      </c>
      <c r="J6" s="30" t="s">
        <v>28</v>
      </c>
      <c r="K6" s="130" t="s">
        <v>96</v>
      </c>
      <c r="L6" s="128"/>
      <c r="M6" s="129"/>
      <c r="N6" s="127"/>
      <c r="O6" s="127"/>
      <c r="P6" s="127"/>
      <c r="Q6" s="127"/>
      <c r="R6" s="127"/>
      <c r="S6" s="127"/>
      <c r="T6" s="127"/>
      <c r="U6" s="127"/>
      <c r="V6" s="127"/>
      <c r="W6" s="127"/>
      <c r="X6" s="127"/>
      <c r="Y6" s="127"/>
      <c r="Z6" s="127"/>
      <c r="AA6" s="127"/>
      <c r="AB6" s="127"/>
      <c r="AC6" s="127"/>
      <c r="AD6" s="127"/>
      <c r="AE6" s="127"/>
      <c r="AF6" s="127"/>
      <c r="AG6" s="127"/>
      <c r="AH6" s="127"/>
      <c r="AI6" s="127"/>
      <c r="AJ6" s="127"/>
      <c r="AK6" s="127"/>
      <c r="AL6" s="127"/>
      <c r="AM6" s="127"/>
      <c r="AN6" s="127"/>
      <c r="AO6" s="127"/>
      <c r="AP6" s="127"/>
      <c r="AQ6" s="127"/>
      <c r="AR6" s="127"/>
      <c r="AS6" s="127"/>
      <c r="AT6" s="127"/>
      <c r="AU6" s="127"/>
      <c r="AV6" s="127"/>
      <c r="AW6" s="127"/>
      <c r="AX6" s="127"/>
    </row>
    <row r="7" spans="2:50" s="4" customFormat="1" ht="50.1" customHeight="1" x14ac:dyDescent="0.3">
      <c r="B7" s="27">
        <v>4</v>
      </c>
      <c r="C7" s="28" t="s">
        <v>22</v>
      </c>
      <c r="D7" s="29">
        <v>279001991</v>
      </c>
      <c r="E7" s="28" t="s">
        <v>23</v>
      </c>
      <c r="F7" s="209"/>
      <c r="G7" s="209"/>
      <c r="H7" s="215"/>
      <c r="I7" s="219"/>
      <c r="J7" s="30" t="s">
        <v>28</v>
      </c>
      <c r="K7" s="128"/>
      <c r="L7" s="130" t="s">
        <v>96</v>
      </c>
      <c r="M7" s="129"/>
      <c r="N7" s="127"/>
      <c r="O7" s="127"/>
      <c r="P7" s="127"/>
      <c r="Q7" s="127"/>
      <c r="R7" s="127"/>
      <c r="S7" s="127"/>
      <c r="T7" s="127"/>
      <c r="U7" s="127"/>
      <c r="V7" s="127"/>
      <c r="W7" s="127"/>
      <c r="X7" s="127"/>
      <c r="Y7" s="127"/>
      <c r="Z7" s="127"/>
      <c r="AA7" s="127"/>
      <c r="AB7" s="127"/>
      <c r="AC7" s="127"/>
      <c r="AD7" s="127"/>
      <c r="AE7" s="127"/>
      <c r="AF7" s="127"/>
      <c r="AG7" s="127"/>
      <c r="AH7" s="127"/>
      <c r="AI7" s="127"/>
      <c r="AJ7" s="127"/>
      <c r="AK7" s="127"/>
      <c r="AL7" s="127"/>
      <c r="AM7" s="127"/>
      <c r="AN7" s="127"/>
      <c r="AO7" s="127"/>
      <c r="AP7" s="127"/>
      <c r="AQ7" s="127"/>
      <c r="AR7" s="127"/>
      <c r="AS7" s="127"/>
      <c r="AT7" s="127"/>
      <c r="AU7" s="127"/>
      <c r="AV7" s="127"/>
      <c r="AW7" s="127"/>
      <c r="AX7" s="127"/>
    </row>
    <row r="8" spans="2:50" s="4" customFormat="1" ht="50.1" customHeight="1" x14ac:dyDescent="0.3">
      <c r="B8" s="209">
        <v>5</v>
      </c>
      <c r="C8" s="210" t="s">
        <v>24</v>
      </c>
      <c r="D8" s="211">
        <v>279003341</v>
      </c>
      <c r="E8" s="31" t="s">
        <v>25</v>
      </c>
      <c r="F8" s="209" t="s">
        <v>27</v>
      </c>
      <c r="G8" s="209" t="s">
        <v>28</v>
      </c>
      <c r="H8" s="212" t="s">
        <v>44</v>
      </c>
      <c r="I8" s="218" t="s">
        <v>28</v>
      </c>
      <c r="J8" s="30" t="s">
        <v>28</v>
      </c>
      <c r="K8" s="129"/>
      <c r="L8" s="129"/>
      <c r="M8" s="129"/>
      <c r="N8" s="127"/>
      <c r="O8" s="127"/>
      <c r="P8" s="127"/>
      <c r="Q8" s="127"/>
      <c r="R8" s="127"/>
      <c r="S8" s="127"/>
      <c r="T8" s="127"/>
      <c r="U8" s="127"/>
      <c r="V8" s="127"/>
      <c r="W8" s="127"/>
      <c r="X8" s="127"/>
      <c r="Y8" s="127"/>
      <c r="Z8" s="127"/>
      <c r="AA8" s="127"/>
      <c r="AB8" s="127"/>
      <c r="AC8" s="127"/>
      <c r="AD8" s="127"/>
      <c r="AE8" s="127"/>
      <c r="AF8" s="127"/>
      <c r="AG8" s="127"/>
      <c r="AH8" s="127"/>
      <c r="AI8" s="127"/>
      <c r="AJ8" s="127"/>
      <c r="AK8" s="127"/>
      <c r="AL8" s="127"/>
      <c r="AM8" s="127"/>
      <c r="AN8" s="127"/>
      <c r="AO8" s="127"/>
      <c r="AP8" s="127"/>
      <c r="AQ8" s="127"/>
      <c r="AR8" s="127"/>
      <c r="AS8" s="127"/>
      <c r="AT8" s="127"/>
      <c r="AU8" s="127"/>
      <c r="AV8" s="127"/>
      <c r="AW8" s="127"/>
      <c r="AX8" s="127"/>
    </row>
    <row r="9" spans="2:50" s="4" customFormat="1" ht="50.1" customHeight="1" x14ac:dyDescent="0.3">
      <c r="B9" s="209"/>
      <c r="C9" s="210"/>
      <c r="D9" s="211"/>
      <c r="E9" s="31" t="s">
        <v>26</v>
      </c>
      <c r="F9" s="209"/>
      <c r="G9" s="209"/>
      <c r="H9" s="212"/>
      <c r="I9" s="219"/>
      <c r="J9" s="30" t="s">
        <v>28</v>
      </c>
      <c r="K9" s="127"/>
      <c r="L9" s="127"/>
      <c r="M9" s="127"/>
      <c r="N9" s="127"/>
      <c r="O9" s="127"/>
      <c r="P9" s="127"/>
      <c r="Q9" s="127"/>
      <c r="R9" s="127"/>
      <c r="S9" s="127"/>
      <c r="T9" s="127"/>
      <c r="U9" s="127"/>
      <c r="V9" s="127"/>
      <c r="W9" s="127"/>
      <c r="X9" s="127"/>
      <c r="Y9" s="127"/>
      <c r="Z9" s="127"/>
      <c r="AA9" s="127"/>
      <c r="AB9" s="127"/>
      <c r="AC9" s="127"/>
      <c r="AD9" s="127"/>
      <c r="AE9" s="127"/>
      <c r="AF9" s="127"/>
      <c r="AG9" s="127"/>
      <c r="AH9" s="127"/>
      <c r="AI9" s="127"/>
      <c r="AJ9" s="127"/>
      <c r="AK9" s="127"/>
      <c r="AL9" s="127"/>
      <c r="AM9" s="127"/>
      <c r="AN9" s="127"/>
      <c r="AO9" s="127"/>
      <c r="AP9" s="127"/>
      <c r="AQ9" s="127"/>
      <c r="AR9" s="127"/>
      <c r="AS9" s="127"/>
      <c r="AT9" s="127"/>
      <c r="AU9" s="127"/>
      <c r="AV9" s="127"/>
      <c r="AW9" s="127"/>
      <c r="AX9" s="127"/>
    </row>
    <row r="10" spans="2:50" s="4" customFormat="1" ht="50.1" customHeight="1" x14ac:dyDescent="0.3">
      <c r="B10" s="27">
        <v>6</v>
      </c>
      <c r="C10" s="28" t="s">
        <v>29</v>
      </c>
      <c r="D10" s="29">
        <v>289004640</v>
      </c>
      <c r="E10" s="28" t="s">
        <v>30</v>
      </c>
      <c r="F10" s="27" t="s">
        <v>31</v>
      </c>
      <c r="G10" s="27" t="s">
        <v>28</v>
      </c>
      <c r="H10" s="63" t="s">
        <v>45</v>
      </c>
      <c r="I10" s="218" t="s">
        <v>221</v>
      </c>
      <c r="J10" s="30" t="s">
        <v>28</v>
      </c>
      <c r="K10" s="127"/>
      <c r="L10" s="127"/>
      <c r="M10" s="130" t="s">
        <v>96</v>
      </c>
      <c r="N10" s="130" t="s">
        <v>96</v>
      </c>
      <c r="O10" s="130" t="s">
        <v>96</v>
      </c>
      <c r="P10" s="130" t="s">
        <v>96</v>
      </c>
      <c r="Q10" s="130" t="s">
        <v>96</v>
      </c>
      <c r="R10" s="127"/>
      <c r="S10" s="127"/>
      <c r="T10" s="127"/>
      <c r="U10" s="127"/>
      <c r="V10" s="127"/>
      <c r="W10" s="127"/>
      <c r="X10" s="127"/>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row>
    <row r="11" spans="2:50" s="4" customFormat="1" ht="50.1" customHeight="1" x14ac:dyDescent="0.3">
      <c r="B11" s="209">
        <v>7</v>
      </c>
      <c r="C11" s="210" t="s">
        <v>32</v>
      </c>
      <c r="D11" s="211">
        <v>279003321</v>
      </c>
      <c r="E11" s="31" t="s">
        <v>33</v>
      </c>
      <c r="F11" s="209" t="s">
        <v>35</v>
      </c>
      <c r="G11" s="209" t="s">
        <v>28</v>
      </c>
      <c r="H11" s="214" t="s">
        <v>45</v>
      </c>
      <c r="I11" s="220"/>
      <c r="J11" s="30" t="s">
        <v>28</v>
      </c>
      <c r="K11" s="127"/>
      <c r="L11" s="127"/>
      <c r="M11" s="127"/>
      <c r="N11" s="127"/>
      <c r="O11" s="127"/>
      <c r="P11" s="127"/>
      <c r="Q11" s="130" t="s">
        <v>96</v>
      </c>
      <c r="R11" s="130" t="s">
        <v>96</v>
      </c>
      <c r="S11" s="127"/>
      <c r="T11" s="127"/>
      <c r="U11" s="127"/>
      <c r="V11" s="127"/>
      <c r="W11" s="127"/>
      <c r="X11" s="127"/>
      <c r="Y11" s="127"/>
      <c r="Z11" s="127"/>
      <c r="AA11" s="127"/>
      <c r="AB11" s="127"/>
      <c r="AC11" s="127"/>
      <c r="AD11" s="127"/>
      <c r="AE11" s="127"/>
      <c r="AF11" s="127"/>
      <c r="AG11" s="127"/>
      <c r="AH11" s="127"/>
      <c r="AI11" s="127"/>
      <c r="AJ11" s="127"/>
      <c r="AK11" s="127"/>
      <c r="AL11" s="127"/>
      <c r="AM11" s="127"/>
      <c r="AN11" s="127"/>
      <c r="AO11" s="127"/>
      <c r="AP11" s="127"/>
      <c r="AQ11" s="127"/>
      <c r="AR11" s="127"/>
      <c r="AS11" s="127"/>
      <c r="AT11" s="127"/>
      <c r="AU11" s="127"/>
      <c r="AV11" s="127"/>
      <c r="AW11" s="127"/>
      <c r="AX11" s="127"/>
    </row>
    <row r="12" spans="2:50" s="4" customFormat="1" ht="50.1" customHeight="1" x14ac:dyDescent="0.3">
      <c r="B12" s="209"/>
      <c r="C12" s="210"/>
      <c r="D12" s="211"/>
      <c r="E12" s="126" t="s">
        <v>34</v>
      </c>
      <c r="F12" s="209"/>
      <c r="G12" s="209"/>
      <c r="H12" s="216"/>
      <c r="I12" s="220"/>
      <c r="J12" s="30" t="s">
        <v>16</v>
      </c>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27"/>
      <c r="AH12" s="127"/>
      <c r="AI12" s="127"/>
      <c r="AJ12" s="127"/>
      <c r="AK12" s="127"/>
      <c r="AL12" s="127"/>
      <c r="AM12" s="127"/>
      <c r="AN12" s="127"/>
      <c r="AO12" s="127"/>
      <c r="AP12" s="127"/>
      <c r="AQ12" s="127"/>
      <c r="AR12" s="127"/>
      <c r="AS12" s="127"/>
      <c r="AT12" s="127"/>
      <c r="AU12" s="127"/>
      <c r="AV12" s="127"/>
      <c r="AW12" s="127"/>
      <c r="AX12" s="127"/>
    </row>
    <row r="13" spans="2:50" s="4" customFormat="1" ht="50.1" customHeight="1" x14ac:dyDescent="0.3">
      <c r="B13" s="115" t="s">
        <v>175</v>
      </c>
      <c r="C13" s="116" t="s">
        <v>188</v>
      </c>
      <c r="D13" s="117">
        <v>735002271</v>
      </c>
      <c r="E13" s="31" t="s">
        <v>176</v>
      </c>
      <c r="F13" s="115" t="s">
        <v>189</v>
      </c>
      <c r="G13" s="115" t="s">
        <v>16</v>
      </c>
      <c r="H13" s="215"/>
      <c r="I13" s="219"/>
      <c r="J13" s="30" t="s">
        <v>16</v>
      </c>
      <c r="K13" s="127"/>
      <c r="L13" s="127"/>
      <c r="M13" s="127"/>
      <c r="N13" s="127"/>
      <c r="O13" s="127"/>
      <c r="P13" s="127"/>
      <c r="Q13" s="127"/>
      <c r="R13" s="130" t="s">
        <v>96</v>
      </c>
      <c r="S13" s="130" t="s">
        <v>96</v>
      </c>
      <c r="T13" s="139" t="s">
        <v>341</v>
      </c>
      <c r="U13" s="127"/>
      <c r="V13" s="127"/>
      <c r="W13" s="127"/>
      <c r="X13" s="127"/>
      <c r="Y13" s="127"/>
      <c r="Z13" s="127"/>
      <c r="AA13" s="127"/>
      <c r="AB13" s="127"/>
      <c r="AC13" s="127"/>
      <c r="AD13" s="127"/>
      <c r="AE13" s="127"/>
      <c r="AF13" s="127"/>
      <c r="AG13" s="127"/>
      <c r="AH13" s="127"/>
      <c r="AI13" s="127"/>
      <c r="AJ13" s="127"/>
      <c r="AK13" s="127"/>
      <c r="AL13" s="127"/>
      <c r="AM13" s="127"/>
      <c r="AN13" s="127"/>
      <c r="AO13" s="127"/>
      <c r="AP13" s="127"/>
      <c r="AQ13" s="127"/>
      <c r="AR13" s="127"/>
      <c r="AS13" s="127"/>
      <c r="AT13" s="127"/>
      <c r="AU13" s="127"/>
      <c r="AV13" s="127"/>
      <c r="AW13" s="127"/>
      <c r="AX13" s="127"/>
    </row>
    <row r="14" spans="2:50" s="4" customFormat="1" ht="50.1" customHeight="1" x14ac:dyDescent="0.3">
      <c r="B14" s="27">
        <v>8</v>
      </c>
      <c r="C14" s="28" t="s">
        <v>36</v>
      </c>
      <c r="D14" s="27">
        <v>289010908</v>
      </c>
      <c r="E14" s="28" t="s">
        <v>37</v>
      </c>
      <c r="F14" s="209" t="s">
        <v>38</v>
      </c>
      <c r="G14" s="209" t="s">
        <v>28</v>
      </c>
      <c r="H14" s="212" t="s">
        <v>46</v>
      </c>
      <c r="I14" s="218" t="s">
        <v>222</v>
      </c>
      <c r="J14" s="30" t="s">
        <v>28</v>
      </c>
      <c r="K14" s="127"/>
      <c r="L14" s="127"/>
      <c r="M14" s="127"/>
      <c r="N14" s="127"/>
      <c r="O14" s="127"/>
      <c r="P14" s="127"/>
      <c r="Q14" s="127"/>
      <c r="R14" s="127"/>
      <c r="S14" s="127"/>
      <c r="T14" s="127"/>
      <c r="U14" s="127"/>
      <c r="V14" s="127"/>
      <c r="W14" s="127"/>
      <c r="X14" s="127"/>
      <c r="Y14" s="127"/>
      <c r="Z14" s="127"/>
      <c r="AA14" s="127"/>
      <c r="AB14" s="127"/>
      <c r="AC14" s="127"/>
      <c r="AD14" s="127"/>
      <c r="AE14" s="127"/>
      <c r="AF14" s="127"/>
      <c r="AG14" s="127"/>
      <c r="AH14" s="127"/>
      <c r="AI14" s="127"/>
      <c r="AJ14" s="127"/>
      <c r="AK14" s="127"/>
      <c r="AL14" s="127"/>
      <c r="AM14" s="127"/>
      <c r="AN14" s="127"/>
      <c r="AO14" s="127"/>
      <c r="AP14" s="127"/>
      <c r="AQ14" s="127"/>
      <c r="AR14" s="127"/>
      <c r="AS14" s="127"/>
      <c r="AT14" s="127"/>
      <c r="AU14" s="127"/>
      <c r="AV14" s="127"/>
      <c r="AW14" s="127"/>
      <c r="AX14" s="127"/>
    </row>
    <row r="15" spans="2:50" s="4" customFormat="1" ht="50.1" customHeight="1" x14ac:dyDescent="0.3">
      <c r="B15" s="27">
        <v>9</v>
      </c>
      <c r="C15" s="28" t="s">
        <v>47</v>
      </c>
      <c r="D15" s="27">
        <v>289010714</v>
      </c>
      <c r="E15" s="28" t="s">
        <v>48</v>
      </c>
      <c r="F15" s="209"/>
      <c r="G15" s="209"/>
      <c r="H15" s="212"/>
      <c r="I15" s="219"/>
      <c r="J15" s="30" t="s">
        <v>28</v>
      </c>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c r="AI15" s="127"/>
      <c r="AJ15" s="127"/>
      <c r="AK15" s="127"/>
      <c r="AL15" s="127"/>
      <c r="AM15" s="127"/>
      <c r="AN15" s="127"/>
      <c r="AO15" s="127"/>
      <c r="AP15" s="127"/>
      <c r="AQ15" s="127"/>
      <c r="AR15" s="127"/>
      <c r="AS15" s="127"/>
      <c r="AT15" s="127"/>
      <c r="AU15" s="127"/>
      <c r="AV15" s="127"/>
      <c r="AW15" s="127"/>
      <c r="AX15" s="127"/>
    </row>
    <row r="17" spans="11:50" s="161" customFormat="1" ht="31.5" customHeight="1" x14ac:dyDescent="0.25">
      <c r="K17" s="159"/>
      <c r="L17" s="159"/>
      <c r="M17" s="160" t="s">
        <v>312</v>
      </c>
      <c r="N17" s="159"/>
      <c r="O17" s="159"/>
      <c r="P17" s="159"/>
      <c r="Q17" s="159"/>
      <c r="R17" s="160" t="s">
        <v>313</v>
      </c>
      <c r="S17" s="159"/>
      <c r="T17" s="159"/>
      <c r="U17" s="159"/>
      <c r="V17" s="159"/>
      <c r="W17" s="160" t="s">
        <v>314</v>
      </c>
      <c r="X17" s="159"/>
      <c r="Y17" s="159"/>
      <c r="Z17" s="159"/>
      <c r="AA17" s="159"/>
      <c r="AB17" s="159"/>
      <c r="AC17" s="159"/>
      <c r="AD17" s="159"/>
      <c r="AE17" s="159"/>
      <c r="AF17" s="159"/>
      <c r="AG17" s="159"/>
      <c r="AH17" s="159"/>
      <c r="AI17" s="159"/>
      <c r="AJ17" s="159"/>
      <c r="AK17" s="159"/>
      <c r="AL17" s="159"/>
      <c r="AM17" s="159"/>
      <c r="AN17" s="159"/>
      <c r="AO17" s="159"/>
      <c r="AP17" s="159"/>
      <c r="AQ17" s="159"/>
      <c r="AR17" s="159"/>
      <c r="AS17" s="159"/>
      <c r="AT17" s="159"/>
      <c r="AU17" s="159"/>
      <c r="AV17" s="159"/>
      <c r="AW17" s="159"/>
      <c r="AX17" s="159"/>
    </row>
  </sheetData>
  <mergeCells count="28">
    <mergeCell ref="K2:Y2"/>
    <mergeCell ref="I14:I15"/>
    <mergeCell ref="I8:I9"/>
    <mergeCell ref="I4:I5"/>
    <mergeCell ref="I6:I7"/>
    <mergeCell ref="I10:I13"/>
    <mergeCell ref="F14:F15"/>
    <mergeCell ref="G14:G15"/>
    <mergeCell ref="H14:H15"/>
    <mergeCell ref="C3:E3"/>
    <mergeCell ref="F4:F5"/>
    <mergeCell ref="G4:G5"/>
    <mergeCell ref="F6:F7"/>
    <mergeCell ref="G6:G7"/>
    <mergeCell ref="H6:H7"/>
    <mergeCell ref="H8:H9"/>
    <mergeCell ref="H4:H5"/>
    <mergeCell ref="H11:H13"/>
    <mergeCell ref="B11:B12"/>
    <mergeCell ref="C11:C12"/>
    <mergeCell ref="D11:D12"/>
    <mergeCell ref="F11:F12"/>
    <mergeCell ref="G11:G12"/>
    <mergeCell ref="B8:B9"/>
    <mergeCell ref="C8:C9"/>
    <mergeCell ref="D8:D9"/>
    <mergeCell ref="F8:F9"/>
    <mergeCell ref="G8:G9"/>
  </mergeCells>
  <pageMargins left="0.25" right="0.25" top="0.35" bottom="0.25" header="0.25" footer="0.25"/>
  <pageSetup paperSize="8" scale="73" fitToHeight="0"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C5866-72AD-480A-A87D-AAE9C5A5E0DE}">
  <sheetPr>
    <pageSetUpPr fitToPage="1"/>
  </sheetPr>
  <dimension ref="B2:Y18"/>
  <sheetViews>
    <sheetView zoomScale="30" zoomScaleNormal="30" zoomScaleSheetLayoutView="20" workbookViewId="0">
      <selection activeCell="P15" sqref="P15"/>
    </sheetView>
  </sheetViews>
  <sheetFormatPr defaultRowHeight="15" x14ac:dyDescent="0.25"/>
  <cols>
    <col min="1" max="1" width="2.42578125" customWidth="1"/>
    <col min="2" max="2" width="12.5703125" customWidth="1"/>
    <col min="3" max="3" width="41.140625" hidden="1" customWidth="1"/>
    <col min="4" max="4" width="35.5703125" style="9" customWidth="1"/>
    <col min="5" max="5" width="93.28515625" customWidth="1"/>
    <col min="6" max="6" width="25.85546875" bestFit="1" customWidth="1"/>
    <col min="7" max="7" width="28.28515625" bestFit="1" customWidth="1"/>
    <col min="8" max="8" width="31.5703125" customWidth="1"/>
    <col min="9" max="22" width="20.7109375" customWidth="1"/>
    <col min="23" max="23" width="31.5703125" style="1" bestFit="1" customWidth="1"/>
    <col min="24" max="24" width="35.7109375" customWidth="1"/>
    <col min="25" max="25" width="63" style="1" customWidth="1"/>
  </cols>
  <sheetData>
    <row r="2" spans="2:25" s="10" customFormat="1" ht="92.25" x14ac:dyDescent="0.25">
      <c r="B2" s="23" t="s">
        <v>40</v>
      </c>
      <c r="C2" s="24"/>
      <c r="D2" s="44"/>
      <c r="E2" s="24"/>
      <c r="F2" s="24"/>
      <c r="G2" s="24"/>
      <c r="H2" s="24"/>
      <c r="I2" s="222" t="s">
        <v>59</v>
      </c>
      <c r="J2" s="222"/>
      <c r="K2" s="222"/>
      <c r="L2" s="222"/>
      <c r="M2" s="222"/>
      <c r="N2" s="222"/>
      <c r="O2" s="222"/>
      <c r="P2" s="222"/>
      <c r="Q2" s="222"/>
      <c r="R2" s="222"/>
      <c r="S2" s="222"/>
      <c r="T2" s="222"/>
      <c r="U2" s="222"/>
      <c r="V2" s="222"/>
      <c r="W2" s="46"/>
      <c r="X2" s="24"/>
      <c r="Y2" s="46"/>
    </row>
    <row r="3" spans="2:25" s="10" customFormat="1" ht="32.25" customHeight="1" x14ac:dyDescent="0.25">
      <c r="B3" s="23"/>
      <c r="C3" s="24"/>
      <c r="D3" s="44"/>
      <c r="E3" s="24"/>
      <c r="F3" s="24"/>
      <c r="G3" s="24"/>
      <c r="H3" s="24"/>
      <c r="I3" s="44"/>
      <c r="J3" s="44"/>
      <c r="K3" s="44"/>
      <c r="L3" s="44"/>
      <c r="M3" s="44"/>
      <c r="N3" s="44"/>
      <c r="O3" s="44"/>
      <c r="P3" s="44"/>
      <c r="Q3" s="44"/>
      <c r="R3" s="44"/>
      <c r="S3" s="44"/>
      <c r="T3" s="44"/>
      <c r="U3" s="44"/>
      <c r="V3" s="44"/>
      <c r="W3" s="46"/>
      <c r="X3" s="24"/>
      <c r="Y3" s="46"/>
    </row>
    <row r="4" spans="2:25" s="81" customFormat="1" ht="57" customHeight="1" x14ac:dyDescent="1.35">
      <c r="B4" s="80"/>
      <c r="D4" s="82"/>
      <c r="I4" s="223" t="s">
        <v>137</v>
      </c>
      <c r="J4" s="223"/>
      <c r="K4" s="223"/>
      <c r="L4" s="223"/>
      <c r="M4" s="223"/>
      <c r="N4" s="223"/>
      <c r="O4" s="223"/>
      <c r="P4" s="223"/>
      <c r="Q4" s="223"/>
      <c r="R4" s="223"/>
      <c r="S4" s="223"/>
      <c r="T4" s="223"/>
      <c r="U4" s="223"/>
      <c r="V4" s="223"/>
      <c r="W4" s="83"/>
      <c r="X4" s="84" t="s">
        <v>125</v>
      </c>
      <c r="Y4" s="83"/>
    </row>
    <row r="5" spans="2:25" s="51" customFormat="1" ht="89.25" customHeight="1" x14ac:dyDescent="0.25">
      <c r="B5" s="48" t="s">
        <v>4</v>
      </c>
      <c r="C5" s="224" t="s">
        <v>58</v>
      </c>
      <c r="D5" s="225"/>
      <c r="E5" s="226"/>
      <c r="F5" s="49" t="s">
        <v>103</v>
      </c>
      <c r="G5" s="49" t="s">
        <v>97</v>
      </c>
      <c r="H5" s="49" t="s">
        <v>99</v>
      </c>
      <c r="I5" s="50" t="s">
        <v>14</v>
      </c>
      <c r="J5" s="50" t="s">
        <v>21</v>
      </c>
      <c r="K5" s="50" t="s">
        <v>27</v>
      </c>
      <c r="L5" s="50" t="s">
        <v>31</v>
      </c>
      <c r="M5" s="50" t="s">
        <v>35</v>
      </c>
      <c r="N5" s="50" t="s">
        <v>38</v>
      </c>
      <c r="O5" s="50" t="s">
        <v>50</v>
      </c>
      <c r="P5" s="50" t="s">
        <v>51</v>
      </c>
      <c r="Q5" s="50" t="s">
        <v>52</v>
      </c>
      <c r="R5" s="50" t="s">
        <v>53</v>
      </c>
      <c r="S5" s="50" t="s">
        <v>54</v>
      </c>
      <c r="T5" s="50" t="s">
        <v>55</v>
      </c>
      <c r="U5" s="50" t="s">
        <v>56</v>
      </c>
      <c r="V5" s="50" t="s">
        <v>57</v>
      </c>
      <c r="W5" s="49" t="s">
        <v>98</v>
      </c>
      <c r="X5" s="49" t="s">
        <v>131</v>
      </c>
      <c r="Y5" s="78" t="s">
        <v>118</v>
      </c>
    </row>
    <row r="6" spans="2:25" s="33" customFormat="1" ht="99.95" customHeight="1" x14ac:dyDescent="0.55000000000000004">
      <c r="B6" s="53">
        <v>1</v>
      </c>
      <c r="C6" s="54" t="s">
        <v>12</v>
      </c>
      <c r="D6" s="55">
        <v>289010749</v>
      </c>
      <c r="E6" s="54" t="s">
        <v>13</v>
      </c>
      <c r="F6" s="229">
        <v>2</v>
      </c>
      <c r="G6" s="52">
        <v>44264</v>
      </c>
      <c r="H6" s="53" t="s">
        <v>100</v>
      </c>
      <c r="I6" s="93" t="s">
        <v>96</v>
      </c>
      <c r="J6" s="93" t="s">
        <v>96</v>
      </c>
      <c r="K6" s="93" t="s">
        <v>96</v>
      </c>
      <c r="L6" s="93" t="s">
        <v>96</v>
      </c>
      <c r="M6" s="93" t="s">
        <v>96</v>
      </c>
      <c r="N6" s="93" t="s">
        <v>96</v>
      </c>
      <c r="O6" s="93" t="s">
        <v>96</v>
      </c>
      <c r="P6" s="93" t="s">
        <v>96</v>
      </c>
      <c r="Q6" s="93" t="s">
        <v>96</v>
      </c>
      <c r="R6" s="93" t="s">
        <v>96</v>
      </c>
      <c r="S6" s="93" t="s">
        <v>96</v>
      </c>
      <c r="T6" s="93" t="s">
        <v>96</v>
      </c>
      <c r="U6" s="93" t="s">
        <v>96</v>
      </c>
      <c r="V6" s="93" t="s">
        <v>96</v>
      </c>
      <c r="W6" s="52">
        <v>44264</v>
      </c>
      <c r="X6" s="227">
        <f>2.5+3</f>
        <v>5.5</v>
      </c>
      <c r="Y6" s="52" t="s">
        <v>16</v>
      </c>
    </row>
    <row r="7" spans="2:25" s="33" customFormat="1" ht="99.95" customHeight="1" x14ac:dyDescent="0.55000000000000004">
      <c r="B7" s="53">
        <v>2</v>
      </c>
      <c r="C7" s="54" t="s">
        <v>17</v>
      </c>
      <c r="D7" s="56">
        <v>289010183</v>
      </c>
      <c r="E7" s="54" t="s">
        <v>18</v>
      </c>
      <c r="F7" s="230"/>
      <c r="G7" s="52">
        <v>44265</v>
      </c>
      <c r="H7" s="53" t="s">
        <v>100</v>
      </c>
      <c r="I7" s="93" t="s">
        <v>96</v>
      </c>
      <c r="J7" s="93" t="s">
        <v>96</v>
      </c>
      <c r="K7" s="93" t="s">
        <v>96</v>
      </c>
      <c r="L7" s="93" t="s">
        <v>96</v>
      </c>
      <c r="M7" s="93" t="s">
        <v>96</v>
      </c>
      <c r="N7" s="93" t="s">
        <v>96</v>
      </c>
      <c r="O7" s="93" t="s">
        <v>96</v>
      </c>
      <c r="P7" s="93" t="s">
        <v>96</v>
      </c>
      <c r="Q7" s="93" t="s">
        <v>96</v>
      </c>
      <c r="R7" s="93" t="s">
        <v>96</v>
      </c>
      <c r="S7" s="93" t="s">
        <v>96</v>
      </c>
      <c r="T7" s="93" t="s">
        <v>96</v>
      </c>
      <c r="U7" s="93" t="s">
        <v>96</v>
      </c>
      <c r="V7" s="93" t="s">
        <v>96</v>
      </c>
      <c r="W7" s="52">
        <v>44265</v>
      </c>
      <c r="X7" s="228"/>
      <c r="Y7" s="52" t="s">
        <v>16</v>
      </c>
    </row>
    <row r="8" spans="2:25" s="33" customFormat="1" ht="99.95" customHeight="1" x14ac:dyDescent="0.55000000000000004">
      <c r="B8" s="53">
        <v>3</v>
      </c>
      <c r="C8" s="54" t="s">
        <v>19</v>
      </c>
      <c r="D8" s="55">
        <v>279001950</v>
      </c>
      <c r="E8" s="54" t="s">
        <v>20</v>
      </c>
      <c r="F8" s="229">
        <v>1</v>
      </c>
      <c r="G8" s="52">
        <v>44263</v>
      </c>
      <c r="H8" s="53" t="s">
        <v>74</v>
      </c>
      <c r="I8" s="93" t="s">
        <v>96</v>
      </c>
      <c r="J8" s="93" t="s">
        <v>96</v>
      </c>
      <c r="K8" s="93" t="s">
        <v>96</v>
      </c>
      <c r="L8" s="93" t="s">
        <v>96</v>
      </c>
      <c r="M8" s="93" t="s">
        <v>96</v>
      </c>
      <c r="N8" s="93" t="s">
        <v>96</v>
      </c>
      <c r="O8" s="93" t="s">
        <v>96</v>
      </c>
      <c r="P8" s="93" t="s">
        <v>96</v>
      </c>
      <c r="Q8" s="93" t="s">
        <v>96</v>
      </c>
      <c r="R8" s="93" t="s">
        <v>96</v>
      </c>
      <c r="S8" s="93" t="s">
        <v>96</v>
      </c>
      <c r="T8" s="93" t="s">
        <v>96</v>
      </c>
      <c r="U8" s="93" t="s">
        <v>96</v>
      </c>
      <c r="V8" s="93" t="s">
        <v>96</v>
      </c>
      <c r="W8" s="52">
        <v>44264</v>
      </c>
      <c r="X8" s="227">
        <f>6.5+4</f>
        <v>10.5</v>
      </c>
      <c r="Y8" s="52" t="s">
        <v>16</v>
      </c>
    </row>
    <row r="9" spans="2:25" s="33" customFormat="1" ht="99.95" customHeight="1" x14ac:dyDescent="0.55000000000000004">
      <c r="B9" s="53">
        <v>4</v>
      </c>
      <c r="C9" s="54" t="s">
        <v>22</v>
      </c>
      <c r="D9" s="56">
        <v>279001991</v>
      </c>
      <c r="E9" s="54" t="s">
        <v>23</v>
      </c>
      <c r="F9" s="230"/>
      <c r="G9" s="52">
        <v>44263</v>
      </c>
      <c r="H9" s="53" t="s">
        <v>74</v>
      </c>
      <c r="I9" s="93" t="s">
        <v>96</v>
      </c>
      <c r="J9" s="93" t="s">
        <v>96</v>
      </c>
      <c r="K9" s="93" t="s">
        <v>96</v>
      </c>
      <c r="L9" s="93" t="s">
        <v>96</v>
      </c>
      <c r="M9" s="93" t="s">
        <v>96</v>
      </c>
      <c r="N9" s="93" t="s">
        <v>96</v>
      </c>
      <c r="O9" s="93" t="s">
        <v>96</v>
      </c>
      <c r="P9" s="93" t="s">
        <v>96</v>
      </c>
      <c r="Q9" s="93" t="s">
        <v>96</v>
      </c>
      <c r="R9" s="93" t="s">
        <v>96</v>
      </c>
      <c r="S9" s="93" t="s">
        <v>96</v>
      </c>
      <c r="T9" s="93" t="s">
        <v>96</v>
      </c>
      <c r="U9" s="93" t="s">
        <v>96</v>
      </c>
      <c r="V9" s="93" t="s">
        <v>96</v>
      </c>
      <c r="W9" s="52">
        <v>44264</v>
      </c>
      <c r="X9" s="228"/>
      <c r="Y9" s="208" t="s">
        <v>366</v>
      </c>
    </row>
    <row r="10" spans="2:25" s="33" customFormat="1" ht="99.95" customHeight="1" x14ac:dyDescent="0.55000000000000004">
      <c r="B10" s="53">
        <v>5</v>
      </c>
      <c r="C10" s="54" t="s">
        <v>24</v>
      </c>
      <c r="D10" s="56">
        <v>279003341</v>
      </c>
      <c r="E10" s="57" t="s">
        <v>49</v>
      </c>
      <c r="F10" s="109"/>
      <c r="G10" s="132"/>
      <c r="H10" s="58"/>
      <c r="I10" s="94"/>
      <c r="J10" s="94"/>
      <c r="K10" s="94"/>
      <c r="L10" s="94"/>
      <c r="M10" s="94"/>
      <c r="N10" s="94"/>
      <c r="O10" s="94"/>
      <c r="P10" s="47"/>
      <c r="Q10" s="47"/>
      <c r="R10" s="94"/>
      <c r="S10" s="94"/>
      <c r="T10" s="95"/>
      <c r="U10" s="95"/>
      <c r="V10" s="95"/>
      <c r="W10" s="34"/>
      <c r="X10" s="75"/>
      <c r="Y10" s="34"/>
    </row>
    <row r="11" spans="2:25" s="33" customFormat="1" ht="99.95" customHeight="1" x14ac:dyDescent="0.55000000000000004">
      <c r="B11" s="53">
        <v>6</v>
      </c>
      <c r="C11" s="54" t="s">
        <v>29</v>
      </c>
      <c r="D11" s="56">
        <v>289004640</v>
      </c>
      <c r="E11" s="54" t="s">
        <v>30</v>
      </c>
      <c r="F11" s="87">
        <v>3</v>
      </c>
      <c r="G11" s="52">
        <v>44265</v>
      </c>
      <c r="H11" s="53" t="s">
        <v>74</v>
      </c>
      <c r="I11" s="87" t="s">
        <v>96</v>
      </c>
      <c r="J11" s="87" t="s">
        <v>96</v>
      </c>
      <c r="K11" s="87" t="s">
        <v>96</v>
      </c>
      <c r="L11" s="87" t="s">
        <v>96</v>
      </c>
      <c r="M11" s="87" t="s">
        <v>96</v>
      </c>
      <c r="N11" s="87" t="s">
        <v>96</v>
      </c>
      <c r="O11" s="87" t="s">
        <v>96</v>
      </c>
      <c r="P11" s="87" t="s">
        <v>96</v>
      </c>
      <c r="Q11" s="87" t="s">
        <v>96</v>
      </c>
      <c r="R11" s="109" t="s">
        <v>96</v>
      </c>
      <c r="S11" s="109" t="s">
        <v>96</v>
      </c>
      <c r="T11" s="109" t="s">
        <v>96</v>
      </c>
      <c r="U11" s="111" t="s">
        <v>96</v>
      </c>
      <c r="V11" s="95" t="s">
        <v>96</v>
      </c>
      <c r="W11" s="112">
        <v>44271</v>
      </c>
      <c r="X11" s="76">
        <f>2.5+6.5+6.5+6.5+1.5</f>
        <v>23.5</v>
      </c>
      <c r="Y11" s="32" t="s">
        <v>165</v>
      </c>
    </row>
    <row r="12" spans="2:25" s="33" customFormat="1" ht="99.95" customHeight="1" x14ac:dyDescent="0.55000000000000004">
      <c r="B12" s="53">
        <v>7</v>
      </c>
      <c r="C12" s="54" t="s">
        <v>32</v>
      </c>
      <c r="D12" s="56">
        <v>279003321</v>
      </c>
      <c r="E12" s="57" t="s">
        <v>169</v>
      </c>
      <c r="F12" s="109">
        <v>4</v>
      </c>
      <c r="G12" s="133">
        <v>44271</v>
      </c>
      <c r="H12" s="53" t="s">
        <v>74</v>
      </c>
      <c r="I12" s="87" t="s">
        <v>96</v>
      </c>
      <c r="J12" s="87" t="s">
        <v>96</v>
      </c>
      <c r="K12" s="87" t="s">
        <v>96</v>
      </c>
      <c r="L12" s="87" t="s">
        <v>96</v>
      </c>
      <c r="M12" s="109" t="s">
        <v>96</v>
      </c>
      <c r="N12" s="109" t="s">
        <v>96</v>
      </c>
      <c r="O12" s="109" t="s">
        <v>96</v>
      </c>
      <c r="P12" s="109" t="s">
        <v>96</v>
      </c>
      <c r="Q12" s="109" t="s">
        <v>96</v>
      </c>
      <c r="R12" s="109" t="s">
        <v>96</v>
      </c>
      <c r="S12" s="109" t="s">
        <v>96</v>
      </c>
      <c r="T12" s="109" t="s">
        <v>96</v>
      </c>
      <c r="U12" s="109" t="s">
        <v>96</v>
      </c>
      <c r="V12" s="109" t="s">
        <v>96</v>
      </c>
      <c r="W12" s="132">
        <v>44272</v>
      </c>
      <c r="X12" s="124">
        <f>5+2.5</f>
        <v>7.5</v>
      </c>
      <c r="Y12" s="208" t="s">
        <v>366</v>
      </c>
    </row>
    <row r="13" spans="2:25" s="33" customFormat="1" ht="99.95" customHeight="1" x14ac:dyDescent="0.55000000000000004">
      <c r="B13" s="53" t="s">
        <v>175</v>
      </c>
      <c r="C13" s="54"/>
      <c r="D13" s="56">
        <v>735002271</v>
      </c>
      <c r="E13" s="57" t="s">
        <v>300</v>
      </c>
      <c r="F13" s="109">
        <v>5</v>
      </c>
      <c r="G13" s="133">
        <v>44272</v>
      </c>
      <c r="H13" s="53" t="s">
        <v>74</v>
      </c>
      <c r="I13" s="87" t="s">
        <v>96</v>
      </c>
      <c r="J13" s="87" t="s">
        <v>96</v>
      </c>
      <c r="K13" s="87" t="s">
        <v>96</v>
      </c>
      <c r="L13" s="87" t="s">
        <v>96</v>
      </c>
      <c r="M13" s="109" t="s">
        <v>96</v>
      </c>
      <c r="N13" s="109" t="s">
        <v>96</v>
      </c>
      <c r="O13" s="109" t="s">
        <v>96</v>
      </c>
      <c r="P13" s="109" t="s">
        <v>96</v>
      </c>
      <c r="Q13" s="109" t="s">
        <v>96</v>
      </c>
      <c r="R13" s="109" t="s">
        <v>96</v>
      </c>
      <c r="S13" s="109" t="s">
        <v>96</v>
      </c>
      <c r="T13" s="109" t="s">
        <v>96</v>
      </c>
      <c r="U13" s="109"/>
      <c r="V13" s="109"/>
      <c r="W13" s="132"/>
      <c r="X13" s="124">
        <f>4+6.5</f>
        <v>10.5</v>
      </c>
      <c r="Y13" s="52"/>
    </row>
    <row r="14" spans="2:25" s="33" customFormat="1" ht="99.95" customHeight="1" x14ac:dyDescent="0.55000000000000004">
      <c r="B14" s="53">
        <v>8</v>
      </c>
      <c r="C14" s="54" t="s">
        <v>36</v>
      </c>
      <c r="D14" s="55">
        <v>289010908</v>
      </c>
      <c r="E14" s="54" t="s">
        <v>37</v>
      </c>
      <c r="F14" s="92"/>
      <c r="G14" s="52"/>
      <c r="H14" s="53"/>
      <c r="I14" s="32"/>
      <c r="J14" s="32"/>
      <c r="K14" s="32"/>
      <c r="L14" s="32"/>
      <c r="M14" s="32"/>
      <c r="N14" s="32"/>
      <c r="O14" s="32"/>
      <c r="P14" s="32"/>
      <c r="Q14" s="32"/>
      <c r="R14" s="34"/>
      <c r="S14" s="34"/>
      <c r="T14" s="35"/>
      <c r="U14" s="35"/>
      <c r="V14" s="35"/>
      <c r="W14" s="52"/>
      <c r="X14" s="77"/>
      <c r="Y14" s="52"/>
    </row>
    <row r="15" spans="2:25" s="33" customFormat="1" ht="99.95" customHeight="1" x14ac:dyDescent="0.55000000000000004">
      <c r="B15" s="53">
        <v>9</v>
      </c>
      <c r="C15" s="54" t="s">
        <v>47</v>
      </c>
      <c r="D15" s="55">
        <v>289010714</v>
      </c>
      <c r="E15" s="54" t="s">
        <v>48</v>
      </c>
      <c r="F15" s="92"/>
      <c r="G15" s="52"/>
      <c r="H15" s="53"/>
      <c r="I15" s="32"/>
      <c r="J15" s="32"/>
      <c r="K15" s="32"/>
      <c r="L15" s="32"/>
      <c r="M15" s="32"/>
      <c r="N15" s="32"/>
      <c r="O15" s="32"/>
      <c r="P15" s="32"/>
      <c r="Q15" s="32"/>
      <c r="R15" s="34"/>
      <c r="S15" s="34"/>
      <c r="T15" s="35"/>
      <c r="U15" s="35"/>
      <c r="V15" s="35"/>
      <c r="W15" s="52"/>
      <c r="X15" s="77"/>
      <c r="Y15" s="52"/>
    </row>
    <row r="16" spans="2:25" ht="6" customHeight="1" x14ac:dyDescent="0.25"/>
    <row r="17" spans="8:25" ht="99.75" customHeight="1" x14ac:dyDescent="0.25">
      <c r="H17" s="96" t="s">
        <v>101</v>
      </c>
      <c r="K17" s="96" t="s">
        <v>102</v>
      </c>
      <c r="S17" s="231" t="s">
        <v>104</v>
      </c>
      <c r="T17" s="231"/>
      <c r="U17" s="231"/>
      <c r="V17" s="231"/>
      <c r="W17" s="231"/>
      <c r="X17" s="59">
        <f>SUM(X6:X15)</f>
        <v>57.5</v>
      </c>
      <c r="Y17"/>
    </row>
    <row r="18" spans="8:25" ht="110.25" customHeight="1" x14ac:dyDescent="0.25">
      <c r="S18" s="221"/>
      <c r="T18" s="221"/>
      <c r="U18" s="221"/>
      <c r="V18" s="221"/>
      <c r="W18" s="221"/>
      <c r="Y18"/>
    </row>
  </sheetData>
  <sheetProtection formatCells="0" formatColumns="0" formatRows="0" insertColumns="0" insertRows="0" insertHyperlinks="0" deleteColumns="0" deleteRows="0" sort="0" autoFilter="0" pivotTables="0"/>
  <mergeCells count="9">
    <mergeCell ref="S18:W18"/>
    <mergeCell ref="I2:V2"/>
    <mergeCell ref="I4:V4"/>
    <mergeCell ref="C5:E5"/>
    <mergeCell ref="X8:X9"/>
    <mergeCell ref="X6:X7"/>
    <mergeCell ref="F8:F9"/>
    <mergeCell ref="F6:F7"/>
    <mergeCell ref="S17:W17"/>
  </mergeCells>
  <pageMargins left="0.5" right="0.25" top="0.85" bottom="0.25" header="0.25" footer="0.25"/>
  <pageSetup paperSize="8" scale="34" fitToHeight="0"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5E4AA-7D0F-4A40-A88E-12E90DCE8F6C}">
  <dimension ref="B14:M40"/>
  <sheetViews>
    <sheetView showGridLines="0" workbookViewId="0">
      <selection activeCell="P17" sqref="P17"/>
    </sheetView>
  </sheetViews>
  <sheetFormatPr defaultRowHeight="15" x14ac:dyDescent="0.25"/>
  <cols>
    <col min="1" max="1" width="3.28515625" customWidth="1"/>
    <col min="2" max="2" width="29.42578125" customWidth="1"/>
    <col min="3" max="3" width="10.85546875" customWidth="1"/>
    <col min="4" max="4" width="9.85546875" customWidth="1"/>
    <col min="5" max="5" width="14.42578125" customWidth="1"/>
    <col min="6" max="6" width="10.85546875" customWidth="1"/>
    <col min="7" max="7" width="11.7109375" style="1" customWidth="1"/>
    <col min="8" max="8" width="12.7109375" customWidth="1"/>
  </cols>
  <sheetData>
    <row r="14" spans="13:13" x14ac:dyDescent="0.25">
      <c r="M14" s="38"/>
    </row>
    <row r="22" spans="2:8" ht="27" customHeight="1" x14ac:dyDescent="0.25"/>
    <row r="23" spans="2:8" ht="15.75" customHeight="1" x14ac:dyDescent="0.25"/>
    <row r="24" spans="2:8" ht="18.75" customHeight="1" x14ac:dyDescent="0.25"/>
    <row r="27" spans="2:8" s="38" customFormat="1" ht="23.25" x14ac:dyDescent="0.25">
      <c r="B27" s="62" t="s">
        <v>155</v>
      </c>
      <c r="C27" s="1"/>
      <c r="D27" s="1"/>
      <c r="E27" s="1"/>
      <c r="F27" s="1"/>
      <c r="G27" s="1"/>
    </row>
    <row r="28" spans="2:8" ht="5.25" customHeight="1" x14ac:dyDescent="0.25">
      <c r="B28" s="60"/>
      <c r="C28" s="1"/>
      <c r="D28" s="1"/>
      <c r="E28" s="1"/>
      <c r="F28" s="1"/>
    </row>
    <row r="29" spans="2:8" s="146" customFormat="1" ht="22.5" customHeight="1" x14ac:dyDescent="0.25">
      <c r="B29" s="113" t="s">
        <v>108</v>
      </c>
      <c r="C29" s="113" t="s">
        <v>63</v>
      </c>
      <c r="D29" s="113" t="s">
        <v>64</v>
      </c>
      <c r="E29" s="113" t="s">
        <v>66</v>
      </c>
      <c r="F29" s="113" t="s">
        <v>65</v>
      </c>
      <c r="G29" s="114" t="s">
        <v>110</v>
      </c>
    </row>
    <row r="30" spans="2:8" s="103" customFormat="1" ht="20.100000000000001" customHeight="1" x14ac:dyDescent="0.25">
      <c r="B30" s="102">
        <v>279001950</v>
      </c>
      <c r="C30" s="122">
        <v>4</v>
      </c>
      <c r="D30" s="122">
        <v>2</v>
      </c>
      <c r="E30" s="122">
        <v>4</v>
      </c>
      <c r="F30" s="122">
        <v>4</v>
      </c>
      <c r="G30" s="122">
        <f>SUM(C30:F30)</f>
        <v>14</v>
      </c>
      <c r="H30" s="123"/>
    </row>
    <row r="31" spans="2:8" s="103" customFormat="1" ht="20.100000000000001" customHeight="1" x14ac:dyDescent="0.25">
      <c r="B31" s="102">
        <v>279001991</v>
      </c>
      <c r="C31" s="122">
        <v>4</v>
      </c>
      <c r="D31" s="122">
        <v>2</v>
      </c>
      <c r="E31" s="122">
        <v>4</v>
      </c>
      <c r="F31" s="122">
        <v>4</v>
      </c>
      <c r="G31" s="122">
        <f>SUM(C31:F31)</f>
        <v>14</v>
      </c>
    </row>
    <row r="32" spans="2:8" s="103" customFormat="1" ht="20.100000000000001" customHeight="1" x14ac:dyDescent="0.25">
      <c r="B32" s="102">
        <v>289010749</v>
      </c>
      <c r="C32" s="122">
        <v>4</v>
      </c>
      <c r="D32" s="122">
        <v>2</v>
      </c>
      <c r="E32" s="122">
        <v>4</v>
      </c>
      <c r="F32" s="122">
        <v>4</v>
      </c>
      <c r="G32" s="122">
        <f>SUM(C32:F32)</f>
        <v>14</v>
      </c>
    </row>
    <row r="33" spans="2:7" s="103" customFormat="1" ht="20.100000000000001" customHeight="1" x14ac:dyDescent="0.25">
      <c r="B33" s="102">
        <v>289010183</v>
      </c>
      <c r="C33" s="122">
        <v>4</v>
      </c>
      <c r="D33" s="122">
        <v>2</v>
      </c>
      <c r="E33" s="122">
        <v>4</v>
      </c>
      <c r="F33" s="122">
        <v>4</v>
      </c>
      <c r="G33" s="122">
        <f>SUM(C33:F33)</f>
        <v>14</v>
      </c>
    </row>
    <row r="34" spans="2:7" s="103" customFormat="1" ht="20.100000000000001" customHeight="1" x14ac:dyDescent="0.25">
      <c r="B34" s="104" t="s">
        <v>150</v>
      </c>
      <c r="C34" s="122">
        <v>1</v>
      </c>
      <c r="D34" s="122">
        <v>1</v>
      </c>
      <c r="E34" s="122">
        <v>1</v>
      </c>
      <c r="F34" s="122">
        <v>1</v>
      </c>
      <c r="G34" s="122">
        <f>SUM(C34:F34)</f>
        <v>4</v>
      </c>
    </row>
    <row r="35" spans="2:7" s="103" customFormat="1" ht="20.100000000000001" customHeight="1" x14ac:dyDescent="0.25">
      <c r="B35" s="104" t="s">
        <v>151</v>
      </c>
      <c r="C35" s="122">
        <v>1</v>
      </c>
      <c r="D35" s="122">
        <v>1</v>
      </c>
      <c r="E35" s="122">
        <v>1</v>
      </c>
      <c r="F35" s="122">
        <v>1</v>
      </c>
      <c r="G35" s="122">
        <f t="shared" ref="G35:G38" si="0">SUM(C35:F35)</f>
        <v>4</v>
      </c>
    </row>
    <row r="36" spans="2:7" s="103" customFormat="1" ht="20.100000000000001" customHeight="1" x14ac:dyDescent="0.25">
      <c r="B36" s="104" t="s">
        <v>152</v>
      </c>
      <c r="C36" s="122">
        <v>2</v>
      </c>
      <c r="D36" s="122">
        <v>0</v>
      </c>
      <c r="E36" s="122">
        <v>1</v>
      </c>
      <c r="F36" s="122">
        <v>1</v>
      </c>
      <c r="G36" s="122">
        <f t="shared" si="0"/>
        <v>4</v>
      </c>
    </row>
    <row r="37" spans="2:7" s="103" customFormat="1" ht="20.100000000000001" customHeight="1" x14ac:dyDescent="0.25">
      <c r="B37" s="104" t="s">
        <v>153</v>
      </c>
      <c r="C37" s="122">
        <v>3</v>
      </c>
      <c r="D37" s="122">
        <v>1</v>
      </c>
      <c r="E37" s="122">
        <v>2</v>
      </c>
      <c r="F37" s="122">
        <v>2</v>
      </c>
      <c r="G37" s="122">
        <f t="shared" si="0"/>
        <v>8</v>
      </c>
    </row>
    <row r="38" spans="2:7" s="103" customFormat="1" ht="20.100000000000001" customHeight="1" x14ac:dyDescent="0.25">
      <c r="B38" s="104" t="s">
        <v>161</v>
      </c>
      <c r="C38" s="122">
        <v>1</v>
      </c>
      <c r="D38" s="122">
        <v>1</v>
      </c>
      <c r="E38" s="122">
        <v>2</v>
      </c>
      <c r="F38" s="122">
        <v>2</v>
      </c>
      <c r="G38" s="122">
        <f t="shared" si="0"/>
        <v>6</v>
      </c>
    </row>
    <row r="39" spans="2:7" s="103" customFormat="1" ht="20.100000000000001" customHeight="1" x14ac:dyDescent="0.25">
      <c r="B39" s="104">
        <v>279003321</v>
      </c>
      <c r="C39" s="122">
        <v>4</v>
      </c>
      <c r="D39" s="122">
        <v>2</v>
      </c>
      <c r="E39" s="122">
        <v>4</v>
      </c>
      <c r="F39" s="122">
        <v>4</v>
      </c>
      <c r="G39" s="122">
        <f>SUM(C39:F39)</f>
        <v>14</v>
      </c>
    </row>
    <row r="40" spans="2:7" s="103" customFormat="1" ht="20.100000000000001" customHeight="1" x14ac:dyDescent="0.25">
      <c r="B40" s="104" t="s">
        <v>319</v>
      </c>
      <c r="C40" s="122">
        <v>3</v>
      </c>
      <c r="D40" s="122">
        <v>4</v>
      </c>
      <c r="E40" s="122">
        <v>4</v>
      </c>
      <c r="F40" s="122">
        <v>4</v>
      </c>
      <c r="G40" s="122">
        <f>SUM(C40:F40)</f>
        <v>15</v>
      </c>
    </row>
  </sheetData>
  <sheetProtection formatCells="0" formatColumns="0" formatRows="0" insertColumns="0" insertRows="0" insertHyperlinks="0" deleteColumns="0" deleteRows="0" sort="0" autoFilter="0" pivotTables="0"/>
  <pageMargins left="0.7" right="0.7" top="0.75" bottom="0.75" header="0.3" footer="0.3"/>
  <pageSetup paperSize="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EF7A4-3D5C-49A7-921F-22F6D684C95A}">
  <sheetPr>
    <tabColor rgb="FF7030A0"/>
  </sheetPr>
  <dimension ref="B2:I23"/>
  <sheetViews>
    <sheetView zoomScale="80" zoomScaleNormal="80" workbookViewId="0">
      <selection activeCell="E9" sqref="E9"/>
    </sheetView>
  </sheetViews>
  <sheetFormatPr defaultRowHeight="15" x14ac:dyDescent="0.25"/>
  <cols>
    <col min="1" max="1" width="2.85546875" customWidth="1"/>
    <col min="2" max="2" width="8.140625" style="1" customWidth="1"/>
    <col min="3" max="3" width="27.140625" style="38" customWidth="1"/>
    <col min="4" max="4" width="63.7109375" customWidth="1"/>
    <col min="5" max="5" width="39.7109375" style="85" customWidth="1"/>
    <col min="6" max="6" width="15.85546875" style="1" customWidth="1"/>
    <col min="7" max="7" width="14.28515625" customWidth="1"/>
    <col min="8" max="8" width="24.85546875" style="1" customWidth="1"/>
    <col min="9" max="9" width="63" customWidth="1"/>
  </cols>
  <sheetData>
    <row r="2" spans="2:9" ht="21.95" customHeight="1" x14ac:dyDescent="0.25">
      <c r="B2" s="156" t="s">
        <v>5</v>
      </c>
      <c r="C2" s="157"/>
      <c r="E2"/>
      <c r="F2" s="232" t="s">
        <v>305</v>
      </c>
      <c r="G2" s="232"/>
      <c r="H2" s="194">
        <f>COUNTIF(H7:H21,"Open")</f>
        <v>9</v>
      </c>
    </row>
    <row r="3" spans="2:9" ht="21.95" customHeight="1" x14ac:dyDescent="0.25">
      <c r="B3" s="156" t="s">
        <v>6</v>
      </c>
      <c r="C3" s="157"/>
      <c r="E3"/>
      <c r="F3" s="232" t="s">
        <v>306</v>
      </c>
      <c r="G3" s="232"/>
      <c r="H3" s="194">
        <f>COUNTIF(H7:H21,"Closed")</f>
        <v>5</v>
      </c>
    </row>
    <row r="4" spans="2:9" ht="21.95" customHeight="1" x14ac:dyDescent="0.25">
      <c r="B4" s="156" t="s">
        <v>307</v>
      </c>
      <c r="C4" s="158"/>
      <c r="E4"/>
      <c r="F4" s="232" t="s">
        <v>263</v>
      </c>
      <c r="G4" s="232"/>
      <c r="H4" s="194">
        <f>COUNTIF(H7:H21,"To be discussed")</f>
        <v>1</v>
      </c>
    </row>
    <row r="6" spans="2:9" s="100" customFormat="1" ht="26.25" customHeight="1" x14ac:dyDescent="0.25">
      <c r="B6" s="98" t="s">
        <v>4</v>
      </c>
      <c r="C6" s="98" t="s">
        <v>76</v>
      </c>
      <c r="D6" s="99" t="s">
        <v>0</v>
      </c>
      <c r="E6" s="99" t="s">
        <v>8</v>
      </c>
      <c r="F6" s="99" t="s">
        <v>1</v>
      </c>
      <c r="G6" s="99" t="s">
        <v>2</v>
      </c>
      <c r="H6" s="99" t="s">
        <v>3</v>
      </c>
      <c r="I6" s="99" t="s">
        <v>118</v>
      </c>
    </row>
    <row r="7" spans="2:9" s="86" customFormat="1" ht="141.75" customHeight="1" x14ac:dyDescent="0.25">
      <c r="B7" s="88">
        <v>1</v>
      </c>
      <c r="C7" s="89" t="s">
        <v>79</v>
      </c>
      <c r="D7" s="36" t="s">
        <v>138</v>
      </c>
      <c r="E7" s="36" t="s">
        <v>80</v>
      </c>
      <c r="F7" s="88" t="s">
        <v>81</v>
      </c>
      <c r="G7" s="90"/>
      <c r="H7" s="141" t="s">
        <v>119</v>
      </c>
      <c r="I7" s="88"/>
    </row>
    <row r="8" spans="2:9" s="86" customFormat="1" ht="114" customHeight="1" x14ac:dyDescent="0.25">
      <c r="B8" s="88">
        <v>2</v>
      </c>
      <c r="C8" s="89" t="s">
        <v>82</v>
      </c>
      <c r="D8" s="39" t="s">
        <v>83</v>
      </c>
      <c r="E8" s="101" t="s">
        <v>148</v>
      </c>
      <c r="F8" s="88" t="s">
        <v>81</v>
      </c>
      <c r="G8" s="90"/>
      <c r="H8" s="141" t="s">
        <v>141</v>
      </c>
      <c r="I8" s="91"/>
    </row>
    <row r="9" spans="2:9" s="86" customFormat="1" ht="161.25" customHeight="1" x14ac:dyDescent="0.25">
      <c r="B9" s="88">
        <v>3</v>
      </c>
      <c r="C9" s="89" t="s">
        <v>114</v>
      </c>
      <c r="D9" s="39" t="s">
        <v>139</v>
      </c>
      <c r="E9" s="39" t="s">
        <v>140</v>
      </c>
      <c r="F9" s="88" t="s">
        <v>146</v>
      </c>
      <c r="G9" s="90"/>
      <c r="H9" s="141" t="s">
        <v>119</v>
      </c>
      <c r="I9" s="152" t="s">
        <v>348</v>
      </c>
    </row>
    <row r="10" spans="2:9" s="86" customFormat="1" ht="38.25" customHeight="1" x14ac:dyDescent="0.25">
      <c r="B10" s="88">
        <v>4</v>
      </c>
      <c r="C10" s="89" t="s">
        <v>85</v>
      </c>
      <c r="D10" s="39" t="s">
        <v>84</v>
      </c>
      <c r="E10" s="39" t="s">
        <v>145</v>
      </c>
      <c r="F10" s="88" t="s">
        <v>146</v>
      </c>
      <c r="G10" s="91"/>
      <c r="H10" s="141" t="s">
        <v>141</v>
      </c>
      <c r="I10" s="91"/>
    </row>
    <row r="11" spans="2:9" s="86" customFormat="1" ht="45" x14ac:dyDescent="0.25">
      <c r="B11" s="88">
        <v>5</v>
      </c>
      <c r="C11" s="91" t="s">
        <v>87</v>
      </c>
      <c r="D11" s="39" t="s">
        <v>86</v>
      </c>
      <c r="E11" s="36" t="s">
        <v>88</v>
      </c>
      <c r="F11" s="88" t="s">
        <v>63</v>
      </c>
      <c r="G11" s="88"/>
      <c r="H11" s="141" t="s">
        <v>141</v>
      </c>
      <c r="I11" s="91"/>
    </row>
    <row r="12" spans="2:9" s="86" customFormat="1" ht="90" x14ac:dyDescent="0.25">
      <c r="B12" s="88">
        <v>6</v>
      </c>
      <c r="C12" s="39" t="s">
        <v>91</v>
      </c>
      <c r="D12" s="39" t="s">
        <v>92</v>
      </c>
      <c r="E12" s="36" t="s">
        <v>93</v>
      </c>
      <c r="F12" s="88" t="s">
        <v>94</v>
      </c>
      <c r="G12" s="91"/>
      <c r="H12" s="141" t="s">
        <v>119</v>
      </c>
      <c r="I12" s="39" t="s">
        <v>264</v>
      </c>
    </row>
    <row r="13" spans="2:9" s="86" customFormat="1" ht="30" x14ac:dyDescent="0.25">
      <c r="B13" s="88">
        <v>7</v>
      </c>
      <c r="C13" s="91" t="s">
        <v>89</v>
      </c>
      <c r="D13" s="91" t="s">
        <v>142</v>
      </c>
      <c r="E13" s="36" t="s">
        <v>147</v>
      </c>
      <c r="F13" s="88" t="s">
        <v>146</v>
      </c>
      <c r="G13" s="91" t="s">
        <v>16</v>
      </c>
      <c r="H13" s="141" t="s">
        <v>119</v>
      </c>
      <c r="I13" s="39" t="s">
        <v>143</v>
      </c>
    </row>
    <row r="14" spans="2:9" s="86" customFormat="1" ht="51.75" customHeight="1" x14ac:dyDescent="0.25">
      <c r="B14" s="88">
        <v>8</v>
      </c>
      <c r="C14" s="91" t="s">
        <v>113</v>
      </c>
      <c r="D14" s="39" t="s">
        <v>111</v>
      </c>
      <c r="E14" s="36" t="s">
        <v>112</v>
      </c>
      <c r="F14" s="88" t="s">
        <v>63</v>
      </c>
      <c r="G14" s="91"/>
      <c r="H14" s="141" t="s">
        <v>141</v>
      </c>
      <c r="I14" s="91"/>
    </row>
    <row r="15" spans="2:9" s="86" customFormat="1" ht="153" customHeight="1" x14ac:dyDescent="0.25">
      <c r="B15" s="88">
        <v>9</v>
      </c>
      <c r="C15" s="91" t="s">
        <v>122</v>
      </c>
      <c r="D15" s="39" t="s">
        <v>123</v>
      </c>
      <c r="E15" s="36" t="s">
        <v>144</v>
      </c>
      <c r="F15" s="88" t="s">
        <v>63</v>
      </c>
      <c r="G15" s="91"/>
      <c r="H15" s="141" t="s">
        <v>141</v>
      </c>
      <c r="I15" s="91"/>
    </row>
    <row r="16" spans="2:9" s="86" customFormat="1" ht="45.75" customHeight="1" x14ac:dyDescent="0.25">
      <c r="B16" s="88">
        <v>10</v>
      </c>
      <c r="C16" s="91" t="s">
        <v>132</v>
      </c>
      <c r="D16" s="39" t="s">
        <v>133</v>
      </c>
      <c r="E16" s="39" t="s">
        <v>145</v>
      </c>
      <c r="F16" s="88" t="s">
        <v>146</v>
      </c>
      <c r="G16" s="91"/>
      <c r="H16" s="141" t="s">
        <v>141</v>
      </c>
      <c r="I16" s="91"/>
    </row>
    <row r="17" spans="2:9" s="86" customFormat="1" ht="123" customHeight="1" x14ac:dyDescent="0.25">
      <c r="B17" s="88">
        <v>11</v>
      </c>
      <c r="C17" s="91" t="s">
        <v>134</v>
      </c>
      <c r="D17" s="39" t="s">
        <v>135</v>
      </c>
      <c r="E17" s="36" t="s">
        <v>149</v>
      </c>
      <c r="F17" s="88" t="s">
        <v>136</v>
      </c>
      <c r="G17" s="91"/>
      <c r="H17" s="141" t="s">
        <v>119</v>
      </c>
      <c r="I17" s="91" t="s">
        <v>160</v>
      </c>
    </row>
    <row r="18" spans="2:9" ht="137.25" customHeight="1" x14ac:dyDescent="0.25">
      <c r="B18" s="88">
        <v>12</v>
      </c>
      <c r="C18" s="91" t="s">
        <v>163</v>
      </c>
      <c r="D18" s="39" t="s">
        <v>164</v>
      </c>
      <c r="E18" s="39" t="s">
        <v>145</v>
      </c>
      <c r="F18" s="88" t="s">
        <v>146</v>
      </c>
      <c r="G18" s="91"/>
      <c r="H18" s="141" t="s">
        <v>141</v>
      </c>
      <c r="I18" s="2"/>
    </row>
    <row r="19" spans="2:9" s="38" customFormat="1" ht="163.5" customHeight="1" x14ac:dyDescent="0.25">
      <c r="B19" s="88">
        <v>13</v>
      </c>
      <c r="C19" s="91" t="s">
        <v>195</v>
      </c>
      <c r="D19" s="39" t="s">
        <v>257</v>
      </c>
      <c r="E19" s="39" t="s">
        <v>194</v>
      </c>
      <c r="F19" s="88" t="s">
        <v>146</v>
      </c>
      <c r="G19" s="91"/>
      <c r="H19" s="141" t="s">
        <v>141</v>
      </c>
      <c r="I19" s="37"/>
    </row>
    <row r="20" spans="2:9" ht="138.75" customHeight="1" x14ac:dyDescent="0.25">
      <c r="B20" s="88">
        <v>14</v>
      </c>
      <c r="C20" s="91" t="s">
        <v>195</v>
      </c>
      <c r="D20" s="39" t="s">
        <v>347</v>
      </c>
      <c r="E20" s="39" t="s">
        <v>267</v>
      </c>
      <c r="F20" s="88"/>
      <c r="G20" s="2"/>
      <c r="H20" s="141" t="s">
        <v>263</v>
      </c>
      <c r="I20" s="2"/>
    </row>
    <row r="21" spans="2:9" ht="154.5" customHeight="1" x14ac:dyDescent="0.25">
      <c r="B21" s="88">
        <v>15</v>
      </c>
      <c r="C21" s="91" t="s">
        <v>195</v>
      </c>
      <c r="D21" s="39" t="s">
        <v>299</v>
      </c>
      <c r="E21" s="40" t="s">
        <v>304</v>
      </c>
      <c r="F21" s="3" t="s">
        <v>146</v>
      </c>
      <c r="G21" s="2"/>
      <c r="H21" s="141" t="s">
        <v>141</v>
      </c>
      <c r="I21" s="2"/>
    </row>
    <row r="22" spans="2:9" ht="24.95" customHeight="1" x14ac:dyDescent="0.25">
      <c r="B22" s="3"/>
      <c r="C22" s="37"/>
      <c r="D22" s="2"/>
      <c r="E22" s="40"/>
      <c r="F22" s="3"/>
      <c r="G22" s="2"/>
      <c r="H22" s="3"/>
      <c r="I22" s="2"/>
    </row>
    <row r="23" spans="2:9" ht="24.95" customHeight="1" x14ac:dyDescent="0.25">
      <c r="B23" s="3"/>
      <c r="C23" s="37"/>
      <c r="D23" s="2"/>
      <c r="E23" s="40"/>
      <c r="F23" s="3"/>
      <c r="G23" s="2"/>
      <c r="H23" s="3"/>
      <c r="I23" s="2"/>
    </row>
  </sheetData>
  <mergeCells count="3">
    <mergeCell ref="F2:G2"/>
    <mergeCell ref="F3:G3"/>
    <mergeCell ref="F4:G4"/>
  </mergeCells>
  <conditionalFormatting sqref="H7">
    <cfRule type="cellIs" dxfId="8" priority="7" operator="equal">
      <formula>"To be discussed"</formula>
    </cfRule>
    <cfRule type="cellIs" dxfId="7" priority="8" operator="equal">
      <formula>"Open"</formula>
    </cfRule>
    <cfRule type="cellIs" dxfId="6" priority="9" operator="equal">
      <formula>"Closed"</formula>
    </cfRule>
  </conditionalFormatting>
  <conditionalFormatting sqref="H8">
    <cfRule type="cellIs" dxfId="5" priority="4" operator="equal">
      <formula>"To be discussed"</formula>
    </cfRule>
    <cfRule type="cellIs" dxfId="4" priority="5" operator="equal">
      <formula>"Open"</formula>
    </cfRule>
    <cfRule type="cellIs" dxfId="3" priority="6" operator="equal">
      <formula>"Closed"</formula>
    </cfRule>
  </conditionalFormatting>
  <conditionalFormatting sqref="H9:H21">
    <cfRule type="cellIs" dxfId="2" priority="1" operator="equal">
      <formula>"To be discussed"</formula>
    </cfRule>
    <cfRule type="cellIs" dxfId="1" priority="2" operator="equal">
      <formula>"Open"</formula>
    </cfRule>
    <cfRule type="cellIs" dxfId="0" priority="3" operator="equal">
      <formula>"Closed"</formula>
    </cfRule>
  </conditionalFormatting>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5CB4C-EE30-4CEB-9A08-39C87DFFA07A}">
  <sheetPr>
    <tabColor theme="5" tint="-0.249977111117893"/>
    <pageSetUpPr fitToPage="1"/>
  </sheetPr>
  <dimension ref="B2:I11"/>
  <sheetViews>
    <sheetView zoomScale="70" zoomScaleNormal="70" workbookViewId="0">
      <selection activeCell="G13" sqref="G13"/>
    </sheetView>
  </sheetViews>
  <sheetFormatPr defaultRowHeight="15" x14ac:dyDescent="0.25"/>
  <cols>
    <col min="1" max="1" width="1.7109375" customWidth="1"/>
    <col min="2" max="2" width="23.5703125" customWidth="1"/>
    <col min="3" max="3" width="19.28515625" bestFit="1" customWidth="1"/>
    <col min="4" max="4" width="9.140625" customWidth="1"/>
    <col min="5" max="5" width="56.42578125" style="1" customWidth="1"/>
    <col min="6" max="6" width="56" customWidth="1"/>
    <col min="7" max="7" width="38.7109375" customWidth="1"/>
    <col min="8" max="8" width="24.28515625" bestFit="1" customWidth="1"/>
    <col min="9" max="9" width="31.5703125" customWidth="1"/>
  </cols>
  <sheetData>
    <row r="2" spans="2:9" s="4" customFormat="1" ht="18.75" x14ac:dyDescent="0.3">
      <c r="B2" s="184" t="s">
        <v>5</v>
      </c>
      <c r="C2" s="184"/>
      <c r="D2" s="184"/>
      <c r="E2" s="105"/>
      <c r="F2" s="185"/>
      <c r="G2" s="185"/>
      <c r="H2" s="185"/>
    </row>
    <row r="3" spans="2:9" s="4" customFormat="1" ht="21" x14ac:dyDescent="0.35">
      <c r="B3" s="184" t="s">
        <v>77</v>
      </c>
      <c r="C3" s="184"/>
      <c r="D3" s="184"/>
      <c r="E3" s="105"/>
      <c r="F3" s="186" t="s">
        <v>73</v>
      </c>
      <c r="G3" s="186" t="s">
        <v>74</v>
      </c>
      <c r="H3" s="185"/>
    </row>
    <row r="4" spans="2:9" ht="15.75" customHeight="1" x14ac:dyDescent="0.25"/>
    <row r="6" spans="2:9" s="193" customFormat="1" ht="33.75" customHeight="1" x14ac:dyDescent="0.25">
      <c r="B6" s="192" t="s">
        <v>210</v>
      </c>
      <c r="C6" s="192" t="s">
        <v>212</v>
      </c>
      <c r="D6" s="192" t="s">
        <v>4</v>
      </c>
      <c r="E6" s="192" t="s">
        <v>196</v>
      </c>
      <c r="F6" s="192" t="s">
        <v>197</v>
      </c>
      <c r="G6" s="192" t="s">
        <v>342</v>
      </c>
      <c r="H6" s="192" t="s">
        <v>343</v>
      </c>
      <c r="I6" s="192" t="s">
        <v>345</v>
      </c>
    </row>
    <row r="7" spans="2:9" s="25" customFormat="1" ht="60" customHeight="1" x14ac:dyDescent="0.25">
      <c r="B7" s="233" t="s">
        <v>211</v>
      </c>
      <c r="C7" s="233" t="s">
        <v>213</v>
      </c>
      <c r="D7" s="187">
        <v>1</v>
      </c>
      <c r="E7" s="189" t="s">
        <v>214</v>
      </c>
      <c r="F7" s="189" t="s">
        <v>258</v>
      </c>
      <c r="G7" s="189" t="s">
        <v>216</v>
      </c>
      <c r="H7" s="190" t="s">
        <v>239</v>
      </c>
      <c r="I7" s="188" t="s">
        <v>346</v>
      </c>
    </row>
    <row r="8" spans="2:9" s="25" customFormat="1" ht="60" customHeight="1" x14ac:dyDescent="0.25">
      <c r="B8" s="234"/>
      <c r="C8" s="234"/>
      <c r="D8" s="187">
        <v>2</v>
      </c>
      <c r="E8" s="189" t="s">
        <v>215</v>
      </c>
      <c r="F8" s="189" t="s">
        <v>198</v>
      </c>
      <c r="G8" s="189" t="s">
        <v>199</v>
      </c>
      <c r="H8" s="190" t="s">
        <v>239</v>
      </c>
      <c r="I8" s="188" t="s">
        <v>346</v>
      </c>
    </row>
    <row r="9" spans="2:9" s="25" customFormat="1" ht="60" customHeight="1" x14ac:dyDescent="0.25">
      <c r="B9" s="234"/>
      <c r="C9" s="234"/>
      <c r="D9" s="187">
        <v>3</v>
      </c>
      <c r="E9" s="189" t="s">
        <v>201</v>
      </c>
      <c r="F9" s="189" t="s">
        <v>202</v>
      </c>
      <c r="G9" s="189" t="s">
        <v>240</v>
      </c>
      <c r="H9" s="190" t="s">
        <v>239</v>
      </c>
      <c r="I9" s="188" t="s">
        <v>346</v>
      </c>
    </row>
    <row r="10" spans="2:9" ht="60" customHeight="1" x14ac:dyDescent="0.25">
      <c r="B10" s="234"/>
      <c r="C10" s="234"/>
      <c r="D10" s="187">
        <v>4</v>
      </c>
      <c r="E10" s="189" t="s">
        <v>344</v>
      </c>
      <c r="F10" s="191" t="s">
        <v>249</v>
      </c>
      <c r="G10" s="191" t="s">
        <v>216</v>
      </c>
      <c r="H10" s="190" t="s">
        <v>239</v>
      </c>
      <c r="I10" s="188" t="s">
        <v>346</v>
      </c>
    </row>
    <row r="11" spans="2:9" ht="60" customHeight="1" x14ac:dyDescent="0.25">
      <c r="B11" s="234"/>
      <c r="C11" s="234"/>
      <c r="D11" s="187">
        <v>5</v>
      </c>
      <c r="E11" s="189" t="s">
        <v>201</v>
      </c>
      <c r="F11" s="191" t="s">
        <v>259</v>
      </c>
      <c r="G11" s="191" t="s">
        <v>240</v>
      </c>
      <c r="H11" s="190" t="s">
        <v>239</v>
      </c>
      <c r="I11" s="188" t="s">
        <v>346</v>
      </c>
    </row>
  </sheetData>
  <mergeCells count="2">
    <mergeCell ref="C7:C11"/>
    <mergeCell ref="B7:B11"/>
  </mergeCells>
  <pageMargins left="0.2" right="0.2" top="0.25" bottom="0.25" header="0.3" footer="0.3"/>
  <pageSetup paperSize="9" fitToHeight="0"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36637-E231-4A01-9526-6237AB07CF0F}">
  <sheetPr>
    <tabColor rgb="FF92D050"/>
    <pageSetUpPr fitToPage="1"/>
  </sheetPr>
  <dimension ref="A2:M47"/>
  <sheetViews>
    <sheetView topLeftCell="A25" zoomScale="80" zoomScaleNormal="80" workbookViewId="0">
      <selection activeCell="I20" sqref="I20"/>
    </sheetView>
  </sheetViews>
  <sheetFormatPr defaultRowHeight="15" x14ac:dyDescent="0.25"/>
  <cols>
    <col min="1" max="1" width="3.7109375" customWidth="1"/>
    <col min="2" max="2" width="11.5703125" style="1" customWidth="1"/>
    <col min="3" max="3" width="12.28515625" customWidth="1"/>
    <col min="4" max="11" width="12.7109375" style="1" customWidth="1"/>
    <col min="12" max="12" width="14" customWidth="1"/>
  </cols>
  <sheetData>
    <row r="2" spans="1:13" ht="15.75" x14ac:dyDescent="0.25">
      <c r="B2" s="17" t="s">
        <v>5</v>
      </c>
      <c r="C2" s="18"/>
      <c r="D2" s="20"/>
      <c r="I2" s="9" t="s">
        <v>73</v>
      </c>
      <c r="J2" s="9" t="s">
        <v>74</v>
      </c>
      <c r="L2" s="79"/>
    </row>
    <row r="3" spans="1:13" ht="15.75" x14ac:dyDescent="0.25">
      <c r="B3" s="17" t="s">
        <v>77</v>
      </c>
      <c r="C3" s="18"/>
      <c r="D3" s="20"/>
    </row>
    <row r="4" spans="1:13" ht="15.75" x14ac:dyDescent="0.25">
      <c r="B4" s="19"/>
      <c r="C4" s="18"/>
      <c r="D4" s="20"/>
    </row>
    <row r="5" spans="1:13" ht="18" customHeight="1" x14ac:dyDescent="0.25">
      <c r="B5" s="239" t="s">
        <v>62</v>
      </c>
      <c r="C5" s="239" t="s">
        <v>7</v>
      </c>
      <c r="D5" s="239" t="s">
        <v>69</v>
      </c>
      <c r="E5" s="239"/>
      <c r="F5" s="239"/>
      <c r="G5" s="239"/>
      <c r="H5" s="240" t="s">
        <v>70</v>
      </c>
      <c r="I5" s="240"/>
      <c r="J5" s="240"/>
      <c r="K5" s="241"/>
      <c r="L5" s="236" t="s">
        <v>219</v>
      </c>
    </row>
    <row r="6" spans="1:13" ht="18" customHeight="1" x14ac:dyDescent="0.25">
      <c r="B6" s="239"/>
      <c r="C6" s="239"/>
      <c r="D6" s="12" t="s">
        <v>63</v>
      </c>
      <c r="E6" s="12" t="s">
        <v>64</v>
      </c>
      <c r="F6" s="12" t="s">
        <v>65</v>
      </c>
      <c r="G6" s="12" t="s">
        <v>66</v>
      </c>
      <c r="H6" s="26" t="s">
        <v>63</v>
      </c>
      <c r="I6" s="26" t="s">
        <v>64</v>
      </c>
      <c r="J6" s="26" t="s">
        <v>65</v>
      </c>
      <c r="K6" s="147" t="s">
        <v>66</v>
      </c>
      <c r="L6" s="237"/>
      <c r="M6" s="150"/>
    </row>
    <row r="7" spans="1:13" ht="3.75" customHeight="1" x14ac:dyDescent="0.25">
      <c r="B7" s="13"/>
      <c r="C7" s="14"/>
      <c r="D7" s="15"/>
      <c r="E7" s="15"/>
      <c r="F7" s="15"/>
      <c r="G7" s="15"/>
      <c r="H7" s="13"/>
      <c r="I7" s="13"/>
      <c r="J7" s="13"/>
      <c r="K7" s="148"/>
      <c r="L7" s="155"/>
    </row>
    <row r="8" spans="1:13" ht="18" customHeight="1" x14ac:dyDescent="0.25">
      <c r="A8" t="s">
        <v>223</v>
      </c>
      <c r="B8" s="238" t="s">
        <v>14</v>
      </c>
      <c r="C8" s="16" t="s">
        <v>60</v>
      </c>
      <c r="D8" s="21">
        <v>44263</v>
      </c>
      <c r="E8" s="13"/>
      <c r="F8" s="13"/>
      <c r="G8" s="13"/>
      <c r="H8" s="21">
        <v>44263</v>
      </c>
      <c r="I8" s="13"/>
      <c r="J8" s="13"/>
      <c r="K8" s="148"/>
      <c r="L8" s="235" t="s">
        <v>205</v>
      </c>
    </row>
    <row r="9" spans="1:13" ht="18" customHeight="1" x14ac:dyDescent="0.25">
      <c r="B9" s="238"/>
      <c r="C9" s="16" t="s">
        <v>61</v>
      </c>
      <c r="D9" s="21">
        <v>44263</v>
      </c>
      <c r="E9" s="13"/>
      <c r="F9" s="13"/>
      <c r="G9" s="13"/>
      <c r="H9" s="21">
        <v>44263</v>
      </c>
      <c r="I9" s="13"/>
      <c r="J9" s="13"/>
      <c r="K9" s="148"/>
      <c r="L9" s="235"/>
    </row>
    <row r="10" spans="1:13" ht="18" customHeight="1" x14ac:dyDescent="0.25">
      <c r="A10" t="s">
        <v>223</v>
      </c>
      <c r="B10" s="238" t="s">
        <v>21</v>
      </c>
      <c r="C10" s="16" t="s">
        <v>60</v>
      </c>
      <c r="D10" s="13"/>
      <c r="E10" s="13"/>
      <c r="F10" s="13"/>
      <c r="G10" s="21">
        <v>44263</v>
      </c>
      <c r="H10" s="13"/>
      <c r="I10" s="13"/>
      <c r="J10" s="13"/>
      <c r="K10" s="149">
        <v>44263</v>
      </c>
      <c r="L10" s="235" t="s">
        <v>231</v>
      </c>
    </row>
    <row r="11" spans="1:13" ht="18" customHeight="1" x14ac:dyDescent="0.25">
      <c r="B11" s="238"/>
      <c r="C11" s="16" t="s">
        <v>61</v>
      </c>
      <c r="D11" s="13"/>
      <c r="E11" s="13"/>
      <c r="F11" s="13"/>
      <c r="G11" s="21">
        <v>44263</v>
      </c>
      <c r="H11" s="13"/>
      <c r="I11" s="13"/>
      <c r="J11" s="13"/>
      <c r="K11" s="149">
        <v>44263</v>
      </c>
      <c r="L11" s="235"/>
    </row>
    <row r="12" spans="1:13" ht="18" customHeight="1" x14ac:dyDescent="0.25">
      <c r="A12" t="s">
        <v>223</v>
      </c>
      <c r="B12" s="238" t="s">
        <v>27</v>
      </c>
      <c r="C12" s="16" t="s">
        <v>60</v>
      </c>
      <c r="D12" s="13"/>
      <c r="E12" s="13"/>
      <c r="F12" s="21">
        <v>44263</v>
      </c>
      <c r="G12" s="13"/>
      <c r="H12" s="13"/>
      <c r="I12" s="13"/>
      <c r="J12" s="21">
        <v>44263</v>
      </c>
      <c r="K12" s="148"/>
      <c r="L12" s="235" t="s">
        <v>235</v>
      </c>
    </row>
    <row r="13" spans="1:13" ht="18" customHeight="1" x14ac:dyDescent="0.25">
      <c r="B13" s="238"/>
      <c r="C13" s="16" t="s">
        <v>61</v>
      </c>
      <c r="D13" s="13"/>
      <c r="E13" s="13"/>
      <c r="F13" s="21">
        <v>44263</v>
      </c>
      <c r="G13" s="13"/>
      <c r="H13" s="13"/>
      <c r="I13" s="13"/>
      <c r="J13" s="21">
        <v>44263</v>
      </c>
      <c r="K13" s="148"/>
      <c r="L13" s="235"/>
    </row>
    <row r="14" spans="1:13" ht="18" customHeight="1" x14ac:dyDescent="0.25">
      <c r="A14" t="s">
        <v>223</v>
      </c>
      <c r="B14" s="238" t="s">
        <v>31</v>
      </c>
      <c r="C14" s="16" t="s">
        <v>60</v>
      </c>
      <c r="D14" s="13"/>
      <c r="E14" s="21">
        <v>44263</v>
      </c>
      <c r="F14" s="13"/>
      <c r="G14" s="13"/>
      <c r="H14" s="13"/>
      <c r="I14" s="21">
        <v>44263</v>
      </c>
      <c r="J14" s="13"/>
      <c r="K14" s="148"/>
      <c r="L14" s="235" t="s">
        <v>232</v>
      </c>
    </row>
    <row r="15" spans="1:13" ht="18" customHeight="1" x14ac:dyDescent="0.25">
      <c r="B15" s="238"/>
      <c r="C15" s="16" t="s">
        <v>61</v>
      </c>
      <c r="D15" s="13"/>
      <c r="E15" s="21">
        <v>44263</v>
      </c>
      <c r="F15" s="13"/>
      <c r="G15" s="13"/>
      <c r="H15" s="13"/>
      <c r="I15" s="21">
        <v>44263</v>
      </c>
      <c r="J15" s="13"/>
      <c r="K15" s="148"/>
      <c r="L15" s="235"/>
    </row>
    <row r="16" spans="1:13" ht="18" customHeight="1" x14ac:dyDescent="0.25">
      <c r="A16" t="s">
        <v>223</v>
      </c>
      <c r="B16" s="244" t="s">
        <v>35</v>
      </c>
      <c r="C16" s="16" t="s">
        <v>60</v>
      </c>
      <c r="D16" s="21">
        <v>44263</v>
      </c>
      <c r="E16" s="13"/>
      <c r="F16" s="13"/>
      <c r="G16" s="13"/>
      <c r="H16" s="45"/>
      <c r="I16" s="13"/>
      <c r="J16" s="21">
        <v>44263</v>
      </c>
      <c r="K16" s="148"/>
      <c r="L16" s="235" t="s">
        <v>226</v>
      </c>
    </row>
    <row r="17" spans="1:12" ht="18" customHeight="1" x14ac:dyDescent="0.25">
      <c r="B17" s="244"/>
      <c r="C17" s="16" t="s">
        <v>61</v>
      </c>
      <c r="D17" s="21">
        <v>44263</v>
      </c>
      <c r="E17" s="13"/>
      <c r="F17" s="13"/>
      <c r="G17" s="13"/>
      <c r="H17" s="45"/>
      <c r="I17" s="13"/>
      <c r="J17" s="21">
        <v>44263</v>
      </c>
      <c r="K17" s="148"/>
      <c r="L17" s="235"/>
    </row>
    <row r="18" spans="1:12" ht="18" customHeight="1" x14ac:dyDescent="0.25">
      <c r="A18" t="s">
        <v>223</v>
      </c>
      <c r="B18" s="238" t="s">
        <v>38</v>
      </c>
      <c r="C18" s="16" t="s">
        <v>60</v>
      </c>
      <c r="D18" s="13"/>
      <c r="E18" s="13"/>
      <c r="F18" s="13"/>
      <c r="G18" s="21">
        <v>44263</v>
      </c>
      <c r="H18" s="13"/>
      <c r="I18" s="13"/>
      <c r="J18" s="13"/>
      <c r="K18" s="149">
        <v>44263</v>
      </c>
      <c r="L18" s="235" t="s">
        <v>227</v>
      </c>
    </row>
    <row r="19" spans="1:12" ht="18" customHeight="1" x14ac:dyDescent="0.25">
      <c r="B19" s="238"/>
      <c r="C19" s="16" t="s">
        <v>61</v>
      </c>
      <c r="D19" s="13"/>
      <c r="E19" s="13"/>
      <c r="F19" s="13"/>
      <c r="G19" s="21">
        <v>44263</v>
      </c>
      <c r="H19" s="13"/>
      <c r="I19" s="13"/>
      <c r="J19" s="13"/>
      <c r="K19" s="149">
        <v>44263</v>
      </c>
      <c r="L19" s="235"/>
    </row>
    <row r="20" spans="1:12" ht="18" customHeight="1" x14ac:dyDescent="0.25">
      <c r="A20" t="s">
        <v>223</v>
      </c>
      <c r="B20" s="238" t="s">
        <v>50</v>
      </c>
      <c r="C20" s="16" t="s">
        <v>60</v>
      </c>
      <c r="D20" s="13"/>
      <c r="E20" s="13"/>
      <c r="F20" s="21">
        <v>44263</v>
      </c>
      <c r="G20" s="13"/>
      <c r="H20" s="13"/>
      <c r="I20" s="13"/>
      <c r="J20" s="21">
        <v>44263</v>
      </c>
      <c r="K20" s="148"/>
      <c r="L20" s="235" t="s">
        <v>237</v>
      </c>
    </row>
    <row r="21" spans="1:12" ht="18" customHeight="1" x14ac:dyDescent="0.25">
      <c r="B21" s="238"/>
      <c r="C21" s="16" t="s">
        <v>61</v>
      </c>
      <c r="D21" s="13"/>
      <c r="E21" s="13"/>
      <c r="F21" s="21">
        <v>44263</v>
      </c>
      <c r="G21" s="13"/>
      <c r="H21" s="13"/>
      <c r="I21" s="13"/>
      <c r="J21" s="21">
        <v>44263</v>
      </c>
      <c r="K21" s="148"/>
      <c r="L21" s="235"/>
    </row>
    <row r="22" spans="1:12" ht="18" customHeight="1" x14ac:dyDescent="0.25">
      <c r="A22" t="s">
        <v>223</v>
      </c>
      <c r="B22" s="238" t="s">
        <v>51</v>
      </c>
      <c r="C22" s="16" t="s">
        <v>60</v>
      </c>
      <c r="D22" s="13"/>
      <c r="E22" s="21">
        <v>44263</v>
      </c>
      <c r="F22" s="13"/>
      <c r="G22" s="13"/>
      <c r="H22" s="13"/>
      <c r="I22" s="21"/>
      <c r="J22" s="13"/>
      <c r="K22" s="149">
        <v>44263</v>
      </c>
      <c r="L22" s="235" t="s">
        <v>228</v>
      </c>
    </row>
    <row r="23" spans="1:12" ht="18" customHeight="1" x14ac:dyDescent="0.25">
      <c r="B23" s="238"/>
      <c r="C23" s="16" t="s">
        <v>61</v>
      </c>
      <c r="D23" s="13"/>
      <c r="E23" s="21">
        <v>44263</v>
      </c>
      <c r="F23" s="13"/>
      <c r="G23" s="13"/>
      <c r="H23" s="13"/>
      <c r="I23" s="21"/>
      <c r="J23" s="13"/>
      <c r="K23" s="149">
        <v>44263</v>
      </c>
      <c r="L23" s="235"/>
    </row>
    <row r="24" spans="1:12" ht="18" customHeight="1" x14ac:dyDescent="0.25">
      <c r="A24" t="s">
        <v>223</v>
      </c>
      <c r="B24" s="238" t="s">
        <v>52</v>
      </c>
      <c r="C24" s="16" t="s">
        <v>60</v>
      </c>
      <c r="D24" s="21">
        <v>44263</v>
      </c>
      <c r="E24" s="13"/>
      <c r="F24" s="13"/>
      <c r="G24" s="13"/>
      <c r="H24" s="21">
        <v>44263</v>
      </c>
      <c r="I24" s="21">
        <v>44264</v>
      </c>
      <c r="J24" s="13"/>
      <c r="K24" s="148"/>
      <c r="L24" s="235" t="s">
        <v>233</v>
      </c>
    </row>
    <row r="25" spans="1:12" ht="18" customHeight="1" x14ac:dyDescent="0.25">
      <c r="B25" s="238"/>
      <c r="C25" s="16" t="s">
        <v>61</v>
      </c>
      <c r="D25" s="21">
        <v>44263</v>
      </c>
      <c r="E25" s="13"/>
      <c r="F25" s="13"/>
      <c r="G25" s="13"/>
      <c r="H25" s="21">
        <v>44263</v>
      </c>
      <c r="I25" s="21">
        <v>44264</v>
      </c>
      <c r="J25" s="13"/>
      <c r="K25" s="148"/>
      <c r="L25" s="235"/>
    </row>
    <row r="26" spans="1:12" ht="18" customHeight="1" x14ac:dyDescent="0.25">
      <c r="A26" t="s">
        <v>223</v>
      </c>
      <c r="B26" s="238" t="s">
        <v>53</v>
      </c>
      <c r="C26" s="16" t="s">
        <v>60</v>
      </c>
      <c r="D26" s="13"/>
      <c r="E26" s="13"/>
      <c r="F26" s="21">
        <v>44264</v>
      </c>
      <c r="G26" s="13"/>
      <c r="H26" s="13"/>
      <c r="I26" s="13"/>
      <c r="J26" s="21">
        <v>44264</v>
      </c>
      <c r="K26" s="148"/>
      <c r="L26" s="235" t="s">
        <v>234</v>
      </c>
    </row>
    <row r="27" spans="1:12" ht="18" customHeight="1" x14ac:dyDescent="0.25">
      <c r="B27" s="238"/>
      <c r="C27" s="16" t="s">
        <v>61</v>
      </c>
      <c r="D27" s="13"/>
      <c r="E27" s="13"/>
      <c r="F27" s="21">
        <v>44264</v>
      </c>
      <c r="G27" s="13"/>
      <c r="H27" s="13"/>
      <c r="I27" s="13"/>
      <c r="J27" s="21">
        <v>44264</v>
      </c>
      <c r="K27" s="148"/>
      <c r="L27" s="235"/>
    </row>
    <row r="28" spans="1:12" ht="18" customHeight="1" x14ac:dyDescent="0.25">
      <c r="A28" t="s">
        <v>223</v>
      </c>
      <c r="B28" s="244" t="s">
        <v>54</v>
      </c>
      <c r="C28" s="16" t="s">
        <v>60</v>
      </c>
      <c r="D28" s="13"/>
      <c r="E28" s="13"/>
      <c r="F28" s="13"/>
      <c r="G28" s="21">
        <v>44264</v>
      </c>
      <c r="H28" s="13"/>
      <c r="I28" s="13"/>
      <c r="J28" s="13"/>
      <c r="K28" s="149">
        <v>44264</v>
      </c>
      <c r="L28" s="235" t="s">
        <v>224</v>
      </c>
    </row>
    <row r="29" spans="1:12" ht="18" customHeight="1" x14ac:dyDescent="0.25">
      <c r="B29" s="244"/>
      <c r="C29" s="16" t="s">
        <v>61</v>
      </c>
      <c r="D29" s="13"/>
      <c r="E29" s="13"/>
      <c r="F29" s="13"/>
      <c r="G29" s="21">
        <v>44264</v>
      </c>
      <c r="H29" s="13"/>
      <c r="I29" s="13"/>
      <c r="J29" s="13"/>
      <c r="K29" s="149">
        <v>44264</v>
      </c>
      <c r="L29" s="235"/>
    </row>
    <row r="30" spans="1:12" ht="18" customHeight="1" x14ac:dyDescent="0.25">
      <c r="A30" t="s">
        <v>223</v>
      </c>
      <c r="B30" s="238" t="s">
        <v>55</v>
      </c>
      <c r="C30" s="16" t="s">
        <v>60</v>
      </c>
      <c r="D30" s="21">
        <v>44264</v>
      </c>
      <c r="E30" s="13"/>
      <c r="F30" s="13"/>
      <c r="G30" s="13"/>
      <c r="H30" s="21">
        <v>44264</v>
      </c>
      <c r="I30" s="13"/>
      <c r="J30" s="13"/>
      <c r="K30" s="148"/>
      <c r="L30" s="235" t="s">
        <v>230</v>
      </c>
    </row>
    <row r="31" spans="1:12" ht="18" customHeight="1" x14ac:dyDescent="0.25">
      <c r="B31" s="238"/>
      <c r="C31" s="16" t="s">
        <v>61</v>
      </c>
      <c r="D31" s="21">
        <v>44264</v>
      </c>
      <c r="E31" s="13"/>
      <c r="F31" s="13"/>
      <c r="G31" s="13"/>
      <c r="H31" s="21">
        <v>44264</v>
      </c>
      <c r="I31" s="13"/>
      <c r="J31" s="13"/>
      <c r="K31" s="148"/>
      <c r="L31" s="235"/>
    </row>
    <row r="32" spans="1:12" ht="18" customHeight="1" x14ac:dyDescent="0.25">
      <c r="B32" s="238" t="s">
        <v>56</v>
      </c>
      <c r="C32" s="16" t="s">
        <v>60</v>
      </c>
      <c r="D32" s="13"/>
      <c r="E32" s="13"/>
      <c r="F32" s="21">
        <v>44264</v>
      </c>
      <c r="G32" s="13"/>
      <c r="H32" s="13"/>
      <c r="I32" s="13"/>
      <c r="J32" s="21">
        <v>44264</v>
      </c>
      <c r="K32" s="148"/>
      <c r="L32" s="235" t="s">
        <v>229</v>
      </c>
    </row>
    <row r="33" spans="2:13" ht="18" customHeight="1" x14ac:dyDescent="0.25">
      <c r="B33" s="238"/>
      <c r="C33" s="16" t="s">
        <v>61</v>
      </c>
      <c r="D33" s="13"/>
      <c r="E33" s="13"/>
      <c r="F33" s="21">
        <v>44264</v>
      </c>
      <c r="G33" s="13"/>
      <c r="H33" s="13"/>
      <c r="I33" s="13"/>
      <c r="J33" s="21">
        <v>44264</v>
      </c>
      <c r="K33" s="148"/>
      <c r="L33" s="235"/>
    </row>
    <row r="34" spans="2:13" ht="18" customHeight="1" x14ac:dyDescent="0.25">
      <c r="B34" s="238" t="s">
        <v>57</v>
      </c>
      <c r="C34" s="16" t="s">
        <v>60</v>
      </c>
      <c r="D34" s="13"/>
      <c r="E34" s="13"/>
      <c r="F34" s="13"/>
      <c r="G34" s="21">
        <v>44264</v>
      </c>
      <c r="H34" s="13"/>
      <c r="I34" s="13"/>
      <c r="J34" s="13"/>
      <c r="K34" s="149">
        <v>44264</v>
      </c>
      <c r="L34" s="235" t="s">
        <v>236</v>
      </c>
      <c r="M34" s="11"/>
    </row>
    <row r="35" spans="2:13" ht="18" customHeight="1" x14ac:dyDescent="0.25">
      <c r="B35" s="238"/>
      <c r="C35" s="16" t="s">
        <v>61</v>
      </c>
      <c r="D35" s="13"/>
      <c r="E35" s="13"/>
      <c r="F35" s="13"/>
      <c r="G35" s="21">
        <v>44264</v>
      </c>
      <c r="H35" s="13"/>
      <c r="I35" s="13"/>
      <c r="J35" s="13"/>
      <c r="K35" s="149">
        <v>44264</v>
      </c>
      <c r="L35" s="235"/>
    </row>
    <row r="37" spans="2:13" ht="18.75" x14ac:dyDescent="0.25">
      <c r="B37" s="25" t="s">
        <v>72</v>
      </c>
    </row>
    <row r="38" spans="2:13" ht="18.75" x14ac:dyDescent="0.25">
      <c r="B38" s="25" t="s">
        <v>71</v>
      </c>
    </row>
    <row r="42" spans="2:13" ht="18.75" x14ac:dyDescent="0.25">
      <c r="B42" s="106" t="s">
        <v>105</v>
      </c>
      <c r="C42" s="2"/>
      <c r="D42" s="3"/>
      <c r="E42" s="3"/>
      <c r="F42" s="3"/>
      <c r="G42" s="3"/>
    </row>
    <row r="43" spans="2:13" ht="18.75" x14ac:dyDescent="0.25">
      <c r="B43" s="242" t="s">
        <v>108</v>
      </c>
      <c r="C43" s="242"/>
      <c r="D43" s="107" t="s">
        <v>63</v>
      </c>
      <c r="E43" s="107" t="s">
        <v>64</v>
      </c>
      <c r="F43" s="107" t="s">
        <v>66</v>
      </c>
      <c r="G43" s="107" t="s">
        <v>65</v>
      </c>
    </row>
    <row r="44" spans="2:13" s="4" customFormat="1" ht="18.75" x14ac:dyDescent="0.3">
      <c r="B44" s="243" t="s">
        <v>106</v>
      </c>
      <c r="C44" s="243"/>
      <c r="D44" s="108">
        <v>4</v>
      </c>
      <c r="E44" s="108">
        <v>2</v>
      </c>
      <c r="F44" s="108">
        <v>4</v>
      </c>
      <c r="G44" s="108">
        <v>4</v>
      </c>
      <c r="H44" s="105"/>
      <c r="I44" s="105"/>
      <c r="J44" s="105"/>
      <c r="K44" s="105"/>
    </row>
    <row r="45" spans="2:13" s="4" customFormat="1" ht="18.75" x14ac:dyDescent="0.3">
      <c r="B45" s="243" t="s">
        <v>107</v>
      </c>
      <c r="C45" s="243"/>
      <c r="D45" s="108">
        <v>4</v>
      </c>
      <c r="E45" s="108">
        <v>2</v>
      </c>
      <c r="F45" s="108">
        <v>4</v>
      </c>
      <c r="G45" s="108">
        <v>4</v>
      </c>
      <c r="H45" s="105"/>
      <c r="I45" s="105"/>
      <c r="J45" s="105"/>
      <c r="K45" s="105"/>
    </row>
    <row r="46" spans="2:13" ht="21" x14ac:dyDescent="0.35">
      <c r="B46" s="61"/>
      <c r="C46" s="7"/>
    </row>
    <row r="47" spans="2:13" ht="21" x14ac:dyDescent="0.35">
      <c r="B47" s="61"/>
      <c r="C47" s="7"/>
    </row>
  </sheetData>
  <sheetProtection algorithmName="SHA-512" hashValue="RMYvRaqIIp3cvUY9pXmgz6dhIV2byaBCFRzzYmGFtGeqqiTlbF8/spSjhvNc1xsN24FGhjiX3pY+B1ChB6XlFQ==" saltValue="Mvd2/yHf07v/9nHGXAqTbQ==" spinCount="100000" sheet="1" formatCells="0" formatColumns="0" formatRows="0" insertColumns="0" insertRows="0" insertHyperlinks="0" deleteColumns="0" deleteRows="0" sort="0" autoFilter="0" pivotTables="0"/>
  <mergeCells count="36">
    <mergeCell ref="B43:C43"/>
    <mergeCell ref="B44:C44"/>
    <mergeCell ref="B45:C45"/>
    <mergeCell ref="B34:B35"/>
    <mergeCell ref="B12:B13"/>
    <mergeCell ref="B14:B15"/>
    <mergeCell ref="B16:B17"/>
    <mergeCell ref="B18:B19"/>
    <mergeCell ref="B20:B21"/>
    <mergeCell ref="B22:B23"/>
    <mergeCell ref="B24:B25"/>
    <mergeCell ref="B26:B27"/>
    <mergeCell ref="B28:B29"/>
    <mergeCell ref="B30:B31"/>
    <mergeCell ref="B32:B33"/>
    <mergeCell ref="B10:B11"/>
    <mergeCell ref="B5:B6"/>
    <mergeCell ref="C5:C6"/>
    <mergeCell ref="D5:G5"/>
    <mergeCell ref="H5:K5"/>
    <mergeCell ref="B8:B9"/>
    <mergeCell ref="L5:L6"/>
    <mergeCell ref="L8:L9"/>
    <mergeCell ref="L10:L11"/>
    <mergeCell ref="L12:L13"/>
    <mergeCell ref="L14:L15"/>
    <mergeCell ref="L16:L17"/>
    <mergeCell ref="L18:L19"/>
    <mergeCell ref="L20:L21"/>
    <mergeCell ref="L22:L23"/>
    <mergeCell ref="L24:L25"/>
    <mergeCell ref="L26:L27"/>
    <mergeCell ref="L28:L29"/>
    <mergeCell ref="L30:L31"/>
    <mergeCell ref="L32:L33"/>
    <mergeCell ref="L34:L35"/>
  </mergeCells>
  <pageMargins left="0.2" right="0.2" top="0.25" bottom="0.25" header="0.3" footer="0.3"/>
  <pageSetup paperSize="8" fitToHeight="0" orientation="landscape"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1F41-5E50-439D-BB60-C83E5413CB76}">
  <sheetPr>
    <tabColor rgb="FF92D050"/>
    <pageSetUpPr fitToPage="1"/>
  </sheetPr>
  <dimension ref="B2:N44"/>
  <sheetViews>
    <sheetView zoomScale="80" zoomScaleNormal="80" workbookViewId="0">
      <selection activeCell="K14" sqref="K14"/>
    </sheetView>
  </sheetViews>
  <sheetFormatPr defaultRowHeight="15" x14ac:dyDescent="0.25"/>
  <cols>
    <col min="1" max="1" width="3.7109375" customWidth="1"/>
    <col min="2" max="2" width="9.140625" style="1"/>
    <col min="3" max="3" width="12.28515625" customWidth="1"/>
    <col min="4" max="11" width="12.7109375" customWidth="1"/>
    <col min="12" max="12" width="14.85546875" customWidth="1"/>
    <col min="13" max="13" width="13.5703125" customWidth="1"/>
  </cols>
  <sheetData>
    <row r="2" spans="2:12" ht="15.75" x14ac:dyDescent="0.25">
      <c r="B2" s="17" t="s">
        <v>5</v>
      </c>
      <c r="C2" s="18"/>
      <c r="D2" s="18"/>
      <c r="K2" s="9"/>
      <c r="L2" s="79"/>
    </row>
    <row r="3" spans="2:12" ht="15.75" x14ac:dyDescent="0.25">
      <c r="B3" s="17" t="s">
        <v>77</v>
      </c>
      <c r="C3" s="18"/>
      <c r="D3" s="18"/>
      <c r="I3" s="41" t="s">
        <v>73</v>
      </c>
      <c r="J3" s="42" t="s">
        <v>75</v>
      </c>
    </row>
    <row r="4" spans="2:12" ht="15.75" x14ac:dyDescent="0.25">
      <c r="B4" s="19"/>
      <c r="C4" s="18"/>
      <c r="D4" s="18"/>
    </row>
    <row r="5" spans="2:12" ht="18" customHeight="1" x14ac:dyDescent="0.25">
      <c r="B5" s="239" t="s">
        <v>62</v>
      </c>
      <c r="C5" s="239" t="s">
        <v>7</v>
      </c>
      <c r="D5" s="239" t="s">
        <v>67</v>
      </c>
      <c r="E5" s="239"/>
      <c r="F5" s="239"/>
      <c r="G5" s="239"/>
      <c r="H5" s="239" t="s">
        <v>68</v>
      </c>
      <c r="I5" s="239"/>
      <c r="J5" s="239"/>
      <c r="K5" s="239"/>
      <c r="L5" s="245" t="s">
        <v>220</v>
      </c>
    </row>
    <row r="6" spans="2:12" ht="18" customHeight="1" x14ac:dyDescent="0.25">
      <c r="B6" s="239"/>
      <c r="C6" s="239"/>
      <c r="D6" s="12" t="s">
        <v>63</v>
      </c>
      <c r="E6" s="12" t="s">
        <v>64</v>
      </c>
      <c r="F6" s="12" t="s">
        <v>65</v>
      </c>
      <c r="G6" s="12" t="s">
        <v>66</v>
      </c>
      <c r="H6" s="12" t="s">
        <v>63</v>
      </c>
      <c r="I6" s="12" t="s">
        <v>64</v>
      </c>
      <c r="J6" s="12" t="s">
        <v>65</v>
      </c>
      <c r="K6" s="12" t="s">
        <v>66</v>
      </c>
      <c r="L6" s="246"/>
    </row>
    <row r="7" spans="2:12" ht="3.75" customHeight="1" x14ac:dyDescent="0.25">
      <c r="B7" s="13"/>
      <c r="C7" s="14"/>
      <c r="D7" s="15"/>
      <c r="E7" s="15"/>
      <c r="F7" s="15"/>
      <c r="G7" s="15"/>
      <c r="H7" s="22"/>
      <c r="I7" s="22"/>
      <c r="J7" s="22"/>
      <c r="K7" s="22"/>
      <c r="L7" s="20"/>
    </row>
    <row r="8" spans="2:12" ht="18" customHeight="1" x14ac:dyDescent="0.25">
      <c r="B8" s="238" t="s">
        <v>14</v>
      </c>
      <c r="C8" s="16" t="s">
        <v>60</v>
      </c>
      <c r="D8" s="21">
        <v>44264</v>
      </c>
      <c r="E8" s="22"/>
      <c r="F8" s="22"/>
      <c r="G8" s="22"/>
      <c r="H8" s="22"/>
      <c r="I8" s="22"/>
      <c r="J8" s="22"/>
      <c r="K8" s="149">
        <v>44265</v>
      </c>
      <c r="L8" s="235" t="s">
        <v>270</v>
      </c>
    </row>
    <row r="9" spans="2:12" ht="18" customHeight="1" x14ac:dyDescent="0.25">
      <c r="B9" s="238"/>
      <c r="C9" s="16" t="s">
        <v>61</v>
      </c>
      <c r="D9" s="21">
        <v>44264</v>
      </c>
      <c r="E9" s="22"/>
      <c r="F9" s="22"/>
      <c r="G9" s="22"/>
      <c r="H9" s="22"/>
      <c r="I9" s="22"/>
      <c r="J9" s="22"/>
      <c r="K9" s="149">
        <v>44265</v>
      </c>
      <c r="L9" s="235"/>
    </row>
    <row r="10" spans="2:12" ht="18" customHeight="1" x14ac:dyDescent="0.25">
      <c r="B10" s="238" t="s">
        <v>21</v>
      </c>
      <c r="C10" s="16" t="s">
        <v>60</v>
      </c>
      <c r="D10" s="21">
        <v>44264</v>
      </c>
      <c r="E10" s="22"/>
      <c r="F10" s="22"/>
      <c r="G10" s="22"/>
      <c r="H10" s="22"/>
      <c r="I10" s="22"/>
      <c r="J10" s="21">
        <v>44265</v>
      </c>
      <c r="K10" s="148"/>
      <c r="L10" s="235" t="s">
        <v>282</v>
      </c>
    </row>
    <row r="11" spans="2:12" ht="18" customHeight="1" x14ac:dyDescent="0.25">
      <c r="B11" s="238"/>
      <c r="C11" s="16" t="s">
        <v>61</v>
      </c>
      <c r="D11" s="21">
        <v>44264</v>
      </c>
      <c r="E11" s="22"/>
      <c r="F11" s="22"/>
      <c r="G11" s="22"/>
      <c r="H11" s="22"/>
      <c r="I11" s="22"/>
      <c r="J11" s="21">
        <v>44265</v>
      </c>
      <c r="K11" s="148"/>
      <c r="L11" s="235"/>
    </row>
    <row r="12" spans="2:12" ht="18" customHeight="1" x14ac:dyDescent="0.25">
      <c r="B12" s="238" t="s">
        <v>27</v>
      </c>
      <c r="C12" s="16" t="s">
        <v>60</v>
      </c>
      <c r="D12" s="22"/>
      <c r="E12" s="22"/>
      <c r="F12" s="22"/>
      <c r="G12" s="21">
        <v>44264</v>
      </c>
      <c r="H12" s="21">
        <v>44265</v>
      </c>
      <c r="I12" s="22"/>
      <c r="J12" s="22"/>
      <c r="K12" s="148"/>
      <c r="L12" s="235" t="s">
        <v>272</v>
      </c>
    </row>
    <row r="13" spans="2:12" ht="18" customHeight="1" x14ac:dyDescent="0.25">
      <c r="B13" s="238"/>
      <c r="C13" s="16" t="s">
        <v>61</v>
      </c>
      <c r="D13" s="22"/>
      <c r="E13" s="22"/>
      <c r="F13" s="22"/>
      <c r="G13" s="21">
        <v>44264</v>
      </c>
      <c r="H13" s="21">
        <v>44265</v>
      </c>
      <c r="I13" s="22"/>
      <c r="J13" s="22"/>
      <c r="K13" s="148"/>
      <c r="L13" s="235"/>
    </row>
    <row r="14" spans="2:12" ht="18" customHeight="1" x14ac:dyDescent="0.25">
      <c r="B14" s="238" t="s">
        <v>31</v>
      </c>
      <c r="C14" s="16" t="s">
        <v>60</v>
      </c>
      <c r="D14" s="22"/>
      <c r="E14" s="22"/>
      <c r="F14" s="22"/>
      <c r="G14" s="21">
        <v>44264</v>
      </c>
      <c r="H14" s="22"/>
      <c r="I14" s="21">
        <v>44265</v>
      </c>
      <c r="J14" s="22"/>
      <c r="K14" s="148"/>
      <c r="L14" s="235" t="s">
        <v>281</v>
      </c>
    </row>
    <row r="15" spans="2:12" ht="18" customHeight="1" x14ac:dyDescent="0.25">
      <c r="B15" s="238"/>
      <c r="C15" s="16" t="s">
        <v>61</v>
      </c>
      <c r="D15" s="22"/>
      <c r="E15" s="22"/>
      <c r="F15" s="22"/>
      <c r="G15" s="21">
        <v>44264</v>
      </c>
      <c r="H15" s="22"/>
      <c r="I15" s="21">
        <v>44265</v>
      </c>
      <c r="J15" s="22"/>
      <c r="K15" s="148"/>
      <c r="L15" s="235"/>
    </row>
    <row r="16" spans="2:12" ht="18" customHeight="1" x14ac:dyDescent="0.25">
      <c r="B16" s="238" t="s">
        <v>35</v>
      </c>
      <c r="C16" s="16" t="s">
        <v>60</v>
      </c>
      <c r="D16" s="22"/>
      <c r="E16" s="22"/>
      <c r="F16" s="21">
        <v>44264</v>
      </c>
      <c r="G16" s="22"/>
      <c r="H16" s="22"/>
      <c r="I16" s="22"/>
      <c r="J16" s="22"/>
      <c r="K16" s="149">
        <v>44265</v>
      </c>
      <c r="L16" s="235" t="s">
        <v>280</v>
      </c>
    </row>
    <row r="17" spans="2:12" ht="18" customHeight="1" x14ac:dyDescent="0.25">
      <c r="B17" s="238"/>
      <c r="C17" s="16" t="s">
        <v>61</v>
      </c>
      <c r="D17" s="22"/>
      <c r="E17" s="22"/>
      <c r="F17" s="21">
        <v>44264</v>
      </c>
      <c r="G17" s="22"/>
      <c r="H17" s="22"/>
      <c r="I17" s="22"/>
      <c r="J17" s="22"/>
      <c r="K17" s="149">
        <v>44265</v>
      </c>
      <c r="L17" s="235"/>
    </row>
    <row r="18" spans="2:12" ht="18" customHeight="1" x14ac:dyDescent="0.25">
      <c r="B18" s="238" t="s">
        <v>38</v>
      </c>
      <c r="C18" s="16" t="s">
        <v>60</v>
      </c>
      <c r="D18" s="22"/>
      <c r="E18" s="22"/>
      <c r="F18" s="21">
        <v>44264</v>
      </c>
      <c r="G18" s="22"/>
      <c r="H18" s="22"/>
      <c r="I18" s="22"/>
      <c r="J18" s="21">
        <v>44265</v>
      </c>
      <c r="K18" s="148"/>
      <c r="L18" s="235" t="s">
        <v>271</v>
      </c>
    </row>
    <row r="19" spans="2:12" ht="18" customHeight="1" x14ac:dyDescent="0.25">
      <c r="B19" s="238"/>
      <c r="C19" s="16" t="s">
        <v>61</v>
      </c>
      <c r="D19" s="22"/>
      <c r="E19" s="22"/>
      <c r="F19" s="21">
        <v>44264</v>
      </c>
      <c r="G19" s="22"/>
      <c r="H19" s="22"/>
      <c r="I19" s="22"/>
      <c r="J19" s="21">
        <v>44265</v>
      </c>
      <c r="K19" s="148"/>
      <c r="L19" s="235"/>
    </row>
    <row r="20" spans="2:12" ht="18" customHeight="1" x14ac:dyDescent="0.25">
      <c r="B20" s="238" t="s">
        <v>50</v>
      </c>
      <c r="C20" s="16" t="s">
        <v>60</v>
      </c>
      <c r="D20" s="22"/>
      <c r="E20" s="21">
        <v>44264</v>
      </c>
      <c r="F20" s="22"/>
      <c r="G20" s="22"/>
      <c r="H20" s="21">
        <v>44265</v>
      </c>
      <c r="I20" s="22"/>
      <c r="J20" s="22"/>
      <c r="K20" s="148"/>
      <c r="L20" s="235" t="s">
        <v>274</v>
      </c>
    </row>
    <row r="21" spans="2:12" ht="18" customHeight="1" x14ac:dyDescent="0.25">
      <c r="B21" s="238"/>
      <c r="C21" s="16" t="s">
        <v>61</v>
      </c>
      <c r="D21" s="22"/>
      <c r="E21" s="21">
        <v>44264</v>
      </c>
      <c r="F21" s="22"/>
      <c r="G21" s="22"/>
      <c r="H21" s="21">
        <v>44265</v>
      </c>
      <c r="I21" s="22"/>
      <c r="J21" s="22"/>
      <c r="K21" s="148"/>
      <c r="L21" s="235"/>
    </row>
    <row r="22" spans="2:12" ht="18" customHeight="1" x14ac:dyDescent="0.25">
      <c r="B22" s="238" t="s">
        <v>51</v>
      </c>
      <c r="C22" s="16" t="s">
        <v>60</v>
      </c>
      <c r="D22" s="22"/>
      <c r="E22" s="21">
        <v>44264</v>
      </c>
      <c r="F22" s="22"/>
      <c r="G22" s="22"/>
      <c r="H22" s="22"/>
      <c r="I22" s="21">
        <v>44265</v>
      </c>
      <c r="J22" s="22"/>
      <c r="K22" s="148"/>
      <c r="L22" s="235" t="s">
        <v>273</v>
      </c>
    </row>
    <row r="23" spans="2:12" ht="18" customHeight="1" x14ac:dyDescent="0.25">
      <c r="B23" s="238"/>
      <c r="C23" s="16" t="s">
        <v>61</v>
      </c>
      <c r="D23" s="22"/>
      <c r="E23" s="21">
        <v>44264</v>
      </c>
      <c r="F23" s="22"/>
      <c r="G23" s="22"/>
      <c r="H23" s="22"/>
      <c r="I23" s="21">
        <v>44265</v>
      </c>
      <c r="J23" s="22"/>
      <c r="K23" s="148"/>
      <c r="L23" s="235"/>
    </row>
    <row r="24" spans="2:12" ht="18" customHeight="1" x14ac:dyDescent="0.25">
      <c r="B24" s="238" t="s">
        <v>52</v>
      </c>
      <c r="C24" s="16" t="s">
        <v>60</v>
      </c>
      <c r="D24" s="21">
        <v>44264</v>
      </c>
      <c r="E24" s="22"/>
      <c r="F24" s="22"/>
      <c r="G24" s="22"/>
      <c r="H24" s="22"/>
      <c r="I24" s="22"/>
      <c r="J24" s="22"/>
      <c r="K24" s="149">
        <v>44265</v>
      </c>
      <c r="L24" s="235" t="s">
        <v>269</v>
      </c>
    </row>
    <row r="25" spans="2:12" ht="18" customHeight="1" x14ac:dyDescent="0.25">
      <c r="B25" s="238"/>
      <c r="C25" s="16" t="s">
        <v>61</v>
      </c>
      <c r="D25" s="21">
        <v>44264</v>
      </c>
      <c r="E25" s="22"/>
      <c r="F25" s="22"/>
      <c r="G25" s="22"/>
      <c r="H25" s="22"/>
      <c r="I25" s="22"/>
      <c r="J25" s="22"/>
      <c r="K25" s="149">
        <v>44265</v>
      </c>
      <c r="L25" s="235"/>
    </row>
    <row r="26" spans="2:12" ht="18" customHeight="1" x14ac:dyDescent="0.25">
      <c r="B26" s="238" t="s">
        <v>53</v>
      </c>
      <c r="C26" s="16" t="s">
        <v>60</v>
      </c>
      <c r="D26" s="21">
        <v>44264</v>
      </c>
      <c r="E26" s="22"/>
      <c r="F26" s="22"/>
      <c r="G26" s="22"/>
      <c r="H26" s="14"/>
      <c r="I26" s="14"/>
      <c r="J26" s="21">
        <v>44265</v>
      </c>
      <c r="K26" s="153"/>
      <c r="L26" s="235" t="s">
        <v>278</v>
      </c>
    </row>
    <row r="27" spans="2:12" ht="18" customHeight="1" x14ac:dyDescent="0.25">
      <c r="B27" s="238"/>
      <c r="C27" s="16" t="s">
        <v>61</v>
      </c>
      <c r="D27" s="21">
        <v>44264</v>
      </c>
      <c r="E27" s="22"/>
      <c r="F27" s="22"/>
      <c r="G27" s="22"/>
      <c r="H27" s="14"/>
      <c r="I27" s="14"/>
      <c r="J27" s="21">
        <v>44265</v>
      </c>
      <c r="K27" s="153"/>
      <c r="L27" s="235"/>
    </row>
    <row r="28" spans="2:12" ht="18" customHeight="1" x14ac:dyDescent="0.25">
      <c r="B28" s="238" t="s">
        <v>54</v>
      </c>
      <c r="C28" s="16" t="s">
        <v>60</v>
      </c>
      <c r="D28" s="22"/>
      <c r="E28" s="22"/>
      <c r="F28" s="21"/>
      <c r="G28" s="21">
        <v>44264</v>
      </c>
      <c r="H28" s="21">
        <v>44265</v>
      </c>
      <c r="I28" s="14"/>
      <c r="J28" s="14"/>
      <c r="K28" s="153"/>
      <c r="L28" s="235" t="s">
        <v>275</v>
      </c>
    </row>
    <row r="29" spans="2:12" ht="18" customHeight="1" x14ac:dyDescent="0.25">
      <c r="B29" s="238"/>
      <c r="C29" s="16" t="s">
        <v>61</v>
      </c>
      <c r="D29" s="22"/>
      <c r="E29" s="22"/>
      <c r="F29" s="21"/>
      <c r="G29" s="21">
        <v>44264</v>
      </c>
      <c r="H29" s="21">
        <v>44265</v>
      </c>
      <c r="I29" s="14"/>
      <c r="J29" s="14"/>
      <c r="K29" s="153"/>
      <c r="L29" s="235"/>
    </row>
    <row r="30" spans="2:12" ht="18" customHeight="1" x14ac:dyDescent="0.25">
      <c r="B30" s="238" t="s">
        <v>55</v>
      </c>
      <c r="C30" s="16" t="s">
        <v>60</v>
      </c>
      <c r="D30" s="22"/>
      <c r="E30" s="22"/>
      <c r="F30" s="21"/>
      <c r="G30" s="21">
        <v>44264</v>
      </c>
      <c r="H30" s="14"/>
      <c r="I30" s="14"/>
      <c r="J30" s="14"/>
      <c r="K30" s="149">
        <v>44265</v>
      </c>
      <c r="L30" s="235" t="s">
        <v>279</v>
      </c>
    </row>
    <row r="31" spans="2:12" ht="18" customHeight="1" x14ac:dyDescent="0.25">
      <c r="B31" s="238"/>
      <c r="C31" s="16" t="s">
        <v>61</v>
      </c>
      <c r="D31" s="22"/>
      <c r="E31" s="22"/>
      <c r="F31" s="21"/>
      <c r="G31" s="21">
        <v>44264</v>
      </c>
      <c r="H31" s="14"/>
      <c r="I31" s="14"/>
      <c r="J31" s="14"/>
      <c r="K31" s="149">
        <v>44265</v>
      </c>
      <c r="L31" s="235"/>
    </row>
    <row r="32" spans="2:12" ht="18" customHeight="1" x14ac:dyDescent="0.25">
      <c r="B32" s="238" t="s">
        <v>56</v>
      </c>
      <c r="C32" s="16" t="s">
        <v>60</v>
      </c>
      <c r="D32" s="22"/>
      <c r="E32" s="22"/>
      <c r="F32" s="21">
        <v>44264</v>
      </c>
      <c r="G32" s="22"/>
      <c r="H32" s="14"/>
      <c r="I32" s="14"/>
      <c r="J32" s="21">
        <v>44265</v>
      </c>
      <c r="K32" s="153"/>
      <c r="L32" s="235" t="s">
        <v>277</v>
      </c>
    </row>
    <row r="33" spans="2:14" ht="18" customHeight="1" x14ac:dyDescent="0.25">
      <c r="B33" s="238"/>
      <c r="C33" s="16" t="s">
        <v>61</v>
      </c>
      <c r="D33" s="22"/>
      <c r="E33" s="22"/>
      <c r="F33" s="21">
        <v>44264</v>
      </c>
      <c r="G33" s="22"/>
      <c r="H33" s="14"/>
      <c r="I33" s="14"/>
      <c r="J33" s="21">
        <v>44265</v>
      </c>
      <c r="K33" s="153"/>
      <c r="L33" s="235"/>
    </row>
    <row r="34" spans="2:14" ht="18" customHeight="1" x14ac:dyDescent="0.25">
      <c r="B34" s="238" t="s">
        <v>57</v>
      </c>
      <c r="C34" s="16" t="s">
        <v>60</v>
      </c>
      <c r="D34" s="22"/>
      <c r="E34" s="22"/>
      <c r="F34" s="21">
        <v>44264</v>
      </c>
      <c r="G34" s="22"/>
      <c r="H34" s="21">
        <v>44265</v>
      </c>
      <c r="I34" s="14"/>
      <c r="J34" s="14"/>
      <c r="K34" s="153"/>
      <c r="L34" s="235" t="s">
        <v>276</v>
      </c>
      <c r="N34" s="11"/>
    </row>
    <row r="35" spans="2:14" ht="18" customHeight="1" x14ac:dyDescent="0.25">
      <c r="B35" s="238"/>
      <c r="C35" s="16" t="s">
        <v>61</v>
      </c>
      <c r="D35" s="22"/>
      <c r="E35" s="22"/>
      <c r="F35" s="21">
        <v>44264</v>
      </c>
      <c r="G35" s="22"/>
      <c r="H35" s="21">
        <v>44265</v>
      </c>
      <c r="I35" s="14"/>
      <c r="J35" s="14"/>
      <c r="K35" s="153"/>
      <c r="L35" s="235"/>
    </row>
    <row r="37" spans="2:14" ht="26.25" x14ac:dyDescent="0.25">
      <c r="B37" s="43" t="s">
        <v>90</v>
      </c>
    </row>
    <row r="38" spans="2:14" ht="26.25" x14ac:dyDescent="0.25">
      <c r="B38" s="43" t="s">
        <v>126</v>
      </c>
    </row>
    <row r="41" spans="2:14" ht="18.75" x14ac:dyDescent="0.25">
      <c r="B41" s="106" t="s">
        <v>105</v>
      </c>
      <c r="C41" s="2"/>
      <c r="D41" s="3"/>
      <c r="E41" s="3"/>
      <c r="F41" s="3"/>
      <c r="G41" s="3"/>
    </row>
    <row r="42" spans="2:14" ht="18.75" x14ac:dyDescent="0.25">
      <c r="B42" s="242" t="s">
        <v>108</v>
      </c>
      <c r="C42" s="242"/>
      <c r="D42" s="107" t="s">
        <v>63</v>
      </c>
      <c r="E42" s="107" t="s">
        <v>64</v>
      </c>
      <c r="F42" s="107" t="s">
        <v>66</v>
      </c>
      <c r="G42" s="107" t="s">
        <v>65</v>
      </c>
    </row>
    <row r="43" spans="2:14" ht="18.75" x14ac:dyDescent="0.25">
      <c r="B43" s="243" t="s">
        <v>367</v>
      </c>
      <c r="C43" s="243"/>
      <c r="D43" s="108">
        <v>4</v>
      </c>
      <c r="E43" s="108">
        <v>2</v>
      </c>
      <c r="F43" s="108">
        <v>4</v>
      </c>
      <c r="G43" s="108">
        <v>4</v>
      </c>
    </row>
    <row r="44" spans="2:14" ht="18.75" x14ac:dyDescent="0.25">
      <c r="B44" s="243" t="s">
        <v>368</v>
      </c>
      <c r="C44" s="243"/>
      <c r="D44" s="108">
        <v>4</v>
      </c>
      <c r="E44" s="108">
        <v>2</v>
      </c>
      <c r="F44" s="108">
        <v>4</v>
      </c>
      <c r="G44" s="108">
        <v>4</v>
      </c>
    </row>
  </sheetData>
  <sheetProtection algorithmName="SHA-512" hashValue="u6uPv7lrK2LlBu7fyAYm5NS6HNvkHK38Gz7mE/QxCRKiLjWcMSS/RSI79tzDWEDc6BsK8oArgzqzMpahPwHAjA==" saltValue="r2tRgimiej+mGsaRPtvSIg==" spinCount="100000" sheet="1" formatCells="0" formatColumns="0" formatRows="0" insertColumns="0" insertRows="0" insertHyperlinks="0" deleteColumns="0" deleteRows="0" sort="0" autoFilter="0" pivotTables="0"/>
  <mergeCells count="36">
    <mergeCell ref="L28:L29"/>
    <mergeCell ref="B18:B19"/>
    <mergeCell ref="L32:L33"/>
    <mergeCell ref="B34:B35"/>
    <mergeCell ref="B24:B25"/>
    <mergeCell ref="B26:B27"/>
    <mergeCell ref="B28:B29"/>
    <mergeCell ref="B30:B31"/>
    <mergeCell ref="L30:L31"/>
    <mergeCell ref="L34:L35"/>
    <mergeCell ref="B20:B21"/>
    <mergeCell ref="B22:B23"/>
    <mergeCell ref="L26:L27"/>
    <mergeCell ref="L20:L21"/>
    <mergeCell ref="L22:L23"/>
    <mergeCell ref="L24:L25"/>
    <mergeCell ref="L16:L17"/>
    <mergeCell ref="L18:L19"/>
    <mergeCell ref="B5:B6"/>
    <mergeCell ref="C5:C6"/>
    <mergeCell ref="D5:G5"/>
    <mergeCell ref="B8:B9"/>
    <mergeCell ref="B10:B11"/>
    <mergeCell ref="L5:L6"/>
    <mergeCell ref="L8:L9"/>
    <mergeCell ref="L10:L11"/>
    <mergeCell ref="L12:L13"/>
    <mergeCell ref="L14:L15"/>
    <mergeCell ref="B42:C42"/>
    <mergeCell ref="B43:C43"/>
    <mergeCell ref="B44:C44"/>
    <mergeCell ref="H5:K5"/>
    <mergeCell ref="B32:B33"/>
    <mergeCell ref="B12:B13"/>
    <mergeCell ref="B16:B17"/>
    <mergeCell ref="B14:B15"/>
  </mergeCells>
  <phoneticPr fontId="9" type="noConversion"/>
  <pageMargins left="0.2" right="0.2" top="0.25" bottom="0.25" header="0.3" footer="0.3"/>
  <pageSetup paperSize="8"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05255-24CB-434A-87CB-684C0A46E309}">
  <sheetPr>
    <tabColor rgb="FF92D050"/>
    <pageSetUpPr fitToPage="1"/>
  </sheetPr>
  <dimension ref="B2:P55"/>
  <sheetViews>
    <sheetView zoomScale="80" zoomScaleNormal="80" workbookViewId="0">
      <selection activeCell="N22" sqref="N22"/>
    </sheetView>
  </sheetViews>
  <sheetFormatPr defaultRowHeight="15" x14ac:dyDescent="0.25"/>
  <cols>
    <col min="1" max="1" width="1.7109375" customWidth="1"/>
    <col min="2" max="2" width="9.140625" style="1"/>
    <col min="3" max="3" width="12.28515625" customWidth="1"/>
    <col min="4" max="5" width="10.7109375" customWidth="1"/>
    <col min="6" max="6" width="11.5703125" customWidth="1"/>
    <col min="7" max="15" width="10.7109375" customWidth="1"/>
    <col min="16" max="16" width="14.140625" customWidth="1"/>
  </cols>
  <sheetData>
    <row r="2" spans="2:16" ht="15.75" x14ac:dyDescent="0.25">
      <c r="B2" s="17" t="s">
        <v>5</v>
      </c>
      <c r="C2" s="18"/>
      <c r="D2" s="18"/>
      <c r="H2" s="18"/>
      <c r="L2" s="18"/>
    </row>
    <row r="3" spans="2:16" s="38" customFormat="1" ht="18.75" customHeight="1" x14ac:dyDescent="0.25">
      <c r="B3" s="97" t="s">
        <v>77</v>
      </c>
      <c r="C3" s="65"/>
      <c r="D3" s="65"/>
      <c r="E3" s="79" t="s">
        <v>73</v>
      </c>
      <c r="F3" s="41" t="s">
        <v>74</v>
      </c>
      <c r="H3" s="65"/>
      <c r="I3" s="79" t="s">
        <v>73</v>
      </c>
      <c r="J3" s="41" t="s">
        <v>74</v>
      </c>
      <c r="L3" s="65"/>
      <c r="M3" s="79" t="s">
        <v>73</v>
      </c>
      <c r="N3" s="41" t="s">
        <v>74</v>
      </c>
    </row>
    <row r="4" spans="2:16" ht="6" customHeight="1" x14ac:dyDescent="0.25">
      <c r="B4" s="19"/>
      <c r="C4" s="18"/>
      <c r="D4" s="18"/>
      <c r="E4" s="38"/>
      <c r="F4" s="66"/>
      <c r="G4" s="38"/>
      <c r="H4" s="65"/>
      <c r="I4" s="38"/>
      <c r="J4" s="66"/>
      <c r="K4" s="38"/>
      <c r="L4" s="65"/>
      <c r="M4" s="38"/>
      <c r="N4" s="66"/>
      <c r="O4" s="38"/>
      <c r="P4" s="38"/>
    </row>
    <row r="5" spans="2:16" ht="18" customHeight="1" x14ac:dyDescent="0.25">
      <c r="B5" s="286" t="s">
        <v>62</v>
      </c>
      <c r="C5" s="288" t="s">
        <v>7</v>
      </c>
      <c r="D5" s="173" t="s">
        <v>78</v>
      </c>
      <c r="E5" s="173"/>
      <c r="F5" s="173"/>
      <c r="G5" s="173"/>
      <c r="H5" s="173" t="s">
        <v>78</v>
      </c>
      <c r="I5" s="173"/>
      <c r="J5" s="173"/>
      <c r="K5" s="173"/>
      <c r="L5" s="173" t="s">
        <v>78</v>
      </c>
      <c r="M5" s="173"/>
      <c r="N5" s="173"/>
      <c r="O5" s="174"/>
      <c r="P5" s="257" t="s">
        <v>218</v>
      </c>
    </row>
    <row r="6" spans="2:16" ht="18" customHeight="1" x14ac:dyDescent="0.25">
      <c r="B6" s="287"/>
      <c r="C6" s="239"/>
      <c r="D6" s="163" t="s">
        <v>63</v>
      </c>
      <c r="E6" s="163" t="s">
        <v>64</v>
      </c>
      <c r="F6" s="163" t="s">
        <v>65</v>
      </c>
      <c r="G6" s="163" t="s">
        <v>66</v>
      </c>
      <c r="H6" s="163" t="s">
        <v>63</v>
      </c>
      <c r="I6" s="163" t="s">
        <v>64</v>
      </c>
      <c r="J6" s="163" t="s">
        <v>65</v>
      </c>
      <c r="K6" s="163" t="s">
        <v>66</v>
      </c>
      <c r="L6" s="163" t="s">
        <v>63</v>
      </c>
      <c r="M6" s="163" t="s">
        <v>64</v>
      </c>
      <c r="N6" s="163" t="s">
        <v>65</v>
      </c>
      <c r="O6" s="165" t="s">
        <v>66</v>
      </c>
      <c r="P6" s="258"/>
    </row>
    <row r="7" spans="2:16" ht="3.75" customHeight="1" x14ac:dyDescent="0.25">
      <c r="B7" s="179"/>
      <c r="C7" s="14"/>
      <c r="D7" s="15"/>
      <c r="E7" s="15"/>
      <c r="F7" s="15"/>
      <c r="G7" s="15"/>
      <c r="H7" s="15"/>
      <c r="I7" s="15"/>
      <c r="J7" s="15"/>
      <c r="K7" s="15"/>
      <c r="L7" s="15"/>
      <c r="M7" s="15"/>
      <c r="N7" s="15"/>
      <c r="O7" s="166"/>
      <c r="P7" s="180"/>
    </row>
    <row r="8" spans="2:16" ht="18" customHeight="1" x14ac:dyDescent="0.25">
      <c r="B8" s="276" t="s">
        <v>127</v>
      </c>
      <c r="C8" s="277"/>
      <c r="D8" s="275" t="s">
        <v>95</v>
      </c>
      <c r="E8" s="275"/>
      <c r="F8" s="275"/>
      <c r="G8" s="275"/>
      <c r="H8" s="292" t="s">
        <v>116</v>
      </c>
      <c r="I8" s="292"/>
      <c r="J8" s="292"/>
      <c r="K8" s="292"/>
      <c r="L8" s="270" t="s">
        <v>117</v>
      </c>
      <c r="M8" s="270"/>
      <c r="N8" s="270"/>
      <c r="O8" s="271"/>
      <c r="P8" s="170"/>
    </row>
    <row r="9" spans="2:16" ht="18" customHeight="1" x14ac:dyDescent="0.25">
      <c r="B9" s="267" t="s">
        <v>14</v>
      </c>
      <c r="C9" s="16" t="s">
        <v>60</v>
      </c>
      <c r="D9" s="21">
        <v>44265</v>
      </c>
      <c r="E9" s="162"/>
      <c r="F9" s="162"/>
      <c r="G9" s="14"/>
      <c r="H9" s="21">
        <v>44266</v>
      </c>
      <c r="I9" s="162"/>
      <c r="J9" s="162"/>
      <c r="K9" s="14"/>
      <c r="L9" s="21">
        <v>44267</v>
      </c>
      <c r="M9" s="162"/>
      <c r="N9" s="162"/>
      <c r="O9" s="153"/>
      <c r="P9" s="259" t="s">
        <v>245</v>
      </c>
    </row>
    <row r="10" spans="2:16" ht="18" customHeight="1" x14ac:dyDescent="0.25">
      <c r="B10" s="267"/>
      <c r="C10" s="16" t="s">
        <v>61</v>
      </c>
      <c r="D10" s="21">
        <v>44265</v>
      </c>
      <c r="E10" s="14"/>
      <c r="F10" s="14"/>
      <c r="G10" s="14"/>
      <c r="H10" s="21">
        <v>44266</v>
      </c>
      <c r="I10" s="14"/>
      <c r="J10" s="14"/>
      <c r="K10" s="14"/>
      <c r="L10" s="21">
        <v>44267</v>
      </c>
      <c r="M10" s="14"/>
      <c r="N10" s="14"/>
      <c r="O10" s="153"/>
      <c r="P10" s="259"/>
    </row>
    <row r="11" spans="2:16" ht="18" customHeight="1" x14ac:dyDescent="0.25">
      <c r="B11" s="267" t="s">
        <v>21</v>
      </c>
      <c r="C11" s="16" t="s">
        <v>60</v>
      </c>
      <c r="D11" s="14"/>
      <c r="E11" s="14"/>
      <c r="F11" s="14"/>
      <c r="G11" s="21">
        <v>44265</v>
      </c>
      <c r="H11" s="14"/>
      <c r="I11" s="14"/>
      <c r="J11" s="64"/>
      <c r="K11" s="64">
        <v>44266</v>
      </c>
      <c r="L11" s="14"/>
      <c r="M11" s="14"/>
      <c r="N11" s="14"/>
      <c r="O11" s="149">
        <v>44267</v>
      </c>
      <c r="P11" s="251" t="s">
        <v>321</v>
      </c>
    </row>
    <row r="12" spans="2:16" ht="18" customHeight="1" x14ac:dyDescent="0.25">
      <c r="B12" s="267"/>
      <c r="C12" s="16" t="s">
        <v>61</v>
      </c>
      <c r="D12" s="14"/>
      <c r="E12" s="14"/>
      <c r="F12" s="14"/>
      <c r="G12" s="21">
        <v>44265</v>
      </c>
      <c r="H12" s="14"/>
      <c r="I12" s="14"/>
      <c r="J12" s="64"/>
      <c r="K12" s="64">
        <v>44266</v>
      </c>
      <c r="L12" s="14"/>
      <c r="M12" s="14"/>
      <c r="N12" s="14"/>
      <c r="O12" s="149">
        <v>44267</v>
      </c>
      <c r="P12" s="251"/>
    </row>
    <row r="13" spans="2:16" ht="18" customHeight="1" x14ac:dyDescent="0.25">
      <c r="B13" s="267" t="s">
        <v>27</v>
      </c>
      <c r="C13" s="16" t="s">
        <v>60</v>
      </c>
      <c r="D13" s="14"/>
      <c r="E13" s="21">
        <v>44265</v>
      </c>
      <c r="F13" s="14"/>
      <c r="G13" s="14"/>
      <c r="H13" s="14"/>
      <c r="I13" s="164">
        <v>44266</v>
      </c>
      <c r="J13" s="14"/>
      <c r="K13" s="14"/>
      <c r="L13" s="14"/>
      <c r="M13" s="21">
        <v>44267</v>
      </c>
      <c r="N13" s="14"/>
      <c r="O13" s="153"/>
      <c r="P13" s="251" t="s">
        <v>324</v>
      </c>
    </row>
    <row r="14" spans="2:16" ht="18" customHeight="1" x14ac:dyDescent="0.25">
      <c r="B14" s="267"/>
      <c r="C14" s="16" t="s">
        <v>61</v>
      </c>
      <c r="D14" s="14"/>
      <c r="E14" s="21">
        <v>44265</v>
      </c>
      <c r="F14" s="14"/>
      <c r="G14" s="14"/>
      <c r="H14" s="14"/>
      <c r="I14" s="164">
        <v>44266</v>
      </c>
      <c r="J14" s="14"/>
      <c r="K14" s="14"/>
      <c r="L14" s="14"/>
      <c r="M14" s="21">
        <v>44267</v>
      </c>
      <c r="N14" s="14"/>
      <c r="O14" s="153"/>
      <c r="P14" s="251"/>
    </row>
    <row r="15" spans="2:16" ht="18" customHeight="1" x14ac:dyDescent="0.25">
      <c r="B15" s="267" t="s">
        <v>31</v>
      </c>
      <c r="C15" s="16" t="s">
        <v>60</v>
      </c>
      <c r="D15" s="14"/>
      <c r="E15" s="14"/>
      <c r="F15" s="64">
        <v>44266</v>
      </c>
      <c r="G15" s="14"/>
      <c r="H15" s="14"/>
      <c r="I15" s="14"/>
      <c r="J15" s="164">
        <v>44266</v>
      </c>
      <c r="K15" s="14"/>
      <c r="L15" s="14"/>
      <c r="M15" s="14"/>
      <c r="N15" s="21">
        <v>44267</v>
      </c>
      <c r="O15" s="153"/>
      <c r="P15" s="251" t="s">
        <v>320</v>
      </c>
    </row>
    <row r="16" spans="2:16" ht="18" customHeight="1" x14ac:dyDescent="0.25">
      <c r="B16" s="268"/>
      <c r="C16" s="171" t="s">
        <v>61</v>
      </c>
      <c r="D16" s="177"/>
      <c r="E16" s="177"/>
      <c r="F16" s="176">
        <v>44266</v>
      </c>
      <c r="G16" s="177"/>
      <c r="H16" s="177"/>
      <c r="I16" s="177"/>
      <c r="J16" s="181">
        <v>44266</v>
      </c>
      <c r="K16" s="177"/>
      <c r="L16" s="177"/>
      <c r="M16" s="177"/>
      <c r="N16" s="182">
        <v>44267</v>
      </c>
      <c r="O16" s="178"/>
      <c r="P16" s="252"/>
    </row>
    <row r="17" spans="2:16" ht="3.75" customHeight="1" x14ac:dyDescent="0.25">
      <c r="B17" s="67"/>
      <c r="C17" s="68"/>
      <c r="D17" s="69"/>
      <c r="E17" s="69"/>
      <c r="F17" s="70"/>
      <c r="G17" s="69"/>
      <c r="H17" s="69"/>
      <c r="I17" s="69"/>
      <c r="J17" s="71"/>
      <c r="K17" s="69"/>
      <c r="L17" s="69"/>
      <c r="M17" s="69"/>
      <c r="N17" s="69"/>
      <c r="O17" s="74"/>
      <c r="P17" s="172"/>
    </row>
    <row r="18" spans="2:16" ht="18" customHeight="1" x14ac:dyDescent="0.25">
      <c r="B18" s="278" t="s">
        <v>128</v>
      </c>
      <c r="C18" s="279"/>
      <c r="D18" s="289" t="s">
        <v>78</v>
      </c>
      <c r="E18" s="289"/>
      <c r="F18" s="289"/>
      <c r="G18" s="289"/>
      <c r="H18" s="289"/>
      <c r="I18" s="289"/>
      <c r="J18" s="289"/>
      <c r="K18" s="289"/>
      <c r="L18" s="173" t="s">
        <v>78</v>
      </c>
      <c r="M18" s="173"/>
      <c r="N18" s="173"/>
      <c r="O18" s="174"/>
      <c r="P18" s="175"/>
    </row>
    <row r="19" spans="2:16" ht="18" customHeight="1" x14ac:dyDescent="0.25">
      <c r="B19" s="276"/>
      <c r="C19" s="277"/>
      <c r="D19" s="239" t="s">
        <v>63</v>
      </c>
      <c r="E19" s="239"/>
      <c r="F19" s="239" t="s">
        <v>64</v>
      </c>
      <c r="G19" s="239"/>
      <c r="H19" s="239" t="s">
        <v>65</v>
      </c>
      <c r="I19" s="239"/>
      <c r="J19" s="239" t="s">
        <v>66</v>
      </c>
      <c r="K19" s="239"/>
      <c r="L19" s="163" t="s">
        <v>63</v>
      </c>
      <c r="M19" s="163" t="s">
        <v>64</v>
      </c>
      <c r="N19" s="163" t="s">
        <v>65</v>
      </c>
      <c r="O19" s="165" t="s">
        <v>66</v>
      </c>
      <c r="P19" s="169"/>
    </row>
    <row r="20" spans="2:16" ht="18" customHeight="1" x14ac:dyDescent="0.25">
      <c r="B20" s="276"/>
      <c r="C20" s="277"/>
      <c r="D20" s="275" t="s">
        <v>120</v>
      </c>
      <c r="E20" s="275"/>
      <c r="F20" s="275"/>
      <c r="G20" s="275"/>
      <c r="H20" s="275"/>
      <c r="I20" s="275"/>
      <c r="J20" s="275"/>
      <c r="K20" s="275"/>
      <c r="L20" s="270" t="s">
        <v>117</v>
      </c>
      <c r="M20" s="270"/>
      <c r="N20" s="270"/>
      <c r="O20" s="271"/>
      <c r="P20" s="170"/>
    </row>
    <row r="21" spans="2:16" ht="18" customHeight="1" x14ac:dyDescent="0.25">
      <c r="B21" s="267" t="s">
        <v>35</v>
      </c>
      <c r="C21" s="16" t="s">
        <v>60</v>
      </c>
      <c r="D21" s="264">
        <v>44266</v>
      </c>
      <c r="E21" s="264"/>
      <c r="F21" s="266"/>
      <c r="G21" s="266"/>
      <c r="H21" s="266"/>
      <c r="I21" s="266"/>
      <c r="J21" s="264"/>
      <c r="K21" s="264"/>
      <c r="L21" s="64">
        <v>44267</v>
      </c>
      <c r="M21" s="14"/>
      <c r="N21" s="14"/>
      <c r="O21" s="153"/>
      <c r="P21" s="251" t="s">
        <v>322</v>
      </c>
    </row>
    <row r="22" spans="2:16" ht="18" customHeight="1" x14ac:dyDescent="0.25">
      <c r="B22" s="267"/>
      <c r="C22" s="16" t="s">
        <v>61</v>
      </c>
      <c r="D22" s="264">
        <v>44266</v>
      </c>
      <c r="E22" s="264"/>
      <c r="F22" s="266"/>
      <c r="G22" s="266"/>
      <c r="H22" s="266"/>
      <c r="I22" s="266"/>
      <c r="J22" s="264"/>
      <c r="K22" s="264"/>
      <c r="L22" s="64">
        <v>44267</v>
      </c>
      <c r="M22" s="14"/>
      <c r="N22" s="14"/>
      <c r="O22" s="153"/>
      <c r="P22" s="251"/>
    </row>
    <row r="23" spans="2:16" ht="18" customHeight="1" x14ac:dyDescent="0.25">
      <c r="B23" s="267" t="s">
        <v>38</v>
      </c>
      <c r="C23" s="16" t="s">
        <v>60</v>
      </c>
      <c r="D23" s="264"/>
      <c r="E23" s="264"/>
      <c r="F23" s="266"/>
      <c r="G23" s="266"/>
      <c r="H23" s="266"/>
      <c r="I23" s="266"/>
      <c r="J23" s="264">
        <v>44266</v>
      </c>
      <c r="K23" s="264"/>
      <c r="L23" s="14"/>
      <c r="M23" s="64"/>
      <c r="N23" s="14"/>
      <c r="O23" s="167">
        <v>44267</v>
      </c>
      <c r="P23" s="251" t="s">
        <v>325</v>
      </c>
    </row>
    <row r="24" spans="2:16" ht="18" customHeight="1" x14ac:dyDescent="0.25">
      <c r="B24" s="267"/>
      <c r="C24" s="16" t="s">
        <v>61</v>
      </c>
      <c r="D24" s="264"/>
      <c r="E24" s="264"/>
      <c r="F24" s="266"/>
      <c r="G24" s="266"/>
      <c r="H24" s="266"/>
      <c r="I24" s="266"/>
      <c r="J24" s="264">
        <v>44266</v>
      </c>
      <c r="K24" s="264"/>
      <c r="L24" s="14"/>
      <c r="M24" s="64"/>
      <c r="N24" s="14"/>
      <c r="O24" s="167">
        <v>44267</v>
      </c>
      <c r="P24" s="251"/>
    </row>
    <row r="25" spans="2:16" ht="18" customHeight="1" x14ac:dyDescent="0.25">
      <c r="B25" s="267" t="s">
        <v>50</v>
      </c>
      <c r="C25" s="16" t="s">
        <v>60</v>
      </c>
      <c r="D25" s="264"/>
      <c r="E25" s="264"/>
      <c r="F25" s="266"/>
      <c r="G25" s="266"/>
      <c r="H25" s="264">
        <v>44266</v>
      </c>
      <c r="I25" s="266"/>
      <c r="J25" s="266"/>
      <c r="K25" s="266"/>
      <c r="L25" s="14"/>
      <c r="M25" s="14"/>
      <c r="N25" s="64">
        <v>44267</v>
      </c>
      <c r="O25" s="153"/>
      <c r="P25" s="251" t="s">
        <v>323</v>
      </c>
    </row>
    <row r="26" spans="2:16" ht="18" customHeight="1" x14ac:dyDescent="0.25">
      <c r="B26" s="267"/>
      <c r="C26" s="16" t="s">
        <v>61</v>
      </c>
      <c r="D26" s="264"/>
      <c r="E26" s="264"/>
      <c r="F26" s="266"/>
      <c r="G26" s="266"/>
      <c r="H26" s="264">
        <v>44266</v>
      </c>
      <c r="I26" s="266"/>
      <c r="J26" s="266"/>
      <c r="K26" s="266"/>
      <c r="L26" s="14"/>
      <c r="M26" s="14"/>
      <c r="N26" s="64">
        <v>44267</v>
      </c>
      <c r="O26" s="153"/>
      <c r="P26" s="251"/>
    </row>
    <row r="27" spans="2:16" ht="18" customHeight="1" x14ac:dyDescent="0.25">
      <c r="B27" s="267" t="s">
        <v>51</v>
      </c>
      <c r="C27" s="16" t="s">
        <v>60</v>
      </c>
      <c r="D27" s="264">
        <v>44266</v>
      </c>
      <c r="E27" s="264"/>
      <c r="F27" s="266"/>
      <c r="G27" s="266"/>
      <c r="H27" s="266"/>
      <c r="I27" s="266"/>
      <c r="J27" s="266"/>
      <c r="K27" s="266"/>
      <c r="L27" s="64">
        <v>44270</v>
      </c>
      <c r="M27" s="14"/>
      <c r="N27" s="14"/>
      <c r="O27" s="153"/>
      <c r="P27" s="251" t="s">
        <v>326</v>
      </c>
    </row>
    <row r="28" spans="2:16" ht="18" customHeight="1" x14ac:dyDescent="0.25">
      <c r="B28" s="268"/>
      <c r="C28" s="171" t="s">
        <v>61</v>
      </c>
      <c r="D28" s="265">
        <v>44266</v>
      </c>
      <c r="E28" s="265"/>
      <c r="F28" s="263"/>
      <c r="G28" s="263"/>
      <c r="H28" s="263"/>
      <c r="I28" s="263"/>
      <c r="J28" s="263"/>
      <c r="K28" s="263"/>
      <c r="L28" s="176">
        <v>44270</v>
      </c>
      <c r="M28" s="177"/>
      <c r="N28" s="177"/>
      <c r="O28" s="178"/>
      <c r="P28" s="252"/>
    </row>
    <row r="29" spans="2:16" ht="4.5" customHeight="1" x14ac:dyDescent="0.25">
      <c r="B29" s="72"/>
      <c r="C29" s="68"/>
      <c r="D29" s="71"/>
      <c r="E29" s="71"/>
      <c r="F29" s="73"/>
      <c r="G29" s="73"/>
      <c r="H29" s="73"/>
      <c r="I29" s="73"/>
      <c r="J29" s="73"/>
      <c r="K29" s="73"/>
      <c r="L29" s="69"/>
      <c r="M29" s="69"/>
      <c r="N29" s="69"/>
      <c r="O29" s="74"/>
      <c r="P29" s="172"/>
    </row>
    <row r="30" spans="2:16" ht="18" customHeight="1" x14ac:dyDescent="0.25">
      <c r="B30" s="280" t="s">
        <v>129</v>
      </c>
      <c r="C30" s="281"/>
      <c r="D30" s="289" t="s">
        <v>78</v>
      </c>
      <c r="E30" s="289"/>
      <c r="F30" s="289"/>
      <c r="G30" s="289"/>
      <c r="H30" s="289"/>
      <c r="I30" s="289"/>
      <c r="J30" s="289"/>
      <c r="K30" s="289"/>
      <c r="L30" s="289"/>
      <c r="M30" s="289"/>
      <c r="N30" s="289"/>
      <c r="O30" s="290"/>
      <c r="P30" s="168"/>
    </row>
    <row r="31" spans="2:16" ht="18" customHeight="1" x14ac:dyDescent="0.25">
      <c r="B31" s="282"/>
      <c r="C31" s="283"/>
      <c r="D31" s="272" t="s">
        <v>63</v>
      </c>
      <c r="E31" s="273"/>
      <c r="F31" s="274"/>
      <c r="G31" s="272" t="s">
        <v>64</v>
      </c>
      <c r="H31" s="273"/>
      <c r="I31" s="274"/>
      <c r="J31" s="272" t="s">
        <v>65</v>
      </c>
      <c r="K31" s="273"/>
      <c r="L31" s="274"/>
      <c r="M31" s="272" t="s">
        <v>66</v>
      </c>
      <c r="N31" s="273"/>
      <c r="O31" s="273"/>
      <c r="P31" s="169"/>
    </row>
    <row r="32" spans="2:16" ht="18" customHeight="1" x14ac:dyDescent="0.25">
      <c r="B32" s="284"/>
      <c r="C32" s="285"/>
      <c r="D32" s="275" t="s">
        <v>121</v>
      </c>
      <c r="E32" s="275"/>
      <c r="F32" s="275"/>
      <c r="G32" s="275"/>
      <c r="H32" s="275"/>
      <c r="I32" s="275"/>
      <c r="J32" s="275"/>
      <c r="K32" s="275"/>
      <c r="L32" s="275"/>
      <c r="M32" s="275"/>
      <c r="N32" s="275"/>
      <c r="O32" s="291"/>
      <c r="P32" s="170"/>
    </row>
    <row r="33" spans="2:16" ht="18" customHeight="1" x14ac:dyDescent="0.25">
      <c r="B33" s="267" t="s">
        <v>52</v>
      </c>
      <c r="C33" s="16" t="s">
        <v>60</v>
      </c>
      <c r="D33" s="253"/>
      <c r="E33" s="254"/>
      <c r="F33" s="255"/>
      <c r="G33" s="253"/>
      <c r="H33" s="254"/>
      <c r="I33" s="255"/>
      <c r="J33" s="253"/>
      <c r="K33" s="254"/>
      <c r="L33" s="255"/>
      <c r="M33" s="256">
        <v>44270</v>
      </c>
      <c r="N33" s="254"/>
      <c r="O33" s="254"/>
      <c r="P33" s="251"/>
    </row>
    <row r="34" spans="2:16" ht="18" customHeight="1" x14ac:dyDescent="0.25">
      <c r="B34" s="267"/>
      <c r="C34" s="16" t="s">
        <v>61</v>
      </c>
      <c r="D34" s="253"/>
      <c r="E34" s="254"/>
      <c r="F34" s="255"/>
      <c r="G34" s="253"/>
      <c r="H34" s="254"/>
      <c r="I34" s="255"/>
      <c r="J34" s="253"/>
      <c r="K34" s="254"/>
      <c r="L34" s="255"/>
      <c r="M34" s="256">
        <v>44270</v>
      </c>
      <c r="N34" s="254"/>
      <c r="O34" s="254"/>
      <c r="P34" s="251"/>
    </row>
    <row r="35" spans="2:16" ht="18" customHeight="1" x14ac:dyDescent="0.25">
      <c r="B35" s="267" t="s">
        <v>53</v>
      </c>
      <c r="C35" s="16" t="s">
        <v>60</v>
      </c>
      <c r="D35" s="253"/>
      <c r="E35" s="254"/>
      <c r="F35" s="255"/>
      <c r="G35" s="253"/>
      <c r="H35" s="254"/>
      <c r="I35" s="255"/>
      <c r="J35" s="256">
        <v>44270</v>
      </c>
      <c r="K35" s="254"/>
      <c r="L35" s="255"/>
      <c r="M35" s="253"/>
      <c r="N35" s="254"/>
      <c r="O35" s="254"/>
      <c r="P35" s="251" t="s">
        <v>327</v>
      </c>
    </row>
    <row r="36" spans="2:16" ht="18" customHeight="1" x14ac:dyDescent="0.25">
      <c r="B36" s="267"/>
      <c r="C36" s="16" t="s">
        <v>61</v>
      </c>
      <c r="D36" s="253"/>
      <c r="E36" s="254"/>
      <c r="F36" s="255"/>
      <c r="G36" s="253"/>
      <c r="H36" s="254"/>
      <c r="I36" s="255"/>
      <c r="J36" s="256">
        <v>44270</v>
      </c>
      <c r="K36" s="254"/>
      <c r="L36" s="255"/>
      <c r="M36" s="253"/>
      <c r="N36" s="254"/>
      <c r="O36" s="254"/>
      <c r="P36" s="251"/>
    </row>
    <row r="37" spans="2:16" ht="18" customHeight="1" x14ac:dyDescent="0.25">
      <c r="B37" s="267" t="s">
        <v>54</v>
      </c>
      <c r="C37" s="16" t="s">
        <v>60</v>
      </c>
      <c r="D37" s="256">
        <v>44270</v>
      </c>
      <c r="E37" s="254"/>
      <c r="F37" s="255"/>
      <c r="G37" s="253"/>
      <c r="H37" s="254"/>
      <c r="I37" s="255"/>
      <c r="J37" s="253"/>
      <c r="K37" s="254"/>
      <c r="L37" s="255"/>
      <c r="M37" s="253"/>
      <c r="N37" s="254"/>
      <c r="O37" s="254"/>
      <c r="P37" s="251" t="s">
        <v>330</v>
      </c>
    </row>
    <row r="38" spans="2:16" ht="18" customHeight="1" x14ac:dyDescent="0.25">
      <c r="B38" s="267"/>
      <c r="C38" s="16" t="s">
        <v>61</v>
      </c>
      <c r="D38" s="256">
        <v>44270</v>
      </c>
      <c r="E38" s="254"/>
      <c r="F38" s="255"/>
      <c r="G38" s="253"/>
      <c r="H38" s="254"/>
      <c r="I38" s="255"/>
      <c r="J38" s="253"/>
      <c r="K38" s="254"/>
      <c r="L38" s="255"/>
      <c r="M38" s="253"/>
      <c r="N38" s="254"/>
      <c r="O38" s="254"/>
      <c r="P38" s="251"/>
    </row>
    <row r="39" spans="2:16" ht="18" customHeight="1" x14ac:dyDescent="0.25">
      <c r="B39" s="267" t="s">
        <v>55</v>
      </c>
      <c r="C39" s="16" t="s">
        <v>60</v>
      </c>
      <c r="D39" s="253"/>
      <c r="E39" s="254"/>
      <c r="F39" s="255"/>
      <c r="G39" s="253"/>
      <c r="H39" s="254"/>
      <c r="I39" s="255"/>
      <c r="J39" s="253"/>
      <c r="K39" s="254"/>
      <c r="L39" s="255"/>
      <c r="M39" s="256">
        <v>44270</v>
      </c>
      <c r="N39" s="254"/>
      <c r="O39" s="254"/>
      <c r="P39" s="251" t="s">
        <v>329</v>
      </c>
    </row>
    <row r="40" spans="2:16" ht="18" customHeight="1" x14ac:dyDescent="0.25">
      <c r="B40" s="267"/>
      <c r="C40" s="16" t="s">
        <v>61</v>
      </c>
      <c r="D40" s="253"/>
      <c r="E40" s="254"/>
      <c r="F40" s="255"/>
      <c r="G40" s="253"/>
      <c r="H40" s="254"/>
      <c r="I40" s="255"/>
      <c r="J40" s="253"/>
      <c r="K40" s="254"/>
      <c r="L40" s="255"/>
      <c r="M40" s="256">
        <v>44270</v>
      </c>
      <c r="N40" s="254"/>
      <c r="O40" s="254"/>
      <c r="P40" s="251"/>
    </row>
    <row r="41" spans="2:16" ht="18" customHeight="1" x14ac:dyDescent="0.25">
      <c r="B41" s="267" t="s">
        <v>56</v>
      </c>
      <c r="C41" s="16" t="s">
        <v>60</v>
      </c>
      <c r="D41" s="253"/>
      <c r="E41" s="254"/>
      <c r="F41" s="255"/>
      <c r="G41" s="253"/>
      <c r="H41" s="254"/>
      <c r="I41" s="255"/>
      <c r="J41" s="256">
        <v>44270</v>
      </c>
      <c r="K41" s="254"/>
      <c r="L41" s="255"/>
      <c r="M41" s="253"/>
      <c r="N41" s="254"/>
      <c r="O41" s="254"/>
      <c r="P41" s="251" t="s">
        <v>328</v>
      </c>
    </row>
    <row r="42" spans="2:16" ht="18" customHeight="1" x14ac:dyDescent="0.25">
      <c r="B42" s="267"/>
      <c r="C42" s="16" t="s">
        <v>61</v>
      </c>
      <c r="D42" s="253"/>
      <c r="E42" s="254"/>
      <c r="F42" s="255"/>
      <c r="G42" s="253"/>
      <c r="H42" s="254"/>
      <c r="I42" s="255"/>
      <c r="J42" s="256">
        <v>44270</v>
      </c>
      <c r="K42" s="254"/>
      <c r="L42" s="255"/>
      <c r="M42" s="253"/>
      <c r="N42" s="254"/>
      <c r="O42" s="254"/>
      <c r="P42" s="251"/>
    </row>
    <row r="43" spans="2:16" ht="18" customHeight="1" x14ac:dyDescent="0.25">
      <c r="B43" s="267" t="s">
        <v>57</v>
      </c>
      <c r="C43" s="16" t="s">
        <v>60</v>
      </c>
      <c r="D43" s="253"/>
      <c r="E43" s="254"/>
      <c r="F43" s="255"/>
      <c r="G43" s="256">
        <v>44271</v>
      </c>
      <c r="H43" s="254"/>
      <c r="I43" s="255"/>
      <c r="J43" s="253"/>
      <c r="K43" s="254"/>
      <c r="L43" s="255"/>
      <c r="M43" s="253"/>
      <c r="N43" s="254"/>
      <c r="O43" s="254"/>
      <c r="P43" s="251"/>
    </row>
    <row r="44" spans="2:16" ht="18" customHeight="1" x14ac:dyDescent="0.25">
      <c r="B44" s="268"/>
      <c r="C44" s="171" t="s">
        <v>61</v>
      </c>
      <c r="D44" s="260"/>
      <c r="E44" s="261"/>
      <c r="F44" s="262"/>
      <c r="G44" s="269">
        <v>44271</v>
      </c>
      <c r="H44" s="261"/>
      <c r="I44" s="262"/>
      <c r="J44" s="260"/>
      <c r="K44" s="261"/>
      <c r="L44" s="262"/>
      <c r="M44" s="260"/>
      <c r="N44" s="261"/>
      <c r="O44" s="261"/>
      <c r="P44" s="252"/>
    </row>
    <row r="45" spans="2:16" ht="12" customHeight="1" x14ac:dyDescent="0.25"/>
    <row r="46" spans="2:16" ht="12" customHeight="1" x14ac:dyDescent="0.25"/>
    <row r="47" spans="2:16" ht="12" customHeight="1" x14ac:dyDescent="0.25"/>
    <row r="48" spans="2:16" ht="12" customHeight="1" x14ac:dyDescent="0.25"/>
    <row r="49" spans="2:8" ht="18.75" x14ac:dyDescent="0.25">
      <c r="B49" s="106" t="s">
        <v>105</v>
      </c>
      <c r="C49" s="2"/>
      <c r="D49" s="3"/>
      <c r="E49" s="3"/>
      <c r="F49" s="3"/>
      <c r="G49" s="3"/>
    </row>
    <row r="50" spans="2:8" ht="18.75" x14ac:dyDescent="0.25">
      <c r="B50" s="242" t="s">
        <v>108</v>
      </c>
      <c r="C50" s="242"/>
      <c r="D50" s="107" t="s">
        <v>159</v>
      </c>
      <c r="E50" s="107" t="s">
        <v>63</v>
      </c>
      <c r="F50" s="107" t="s">
        <v>64</v>
      </c>
      <c r="G50" s="107" t="s">
        <v>66</v>
      </c>
      <c r="H50" s="107" t="s">
        <v>65</v>
      </c>
    </row>
    <row r="51" spans="2:8" ht="30" customHeight="1" x14ac:dyDescent="0.25">
      <c r="B51" s="247" t="s">
        <v>109</v>
      </c>
      <c r="C51" s="248"/>
      <c r="D51" s="249" t="s">
        <v>156</v>
      </c>
      <c r="E51" s="108">
        <v>1</v>
      </c>
      <c r="F51" s="108">
        <v>1</v>
      </c>
      <c r="G51" s="108">
        <v>1</v>
      </c>
      <c r="H51" s="108">
        <v>1</v>
      </c>
    </row>
    <row r="52" spans="2:8" ht="30" customHeight="1" x14ac:dyDescent="0.25">
      <c r="B52" s="247" t="s">
        <v>115</v>
      </c>
      <c r="C52" s="248"/>
      <c r="D52" s="250"/>
      <c r="E52" s="108">
        <v>1</v>
      </c>
      <c r="F52" s="108">
        <v>1</v>
      </c>
      <c r="G52" s="108">
        <v>1</v>
      </c>
      <c r="H52" s="108">
        <v>1</v>
      </c>
    </row>
    <row r="53" spans="2:8" ht="30" customHeight="1" x14ac:dyDescent="0.25">
      <c r="B53" s="247" t="s">
        <v>124</v>
      </c>
      <c r="C53" s="248"/>
      <c r="D53" s="249" t="s">
        <v>157</v>
      </c>
      <c r="E53" s="108">
        <v>2</v>
      </c>
      <c r="F53" s="108">
        <v>0</v>
      </c>
      <c r="G53" s="108">
        <v>1</v>
      </c>
      <c r="H53" s="108">
        <v>1</v>
      </c>
    </row>
    <row r="54" spans="2:8" ht="30" customHeight="1" x14ac:dyDescent="0.25">
      <c r="B54" s="247" t="s">
        <v>130</v>
      </c>
      <c r="C54" s="248"/>
      <c r="D54" s="250"/>
      <c r="E54" s="108">
        <v>3</v>
      </c>
      <c r="F54" s="108">
        <v>1</v>
      </c>
      <c r="G54" s="108">
        <v>2</v>
      </c>
      <c r="H54" s="108">
        <v>2</v>
      </c>
    </row>
    <row r="55" spans="2:8" ht="30" customHeight="1" x14ac:dyDescent="0.25">
      <c r="B55" s="247" t="s">
        <v>154</v>
      </c>
      <c r="C55" s="248"/>
      <c r="D55" s="110" t="s">
        <v>158</v>
      </c>
      <c r="E55" s="108">
        <v>1</v>
      </c>
      <c r="F55" s="108">
        <v>1</v>
      </c>
      <c r="G55" s="108">
        <v>2</v>
      </c>
      <c r="H55" s="108">
        <v>2</v>
      </c>
    </row>
  </sheetData>
  <sheetProtection algorithmName="SHA-512" hashValue="leFtH+2DRYJroY+/Yx9SL1V5TYDwsmkpK245FQChkHaZCRVrYaiMHjR05bucpVxHDW+EJ+sjXLo32JbGgKnraw==" saltValue="hxTWJoDirTgdEIbCpTUA2g==" spinCount="100000" sheet="1" formatCells="0" formatColumns="0" formatRows="0" insertColumns="0" insertRows="0" deleteColumns="0" deleteRows="0" sort="0"/>
  <mergeCells count="138">
    <mergeCell ref="B5:B6"/>
    <mergeCell ref="C5:C6"/>
    <mergeCell ref="D30:O30"/>
    <mergeCell ref="D32:O32"/>
    <mergeCell ref="D21:E21"/>
    <mergeCell ref="D22:E22"/>
    <mergeCell ref="D23:E23"/>
    <mergeCell ref="D24:E24"/>
    <mergeCell ref="L8:O8"/>
    <mergeCell ref="D18:K18"/>
    <mergeCell ref="D20:K20"/>
    <mergeCell ref="D19:E19"/>
    <mergeCell ref="F19:G19"/>
    <mergeCell ref="H19:I19"/>
    <mergeCell ref="H8:K8"/>
    <mergeCell ref="H21:I21"/>
    <mergeCell ref="J21:K21"/>
    <mergeCell ref="H22:I22"/>
    <mergeCell ref="J22:K22"/>
    <mergeCell ref="H23:I23"/>
    <mergeCell ref="J23:K23"/>
    <mergeCell ref="H24:I24"/>
    <mergeCell ref="J24:K24"/>
    <mergeCell ref="H25:I25"/>
    <mergeCell ref="D8:G8"/>
    <mergeCell ref="B15:B16"/>
    <mergeCell ref="B21:B22"/>
    <mergeCell ref="B23:B24"/>
    <mergeCell ref="B25:B26"/>
    <mergeCell ref="B27:B28"/>
    <mergeCell ref="B33:B34"/>
    <mergeCell ref="B9:B10"/>
    <mergeCell ref="B11:B12"/>
    <mergeCell ref="B13:B14"/>
    <mergeCell ref="B8:C8"/>
    <mergeCell ref="B18:C20"/>
    <mergeCell ref="B30:C32"/>
    <mergeCell ref="D25:E25"/>
    <mergeCell ref="D26:E26"/>
    <mergeCell ref="F21:G21"/>
    <mergeCell ref="F23:G23"/>
    <mergeCell ref="F25:G25"/>
    <mergeCell ref="F27:G27"/>
    <mergeCell ref="F22:G22"/>
    <mergeCell ref="F24:G24"/>
    <mergeCell ref="F26:G26"/>
    <mergeCell ref="F28:G28"/>
    <mergeCell ref="B41:B42"/>
    <mergeCell ref="B43:B44"/>
    <mergeCell ref="B35:B36"/>
    <mergeCell ref="B37:B38"/>
    <mergeCell ref="B39:B40"/>
    <mergeCell ref="D44:F44"/>
    <mergeCell ref="G44:I44"/>
    <mergeCell ref="J19:K19"/>
    <mergeCell ref="L20:O20"/>
    <mergeCell ref="D33:F33"/>
    <mergeCell ref="G33:I33"/>
    <mergeCell ref="J33:L33"/>
    <mergeCell ref="M33:O33"/>
    <mergeCell ref="D34:F34"/>
    <mergeCell ref="G34:I34"/>
    <mergeCell ref="J34:L34"/>
    <mergeCell ref="M34:O34"/>
    <mergeCell ref="J26:K26"/>
    <mergeCell ref="D31:F31"/>
    <mergeCell ref="G31:I31"/>
    <mergeCell ref="J31:L31"/>
    <mergeCell ref="M31:O31"/>
    <mergeCell ref="H27:I27"/>
    <mergeCell ref="J27:K27"/>
    <mergeCell ref="H28:I28"/>
    <mergeCell ref="J28:K28"/>
    <mergeCell ref="D27:E27"/>
    <mergeCell ref="D28:E28"/>
    <mergeCell ref="J25:K25"/>
    <mergeCell ref="H26:I26"/>
    <mergeCell ref="M38:O38"/>
    <mergeCell ref="D35:F35"/>
    <mergeCell ref="G35:I35"/>
    <mergeCell ref="J35:L35"/>
    <mergeCell ref="M35:O35"/>
    <mergeCell ref="D36:F36"/>
    <mergeCell ref="G36:I36"/>
    <mergeCell ref="J36:L36"/>
    <mergeCell ref="M36:O36"/>
    <mergeCell ref="M40:O40"/>
    <mergeCell ref="D37:F37"/>
    <mergeCell ref="G37:I37"/>
    <mergeCell ref="J37:L37"/>
    <mergeCell ref="M37:O37"/>
    <mergeCell ref="D38:F38"/>
    <mergeCell ref="G38:I38"/>
    <mergeCell ref="J38:L38"/>
    <mergeCell ref="J44:L44"/>
    <mergeCell ref="M44:O44"/>
    <mergeCell ref="D41:F41"/>
    <mergeCell ref="G41:I41"/>
    <mergeCell ref="J41:L41"/>
    <mergeCell ref="M41:O41"/>
    <mergeCell ref="D42:F42"/>
    <mergeCell ref="G42:I42"/>
    <mergeCell ref="J42:L42"/>
    <mergeCell ref="M42:O42"/>
    <mergeCell ref="P21:P22"/>
    <mergeCell ref="P23:P24"/>
    <mergeCell ref="P25:P26"/>
    <mergeCell ref="P27:P28"/>
    <mergeCell ref="P33:P34"/>
    <mergeCell ref="P5:P6"/>
    <mergeCell ref="P9:P10"/>
    <mergeCell ref="P11:P12"/>
    <mergeCell ref="P13:P14"/>
    <mergeCell ref="P15:P16"/>
    <mergeCell ref="B51:C51"/>
    <mergeCell ref="B52:C52"/>
    <mergeCell ref="B53:C53"/>
    <mergeCell ref="B54:C54"/>
    <mergeCell ref="B55:C55"/>
    <mergeCell ref="B50:C50"/>
    <mergeCell ref="D51:D52"/>
    <mergeCell ref="D53:D54"/>
    <mergeCell ref="P35:P36"/>
    <mergeCell ref="P37:P38"/>
    <mergeCell ref="P39:P40"/>
    <mergeCell ref="P41:P42"/>
    <mergeCell ref="P43:P44"/>
    <mergeCell ref="D43:F43"/>
    <mergeCell ref="G43:I43"/>
    <mergeCell ref="J43:L43"/>
    <mergeCell ref="M43:O43"/>
    <mergeCell ref="D39:F39"/>
    <mergeCell ref="G39:I39"/>
    <mergeCell ref="J39:L39"/>
    <mergeCell ref="M39:O39"/>
    <mergeCell ref="D40:F40"/>
    <mergeCell ref="G40:I40"/>
    <mergeCell ref="J40:L40"/>
  </mergeCells>
  <pageMargins left="0.2" right="0.2" top="0.25" bottom="0.25" header="0.3" footer="0.3"/>
  <pageSetup paperSize="9" scale="94" fitToHeight="0" orientation="landscape"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8AEDB-324E-4AFA-AAB8-831E4831A904}">
  <sheetPr>
    <tabColor rgb="FF92D050"/>
    <pageSetUpPr fitToPage="1"/>
  </sheetPr>
  <dimension ref="B2:J44"/>
  <sheetViews>
    <sheetView zoomScale="80" zoomScaleNormal="80" workbookViewId="0">
      <selection activeCell="F22" sqref="F22"/>
    </sheetView>
  </sheetViews>
  <sheetFormatPr defaultRowHeight="15" x14ac:dyDescent="0.25"/>
  <cols>
    <col min="1" max="1" width="2.140625" customWidth="1"/>
    <col min="2" max="2" width="13.85546875" style="1" customWidth="1"/>
    <col min="3" max="3" width="17" customWidth="1"/>
    <col min="4" max="4" width="12.28515625" customWidth="1"/>
    <col min="5" max="8" width="14.7109375" customWidth="1"/>
    <col min="9" max="9" width="14.140625" customWidth="1"/>
  </cols>
  <sheetData>
    <row r="2" spans="2:9" ht="15.75" x14ac:dyDescent="0.25">
      <c r="B2" s="17" t="s">
        <v>5</v>
      </c>
      <c r="C2" s="18"/>
      <c r="D2" s="18"/>
      <c r="E2" s="18"/>
    </row>
    <row r="3" spans="2:9" ht="15.75" x14ac:dyDescent="0.25">
      <c r="B3" s="17" t="s">
        <v>77</v>
      </c>
      <c r="C3" s="18"/>
      <c r="D3" s="18"/>
      <c r="E3" s="18"/>
      <c r="F3" s="9" t="s">
        <v>73</v>
      </c>
      <c r="G3" s="41" t="s">
        <v>74</v>
      </c>
      <c r="H3" s="41"/>
      <c r="I3" s="38"/>
    </row>
    <row r="4" spans="2:9" ht="15.75" x14ac:dyDescent="0.25">
      <c r="B4" s="19"/>
      <c r="C4" s="18"/>
      <c r="D4" s="18"/>
      <c r="E4" s="18"/>
      <c r="I4" s="38"/>
    </row>
    <row r="5" spans="2:9" ht="18" customHeight="1" x14ac:dyDescent="0.25">
      <c r="B5" s="286" t="s">
        <v>167</v>
      </c>
      <c r="C5" s="300" t="s">
        <v>168</v>
      </c>
      <c r="D5" s="288" t="s">
        <v>7</v>
      </c>
      <c r="E5" s="288" t="s">
        <v>162</v>
      </c>
      <c r="F5" s="288"/>
      <c r="G5" s="288"/>
      <c r="H5" s="288"/>
      <c r="I5" s="298" t="s">
        <v>217</v>
      </c>
    </row>
    <row r="6" spans="2:9" ht="18" customHeight="1" x14ac:dyDescent="0.25">
      <c r="B6" s="287"/>
      <c r="C6" s="301"/>
      <c r="D6" s="239"/>
      <c r="E6" s="163" t="s">
        <v>63</v>
      </c>
      <c r="F6" s="163" t="s">
        <v>64</v>
      </c>
      <c r="G6" s="163" t="s">
        <v>65</v>
      </c>
      <c r="H6" s="163" t="s">
        <v>66</v>
      </c>
      <c r="I6" s="299"/>
    </row>
    <row r="7" spans="2:9" ht="3.75" customHeight="1" x14ac:dyDescent="0.25">
      <c r="B7" s="179"/>
      <c r="C7" s="14"/>
      <c r="D7" s="14"/>
      <c r="E7" s="15"/>
      <c r="F7" s="15"/>
      <c r="G7" s="15"/>
      <c r="H7" s="15"/>
      <c r="I7" s="183"/>
    </row>
    <row r="8" spans="2:9" ht="18" customHeight="1" x14ac:dyDescent="0.25">
      <c r="B8" s="267" t="s">
        <v>14</v>
      </c>
      <c r="C8" s="296" t="s">
        <v>14</v>
      </c>
      <c r="D8" s="16" t="s">
        <v>60</v>
      </c>
      <c r="E8" s="21">
        <v>44271</v>
      </c>
      <c r="F8" s="14"/>
      <c r="G8" s="14"/>
      <c r="H8" s="14"/>
      <c r="I8" s="293" t="s">
        <v>244</v>
      </c>
    </row>
    <row r="9" spans="2:9" ht="18" customHeight="1" x14ac:dyDescent="0.25">
      <c r="B9" s="267"/>
      <c r="C9" s="302"/>
      <c r="D9" s="16" t="s">
        <v>61</v>
      </c>
      <c r="E9" s="21">
        <v>44271</v>
      </c>
      <c r="F9" s="14"/>
      <c r="G9" s="14"/>
      <c r="H9" s="14"/>
      <c r="I9" s="294"/>
    </row>
    <row r="10" spans="2:9" ht="18" customHeight="1" x14ac:dyDescent="0.25">
      <c r="B10" s="267" t="s">
        <v>21</v>
      </c>
      <c r="C10" s="296" t="s">
        <v>31</v>
      </c>
      <c r="D10" s="16" t="s">
        <v>60</v>
      </c>
      <c r="E10" s="14"/>
      <c r="F10" s="14"/>
      <c r="G10" s="21">
        <v>44271</v>
      </c>
      <c r="H10" s="14"/>
      <c r="I10" s="293" t="s">
        <v>331</v>
      </c>
    </row>
    <row r="11" spans="2:9" ht="18" customHeight="1" x14ac:dyDescent="0.25">
      <c r="B11" s="267"/>
      <c r="C11" s="302"/>
      <c r="D11" s="16" t="s">
        <v>61</v>
      </c>
      <c r="E11" s="14"/>
      <c r="F11" s="14"/>
      <c r="G11" s="21">
        <v>44271</v>
      </c>
      <c r="H11" s="14"/>
      <c r="I11" s="294"/>
    </row>
    <row r="12" spans="2:9" ht="18" customHeight="1" x14ac:dyDescent="0.25">
      <c r="B12" s="303" t="s">
        <v>27</v>
      </c>
      <c r="C12" s="296" t="s">
        <v>21</v>
      </c>
      <c r="D12" s="16" t="s">
        <v>60</v>
      </c>
      <c r="E12" s="14"/>
      <c r="F12" s="14"/>
      <c r="G12" s="14"/>
      <c r="H12" s="21">
        <v>44271</v>
      </c>
      <c r="I12" s="293" t="s">
        <v>332</v>
      </c>
    </row>
    <row r="13" spans="2:9" ht="18" customHeight="1" x14ac:dyDescent="0.25">
      <c r="B13" s="303"/>
      <c r="C13" s="302"/>
      <c r="D13" s="16" t="s">
        <v>61</v>
      </c>
      <c r="E13" s="14"/>
      <c r="F13" s="14"/>
      <c r="G13" s="14"/>
      <c r="H13" s="21">
        <v>44271</v>
      </c>
      <c r="I13" s="294"/>
    </row>
    <row r="14" spans="2:9" ht="18" customHeight="1" x14ac:dyDescent="0.25">
      <c r="B14" s="267" t="s">
        <v>31</v>
      </c>
      <c r="C14" s="296" t="s">
        <v>35</v>
      </c>
      <c r="D14" s="16" t="s">
        <v>60</v>
      </c>
      <c r="E14" s="21">
        <v>44271</v>
      </c>
      <c r="F14" s="14"/>
      <c r="G14" s="14"/>
      <c r="H14" s="14"/>
      <c r="I14" s="293" t="s">
        <v>333</v>
      </c>
    </row>
    <row r="15" spans="2:9" ht="18" customHeight="1" x14ac:dyDescent="0.25">
      <c r="B15" s="267"/>
      <c r="C15" s="302"/>
      <c r="D15" s="16" t="s">
        <v>61</v>
      </c>
      <c r="E15" s="21">
        <v>44271</v>
      </c>
      <c r="F15" s="14"/>
      <c r="G15" s="14"/>
      <c r="H15" s="14"/>
      <c r="I15" s="294"/>
    </row>
    <row r="16" spans="2:9" ht="18" customHeight="1" x14ac:dyDescent="0.25">
      <c r="B16" s="267" t="s">
        <v>35</v>
      </c>
      <c r="C16" s="296" t="s">
        <v>50</v>
      </c>
      <c r="D16" s="16" t="s">
        <v>60</v>
      </c>
      <c r="E16" s="14"/>
      <c r="F16" s="14"/>
      <c r="G16" s="21">
        <v>44271</v>
      </c>
      <c r="H16" s="14"/>
      <c r="I16" s="293" t="s">
        <v>334</v>
      </c>
    </row>
    <row r="17" spans="2:9" ht="18" customHeight="1" x14ac:dyDescent="0.25">
      <c r="B17" s="267"/>
      <c r="C17" s="302"/>
      <c r="D17" s="16" t="s">
        <v>61</v>
      </c>
      <c r="E17" s="14"/>
      <c r="F17" s="14"/>
      <c r="G17" s="21">
        <v>44271</v>
      </c>
      <c r="H17" s="14"/>
      <c r="I17" s="294"/>
    </row>
    <row r="18" spans="2:9" ht="18" customHeight="1" x14ac:dyDescent="0.25">
      <c r="B18" s="267" t="s">
        <v>38</v>
      </c>
      <c r="C18" s="296" t="s">
        <v>27</v>
      </c>
      <c r="D18" s="16" t="s">
        <v>60</v>
      </c>
      <c r="E18" s="14"/>
      <c r="F18" s="21">
        <v>44271</v>
      </c>
      <c r="G18" s="14"/>
      <c r="H18" s="14"/>
      <c r="I18" s="293" t="s">
        <v>335</v>
      </c>
    </row>
    <row r="19" spans="2:9" ht="18" customHeight="1" x14ac:dyDescent="0.25">
      <c r="B19" s="267"/>
      <c r="C19" s="302"/>
      <c r="D19" s="16" t="s">
        <v>61</v>
      </c>
      <c r="E19" s="14"/>
      <c r="F19" s="21">
        <v>44271</v>
      </c>
      <c r="G19" s="14"/>
      <c r="H19" s="14"/>
      <c r="I19" s="294"/>
    </row>
    <row r="20" spans="2:9" ht="18" customHeight="1" x14ac:dyDescent="0.25">
      <c r="B20" s="267" t="s">
        <v>50</v>
      </c>
      <c r="C20" s="296" t="s">
        <v>38</v>
      </c>
      <c r="D20" s="16" t="s">
        <v>60</v>
      </c>
      <c r="E20" s="14"/>
      <c r="F20" s="14"/>
      <c r="G20" s="14"/>
      <c r="H20" s="21">
        <v>44271</v>
      </c>
      <c r="I20" s="293" t="s">
        <v>336</v>
      </c>
    </row>
    <row r="21" spans="2:9" ht="18" customHeight="1" x14ac:dyDescent="0.25">
      <c r="B21" s="267"/>
      <c r="C21" s="302"/>
      <c r="D21" s="16" t="s">
        <v>61</v>
      </c>
      <c r="E21" s="14"/>
      <c r="F21" s="14"/>
      <c r="G21" s="14"/>
      <c r="H21" s="21">
        <v>44271</v>
      </c>
      <c r="I21" s="294"/>
    </row>
    <row r="22" spans="2:9" ht="18" customHeight="1" x14ac:dyDescent="0.25">
      <c r="B22" s="267" t="s">
        <v>51</v>
      </c>
      <c r="C22" s="296" t="s">
        <v>51</v>
      </c>
      <c r="D22" s="16" t="s">
        <v>60</v>
      </c>
      <c r="E22" s="21">
        <v>44271</v>
      </c>
      <c r="F22" s="14"/>
      <c r="G22" s="14"/>
      <c r="H22" s="14"/>
      <c r="I22" s="293" t="s">
        <v>337</v>
      </c>
    </row>
    <row r="23" spans="2:9" ht="18" customHeight="1" x14ac:dyDescent="0.25">
      <c r="B23" s="267"/>
      <c r="C23" s="302"/>
      <c r="D23" s="16" t="s">
        <v>61</v>
      </c>
      <c r="E23" s="21">
        <v>44271</v>
      </c>
      <c r="F23" s="14"/>
      <c r="G23" s="14"/>
      <c r="H23" s="14"/>
      <c r="I23" s="294"/>
    </row>
    <row r="24" spans="2:9" ht="18" customHeight="1" x14ac:dyDescent="0.25">
      <c r="B24" s="267" t="s">
        <v>52</v>
      </c>
      <c r="C24" s="296" t="s">
        <v>57</v>
      </c>
      <c r="D24" s="16" t="s">
        <v>60</v>
      </c>
      <c r="E24" s="14"/>
      <c r="F24" s="21">
        <v>44271</v>
      </c>
      <c r="G24" s="14"/>
      <c r="H24" s="14"/>
      <c r="I24" s="293"/>
    </row>
    <row r="25" spans="2:9" ht="18" customHeight="1" x14ac:dyDescent="0.25">
      <c r="B25" s="267"/>
      <c r="C25" s="302"/>
      <c r="D25" s="16" t="s">
        <v>61</v>
      </c>
      <c r="E25" s="14"/>
      <c r="F25" s="21">
        <v>44271</v>
      </c>
      <c r="G25" s="14"/>
      <c r="H25" s="14"/>
      <c r="I25" s="294"/>
    </row>
    <row r="26" spans="2:9" ht="18" customHeight="1" x14ac:dyDescent="0.25">
      <c r="B26" s="267" t="s">
        <v>53</v>
      </c>
      <c r="C26" s="296" t="s">
        <v>53</v>
      </c>
      <c r="D26" s="16" t="s">
        <v>60</v>
      </c>
      <c r="E26" s="14"/>
      <c r="F26" s="14"/>
      <c r="G26" s="21">
        <v>44272</v>
      </c>
      <c r="H26" s="14"/>
      <c r="I26" s="293" t="s">
        <v>338</v>
      </c>
    </row>
    <row r="27" spans="2:9" ht="18" customHeight="1" x14ac:dyDescent="0.25">
      <c r="B27" s="267"/>
      <c r="C27" s="302"/>
      <c r="D27" s="16" t="s">
        <v>61</v>
      </c>
      <c r="E27" s="14"/>
      <c r="F27" s="14"/>
      <c r="G27" s="21">
        <v>44272</v>
      </c>
      <c r="H27" s="14"/>
      <c r="I27" s="294"/>
    </row>
    <row r="28" spans="2:9" ht="18" customHeight="1" x14ac:dyDescent="0.25">
      <c r="B28" s="267" t="s">
        <v>54</v>
      </c>
      <c r="C28" s="296" t="s">
        <v>52</v>
      </c>
      <c r="D28" s="16" t="s">
        <v>60</v>
      </c>
      <c r="E28" s="14"/>
      <c r="F28" s="14"/>
      <c r="G28" s="14"/>
      <c r="H28" s="21">
        <v>44272</v>
      </c>
      <c r="I28" s="293"/>
    </row>
    <row r="29" spans="2:9" ht="18" customHeight="1" x14ac:dyDescent="0.25">
      <c r="B29" s="267"/>
      <c r="C29" s="302"/>
      <c r="D29" s="16" t="s">
        <v>61</v>
      </c>
      <c r="E29" s="14"/>
      <c r="F29" s="14"/>
      <c r="G29" s="14"/>
      <c r="H29" s="21">
        <v>44272</v>
      </c>
      <c r="I29" s="294"/>
    </row>
    <row r="30" spans="2:9" ht="18" customHeight="1" x14ac:dyDescent="0.25">
      <c r="B30" s="267" t="s">
        <v>55</v>
      </c>
      <c r="C30" s="296" t="s">
        <v>56</v>
      </c>
      <c r="D30" s="16" t="s">
        <v>60</v>
      </c>
      <c r="E30" s="14"/>
      <c r="F30" s="14"/>
      <c r="G30" s="21">
        <v>44272</v>
      </c>
      <c r="H30" s="14"/>
      <c r="I30" s="293" t="s">
        <v>339</v>
      </c>
    </row>
    <row r="31" spans="2:9" ht="18" customHeight="1" x14ac:dyDescent="0.25">
      <c r="B31" s="267"/>
      <c r="C31" s="302"/>
      <c r="D31" s="16" t="s">
        <v>61</v>
      </c>
      <c r="E31" s="14"/>
      <c r="F31" s="14"/>
      <c r="G31" s="21">
        <v>44272</v>
      </c>
      <c r="H31" s="14"/>
      <c r="I31" s="294"/>
    </row>
    <row r="32" spans="2:9" ht="18" customHeight="1" x14ac:dyDescent="0.25">
      <c r="B32" s="267" t="s">
        <v>56</v>
      </c>
      <c r="C32" s="296" t="s">
        <v>55</v>
      </c>
      <c r="D32" s="16" t="s">
        <v>60</v>
      </c>
      <c r="E32" s="14"/>
      <c r="F32" s="14"/>
      <c r="G32" s="14"/>
      <c r="H32" s="21">
        <v>44272</v>
      </c>
      <c r="I32" s="293" t="s">
        <v>329</v>
      </c>
    </row>
    <row r="33" spans="2:10" ht="18" customHeight="1" x14ac:dyDescent="0.25">
      <c r="B33" s="267"/>
      <c r="C33" s="302"/>
      <c r="D33" s="16" t="s">
        <v>61</v>
      </c>
      <c r="E33" s="14"/>
      <c r="F33" s="14"/>
      <c r="G33" s="14"/>
      <c r="H33" s="21">
        <v>44272</v>
      </c>
      <c r="I33" s="294"/>
    </row>
    <row r="34" spans="2:10" ht="18" customHeight="1" x14ac:dyDescent="0.25">
      <c r="B34" s="267" t="s">
        <v>57</v>
      </c>
      <c r="C34" s="296" t="s">
        <v>54</v>
      </c>
      <c r="D34" s="16" t="s">
        <v>60</v>
      </c>
      <c r="E34" s="21">
        <v>44272</v>
      </c>
      <c r="F34" s="14"/>
      <c r="G34" s="14"/>
      <c r="H34" s="14"/>
      <c r="I34" s="293" t="s">
        <v>340</v>
      </c>
      <c r="J34" s="11"/>
    </row>
    <row r="35" spans="2:10" ht="18" customHeight="1" x14ac:dyDescent="0.25">
      <c r="B35" s="268"/>
      <c r="C35" s="297"/>
      <c r="D35" s="171" t="s">
        <v>61</v>
      </c>
      <c r="E35" s="182">
        <v>44272</v>
      </c>
      <c r="F35" s="177"/>
      <c r="G35" s="177"/>
      <c r="H35" s="177"/>
      <c r="I35" s="295"/>
    </row>
    <row r="36" spans="2:10" x14ac:dyDescent="0.25">
      <c r="I36" s="143"/>
    </row>
    <row r="37" spans="2:10" x14ac:dyDescent="0.25">
      <c r="I37" s="143"/>
    </row>
    <row r="38" spans="2:10" ht="18.75" x14ac:dyDescent="0.25">
      <c r="B38" s="106" t="s">
        <v>105</v>
      </c>
      <c r="C38" s="2"/>
      <c r="D38" s="3"/>
      <c r="E38" s="3"/>
      <c r="F38" s="3"/>
      <c r="G38" s="3"/>
      <c r="I38" s="143"/>
    </row>
    <row r="39" spans="2:10" ht="18.75" x14ac:dyDescent="0.25">
      <c r="B39" s="242" t="s">
        <v>108</v>
      </c>
      <c r="C39" s="242"/>
      <c r="D39" s="120" t="s">
        <v>63</v>
      </c>
      <c r="E39" s="120" t="s">
        <v>64</v>
      </c>
      <c r="F39" s="120" t="s">
        <v>66</v>
      </c>
      <c r="G39" s="120" t="s">
        <v>65</v>
      </c>
      <c r="I39" s="143"/>
    </row>
    <row r="40" spans="2:10" ht="18.75" x14ac:dyDescent="0.25">
      <c r="B40" s="243" t="s">
        <v>166</v>
      </c>
      <c r="C40" s="243"/>
      <c r="D40" s="121">
        <v>4</v>
      </c>
      <c r="E40" s="121">
        <v>2</v>
      </c>
      <c r="F40" s="121">
        <v>4</v>
      </c>
      <c r="G40" s="121">
        <v>4</v>
      </c>
      <c r="I40" s="143"/>
    </row>
    <row r="41" spans="2:10" x14ac:dyDescent="0.25">
      <c r="I41" s="143"/>
    </row>
    <row r="42" spans="2:10" x14ac:dyDescent="0.25">
      <c r="I42" s="143"/>
    </row>
    <row r="43" spans="2:10" x14ac:dyDescent="0.25">
      <c r="I43" s="143"/>
    </row>
    <row r="44" spans="2:10" x14ac:dyDescent="0.25">
      <c r="I44" s="143"/>
    </row>
  </sheetData>
  <sheetProtection algorithmName="SHA-512" hashValue="wBL/EWFbSuMW1mjFoGXdmoc0iuOUwbn7Rw4XpzPNS7ck+hatPmuQlI0xhn8E2901uxcVJloiWLaEPpq2dERjjg==" saltValue="74h6G7s/uzm+178KHGyBSw==" spinCount="100000" sheet="1" formatCells="0" formatColumns="0" formatRows="0" insertColumns="0" insertRows="0" insertHyperlinks="0" deleteColumns="0" deleteRows="0" sort="0" autoFilter="0" pivotTables="0"/>
  <mergeCells count="49">
    <mergeCell ref="B10:B11"/>
    <mergeCell ref="C5:C6"/>
    <mergeCell ref="C8:C9"/>
    <mergeCell ref="C10:C11"/>
    <mergeCell ref="C32:C33"/>
    <mergeCell ref="C12:C13"/>
    <mergeCell ref="C14:C15"/>
    <mergeCell ref="C16:C17"/>
    <mergeCell ref="C18:C19"/>
    <mergeCell ref="C20:C21"/>
    <mergeCell ref="C22:C23"/>
    <mergeCell ref="C24:C25"/>
    <mergeCell ref="C26:C27"/>
    <mergeCell ref="C28:C29"/>
    <mergeCell ref="C30:C31"/>
    <mergeCell ref="B12:B13"/>
    <mergeCell ref="B40:C40"/>
    <mergeCell ref="I5:I6"/>
    <mergeCell ref="B24:B25"/>
    <mergeCell ref="B26:B27"/>
    <mergeCell ref="B28:B29"/>
    <mergeCell ref="B30:B31"/>
    <mergeCell ref="B32:B33"/>
    <mergeCell ref="B14:B15"/>
    <mergeCell ref="B16:B17"/>
    <mergeCell ref="B18:B19"/>
    <mergeCell ref="B20:B21"/>
    <mergeCell ref="B22:B23"/>
    <mergeCell ref="B5:B6"/>
    <mergeCell ref="D5:D6"/>
    <mergeCell ref="E5:H5"/>
    <mergeCell ref="B8:B9"/>
    <mergeCell ref="I28:I29"/>
    <mergeCell ref="I30:I31"/>
    <mergeCell ref="I32:I33"/>
    <mergeCell ref="I34:I35"/>
    <mergeCell ref="B39:C39"/>
    <mergeCell ref="C34:C35"/>
    <mergeCell ref="B34:B35"/>
    <mergeCell ref="I18:I19"/>
    <mergeCell ref="I20:I21"/>
    <mergeCell ref="I22:I23"/>
    <mergeCell ref="I24:I25"/>
    <mergeCell ref="I26:I27"/>
    <mergeCell ref="I8:I9"/>
    <mergeCell ref="I10:I11"/>
    <mergeCell ref="I12:I13"/>
    <mergeCell ref="I14:I15"/>
    <mergeCell ref="I16:I17"/>
  </mergeCells>
  <pageMargins left="0.2" right="0.2" top="0.25" bottom="0.25" header="0.3" footer="0.3"/>
  <pageSetup paperSize="9"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72F19-F955-4D37-9770-C37E74FC9DBE}">
  <sheetPr>
    <tabColor rgb="FFFFFF00"/>
    <pageSetUpPr fitToPage="1"/>
  </sheetPr>
  <dimension ref="B2:P35"/>
  <sheetViews>
    <sheetView zoomScale="80" zoomScaleNormal="80" workbookViewId="0">
      <selection activeCell="N16" sqref="N16"/>
    </sheetView>
  </sheetViews>
  <sheetFormatPr defaultRowHeight="15" x14ac:dyDescent="0.25"/>
  <cols>
    <col min="1" max="1" width="1.7109375" customWidth="1"/>
    <col min="2" max="2" width="7.85546875" customWidth="1"/>
    <col min="3" max="3" width="13.85546875" customWidth="1"/>
    <col min="4" max="4" width="14" style="1" customWidth="1"/>
    <col min="5" max="5" width="13.5703125" customWidth="1"/>
    <col min="6" max="6" width="10.7109375" bestFit="1" customWidth="1"/>
    <col min="7" max="14" width="12.7109375" customWidth="1"/>
    <col min="15" max="15" width="7.28515625" bestFit="1" customWidth="1"/>
    <col min="16" max="16" width="10.85546875" bestFit="1" customWidth="1"/>
    <col min="17" max="17" width="3.42578125" customWidth="1"/>
  </cols>
  <sheetData>
    <row r="2" spans="2:16" ht="15.75" x14ac:dyDescent="0.25">
      <c r="B2" s="17" t="s">
        <v>5</v>
      </c>
      <c r="C2" s="18"/>
      <c r="E2" s="18"/>
      <c r="F2" s="18"/>
      <c r="G2" s="18"/>
      <c r="H2" s="18"/>
      <c r="I2" s="18"/>
      <c r="J2" s="18"/>
      <c r="K2" s="18"/>
      <c r="L2" s="18"/>
      <c r="M2" s="18"/>
      <c r="N2" s="18"/>
      <c r="O2" s="18"/>
      <c r="P2" s="18"/>
    </row>
    <row r="3" spans="2:16" ht="15.75" x14ac:dyDescent="0.25">
      <c r="B3" s="17" t="s">
        <v>77</v>
      </c>
      <c r="C3" s="18"/>
      <c r="E3" s="18"/>
      <c r="F3" s="18"/>
      <c r="G3" s="18"/>
      <c r="H3" s="79" t="s">
        <v>73</v>
      </c>
      <c r="I3" s="41" t="s">
        <v>74</v>
      </c>
      <c r="J3" s="18"/>
      <c r="K3" s="18"/>
      <c r="L3" s="18"/>
      <c r="M3" s="18"/>
      <c r="N3" s="18"/>
      <c r="O3" s="18"/>
      <c r="P3" s="18"/>
    </row>
    <row r="4" spans="2:16" ht="15.75" x14ac:dyDescent="0.25">
      <c r="C4" s="18"/>
      <c r="D4" s="19"/>
      <c r="E4" s="18"/>
      <c r="F4" s="18"/>
      <c r="G4" s="18"/>
      <c r="H4" s="18"/>
      <c r="I4" s="18"/>
      <c r="J4" s="18"/>
      <c r="K4" s="18"/>
      <c r="L4" s="18"/>
      <c r="M4" s="18"/>
      <c r="N4" s="18"/>
      <c r="O4" s="18"/>
      <c r="P4" s="18"/>
    </row>
    <row r="5" spans="2:16" ht="27.75" customHeight="1" x14ac:dyDescent="0.25">
      <c r="B5" s="315" t="s">
        <v>266</v>
      </c>
      <c r="C5" s="307" t="s">
        <v>268</v>
      </c>
      <c r="D5" s="308"/>
      <c r="E5" s="309"/>
      <c r="F5" s="313" t="s">
        <v>177</v>
      </c>
      <c r="G5" s="307" t="s">
        <v>193</v>
      </c>
      <c r="H5" s="308"/>
      <c r="I5" s="308"/>
      <c r="J5" s="308"/>
      <c r="K5" s="308"/>
      <c r="L5" s="308"/>
      <c r="M5" s="308"/>
      <c r="N5" s="309"/>
      <c r="O5" s="313" t="s">
        <v>289</v>
      </c>
      <c r="P5" s="311" t="s">
        <v>174</v>
      </c>
    </row>
    <row r="6" spans="2:16" ht="33.75" customHeight="1" x14ac:dyDescent="0.25">
      <c r="B6" s="315"/>
      <c r="C6" s="145" t="s">
        <v>209</v>
      </c>
      <c r="D6" s="145" t="s">
        <v>207</v>
      </c>
      <c r="E6" s="145" t="s">
        <v>208</v>
      </c>
      <c r="F6" s="314"/>
      <c r="G6" s="137" t="s">
        <v>178</v>
      </c>
      <c r="H6" s="137" t="s">
        <v>179</v>
      </c>
      <c r="I6" s="137" t="s">
        <v>180</v>
      </c>
      <c r="J6" s="137" t="s">
        <v>181</v>
      </c>
      <c r="K6" s="137" t="s">
        <v>182</v>
      </c>
      <c r="L6" s="137" t="s">
        <v>183</v>
      </c>
      <c r="M6" s="137" t="s">
        <v>184</v>
      </c>
      <c r="N6" s="136" t="s">
        <v>185</v>
      </c>
      <c r="O6" s="314"/>
      <c r="P6" s="312"/>
    </row>
    <row r="7" spans="2:16" ht="3.75" customHeight="1" x14ac:dyDescent="0.25">
      <c r="B7" s="2"/>
      <c r="C7" s="2"/>
      <c r="D7" s="3"/>
      <c r="E7" s="2"/>
      <c r="F7" s="2"/>
      <c r="G7" s="2"/>
      <c r="H7" s="2"/>
      <c r="I7" s="2"/>
      <c r="J7" s="2"/>
      <c r="K7" s="2"/>
      <c r="L7" s="2"/>
      <c r="M7" s="2"/>
      <c r="N7" s="2"/>
      <c r="O7" s="2"/>
      <c r="P7" s="2"/>
    </row>
    <row r="8" spans="2:16" ht="24.95" customHeight="1" x14ac:dyDescent="0.25">
      <c r="B8" s="304">
        <v>1</v>
      </c>
      <c r="C8" s="310" t="s">
        <v>206</v>
      </c>
      <c r="D8" s="310" t="s">
        <v>242</v>
      </c>
      <c r="E8" s="310" t="s">
        <v>241</v>
      </c>
      <c r="F8" s="3" t="s">
        <v>64</v>
      </c>
      <c r="G8" s="3">
        <v>1.377</v>
      </c>
      <c r="H8" s="138" t="s">
        <v>187</v>
      </c>
      <c r="I8" s="3"/>
      <c r="J8" s="3"/>
      <c r="K8" s="3"/>
      <c r="L8" s="3"/>
      <c r="M8" s="3"/>
      <c r="N8" s="3"/>
      <c r="O8" s="154" t="s">
        <v>186</v>
      </c>
      <c r="P8" s="135">
        <v>44272</v>
      </c>
    </row>
    <row r="9" spans="2:16" ht="24.95" customHeight="1" x14ac:dyDescent="0.25">
      <c r="B9" s="305"/>
      <c r="C9" s="305"/>
      <c r="D9" s="305"/>
      <c r="E9" s="305"/>
      <c r="F9" s="3" t="s">
        <v>66</v>
      </c>
      <c r="G9" s="3">
        <v>1.3540000000000001</v>
      </c>
      <c r="H9" s="3">
        <v>52.15</v>
      </c>
      <c r="I9" s="3">
        <v>56.43</v>
      </c>
      <c r="J9" s="3" t="s">
        <v>190</v>
      </c>
      <c r="K9" s="140" t="s">
        <v>191</v>
      </c>
      <c r="L9" s="140" t="s">
        <v>192</v>
      </c>
      <c r="M9" s="3">
        <v>1</v>
      </c>
      <c r="N9" s="3">
        <v>0</v>
      </c>
      <c r="O9" s="154" t="s">
        <v>186</v>
      </c>
      <c r="P9" s="135">
        <v>44272</v>
      </c>
    </row>
    <row r="10" spans="2:16" ht="24.95" customHeight="1" x14ac:dyDescent="0.25">
      <c r="B10" s="305"/>
      <c r="C10" s="305"/>
      <c r="D10" s="305"/>
      <c r="E10" s="305"/>
      <c r="F10" s="3" t="s">
        <v>65</v>
      </c>
      <c r="G10" s="3">
        <v>1.35</v>
      </c>
      <c r="H10" s="3">
        <v>52.24</v>
      </c>
      <c r="I10" s="3">
        <v>56.48</v>
      </c>
      <c r="J10" s="3" t="s">
        <v>190</v>
      </c>
      <c r="K10" s="140" t="s">
        <v>200</v>
      </c>
      <c r="L10" s="140" t="s">
        <v>192</v>
      </c>
      <c r="M10" s="3">
        <v>1</v>
      </c>
      <c r="N10" s="140" t="s">
        <v>192</v>
      </c>
      <c r="O10" s="154" t="s">
        <v>186</v>
      </c>
      <c r="P10" s="135">
        <v>44272</v>
      </c>
    </row>
    <row r="11" spans="2:16" ht="24.95" customHeight="1" x14ac:dyDescent="0.25">
      <c r="B11" s="306"/>
      <c r="C11" s="306"/>
      <c r="D11" s="306"/>
      <c r="E11" s="306"/>
      <c r="F11" s="3" t="s">
        <v>63</v>
      </c>
      <c r="G11" s="3">
        <v>1.476</v>
      </c>
      <c r="H11" s="3">
        <v>48.09</v>
      </c>
      <c r="I11" s="3">
        <v>56.5</v>
      </c>
      <c r="J11" s="3" t="s">
        <v>190</v>
      </c>
      <c r="K11" s="3" t="s">
        <v>203</v>
      </c>
      <c r="L11" s="140" t="s">
        <v>192</v>
      </c>
      <c r="M11" s="3">
        <v>1</v>
      </c>
      <c r="N11" s="140" t="s">
        <v>204</v>
      </c>
      <c r="O11" s="154" t="s">
        <v>186</v>
      </c>
      <c r="P11" s="135">
        <v>44272</v>
      </c>
    </row>
    <row r="12" spans="2:16" ht="39" customHeight="1" x14ac:dyDescent="0.25">
      <c r="B12" s="3">
        <v>2</v>
      </c>
      <c r="C12" s="142" t="s">
        <v>238</v>
      </c>
      <c r="D12" s="144" t="s">
        <v>246</v>
      </c>
      <c r="E12" s="142" t="s">
        <v>247</v>
      </c>
      <c r="F12" s="3" t="s">
        <v>65</v>
      </c>
      <c r="G12" s="3">
        <v>1.0980000000000001</v>
      </c>
      <c r="H12" s="3">
        <v>53.51</v>
      </c>
      <c r="I12" s="3">
        <v>56.61</v>
      </c>
      <c r="J12" s="3" t="s">
        <v>190</v>
      </c>
      <c r="K12" s="3" t="s">
        <v>243</v>
      </c>
      <c r="L12" s="3">
        <v>0</v>
      </c>
      <c r="M12" s="3">
        <v>1</v>
      </c>
      <c r="N12" s="3">
        <v>8</v>
      </c>
      <c r="O12" s="154" t="s">
        <v>186</v>
      </c>
      <c r="P12" s="135">
        <v>44273</v>
      </c>
    </row>
    <row r="13" spans="2:16" ht="42" customHeight="1" x14ac:dyDescent="0.25">
      <c r="B13" s="3">
        <v>3</v>
      </c>
      <c r="C13" s="142" t="s">
        <v>250</v>
      </c>
      <c r="D13" s="142" t="s">
        <v>252</v>
      </c>
      <c r="E13" s="142" t="s">
        <v>253</v>
      </c>
      <c r="F13" s="3" t="s">
        <v>66</v>
      </c>
      <c r="G13" s="3">
        <v>1.143</v>
      </c>
      <c r="H13" s="3">
        <v>54.53</v>
      </c>
      <c r="I13" s="3">
        <v>56.34</v>
      </c>
      <c r="J13" s="3" t="s">
        <v>190</v>
      </c>
      <c r="K13" s="3" t="s">
        <v>190</v>
      </c>
      <c r="L13" s="140" t="s">
        <v>192</v>
      </c>
      <c r="M13" s="140" t="s">
        <v>251</v>
      </c>
      <c r="N13" s="3">
        <v>0</v>
      </c>
      <c r="O13" s="154" t="s">
        <v>186</v>
      </c>
      <c r="P13" s="135">
        <v>44273</v>
      </c>
    </row>
    <row r="14" spans="2:16" ht="36" customHeight="1" x14ac:dyDescent="0.25">
      <c r="B14" s="3">
        <v>4</v>
      </c>
      <c r="C14" s="151" t="s">
        <v>248</v>
      </c>
      <c r="D14" s="142" t="s">
        <v>255</v>
      </c>
      <c r="E14" s="142" t="s">
        <v>256</v>
      </c>
      <c r="F14" s="3" t="s">
        <v>63</v>
      </c>
      <c r="G14" s="3">
        <v>1.5209999999999999</v>
      </c>
      <c r="H14" s="3">
        <v>55.71</v>
      </c>
      <c r="I14" s="3">
        <v>56.81</v>
      </c>
      <c r="J14" s="3" t="s">
        <v>190</v>
      </c>
      <c r="K14" s="3" t="s">
        <v>203</v>
      </c>
      <c r="L14" s="140" t="s">
        <v>192</v>
      </c>
      <c r="M14" s="3">
        <v>4</v>
      </c>
      <c r="N14" s="140" t="s">
        <v>254</v>
      </c>
      <c r="O14" s="154" t="s">
        <v>186</v>
      </c>
      <c r="P14" s="135">
        <v>44273</v>
      </c>
    </row>
    <row r="15" spans="2:16" ht="36.75" customHeight="1" x14ac:dyDescent="0.25">
      <c r="B15" s="3">
        <v>6</v>
      </c>
      <c r="C15" s="142" t="s">
        <v>265</v>
      </c>
      <c r="D15" s="142" t="s">
        <v>283</v>
      </c>
      <c r="E15" s="142" t="s">
        <v>284</v>
      </c>
      <c r="F15" s="3" t="s">
        <v>65</v>
      </c>
      <c r="G15" s="3">
        <v>1.377</v>
      </c>
      <c r="H15" s="3">
        <v>49.53</v>
      </c>
      <c r="I15" s="3">
        <v>57.11</v>
      </c>
      <c r="J15" s="3" t="s">
        <v>190</v>
      </c>
      <c r="K15" s="3" t="s">
        <v>203</v>
      </c>
      <c r="L15" s="140" t="s">
        <v>192</v>
      </c>
      <c r="M15" s="140" t="s">
        <v>251</v>
      </c>
      <c r="N15" s="3">
        <v>9</v>
      </c>
      <c r="O15" s="154" t="s">
        <v>186</v>
      </c>
      <c r="P15" s="135">
        <v>44273</v>
      </c>
    </row>
    <row r="16" spans="2:16" ht="36" customHeight="1" x14ac:dyDescent="0.25">
      <c r="B16" s="3">
        <v>5</v>
      </c>
      <c r="C16" s="151" t="s">
        <v>225</v>
      </c>
      <c r="D16" s="142" t="s">
        <v>261</v>
      </c>
      <c r="E16" s="142" t="s">
        <v>262</v>
      </c>
      <c r="F16" s="3" t="s">
        <v>64</v>
      </c>
      <c r="G16" s="3">
        <v>1.5389999999999999</v>
      </c>
      <c r="H16" s="3">
        <v>48.43</v>
      </c>
      <c r="I16" s="3">
        <v>56.72</v>
      </c>
      <c r="J16" s="3" t="s">
        <v>190</v>
      </c>
      <c r="K16" s="3" t="s">
        <v>260</v>
      </c>
      <c r="L16" s="140" t="s">
        <v>192</v>
      </c>
      <c r="M16" s="140" t="s">
        <v>254</v>
      </c>
      <c r="N16" s="3">
        <v>0</v>
      </c>
      <c r="O16" s="154" t="s">
        <v>186</v>
      </c>
      <c r="P16" s="135">
        <v>44273</v>
      </c>
    </row>
    <row r="17" spans="2:16" ht="33" customHeight="1" x14ac:dyDescent="0.25">
      <c r="B17" s="3">
        <v>8</v>
      </c>
      <c r="C17" s="142" t="s">
        <v>288</v>
      </c>
      <c r="D17" s="142" t="s">
        <v>292</v>
      </c>
      <c r="E17" s="142" t="s">
        <v>293</v>
      </c>
      <c r="F17" s="3" t="s">
        <v>66</v>
      </c>
      <c r="G17" s="3">
        <v>1.2869999999999999</v>
      </c>
      <c r="H17" s="3">
        <v>52.24</v>
      </c>
      <c r="I17" s="3">
        <v>56.4</v>
      </c>
      <c r="J17" s="3" t="s">
        <v>190</v>
      </c>
      <c r="K17" s="140" t="s">
        <v>290</v>
      </c>
      <c r="L17" s="3">
        <v>0</v>
      </c>
      <c r="M17" s="140" t="s">
        <v>291</v>
      </c>
      <c r="N17" s="3">
        <v>1</v>
      </c>
      <c r="O17" s="154" t="s">
        <v>186</v>
      </c>
      <c r="P17" s="135">
        <v>44273</v>
      </c>
    </row>
    <row r="18" spans="2:16" ht="32.25" customHeight="1" x14ac:dyDescent="0.25">
      <c r="B18" s="3">
        <v>7</v>
      </c>
      <c r="C18" s="142" t="s">
        <v>285</v>
      </c>
      <c r="D18" s="142" t="s">
        <v>286</v>
      </c>
      <c r="E18" s="142" t="s">
        <v>287</v>
      </c>
      <c r="F18" s="3" t="s">
        <v>64</v>
      </c>
      <c r="G18" s="3">
        <v>1.377</v>
      </c>
      <c r="H18" s="3">
        <v>49.53</v>
      </c>
      <c r="I18" s="3">
        <v>57.11</v>
      </c>
      <c r="J18" s="3" t="s">
        <v>190</v>
      </c>
      <c r="K18" s="3" t="s">
        <v>203</v>
      </c>
      <c r="L18" s="3">
        <v>1</v>
      </c>
      <c r="M18" s="140" t="s">
        <v>251</v>
      </c>
      <c r="N18" s="3">
        <v>9</v>
      </c>
      <c r="O18" s="154" t="s">
        <v>186</v>
      </c>
      <c r="P18" s="135">
        <v>44273</v>
      </c>
    </row>
    <row r="19" spans="2:16" ht="34.5" customHeight="1" x14ac:dyDescent="0.25">
      <c r="B19" s="2"/>
      <c r="C19" s="3"/>
      <c r="D19" s="3" t="s">
        <v>52</v>
      </c>
      <c r="E19" s="3" t="s">
        <v>57</v>
      </c>
      <c r="F19" s="3"/>
      <c r="G19" s="3"/>
      <c r="H19" s="3"/>
      <c r="I19" s="3"/>
      <c r="J19" s="3"/>
      <c r="K19" s="3"/>
      <c r="L19" s="3"/>
      <c r="M19" s="3"/>
      <c r="N19" s="3"/>
      <c r="O19" s="3"/>
      <c r="P19" s="134"/>
    </row>
    <row r="20" spans="2:16" ht="34.5" customHeight="1" x14ac:dyDescent="0.25">
      <c r="B20" s="3">
        <v>10</v>
      </c>
      <c r="C20" s="142" t="s">
        <v>298</v>
      </c>
      <c r="D20" s="142" t="s">
        <v>302</v>
      </c>
      <c r="E20" s="142" t="s">
        <v>303</v>
      </c>
      <c r="F20" s="3" t="s">
        <v>65</v>
      </c>
      <c r="G20" s="3">
        <v>1.6060000000000001</v>
      </c>
      <c r="H20" s="3">
        <v>50.88</v>
      </c>
      <c r="I20" s="3">
        <v>56.49</v>
      </c>
      <c r="J20" s="3" t="s">
        <v>190</v>
      </c>
      <c r="K20" s="3" t="s">
        <v>203</v>
      </c>
      <c r="L20" s="140" t="s">
        <v>192</v>
      </c>
      <c r="M20" s="3">
        <v>2</v>
      </c>
      <c r="N20" s="3">
        <v>2</v>
      </c>
      <c r="O20" s="154" t="s">
        <v>186</v>
      </c>
      <c r="P20" s="135">
        <v>44273</v>
      </c>
    </row>
    <row r="21" spans="2:16" ht="31.5" customHeight="1" x14ac:dyDescent="0.25">
      <c r="B21" s="2"/>
      <c r="C21" s="3"/>
      <c r="D21" s="3" t="s">
        <v>54</v>
      </c>
      <c r="E21" s="3" t="s">
        <v>52</v>
      </c>
      <c r="F21" s="3"/>
      <c r="G21" s="3"/>
      <c r="H21" s="3"/>
      <c r="I21" s="3"/>
      <c r="J21" s="3"/>
      <c r="K21" s="3"/>
      <c r="L21" s="3"/>
      <c r="M21" s="3"/>
      <c r="N21" s="3"/>
      <c r="O21" s="3"/>
      <c r="P21" s="134"/>
    </row>
    <row r="22" spans="2:16" ht="35.25" customHeight="1" x14ac:dyDescent="0.25">
      <c r="B22" s="3">
        <v>12</v>
      </c>
      <c r="C22" s="142" t="s">
        <v>309</v>
      </c>
      <c r="D22" s="142" t="s">
        <v>315</v>
      </c>
      <c r="E22" s="142" t="s">
        <v>316</v>
      </c>
      <c r="F22" s="3" t="s">
        <v>64</v>
      </c>
      <c r="G22" s="3">
        <v>1.31</v>
      </c>
      <c r="H22" s="3">
        <v>51.65</v>
      </c>
      <c r="I22" s="3">
        <v>56.57</v>
      </c>
      <c r="J22" s="3" t="s">
        <v>317</v>
      </c>
      <c r="K22" s="3" t="s">
        <v>318</v>
      </c>
      <c r="L22" s="3">
        <v>1</v>
      </c>
      <c r="M22" s="140" t="s">
        <v>254</v>
      </c>
      <c r="N22" s="3">
        <v>3</v>
      </c>
      <c r="O22" s="154" t="s">
        <v>186</v>
      </c>
      <c r="P22" s="135">
        <v>44273</v>
      </c>
    </row>
    <row r="23" spans="2:16" ht="36" customHeight="1" x14ac:dyDescent="0.25">
      <c r="B23" s="3">
        <v>11</v>
      </c>
      <c r="C23" s="142" t="s">
        <v>301</v>
      </c>
      <c r="D23" s="142" t="s">
        <v>310</v>
      </c>
      <c r="E23" s="142" t="s">
        <v>311</v>
      </c>
      <c r="F23" s="3" t="s">
        <v>66</v>
      </c>
      <c r="G23" s="3">
        <v>1.4219999999999999</v>
      </c>
      <c r="H23" s="3">
        <v>53.17</v>
      </c>
      <c r="I23" s="3">
        <v>56.27</v>
      </c>
      <c r="J23" s="3" t="s">
        <v>190</v>
      </c>
      <c r="K23" s="3" t="s">
        <v>295</v>
      </c>
      <c r="L23" s="3">
        <v>0</v>
      </c>
      <c r="M23" s="140" t="s">
        <v>308</v>
      </c>
      <c r="N23" s="3">
        <v>0</v>
      </c>
      <c r="O23" s="154" t="s">
        <v>186</v>
      </c>
      <c r="P23" s="135">
        <v>44273</v>
      </c>
    </row>
    <row r="24" spans="2:16" ht="34.5" customHeight="1" x14ac:dyDescent="0.25">
      <c r="B24" s="3">
        <v>9</v>
      </c>
      <c r="C24" s="142" t="s">
        <v>294</v>
      </c>
      <c r="D24" s="142" t="s">
        <v>296</v>
      </c>
      <c r="E24" s="142" t="s">
        <v>297</v>
      </c>
      <c r="F24" s="3" t="s">
        <v>63</v>
      </c>
      <c r="G24" s="3">
        <v>1.1120000000000001</v>
      </c>
      <c r="H24" s="3">
        <v>51.56</v>
      </c>
      <c r="I24" s="3">
        <v>56.41</v>
      </c>
      <c r="J24" s="3" t="s">
        <v>190</v>
      </c>
      <c r="K24" s="3" t="s">
        <v>295</v>
      </c>
      <c r="L24" s="3">
        <v>1</v>
      </c>
      <c r="M24" s="3">
        <v>5</v>
      </c>
      <c r="N24" s="140" t="s">
        <v>192</v>
      </c>
      <c r="O24" s="154" t="s">
        <v>186</v>
      </c>
      <c r="P24" s="135">
        <v>44273</v>
      </c>
    </row>
    <row r="28" spans="2:16" s="7" customFormat="1" ht="21" x14ac:dyDescent="0.35">
      <c r="B28"/>
      <c r="C28"/>
      <c r="D28" s="1"/>
      <c r="E28"/>
      <c r="F28"/>
      <c r="G28"/>
      <c r="H28"/>
      <c r="I28"/>
      <c r="J28"/>
      <c r="K28"/>
      <c r="L28"/>
      <c r="M28"/>
      <c r="N28"/>
      <c r="O28"/>
      <c r="P28"/>
    </row>
    <row r="29" spans="2:16" ht="51" customHeight="1" x14ac:dyDescent="0.25"/>
    <row r="30" spans="2:16" ht="31.5" customHeight="1" x14ac:dyDescent="0.25"/>
    <row r="31" spans="2:16" ht="31.5" customHeight="1" x14ac:dyDescent="0.25"/>
    <row r="32" spans="2:16" ht="31.5" customHeight="1" x14ac:dyDescent="0.25"/>
    <row r="33" ht="31.5" customHeight="1" x14ac:dyDescent="0.25"/>
    <row r="34" ht="31.5" customHeight="1" x14ac:dyDescent="0.25"/>
    <row r="35" ht="31.5" customHeight="1" x14ac:dyDescent="0.25"/>
  </sheetData>
  <sheetProtection algorithmName="SHA-512" hashValue="66AcBsJnbOTwv/Z0AB1sLIoANI8D4PpqUFLC63fxa2WZXcIWRpYy3qdRRsw4yOn8EnN53AMmCXduatdksbojvw==" saltValue="ONe9FY+MGuhfQypTJ3ohDA==" spinCount="100000" sheet="1" formatCells="0" formatColumns="0" formatRows="0" insertColumns="0" insertRows="0" insertHyperlinks="0" deleteColumns="0" deleteRows="0" sort="0" autoFilter="0" pivotTables="0"/>
  <mergeCells count="10">
    <mergeCell ref="P5:P6"/>
    <mergeCell ref="F5:F6"/>
    <mergeCell ref="G5:N5"/>
    <mergeCell ref="B5:B6"/>
    <mergeCell ref="O5:O6"/>
    <mergeCell ref="B8:B11"/>
    <mergeCell ref="C5:E5"/>
    <mergeCell ref="D8:D11"/>
    <mergeCell ref="E8:E11"/>
    <mergeCell ref="C8:C11"/>
  </mergeCells>
  <pageMargins left="0.2" right="0.2" top="0.25" bottom="0.25" header="0.3" footer="0.3"/>
  <pageSetup paperSize="9" fitToHeight="0" orientation="landscape"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685A5-0858-4E7E-AC4F-0C89AC9FDACC}">
  <sheetPr>
    <tabColor rgb="FFFFFF00"/>
    <pageSetUpPr fitToPage="1"/>
  </sheetPr>
  <dimension ref="B2:I40"/>
  <sheetViews>
    <sheetView zoomScale="80" zoomScaleNormal="80" workbookViewId="0">
      <selection activeCell="F14" sqref="F14"/>
    </sheetView>
  </sheetViews>
  <sheetFormatPr defaultRowHeight="15" x14ac:dyDescent="0.25"/>
  <cols>
    <col min="1" max="1" width="3.7109375" customWidth="1"/>
    <col min="2" max="2" width="13.85546875" style="1" customWidth="1"/>
    <col min="3" max="3" width="17" customWidth="1"/>
    <col min="4" max="4" width="12.28515625" customWidth="1"/>
    <col min="5" max="8" width="14.7109375" customWidth="1"/>
  </cols>
  <sheetData>
    <row r="2" spans="2:8" ht="15.75" x14ac:dyDescent="0.25">
      <c r="B2" s="17" t="s">
        <v>5</v>
      </c>
      <c r="C2" s="18"/>
      <c r="D2" s="18"/>
      <c r="E2" s="18"/>
    </row>
    <row r="3" spans="2:8" ht="18.75" x14ac:dyDescent="0.25">
      <c r="B3" s="17" t="s">
        <v>77</v>
      </c>
      <c r="C3" s="18"/>
      <c r="D3" s="18"/>
      <c r="E3" s="18"/>
      <c r="F3" s="100" t="s">
        <v>73</v>
      </c>
      <c r="G3" s="41"/>
      <c r="H3" s="41"/>
    </row>
    <row r="4" spans="2:8" ht="15.75" x14ac:dyDescent="0.25">
      <c r="B4" s="19"/>
      <c r="C4" s="18"/>
      <c r="D4" s="18"/>
      <c r="E4" s="18"/>
    </row>
    <row r="5" spans="2:8" ht="33" customHeight="1" x14ac:dyDescent="0.25">
      <c r="B5" s="239" t="s">
        <v>173</v>
      </c>
      <c r="C5" s="320" t="s">
        <v>172</v>
      </c>
      <c r="D5" s="239" t="s">
        <v>7</v>
      </c>
      <c r="E5" s="321" t="s">
        <v>171</v>
      </c>
      <c r="F5" s="239"/>
      <c r="G5" s="239"/>
      <c r="H5" s="239"/>
    </row>
    <row r="6" spans="2:8" ht="18" customHeight="1" x14ac:dyDescent="0.25">
      <c r="B6" s="239"/>
      <c r="C6" s="301"/>
      <c r="D6" s="239"/>
      <c r="E6" s="119" t="s">
        <v>63</v>
      </c>
      <c r="F6" s="119" t="s">
        <v>64</v>
      </c>
      <c r="G6" s="119" t="s">
        <v>65</v>
      </c>
      <c r="H6" s="119" t="s">
        <v>66</v>
      </c>
    </row>
    <row r="7" spans="2:8" ht="3.75" customHeight="1" x14ac:dyDescent="0.25">
      <c r="B7" s="118"/>
      <c r="C7" s="14"/>
      <c r="D7" s="14"/>
      <c r="E7" s="15"/>
      <c r="F7" s="15"/>
      <c r="G7" s="15"/>
      <c r="H7" s="15"/>
    </row>
    <row r="8" spans="2:8" ht="18" customHeight="1" x14ac:dyDescent="0.25">
      <c r="B8" s="238" t="s">
        <v>14</v>
      </c>
      <c r="C8" s="296"/>
      <c r="D8" s="16" t="s">
        <v>60</v>
      </c>
      <c r="E8" s="21"/>
      <c r="F8" s="14"/>
      <c r="G8" s="14"/>
      <c r="H8" s="14"/>
    </row>
    <row r="9" spans="2:8" ht="18" customHeight="1" x14ac:dyDescent="0.25">
      <c r="B9" s="238"/>
      <c r="C9" s="302"/>
      <c r="D9" s="16" t="s">
        <v>61</v>
      </c>
      <c r="E9" s="21"/>
      <c r="F9" s="14"/>
      <c r="G9" s="14"/>
      <c r="H9" s="14"/>
    </row>
    <row r="10" spans="2:8" ht="18" customHeight="1" x14ac:dyDescent="0.25">
      <c r="B10" s="238" t="s">
        <v>21</v>
      </c>
      <c r="C10" s="296"/>
      <c r="D10" s="16" t="s">
        <v>60</v>
      </c>
      <c r="E10" s="14"/>
      <c r="F10" s="14"/>
      <c r="G10" s="21"/>
      <c r="H10" s="14"/>
    </row>
    <row r="11" spans="2:8" ht="18" customHeight="1" x14ac:dyDescent="0.25">
      <c r="B11" s="238"/>
      <c r="C11" s="302"/>
      <c r="D11" s="16" t="s">
        <v>61</v>
      </c>
      <c r="E11" s="14"/>
      <c r="F11" s="14"/>
      <c r="G11" s="21"/>
      <c r="H11" s="14"/>
    </row>
    <row r="12" spans="2:8" ht="18" customHeight="1" x14ac:dyDescent="0.25">
      <c r="B12" s="238" t="s">
        <v>27</v>
      </c>
      <c r="C12" s="296"/>
      <c r="D12" s="16" t="s">
        <v>60</v>
      </c>
      <c r="E12" s="14"/>
      <c r="F12" s="14"/>
      <c r="G12" s="14"/>
      <c r="H12" s="21"/>
    </row>
    <row r="13" spans="2:8" ht="18" customHeight="1" x14ac:dyDescent="0.25">
      <c r="B13" s="238"/>
      <c r="C13" s="302"/>
      <c r="D13" s="16" t="s">
        <v>61</v>
      </c>
      <c r="E13" s="14"/>
      <c r="F13" s="14"/>
      <c r="G13" s="14"/>
      <c r="H13" s="21"/>
    </row>
    <row r="14" spans="2:8" ht="18" customHeight="1" x14ac:dyDescent="0.25">
      <c r="B14" s="238" t="s">
        <v>31</v>
      </c>
      <c r="C14" s="296"/>
      <c r="D14" s="16" t="s">
        <v>60</v>
      </c>
      <c r="E14" s="21"/>
      <c r="F14" s="14"/>
      <c r="G14" s="14"/>
      <c r="H14" s="14"/>
    </row>
    <row r="15" spans="2:8" ht="18" customHeight="1" x14ac:dyDescent="0.25">
      <c r="B15" s="238"/>
      <c r="C15" s="302"/>
      <c r="D15" s="16" t="s">
        <v>61</v>
      </c>
      <c r="E15" s="21"/>
      <c r="F15" s="14"/>
      <c r="G15" s="14"/>
      <c r="H15" s="14"/>
    </row>
    <row r="16" spans="2:8" ht="18" customHeight="1" x14ac:dyDescent="0.25">
      <c r="B16" s="238" t="s">
        <v>35</v>
      </c>
      <c r="C16" s="296"/>
      <c r="D16" s="16" t="s">
        <v>60</v>
      </c>
      <c r="E16" s="14"/>
      <c r="F16" s="14"/>
      <c r="G16" s="21"/>
      <c r="H16" s="14"/>
    </row>
    <row r="17" spans="2:8" ht="18" customHeight="1" x14ac:dyDescent="0.25">
      <c r="B17" s="238"/>
      <c r="C17" s="302"/>
      <c r="D17" s="16" t="s">
        <v>61</v>
      </c>
      <c r="E17" s="14"/>
      <c r="F17" s="14"/>
      <c r="G17" s="21"/>
      <c r="H17" s="14"/>
    </row>
    <row r="18" spans="2:8" ht="18" customHeight="1" x14ac:dyDescent="0.25">
      <c r="B18" s="238" t="s">
        <v>38</v>
      </c>
      <c r="C18" s="296"/>
      <c r="D18" s="16" t="s">
        <v>60</v>
      </c>
      <c r="E18" s="14"/>
      <c r="F18" s="21"/>
      <c r="G18" s="14"/>
      <c r="H18" s="14"/>
    </row>
    <row r="19" spans="2:8" ht="18" customHeight="1" x14ac:dyDescent="0.25">
      <c r="B19" s="238"/>
      <c r="C19" s="302"/>
      <c r="D19" s="16" t="s">
        <v>61</v>
      </c>
      <c r="E19" s="14"/>
      <c r="F19" s="21"/>
      <c r="G19" s="14"/>
      <c r="H19" s="14"/>
    </row>
    <row r="20" spans="2:8" ht="18" customHeight="1" x14ac:dyDescent="0.25">
      <c r="B20" s="238" t="s">
        <v>50</v>
      </c>
      <c r="C20" s="296"/>
      <c r="D20" s="16" t="s">
        <v>60</v>
      </c>
      <c r="E20" s="14"/>
      <c r="F20" s="14"/>
      <c r="G20" s="14"/>
      <c r="H20" s="21"/>
    </row>
    <row r="21" spans="2:8" ht="18" customHeight="1" x14ac:dyDescent="0.25">
      <c r="B21" s="238"/>
      <c r="C21" s="302"/>
      <c r="D21" s="16" t="s">
        <v>61</v>
      </c>
      <c r="E21" s="14"/>
      <c r="F21" s="14"/>
      <c r="G21" s="14"/>
      <c r="H21" s="21"/>
    </row>
    <row r="22" spans="2:8" ht="18" customHeight="1" x14ac:dyDescent="0.25">
      <c r="B22" s="238" t="s">
        <v>51</v>
      </c>
      <c r="C22" s="296"/>
      <c r="D22" s="16" t="s">
        <v>60</v>
      </c>
      <c r="E22" s="21"/>
      <c r="F22" s="14"/>
      <c r="G22" s="14"/>
      <c r="H22" s="14"/>
    </row>
    <row r="23" spans="2:8" ht="18" customHeight="1" x14ac:dyDescent="0.25">
      <c r="B23" s="238"/>
      <c r="C23" s="302"/>
      <c r="D23" s="16" t="s">
        <v>61</v>
      </c>
      <c r="E23" s="21"/>
      <c r="F23" s="14"/>
      <c r="G23" s="14"/>
      <c r="H23" s="14"/>
    </row>
    <row r="24" spans="2:8" ht="18" customHeight="1" x14ac:dyDescent="0.25">
      <c r="B24" s="238" t="s">
        <v>52</v>
      </c>
      <c r="C24" s="296"/>
      <c r="D24" s="16" t="s">
        <v>60</v>
      </c>
      <c r="E24" s="14"/>
      <c r="F24" s="21"/>
      <c r="G24" s="14"/>
      <c r="H24" s="14"/>
    </row>
    <row r="25" spans="2:8" ht="18" customHeight="1" x14ac:dyDescent="0.25">
      <c r="B25" s="238"/>
      <c r="C25" s="302"/>
      <c r="D25" s="16" t="s">
        <v>61</v>
      </c>
      <c r="E25" s="14"/>
      <c r="F25" s="21"/>
      <c r="G25" s="14"/>
      <c r="H25" s="14"/>
    </row>
    <row r="26" spans="2:8" ht="18" customHeight="1" x14ac:dyDescent="0.25">
      <c r="B26" s="238" t="s">
        <v>53</v>
      </c>
      <c r="C26" s="296"/>
      <c r="D26" s="16" t="s">
        <v>60</v>
      </c>
      <c r="E26" s="14"/>
      <c r="F26" s="14"/>
      <c r="G26" s="21"/>
      <c r="H26" s="14"/>
    </row>
    <row r="27" spans="2:8" ht="18" customHeight="1" x14ac:dyDescent="0.25">
      <c r="B27" s="238"/>
      <c r="C27" s="302"/>
      <c r="D27" s="16" t="s">
        <v>61</v>
      </c>
      <c r="E27" s="14"/>
      <c r="F27" s="14"/>
      <c r="G27" s="21"/>
      <c r="H27" s="14"/>
    </row>
    <row r="28" spans="2:8" ht="18" customHeight="1" x14ac:dyDescent="0.25">
      <c r="B28" s="238" t="s">
        <v>54</v>
      </c>
      <c r="C28" s="296"/>
      <c r="D28" s="16" t="s">
        <v>60</v>
      </c>
      <c r="E28" s="14"/>
      <c r="F28" s="14"/>
      <c r="G28" s="14"/>
      <c r="H28" s="21"/>
    </row>
    <row r="29" spans="2:8" ht="18" customHeight="1" x14ac:dyDescent="0.25">
      <c r="B29" s="238"/>
      <c r="C29" s="302"/>
      <c r="D29" s="16" t="s">
        <v>61</v>
      </c>
      <c r="E29" s="14"/>
      <c r="F29" s="14"/>
      <c r="G29" s="14"/>
      <c r="H29" s="21"/>
    </row>
    <row r="30" spans="2:8" ht="18" customHeight="1" x14ac:dyDescent="0.25">
      <c r="B30" s="238" t="s">
        <v>55</v>
      </c>
      <c r="C30" s="296"/>
      <c r="D30" s="16" t="s">
        <v>60</v>
      </c>
      <c r="E30" s="14"/>
      <c r="F30" s="14"/>
      <c r="G30" s="21"/>
      <c r="H30" s="14"/>
    </row>
    <row r="31" spans="2:8" ht="18" customHeight="1" x14ac:dyDescent="0.25">
      <c r="B31" s="238"/>
      <c r="C31" s="302"/>
      <c r="D31" s="16" t="s">
        <v>61</v>
      </c>
      <c r="E31" s="14"/>
      <c r="F31" s="14"/>
      <c r="G31" s="21"/>
      <c r="H31" s="14"/>
    </row>
    <row r="32" spans="2:8" ht="18" customHeight="1" x14ac:dyDescent="0.25">
      <c r="B32" s="238" t="s">
        <v>56</v>
      </c>
      <c r="C32" s="296"/>
      <c r="D32" s="16" t="s">
        <v>60</v>
      </c>
      <c r="E32" s="14"/>
      <c r="F32" s="14"/>
      <c r="G32" s="14"/>
      <c r="H32" s="21"/>
    </row>
    <row r="33" spans="2:9" ht="18" customHeight="1" x14ac:dyDescent="0.25">
      <c r="B33" s="238"/>
      <c r="C33" s="302"/>
      <c r="D33" s="16" t="s">
        <v>61</v>
      </c>
      <c r="E33" s="14"/>
      <c r="F33" s="14"/>
      <c r="G33" s="14"/>
      <c r="H33" s="21"/>
    </row>
    <row r="34" spans="2:9" ht="18" customHeight="1" x14ac:dyDescent="0.25">
      <c r="B34" s="238" t="s">
        <v>57</v>
      </c>
      <c r="C34" s="296"/>
      <c r="D34" s="16" t="s">
        <v>60</v>
      </c>
      <c r="E34" s="21"/>
      <c r="F34" s="14"/>
      <c r="G34" s="14"/>
      <c r="H34" s="14"/>
      <c r="I34" s="11"/>
    </row>
    <row r="35" spans="2:9" ht="18" customHeight="1" x14ac:dyDescent="0.25">
      <c r="B35" s="238"/>
      <c r="C35" s="302"/>
      <c r="D35" s="16" t="s">
        <v>61</v>
      </c>
      <c r="E35" s="21"/>
      <c r="F35" s="14"/>
      <c r="G35" s="14"/>
      <c r="H35" s="14"/>
    </row>
    <row r="38" spans="2:9" ht="18.75" x14ac:dyDescent="0.25">
      <c r="B38" s="106" t="s">
        <v>105</v>
      </c>
      <c r="C38" s="2"/>
      <c r="D38" s="3"/>
      <c r="E38" s="3"/>
      <c r="F38" s="3"/>
      <c r="G38" s="3"/>
    </row>
    <row r="39" spans="2:9" ht="18.75" x14ac:dyDescent="0.25">
      <c r="B39" s="316" t="s">
        <v>108</v>
      </c>
      <c r="C39" s="317"/>
      <c r="D39" s="120" t="s">
        <v>63</v>
      </c>
      <c r="E39" s="120" t="s">
        <v>64</v>
      </c>
      <c r="F39" s="120" t="s">
        <v>66</v>
      </c>
      <c r="G39" s="120" t="s">
        <v>65</v>
      </c>
    </row>
    <row r="40" spans="2:9" ht="18.75" x14ac:dyDescent="0.25">
      <c r="B40" s="318" t="s">
        <v>170</v>
      </c>
      <c r="C40" s="319"/>
      <c r="D40" s="121"/>
      <c r="E40" s="121"/>
      <c r="F40" s="121"/>
      <c r="G40" s="121"/>
    </row>
  </sheetData>
  <mergeCells count="34">
    <mergeCell ref="C5:C6"/>
    <mergeCell ref="D5:D6"/>
    <mergeCell ref="E5:H5"/>
    <mergeCell ref="B8:B9"/>
    <mergeCell ref="C8:C9"/>
    <mergeCell ref="B20:B21"/>
    <mergeCell ref="B10:B11"/>
    <mergeCell ref="B12:B13"/>
    <mergeCell ref="B14:B15"/>
    <mergeCell ref="B5:B6"/>
    <mergeCell ref="B34:B35"/>
    <mergeCell ref="C34:C35"/>
    <mergeCell ref="B39:C39"/>
    <mergeCell ref="B40:C40"/>
    <mergeCell ref="C14:C15"/>
    <mergeCell ref="C32:C33"/>
    <mergeCell ref="C30:C31"/>
    <mergeCell ref="C28:C29"/>
    <mergeCell ref="B28:B29"/>
    <mergeCell ref="B30:B31"/>
    <mergeCell ref="B32:B33"/>
    <mergeCell ref="B22:B23"/>
    <mergeCell ref="B24:B25"/>
    <mergeCell ref="B26:B27"/>
    <mergeCell ref="B16:B17"/>
    <mergeCell ref="B18:B19"/>
    <mergeCell ref="C10:C11"/>
    <mergeCell ref="C20:C21"/>
    <mergeCell ref="C18:C19"/>
    <mergeCell ref="C16:C17"/>
    <mergeCell ref="C26:C27"/>
    <mergeCell ref="C24:C25"/>
    <mergeCell ref="C22:C23"/>
    <mergeCell ref="C12:C13"/>
  </mergeCells>
  <pageMargins left="0.2" right="0.2" top="0.25" bottom="0.25" header="0.3" footer="0.3"/>
  <pageSetup paperSize="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9</vt:i4>
      </vt:variant>
    </vt:vector>
  </HeadingPairs>
  <TitlesOfParts>
    <vt:vector size="21" baseType="lpstr">
      <vt:lpstr>Summary</vt:lpstr>
      <vt:lpstr>Training plan</vt:lpstr>
      <vt:lpstr>2A Training status</vt:lpstr>
      <vt:lpstr>Traineee Vs Assy</vt:lpstr>
      <vt:lpstr>Action items</vt:lpstr>
      <vt:lpstr>Failure Observations</vt:lpstr>
      <vt:lpstr>1991</vt:lpstr>
      <vt:lpstr>10183</vt:lpstr>
      <vt:lpstr>4640</vt:lpstr>
      <vt:lpstr>3321</vt:lpstr>
      <vt:lpstr>RTZ Testing</vt:lpstr>
      <vt:lpstr>3341</vt:lpstr>
      <vt:lpstr>'10183'!Print_Area</vt:lpstr>
      <vt:lpstr>'1991'!Print_Area</vt:lpstr>
      <vt:lpstr>'2A Training status'!Print_Area</vt:lpstr>
      <vt:lpstr>'3321'!Print_Area</vt:lpstr>
      <vt:lpstr>'3341'!Print_Area</vt:lpstr>
      <vt:lpstr>'4640'!Print_Area</vt:lpstr>
      <vt:lpstr>'Failure Observations'!Print_Area</vt:lpstr>
      <vt:lpstr>'RTZ Testing'!Print_Area</vt:lpstr>
      <vt:lpstr>'Training plan'!Print_Area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Natarajan Narayanan</dc:creator>
  <cp:lastModifiedBy>Natarajan Narayanan</cp:lastModifiedBy>
  <cp:lastPrinted>2021-03-18T06:42:40Z</cp:lastPrinted>
  <dcterms:created xsi:type="dcterms:W3CDTF">2021-01-26T07:26:56Z</dcterms:created>
  <dcterms:modified xsi:type="dcterms:W3CDTF">2021-03-19T07:19:41Z</dcterms:modified>
</cp:coreProperties>
</file>