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Renewal\CPSM upgrade\"/>
    </mc:Choice>
  </mc:AlternateContent>
  <xr:revisionPtr revIDLastSave="0" documentId="13_ncr:1_{9D5EE249-720B-4376-BFD7-2D81AA893C0B}" xr6:coauthVersionLast="45" xr6:coauthVersionMax="45" xr10:uidLastSave="{00000000-0000-0000-0000-000000000000}"/>
  <bookViews>
    <workbookView xWindow="-120" yWindow="-120" windowWidth="20730" windowHeight="11160" xr2:uid="{596A1F07-0F46-4059-B26E-63E80B4CE9E2}"/>
  </bookViews>
  <sheets>
    <sheet name="WPPL20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9" i="1" l="1"/>
  <c r="R9" i="1" s="1"/>
  <c r="R5" i="1"/>
  <c r="R6" i="1"/>
  <c r="R7" i="1"/>
  <c r="R8" i="1"/>
  <c r="R4" i="1"/>
  <c r="Q5" i="1"/>
  <c r="Q6" i="1"/>
  <c r="Q7" i="1"/>
  <c r="Q8" i="1"/>
  <c r="Q4" i="1"/>
  <c r="S5" i="1"/>
  <c r="S6" i="1"/>
  <c r="S7" i="1"/>
  <c r="S8" i="1"/>
  <c r="S4" i="1"/>
  <c r="S9" i="1" l="1"/>
  <c r="L8" i="1"/>
  <c r="O8" i="1"/>
  <c r="P8" i="1" s="1"/>
  <c r="O7" i="1"/>
  <c r="P7" i="1" s="1"/>
  <c r="O6" i="1"/>
  <c r="P6" i="1" s="1"/>
  <c r="O5" i="1"/>
  <c r="P5" i="1" s="1"/>
  <c r="O4" i="1"/>
  <c r="P4" i="1" s="1"/>
  <c r="I9" i="1"/>
  <c r="J9" i="1"/>
  <c r="M9" i="1"/>
  <c r="N9" i="1"/>
  <c r="P9" i="1" l="1"/>
  <c r="O9" i="1"/>
  <c r="K8" i="1"/>
  <c r="K7" i="1" l="1"/>
  <c r="L7" i="1" s="1"/>
  <c r="K6" i="1"/>
  <c r="L6" i="1" s="1"/>
  <c r="K5" i="1"/>
  <c r="L5" i="1" s="1"/>
  <c r="K4" i="1"/>
  <c r="L4" i="1" l="1"/>
  <c r="L9" i="1" s="1"/>
  <c r="K9" i="1"/>
  <c r="G8" i="1"/>
  <c r="H8" i="1" s="1"/>
  <c r="G7" i="1"/>
  <c r="H7" i="1" s="1"/>
  <c r="G6" i="1"/>
  <c r="H6" i="1" s="1"/>
  <c r="G5" i="1"/>
  <c r="H5" i="1" s="1"/>
  <c r="G4" i="1"/>
  <c r="H4" i="1" s="1"/>
  <c r="H9" i="1" l="1"/>
  <c r="G9" i="1"/>
</calcChain>
</file>

<file path=xl/sharedStrings.xml><?xml version="1.0" encoding="utf-8"?>
<sst xmlns="http://schemas.openxmlformats.org/spreadsheetml/2006/main" count="48" uniqueCount="34">
  <si>
    <t>Quantity</t>
  </si>
  <si>
    <t>Description</t>
  </si>
  <si>
    <t>Manufacturer</t>
  </si>
  <si>
    <t>Part Number</t>
  </si>
  <si>
    <t>Unit Price</t>
  </si>
  <si>
    <t>Model Shop</t>
  </si>
  <si>
    <t>CPSM Cross Bar, 3Dprinted ABS-ESD7, Solid Infill, .010 Slice Height</t>
  </si>
  <si>
    <t>R&amp;D Technology</t>
  </si>
  <si>
    <t>999047233_swp</t>
  </si>
  <si>
    <t>CPSM Main Panel, 3Dprinted ABS-ESD7, Solid Infill, .010 Slice Height</t>
  </si>
  <si>
    <t>999047232_swp</t>
  </si>
  <si>
    <t>CPSM Fluidic Docking Block, ABS-ESD7, Solid Infill, .010 Slice Height</t>
  </si>
  <si>
    <t>999047123_swp</t>
  </si>
  <si>
    <t>CPSM Fluidic Docking Cap, ABS-ESD7, Solid Infill, .010 Slice Height</t>
  </si>
  <si>
    <t>999047136_swp</t>
  </si>
  <si>
    <t>Unit Price(SGD)</t>
  </si>
  <si>
    <t>CPSM L Bracket, Aluminium 0.190" thick</t>
  </si>
  <si>
    <t>Items</t>
  </si>
  <si>
    <t>Unit Price (USD)</t>
  </si>
  <si>
    <t xml:space="preserve">Exchange rate </t>
  </si>
  <si>
    <t>JEG ENGINEERING SUPPLIES</t>
  </si>
  <si>
    <t>CEA# WPPL20024</t>
  </si>
  <si>
    <t>Zelta3D</t>
  </si>
  <si>
    <t>Local  Fabricate</t>
  </si>
  <si>
    <t>Local 3D printing</t>
  </si>
  <si>
    <t>Total/set</t>
  </si>
  <si>
    <t>Unit Price (USD)/set</t>
  </si>
  <si>
    <t>Unit Price(SGD)/set</t>
  </si>
  <si>
    <t>Total(USD)/8 sets</t>
  </si>
  <si>
    <t>US Supplier</t>
  </si>
  <si>
    <t>Local Fabricate</t>
  </si>
  <si>
    <t>Differences/8sets</t>
  </si>
  <si>
    <t>Difference/Set</t>
  </si>
  <si>
    <t>Differences/6sets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</si>
</sst>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.0_);\(&quot;$&quot;#,##0.0\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>
      <alignment horizontal="center"/>
    </xf>
    <xf numFmtId="7" fontId="1" fillId="0" borderId="1" xfId="1" applyNumberFormat="1" applyFill="1" applyBorder="1" applyAlignment="1">
      <alignment horizontal="right"/>
    </xf>
    <xf numFmtId="0" fontId="2" fillId="0" borderId="1" xfId="0" applyFont="1" applyBorder="1" applyAlignment="1">
      <alignment wrapText="1"/>
    </xf>
    <xf numFmtId="7" fontId="2" fillId="0" borderId="1" xfId="1" applyNumberFormat="1" applyFon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/>
    <xf numFmtId="44" fontId="1" fillId="0" borderId="1" xfId="1" applyBorder="1" applyAlignment="1"/>
    <xf numFmtId="0" fontId="3" fillId="0" borderId="1" xfId="0" applyFont="1" applyBorder="1" applyAlignment="1">
      <alignment horizontal="left"/>
    </xf>
    <xf numFmtId="44" fontId="1" fillId="0" borderId="1" xfId="1" applyFill="1" applyBorder="1" applyAlignment="1"/>
    <xf numFmtId="8" fontId="2" fillId="0" borderId="1" xfId="0" applyNumberFormat="1" applyFont="1" applyBorder="1" applyAlignment="1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165" fontId="1" fillId="0" borderId="1" xfId="1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44" fontId="1" fillId="2" borderId="1" xfId="1" applyFill="1" applyBorder="1" applyAlignment="1"/>
    <xf numFmtId="44" fontId="0" fillId="2" borderId="0" xfId="0" applyNumberFormat="1" applyFill="1"/>
    <xf numFmtId="44" fontId="0" fillId="0" borderId="0" xfId="0" applyNumberFormat="1"/>
    <xf numFmtId="164" fontId="0" fillId="0" borderId="0" xfId="0" applyNumberFormat="1" applyBorder="1" applyAlignment="1">
      <alignment horizontal="center"/>
    </xf>
    <xf numFmtId="44" fontId="1" fillId="0" borderId="0" xfId="1" applyFill="1" applyBorder="1" applyAlignment="1"/>
    <xf numFmtId="44" fontId="1" fillId="2" borderId="0" xfId="1" applyFill="1" applyBorder="1" applyAlignment="1"/>
    <xf numFmtId="165" fontId="1" fillId="0" borderId="0" xfId="1" applyNumberFormat="1" applyFill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F85A-7F46-43F7-8D40-9CB55A1680AF}">
  <dimension ref="A2:S11"/>
  <sheetViews>
    <sheetView tabSelected="1" zoomScale="60" zoomScaleNormal="60" workbookViewId="0">
      <selection activeCell="R18" sqref="R18"/>
    </sheetView>
  </sheetViews>
  <sheetFormatPr defaultRowHeight="15" x14ac:dyDescent="0.25"/>
  <cols>
    <col min="1" max="1" width="7.28515625" customWidth="1"/>
    <col min="2" max="2" width="8" bestFit="1" customWidth="1"/>
    <col min="3" max="3" width="48.5703125" customWidth="1"/>
    <col min="4" max="4" width="20.5703125" hidden="1" customWidth="1"/>
    <col min="5" max="5" width="24" customWidth="1"/>
    <col min="6" max="6" width="11.42578125" hidden="1" customWidth="1"/>
    <col min="7" max="7" width="10.5703125" hidden="1" customWidth="1"/>
    <col min="8" max="8" width="17.85546875" hidden="1" customWidth="1"/>
    <col min="9" max="9" width="28.7109375" bestFit="1" customWidth="1"/>
    <col min="10" max="10" width="19.7109375" style="12" bestFit="1" customWidth="1"/>
    <col min="11" max="11" width="20" style="12" bestFit="1" customWidth="1"/>
    <col min="12" max="12" width="17.85546875" customWidth="1"/>
    <col min="13" max="13" width="35.85546875" customWidth="1"/>
    <col min="14" max="15" width="12.42578125" style="12" customWidth="1"/>
    <col min="16" max="16" width="17.85546875" customWidth="1"/>
    <col min="17" max="17" width="15" bestFit="1" customWidth="1"/>
    <col min="18" max="19" width="18.140625" bestFit="1" customWidth="1"/>
  </cols>
  <sheetData>
    <row r="2" spans="1:19" ht="30" customHeight="1" x14ac:dyDescent="0.25">
      <c r="A2" t="s">
        <v>21</v>
      </c>
      <c r="H2" t="s">
        <v>29</v>
      </c>
      <c r="L2" t="s">
        <v>30</v>
      </c>
      <c r="P2" t="s">
        <v>24</v>
      </c>
    </row>
    <row r="3" spans="1:19" x14ac:dyDescent="0.25">
      <c r="A3" t="s">
        <v>17</v>
      </c>
      <c r="B3" s="1" t="s">
        <v>0</v>
      </c>
      <c r="C3" s="1" t="s">
        <v>1</v>
      </c>
      <c r="D3" s="1" t="s">
        <v>2</v>
      </c>
      <c r="E3" s="1" t="s">
        <v>3</v>
      </c>
      <c r="F3" s="5" t="s">
        <v>4</v>
      </c>
      <c r="G3" s="6" t="s">
        <v>25</v>
      </c>
      <c r="H3" s="6" t="s">
        <v>28</v>
      </c>
      <c r="I3" s="13" t="s">
        <v>23</v>
      </c>
      <c r="J3" s="13" t="s">
        <v>27</v>
      </c>
      <c r="K3" s="13" t="s">
        <v>26</v>
      </c>
      <c r="L3" s="6" t="s">
        <v>28</v>
      </c>
      <c r="M3" s="15" t="s">
        <v>24</v>
      </c>
      <c r="N3" s="15" t="s">
        <v>15</v>
      </c>
      <c r="O3" s="15" t="s">
        <v>18</v>
      </c>
      <c r="P3" s="6" t="s">
        <v>28</v>
      </c>
      <c r="Q3" s="19" t="s">
        <v>32</v>
      </c>
      <c r="R3" s="19" t="s">
        <v>33</v>
      </c>
      <c r="S3" t="s">
        <v>31</v>
      </c>
    </row>
    <row r="4" spans="1:19" ht="26.25" x14ac:dyDescent="0.25">
      <c r="A4">
        <v>9</v>
      </c>
      <c r="B4" s="1">
        <v>1</v>
      </c>
      <c r="C4" s="3" t="s">
        <v>6</v>
      </c>
      <c r="D4" s="3" t="s">
        <v>7</v>
      </c>
      <c r="E4" s="9" t="s">
        <v>8</v>
      </c>
      <c r="F4" s="2">
        <v>75</v>
      </c>
      <c r="G4" s="10">
        <f t="shared" ref="G4:G8" si="0">PRODUCT(B4,F4)</f>
        <v>75</v>
      </c>
      <c r="H4" s="10">
        <f>G4*8</f>
        <v>600</v>
      </c>
      <c r="I4" s="3" t="s">
        <v>20</v>
      </c>
      <c r="J4" s="1">
        <v>350</v>
      </c>
      <c r="K4" s="14">
        <f>J4/D11</f>
        <v>259.25925925925924</v>
      </c>
      <c r="L4" s="10">
        <f>K4*8</f>
        <v>2074.0740740740739</v>
      </c>
      <c r="M4" s="3" t="s">
        <v>22</v>
      </c>
      <c r="N4" s="15">
        <v>163</v>
      </c>
      <c r="O4" s="14">
        <f>N4/D11</f>
        <v>120.74074074074073</v>
      </c>
      <c r="P4" s="10">
        <f>O4*8</f>
        <v>965.92592592592587</v>
      </c>
      <c r="Q4" s="22">
        <f>O4-K4</f>
        <v>-138.5185185185185</v>
      </c>
      <c r="R4" s="20">
        <f>Q4*6</f>
        <v>-831.11111111111109</v>
      </c>
      <c r="S4" s="18">
        <f>P4-L4</f>
        <v>-1108.148148148148</v>
      </c>
    </row>
    <row r="5" spans="1:19" ht="26.25" x14ac:dyDescent="0.25">
      <c r="A5">
        <v>10</v>
      </c>
      <c r="B5" s="1">
        <v>1</v>
      </c>
      <c r="C5" s="3" t="s">
        <v>9</v>
      </c>
      <c r="D5" s="3" t="s">
        <v>7</v>
      </c>
      <c r="E5" s="9" t="s">
        <v>10</v>
      </c>
      <c r="F5" s="2">
        <v>125</v>
      </c>
      <c r="G5" s="10">
        <f t="shared" si="0"/>
        <v>125</v>
      </c>
      <c r="H5" s="10">
        <f t="shared" ref="H5:H8" si="1">G5*8</f>
        <v>1000</v>
      </c>
      <c r="I5" s="3" t="s">
        <v>20</v>
      </c>
      <c r="J5" s="1">
        <v>550</v>
      </c>
      <c r="K5" s="14">
        <f>J5/D11</f>
        <v>407.40740740740739</v>
      </c>
      <c r="L5" s="10">
        <f t="shared" ref="L5:L8" si="2">K5*8</f>
        <v>3259.2592592592591</v>
      </c>
      <c r="M5" s="3" t="s">
        <v>22</v>
      </c>
      <c r="N5" s="15">
        <v>490</v>
      </c>
      <c r="O5" s="14">
        <f>N5/D11</f>
        <v>362.96296296296293</v>
      </c>
      <c r="P5" s="10">
        <f t="shared" ref="P5:P8" si="3">O5*8</f>
        <v>2903.7037037037035</v>
      </c>
      <c r="Q5" s="22">
        <f t="shared" ref="Q5:Q9" si="4">O5-K5</f>
        <v>-44.444444444444457</v>
      </c>
      <c r="R5" s="20">
        <f t="shared" ref="R5:R9" si="5">Q5*6</f>
        <v>-266.66666666666674</v>
      </c>
      <c r="S5" s="18">
        <f t="shared" ref="S5:S8" si="6">P5-L5</f>
        <v>-355.55555555555566</v>
      </c>
    </row>
    <row r="6" spans="1:19" ht="26.25" x14ac:dyDescent="0.25">
      <c r="A6">
        <v>11</v>
      </c>
      <c r="B6" s="1">
        <v>1</v>
      </c>
      <c r="C6" s="3" t="s">
        <v>11</v>
      </c>
      <c r="D6" s="3" t="s">
        <v>7</v>
      </c>
      <c r="E6" s="9" t="s">
        <v>12</v>
      </c>
      <c r="F6" s="4">
        <v>75</v>
      </c>
      <c r="G6" s="10">
        <f t="shared" si="0"/>
        <v>75</v>
      </c>
      <c r="H6" s="10">
        <f t="shared" si="1"/>
        <v>600</v>
      </c>
      <c r="I6" s="3" t="s">
        <v>20</v>
      </c>
      <c r="J6" s="1">
        <v>120</v>
      </c>
      <c r="K6" s="14">
        <f>J6/D11</f>
        <v>88.888888888888886</v>
      </c>
      <c r="L6" s="10">
        <f t="shared" si="2"/>
        <v>711.11111111111109</v>
      </c>
      <c r="M6" s="3" t="s">
        <v>22</v>
      </c>
      <c r="N6" s="15">
        <v>50</v>
      </c>
      <c r="O6" s="14">
        <f>N6/D11</f>
        <v>37.037037037037038</v>
      </c>
      <c r="P6" s="10">
        <f t="shared" si="3"/>
        <v>296.2962962962963</v>
      </c>
      <c r="Q6" s="22">
        <f t="shared" si="4"/>
        <v>-51.851851851851848</v>
      </c>
      <c r="R6" s="20">
        <f t="shared" si="5"/>
        <v>-311.11111111111109</v>
      </c>
      <c r="S6" s="18">
        <f t="shared" si="6"/>
        <v>-414.81481481481478</v>
      </c>
    </row>
    <row r="7" spans="1:19" ht="26.25" x14ac:dyDescent="0.25">
      <c r="A7">
        <v>12</v>
      </c>
      <c r="B7" s="1">
        <v>1</v>
      </c>
      <c r="C7" s="3" t="s">
        <v>13</v>
      </c>
      <c r="D7" s="3" t="s">
        <v>7</v>
      </c>
      <c r="E7" s="9" t="s">
        <v>14</v>
      </c>
      <c r="F7" s="2">
        <v>125</v>
      </c>
      <c r="G7" s="10">
        <f t="shared" si="0"/>
        <v>125</v>
      </c>
      <c r="H7" s="10">
        <f t="shared" si="1"/>
        <v>1000</v>
      </c>
      <c r="I7" s="3" t="s">
        <v>20</v>
      </c>
      <c r="J7" s="1">
        <v>60</v>
      </c>
      <c r="K7" s="14">
        <f>J7/D11</f>
        <v>44.444444444444443</v>
      </c>
      <c r="L7" s="10">
        <f t="shared" si="2"/>
        <v>355.55555555555554</v>
      </c>
      <c r="M7" s="3" t="s">
        <v>22</v>
      </c>
      <c r="N7" s="15">
        <v>15</v>
      </c>
      <c r="O7" s="14">
        <f>N7/D11</f>
        <v>11.111111111111111</v>
      </c>
      <c r="P7" s="10">
        <f t="shared" si="3"/>
        <v>88.888888888888886</v>
      </c>
      <c r="Q7" s="22">
        <f t="shared" si="4"/>
        <v>-33.333333333333329</v>
      </c>
      <c r="R7" s="20">
        <f t="shared" si="5"/>
        <v>-199.99999999999997</v>
      </c>
      <c r="S7" s="18">
        <f t="shared" si="6"/>
        <v>-266.66666666666663</v>
      </c>
    </row>
    <row r="8" spans="1:19" ht="15.75" x14ac:dyDescent="0.25">
      <c r="A8">
        <v>13</v>
      </c>
      <c r="B8" s="1">
        <v>1</v>
      </c>
      <c r="C8" s="7" t="s">
        <v>16</v>
      </c>
      <c r="D8" s="7" t="s">
        <v>5</v>
      </c>
      <c r="E8" s="9">
        <v>999047221</v>
      </c>
      <c r="F8" s="11">
        <v>225</v>
      </c>
      <c r="G8" s="10">
        <f t="shared" si="0"/>
        <v>225</v>
      </c>
      <c r="H8" s="10">
        <f t="shared" si="1"/>
        <v>1800</v>
      </c>
      <c r="I8" s="3" t="s">
        <v>20</v>
      </c>
      <c r="J8" s="1">
        <v>450</v>
      </c>
      <c r="K8" s="14">
        <f>J8/D11</f>
        <v>333.33333333333331</v>
      </c>
      <c r="L8" s="10">
        <f t="shared" si="2"/>
        <v>2666.6666666666665</v>
      </c>
      <c r="M8" s="3" t="s">
        <v>20</v>
      </c>
      <c r="N8" s="15">
        <v>450</v>
      </c>
      <c r="O8" s="14">
        <f>N8/D11</f>
        <v>333.33333333333331</v>
      </c>
      <c r="P8" s="10">
        <f t="shared" si="3"/>
        <v>2666.6666666666665</v>
      </c>
      <c r="Q8" s="22">
        <f t="shared" si="4"/>
        <v>0</v>
      </c>
      <c r="R8" s="20">
        <f t="shared" si="5"/>
        <v>0</v>
      </c>
      <c r="S8" s="18">
        <f t="shared" si="6"/>
        <v>0</v>
      </c>
    </row>
    <row r="9" spans="1:19" x14ac:dyDescent="0.25">
      <c r="B9" s="1"/>
      <c r="C9" s="7"/>
      <c r="D9" s="7"/>
      <c r="E9" s="1"/>
      <c r="F9" s="5"/>
      <c r="G9" s="8">
        <f>SUM(G4:G8)</f>
        <v>625</v>
      </c>
      <c r="H9" s="16">
        <f t="shared" ref="H9:P9" si="7">SUM(H4:H8)</f>
        <v>5000</v>
      </c>
      <c r="I9" s="8">
        <f t="shared" si="7"/>
        <v>0</v>
      </c>
      <c r="J9" s="8">
        <f t="shared" si="7"/>
        <v>1530</v>
      </c>
      <c r="K9" s="8">
        <f t="shared" si="7"/>
        <v>1133.3333333333333</v>
      </c>
      <c r="L9" s="8">
        <f t="shared" si="7"/>
        <v>9066.6666666666661</v>
      </c>
      <c r="M9" s="8">
        <f t="shared" si="7"/>
        <v>0</v>
      </c>
      <c r="N9" s="8">
        <f t="shared" si="7"/>
        <v>1168</v>
      </c>
      <c r="O9" s="8">
        <f t="shared" si="7"/>
        <v>865.18518518518522</v>
      </c>
      <c r="P9" s="10">
        <f t="shared" si="7"/>
        <v>6921.4814814814818</v>
      </c>
      <c r="Q9" s="22">
        <f t="shared" si="4"/>
        <v>-268.14814814814804</v>
      </c>
      <c r="R9" s="21">
        <f t="shared" si="5"/>
        <v>-1608.8888888888882</v>
      </c>
      <c r="S9" s="17">
        <f>P9-L9</f>
        <v>-2145.1851851851843</v>
      </c>
    </row>
    <row r="11" spans="1:19" x14ac:dyDescent="0.25">
      <c r="C11" t="s">
        <v>19</v>
      </c>
      <c r="D11">
        <v>1.35</v>
      </c>
    </row>
  </sheetData>
  <phoneticPr fontId="4" type="noConversion"/>
  <pageMargins left="0.7" right="0.7" top="0.75" bottom="0.75" header="0.3" footer="0.3"/>
  <pageSetup orientation="portrait" horizontalDpi="3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WPPL20024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Smith</dc:creator>
  <cp:lastModifiedBy>HuaZhen Luo</cp:lastModifiedBy>
  <dcterms:created xsi:type="dcterms:W3CDTF">2020-10-22T18:05:14Z</dcterms:created>
  <dcterms:modified xsi:type="dcterms:W3CDTF">2020-12-08T03:38:21Z</dcterms:modified>
</cp:coreProperties>
</file>