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s\CPSM\CPSM Final Test TE0084050\Milford Upgrade\"/>
    </mc:Choice>
  </mc:AlternateContent>
  <xr:revisionPtr revIDLastSave="0" documentId="13_ncr:1_{A192D1B9-1715-40EC-8726-D738FA12EFCA}" xr6:coauthVersionLast="45" xr6:coauthVersionMax="45" xr10:uidLastSave="{00000000-0000-0000-0000-000000000000}"/>
  <bookViews>
    <workbookView xWindow="960" yWindow="75" windowWidth="25245" windowHeight="14400" firstSheet="1" activeTab="5" xr2:uid="{00000000-000D-0000-FFFF-FFFF00000000}"/>
  </bookViews>
  <sheets>
    <sheet name="System" sheetId="1" r:id="rId1"/>
    <sheet name="PC" sheetId="4" r:id="rId2"/>
    <sheet name="Cable Interface Box" sheetId="5" r:id="rId3"/>
    <sheet name="Cables" sheetId="6" r:id="rId4"/>
    <sheet name="Auto Solvent Select" sheetId="8" r:id="rId5"/>
    <sheet name="Upgrade" sheetId="12" r:id="rId6"/>
    <sheet name="Systems" sheetId="13" r:id="rId7"/>
    <sheet name="Totals" sheetId="11" r:id="rId8"/>
  </sheets>
  <definedNames>
    <definedName name="_xlnm.Print_Area" localSheetId="4">'Auto Solvent Select'!$A$1:$N$36</definedName>
    <definedName name="_xlnm.Print_Area" localSheetId="2">'Cable Interface Box'!$A$1:$N$37</definedName>
    <definedName name="_xlnm.Print_Area" localSheetId="3">Cables!$A$1:$N$37</definedName>
    <definedName name="_xlnm.Print_Area" localSheetId="1">PC!$A$1:$N$37</definedName>
    <definedName name="_xlnm.Print_Area" localSheetId="0">System!$A$1:$N$37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9" i="12" l="1"/>
  <c r="K24" i="12" l="1"/>
  <c r="D16" i="13" l="1"/>
  <c r="P12" i="1"/>
  <c r="P9" i="1"/>
  <c r="P7" i="1"/>
  <c r="K14" i="1"/>
  <c r="P37" i="1" l="1"/>
  <c r="K20" i="12"/>
  <c r="K30" i="5"/>
  <c r="K13" i="6"/>
  <c r="K16" i="12" l="1"/>
  <c r="N16" i="12" s="1"/>
  <c r="K12" i="12"/>
  <c r="N12" i="12" s="1"/>
  <c r="K32" i="12"/>
  <c r="K31" i="12"/>
  <c r="K30" i="12"/>
  <c r="K29" i="12"/>
  <c r="K28" i="12"/>
  <c r="K27" i="12"/>
  <c r="K26" i="12"/>
  <c r="K23" i="12"/>
  <c r="K22" i="12"/>
  <c r="N22" i="12" s="1"/>
  <c r="K21" i="12"/>
  <c r="K19" i="12"/>
  <c r="K18" i="12"/>
  <c r="K15" i="12"/>
  <c r="K14" i="12"/>
  <c r="N14" i="12" s="1"/>
  <c r="K11" i="12"/>
  <c r="K10" i="12"/>
  <c r="K8" i="12"/>
  <c r="K7" i="12"/>
  <c r="K6" i="12"/>
  <c r="K5" i="12"/>
  <c r="K4" i="12"/>
  <c r="N4" i="12" s="1"/>
  <c r="K28" i="5"/>
  <c r="K7" i="4"/>
  <c r="K12" i="1"/>
  <c r="K19" i="1"/>
  <c r="K11" i="1"/>
  <c r="K18" i="1"/>
  <c r="K17" i="1"/>
  <c r="K16" i="1"/>
  <c r="K15" i="1"/>
  <c r="K13" i="4"/>
  <c r="K7" i="8"/>
  <c r="K19" i="4"/>
  <c r="K10" i="5"/>
  <c r="K7" i="5"/>
  <c r="K15" i="6"/>
  <c r="K7" i="6"/>
  <c r="K9" i="6"/>
  <c r="K11" i="6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20" i="5"/>
  <c r="K22" i="5"/>
  <c r="K16" i="5"/>
  <c r="K17" i="5"/>
  <c r="K18" i="5"/>
  <c r="K19" i="5"/>
  <c r="K21" i="5"/>
  <c r="K24" i="5"/>
  <c r="K25" i="5"/>
  <c r="K26" i="5"/>
  <c r="K29" i="5"/>
  <c r="K31" i="5"/>
  <c r="K32" i="5"/>
  <c r="K33" i="5"/>
  <c r="K34" i="5"/>
  <c r="K35" i="5"/>
  <c r="K36" i="5"/>
  <c r="K12" i="4"/>
  <c r="K36" i="6"/>
  <c r="K35" i="6"/>
  <c r="K34" i="6"/>
  <c r="K33" i="6"/>
  <c r="K32" i="6"/>
  <c r="K30" i="6"/>
  <c r="K29" i="6"/>
  <c r="K26" i="6"/>
  <c r="K25" i="6"/>
  <c r="K24" i="6"/>
  <c r="K22" i="6"/>
  <c r="K21" i="6"/>
  <c r="K20" i="6"/>
  <c r="K18" i="6"/>
  <c r="K16" i="6"/>
  <c r="K14" i="6"/>
  <c r="K12" i="6"/>
  <c r="K10" i="6"/>
  <c r="K8" i="6"/>
  <c r="K9" i="4"/>
  <c r="K36" i="4"/>
  <c r="K35" i="4"/>
  <c r="K34" i="4"/>
  <c r="K33" i="4"/>
  <c r="K32" i="4"/>
  <c r="K31" i="4"/>
  <c r="K30" i="4"/>
  <c r="K29" i="4"/>
  <c r="K26" i="4"/>
  <c r="K25" i="4"/>
  <c r="K24" i="4"/>
  <c r="K22" i="4"/>
  <c r="K21" i="4"/>
  <c r="K18" i="4"/>
  <c r="K17" i="4"/>
  <c r="K14" i="4"/>
  <c r="K11" i="4"/>
  <c r="K10" i="4"/>
  <c r="K8" i="4"/>
  <c r="K36" i="1"/>
  <c r="K35" i="1"/>
  <c r="K34" i="1"/>
  <c r="K33" i="1"/>
  <c r="K32" i="1"/>
  <c r="K31" i="1"/>
  <c r="K30" i="1"/>
  <c r="K29" i="1"/>
  <c r="K26" i="1"/>
  <c r="K25" i="1"/>
  <c r="K24" i="1"/>
  <c r="K22" i="1"/>
  <c r="K21" i="1"/>
  <c r="K20" i="1"/>
  <c r="K13" i="1"/>
  <c r="N33" i="12" l="1"/>
  <c r="K36" i="8"/>
  <c r="E11" i="11" s="1"/>
  <c r="K47" i="5"/>
  <c r="M47" i="5" s="1"/>
  <c r="K37" i="5"/>
  <c r="E7" i="11" s="1"/>
  <c r="K37" i="6"/>
  <c r="E9" i="11" s="1"/>
  <c r="K33" i="12"/>
  <c r="K37" i="4"/>
  <c r="E5" i="11" s="1"/>
  <c r="K37" i="1"/>
  <c r="E3" i="11" s="1"/>
  <c r="F11" i="13" l="1"/>
  <c r="F9" i="13"/>
  <c r="F7" i="13"/>
  <c r="F13" i="13"/>
  <c r="F5" i="13"/>
  <c r="E15" i="11"/>
  <c r="F16" i="13" l="1"/>
</calcChain>
</file>

<file path=xl/sharedStrings.xml><?xml version="1.0" encoding="utf-8"?>
<sst xmlns="http://schemas.openxmlformats.org/spreadsheetml/2006/main" count="320" uniqueCount="164">
  <si>
    <t>Item</t>
  </si>
  <si>
    <t>Quantity</t>
  </si>
  <si>
    <t>Unit Price</t>
  </si>
  <si>
    <t>Total</t>
  </si>
  <si>
    <t>Manufacturer</t>
  </si>
  <si>
    <t>Part Number</t>
  </si>
  <si>
    <t>Description</t>
  </si>
  <si>
    <t>Project:</t>
  </si>
  <si>
    <t>CEA #</t>
  </si>
  <si>
    <t>G/L #</t>
  </si>
  <si>
    <t>Revision:</t>
  </si>
  <si>
    <t>Date:</t>
  </si>
  <si>
    <t>Engineer:</t>
  </si>
  <si>
    <t>Ordered</t>
  </si>
  <si>
    <t>Due</t>
  </si>
  <si>
    <t>Received</t>
  </si>
  <si>
    <t>*</t>
  </si>
  <si>
    <t>TUV Detector</t>
  </si>
  <si>
    <t>Waters</t>
  </si>
  <si>
    <t>TUV Flowcell</t>
  </si>
  <si>
    <t>Acquity UPLC BEH, C18 1.7um 2.1x50mm column</t>
  </si>
  <si>
    <t>National Instruments</t>
  </si>
  <si>
    <t>Power Entry Module</t>
  </si>
  <si>
    <t>fuse, 250VAC/8amp</t>
  </si>
  <si>
    <t>Newark</t>
  </si>
  <si>
    <t>57F3430</t>
  </si>
  <si>
    <t>Relay socket, Potter &amp; Brumfield #27E121</t>
  </si>
  <si>
    <t>Relay, Potter &amp; Brumfield KUP_11D15-5</t>
  </si>
  <si>
    <t>77B2999</t>
  </si>
  <si>
    <t>AC Plug receptical, round</t>
  </si>
  <si>
    <t>Hubbel</t>
  </si>
  <si>
    <t>HBL5258</t>
  </si>
  <si>
    <t>IC, relay driver UDN2981A, Allegro</t>
  </si>
  <si>
    <t>09F1706</t>
  </si>
  <si>
    <t>Test Equipment #</t>
  </si>
  <si>
    <t>Sheet 1 of 4</t>
  </si>
  <si>
    <t>Barcode scanner</t>
  </si>
  <si>
    <t>Advanced Data Capture</t>
  </si>
  <si>
    <t>BTL-80 custom</t>
  </si>
  <si>
    <t>labstock</t>
  </si>
  <si>
    <t>9-pin Serial port cables, 10ft</t>
  </si>
  <si>
    <t>L-Com</t>
  </si>
  <si>
    <t>CSMN9MF-10</t>
  </si>
  <si>
    <t>Ethernet standard cables 6-10 ft</t>
  </si>
  <si>
    <t>Event I/O cable</t>
  </si>
  <si>
    <t>custom made</t>
  </si>
  <si>
    <t>see wiring diagram</t>
  </si>
  <si>
    <t>Sheet 2 of 4</t>
  </si>
  <si>
    <t>Sheet 3 of 4</t>
  </si>
  <si>
    <t>Sheet 4 of 4</t>
  </si>
  <si>
    <t>peek tubing .005 x .062, 36 inches</t>
  </si>
  <si>
    <t>WAT027-01</t>
  </si>
  <si>
    <t>Well Plate 384 positions</t>
  </si>
  <si>
    <t>a/r</t>
  </si>
  <si>
    <t>Peek tubing .040 x .062, 36 inches</t>
  </si>
  <si>
    <t>WAT027-08</t>
  </si>
  <si>
    <t>PARKER</t>
  </si>
  <si>
    <t xml:space="preserve">      "</t>
  </si>
  <si>
    <t>1MSEL2N SS</t>
  </si>
  <si>
    <t>2MSEL2NSS</t>
  </si>
  <si>
    <t>1MSC2NSS</t>
  </si>
  <si>
    <t>2-2-2STSS</t>
  </si>
  <si>
    <t>2PHSS</t>
  </si>
  <si>
    <t>2-2SESS</t>
  </si>
  <si>
    <t>2-2MHNSS</t>
  </si>
  <si>
    <t>2-2FESS</t>
  </si>
  <si>
    <t>FITTING</t>
  </si>
  <si>
    <t>A/R</t>
  </si>
  <si>
    <t>FITTING,.040 BULKHEAD</t>
  </si>
  <si>
    <t>FILTER,10uM</t>
  </si>
  <si>
    <t>SCR,1/16 COMP.</t>
  </si>
  <si>
    <t>FERRULE,1/16</t>
  </si>
  <si>
    <t>TUBING,.040 X .062 PEEK</t>
  </si>
  <si>
    <t>WAT70194</t>
  </si>
  <si>
    <t>WAT25531</t>
  </si>
  <si>
    <t>WAT25313</t>
  </si>
  <si>
    <t>WAT22330</t>
  </si>
  <si>
    <t>Sheet metal &amp; machine shop</t>
  </si>
  <si>
    <t>paint</t>
  </si>
  <si>
    <t>26-pin HD connector cable</t>
  </si>
  <si>
    <t>Power Supply, 24V 50W</t>
  </si>
  <si>
    <t>Astrodyne</t>
  </si>
  <si>
    <t>RS50-24</t>
  </si>
  <si>
    <t>Valco Instruments</t>
  </si>
  <si>
    <t>C25-6484EMH</t>
  </si>
  <si>
    <t>Cheminert 4 position Rotary Valve &amp; Actuation System</t>
  </si>
  <si>
    <t>CPSM Final Test System</t>
  </si>
  <si>
    <t>CSM25MF-10</t>
  </si>
  <si>
    <t>TRD855SCR-10</t>
  </si>
  <si>
    <t>PCB, HTCH-A</t>
  </si>
  <si>
    <t>Ethernet, active hub, 5 port</t>
  </si>
  <si>
    <t>newegg</t>
  </si>
  <si>
    <t>ASSY, CABLE, PROBE, I-BUTTON CM</t>
  </si>
  <si>
    <t>System</t>
  </si>
  <si>
    <t>PC</t>
  </si>
  <si>
    <t>Cable Interface Box</t>
  </si>
  <si>
    <t>Cables</t>
  </si>
  <si>
    <t>Auto Solvent Select</t>
  </si>
  <si>
    <t>Optical Mouse &amp; Keyboard</t>
  </si>
  <si>
    <t>Labstock</t>
  </si>
  <si>
    <t>Acquity Column Manager (CM-A)</t>
  </si>
  <si>
    <t>Acquity Solvent Delivery System (I-Class)</t>
  </si>
  <si>
    <t>XBridge BEH C8 2.5µm 4.6x50mm XP col</t>
  </si>
  <si>
    <t>48 Vial Plate</t>
  </si>
  <si>
    <t>Assy, Bottle Tray</t>
  </si>
  <si>
    <t>Assy, Cart, 9 Port CM, 18 KPSI, Dome</t>
  </si>
  <si>
    <t>384 Well Plate, 100uL Square well</t>
  </si>
  <si>
    <t>ICUSB2324I</t>
  </si>
  <si>
    <t>Startech</t>
  </si>
  <si>
    <t>Startech,4 Port USB to DB9 RS232 Serial Adapter Hub</t>
  </si>
  <si>
    <t>CPC, 16 pin,panel mount,male</t>
  </si>
  <si>
    <t>17" flat Panel touchscreen Display</t>
  </si>
  <si>
    <t>Generic</t>
  </si>
  <si>
    <t>NI USB-6501</t>
  </si>
  <si>
    <t>New Tester</t>
  </si>
  <si>
    <t>Model Shop</t>
  </si>
  <si>
    <t>USB-6501</t>
  </si>
  <si>
    <t>USB 4 port serial converter</t>
  </si>
  <si>
    <t>StarTech</t>
  </si>
  <si>
    <t>ELO</t>
  </si>
  <si>
    <t>TE0084050</t>
  </si>
  <si>
    <t>Superlogics</t>
  </si>
  <si>
    <t>Solvent Select Valve Cable</t>
  </si>
  <si>
    <t>USB Adapter B-A, shielded</t>
  </si>
  <si>
    <t>LCOM</t>
  </si>
  <si>
    <t>ECF504-BAS</t>
  </si>
  <si>
    <t>Cable, USB A-B, .3 meters</t>
  </si>
  <si>
    <t>CAUABHFX-03M</t>
  </si>
  <si>
    <t>Cable Interface Box (3 panels, 2 w/ Paint)</t>
  </si>
  <si>
    <t>Davis</t>
  </si>
  <si>
    <t>Systems</t>
  </si>
  <si>
    <t>Location</t>
  </si>
  <si>
    <t>Clean Room</t>
  </si>
  <si>
    <t>NPI</t>
  </si>
  <si>
    <t>Repair/Refurb</t>
  </si>
  <si>
    <t>RDEL</t>
  </si>
  <si>
    <t>GES, Singapore</t>
  </si>
  <si>
    <t>2U 22in Vented Rack Mount Shelf</t>
  </si>
  <si>
    <t>CABSHELF22V</t>
  </si>
  <si>
    <t>Costs</t>
  </si>
  <si>
    <t>Shadow Board</t>
  </si>
  <si>
    <t>Shadow Board Asembly</t>
  </si>
  <si>
    <t>1U, Rack Mount, Long life, Industrial PC</t>
  </si>
  <si>
    <t>SL-1U-LLQ370M-LA</t>
  </si>
  <si>
    <t>SL-1U-LLQ370M-LA
Configuration ID#3867780</t>
  </si>
  <si>
    <t>CABSHELFV</t>
  </si>
  <si>
    <t>2U 16in Universal Vented Rack Mount Cantilever Shelf</t>
  </si>
  <si>
    <t>779205-01</t>
  </si>
  <si>
    <t>Sheet metal</t>
  </si>
  <si>
    <t>TE</t>
  </si>
  <si>
    <t>ET1715L</t>
  </si>
  <si>
    <t>ViewSonic</t>
  </si>
  <si>
    <t>Paint ($300 lot charge)</t>
  </si>
  <si>
    <t>SuperLogics</t>
  </si>
  <si>
    <t>No</t>
  </si>
  <si>
    <t>VC</t>
  </si>
  <si>
    <t>7474 CDW</t>
  </si>
  <si>
    <t>PO#</t>
  </si>
  <si>
    <t xml:space="preserve">wp68 615100 </t>
  </si>
  <si>
    <t>email approved 3/30</t>
  </si>
  <si>
    <t>TD1711/ CDW5201210</t>
  </si>
  <si>
    <t xml:space="preserve"> </t>
  </si>
  <si>
    <t>Jaco</t>
  </si>
  <si>
    <t>Lot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</si>
</sst>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/d/yy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164" fontId="0" fillId="0" borderId="0" xfId="0" applyNumberFormat="1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right"/>
    </xf>
    <xf numFmtId="164" fontId="0" fillId="0" borderId="8" xfId="0" applyNumberFormat="1" applyBorder="1"/>
    <xf numFmtId="165" fontId="0" fillId="0" borderId="1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44" fontId="0" fillId="0" borderId="10" xfId="1" applyFont="1" applyBorder="1"/>
    <xf numFmtId="44" fontId="0" fillId="0" borderId="11" xfId="1" applyFon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3" xfId="0" applyBorder="1"/>
    <xf numFmtId="164" fontId="0" fillId="0" borderId="13" xfId="0" applyNumberFormat="1" applyBorder="1" applyAlignment="1">
      <alignment horizontal="right"/>
    </xf>
    <xf numFmtId="164" fontId="0" fillId="0" borderId="17" xfId="0" applyNumberFormat="1" applyBorder="1"/>
    <xf numFmtId="165" fontId="0" fillId="0" borderId="3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2" xfId="0" applyBorder="1"/>
    <xf numFmtId="165" fontId="0" fillId="0" borderId="10" xfId="0" applyNumberFormat="1" applyBorder="1"/>
    <xf numFmtId="165" fontId="0" fillId="0" borderId="18" xfId="0" applyNumberFormat="1" applyBorder="1"/>
    <xf numFmtId="0" fontId="0" fillId="0" borderId="12" xfId="0" applyBorder="1"/>
    <xf numFmtId="0" fontId="0" fillId="0" borderId="17" xfId="0" applyBorder="1"/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7" fontId="0" fillId="0" borderId="1" xfId="1" applyNumberFormat="1" applyFont="1" applyBorder="1" applyAlignment="1">
      <alignment horizontal="right"/>
    </xf>
    <xf numFmtId="7" fontId="0" fillId="0" borderId="5" xfId="1" applyNumberFormat="1" applyFont="1" applyBorder="1" applyAlignment="1">
      <alignment horizontal="right"/>
    </xf>
    <xf numFmtId="0" fontId="2" fillId="0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7" fontId="1" fillId="0" borderId="1" xfId="1" applyNumberFormat="1" applyBorder="1" applyAlignment="1">
      <alignment horizontal="right"/>
    </xf>
    <xf numFmtId="44" fontId="1" fillId="0" borderId="10" xfId="1" applyBorder="1"/>
    <xf numFmtId="7" fontId="1" fillId="0" borderId="1" xfId="1" applyNumberFormat="1" applyFont="1" applyBorder="1" applyAlignment="1">
      <alignment horizontal="right"/>
    </xf>
    <xf numFmtId="7" fontId="1" fillId="0" borderId="5" xfId="1" applyNumberFormat="1" applyBorder="1" applyAlignment="1">
      <alignment horizontal="right"/>
    </xf>
    <xf numFmtId="44" fontId="1" fillId="0" borderId="11" xfId="1" applyBorder="1"/>
    <xf numFmtId="0" fontId="4" fillId="0" borderId="1" xfId="0" applyFont="1" applyBorder="1"/>
    <xf numFmtId="0" fontId="3" fillId="0" borderId="1" xfId="0" applyFont="1" applyBorder="1"/>
    <xf numFmtId="0" fontId="3" fillId="0" borderId="2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23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center"/>
    </xf>
    <xf numFmtId="44" fontId="0" fillId="0" borderId="0" xfId="0" applyNumberFormat="1"/>
    <xf numFmtId="0" fontId="3" fillId="0" borderId="15" xfId="0" applyFont="1" applyBorder="1"/>
    <xf numFmtId="7" fontId="0" fillId="0" borderId="27" xfId="1" applyNumberFormat="1" applyFont="1" applyBorder="1" applyAlignment="1">
      <alignment horizontal="right"/>
    </xf>
    <xf numFmtId="0" fontId="0" fillId="0" borderId="23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8" xfId="0" applyBorder="1" applyAlignment="1">
      <alignment horizontal="center"/>
    </xf>
    <xf numFmtId="0" fontId="3" fillId="0" borderId="28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44" fontId="1" fillId="0" borderId="0" xfId="1" applyBorder="1"/>
    <xf numFmtId="7" fontId="1" fillId="0" borderId="10" xfId="1" applyNumberFormat="1" applyBorder="1"/>
    <xf numFmtId="0" fontId="3" fillId="0" borderId="27" xfId="0" applyFont="1" applyBorder="1" applyAlignment="1" applyProtection="1">
      <alignment horizontal="center"/>
      <protection locked="0"/>
    </xf>
    <xf numFmtId="0" fontId="3" fillId="0" borderId="15" xfId="0" applyFont="1" applyBorder="1" applyAlignment="1">
      <alignment vertical="center" wrapText="1"/>
    </xf>
    <xf numFmtId="0" fontId="3" fillId="0" borderId="0" xfId="0" applyFont="1"/>
    <xf numFmtId="7" fontId="0" fillId="0" borderId="0" xfId="0" applyNumberFormat="1"/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3" fillId="0" borderId="1" xfId="0" applyNumberFormat="1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7" fontId="1" fillId="2" borderId="1" xfId="1" applyNumberFormat="1" applyFill="1" applyBorder="1" applyAlignment="1">
      <alignment horizontal="right"/>
    </xf>
    <xf numFmtId="44" fontId="1" fillId="2" borderId="10" xfId="1" applyFill="1" applyBorder="1"/>
    <xf numFmtId="8" fontId="3" fillId="2" borderId="0" xfId="0" applyNumberFormat="1" applyFont="1" applyFill="1" applyAlignment="1">
      <alignment vertical="center"/>
    </xf>
    <xf numFmtId="0" fontId="1" fillId="0" borderId="0" xfId="0" applyFont="1"/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1" fillId="3" borderId="0" xfId="0" applyFont="1" applyFill="1" applyAlignment="1">
      <alignment wrapText="1"/>
    </xf>
    <xf numFmtId="7" fontId="1" fillId="3" borderId="1" xfId="1" applyNumberFormat="1" applyFill="1" applyBorder="1" applyAlignment="1">
      <alignment horizontal="right"/>
    </xf>
    <xf numFmtId="7" fontId="1" fillId="3" borderId="10" xfId="1" applyNumberFormat="1" applyFill="1" applyBorder="1"/>
    <xf numFmtId="0" fontId="0" fillId="3" borderId="0" xfId="0" applyFill="1"/>
    <xf numFmtId="7" fontId="0" fillId="3" borderId="0" xfId="0" applyNumberFormat="1" applyFill="1"/>
    <xf numFmtId="0" fontId="0" fillId="3" borderId="1" xfId="0" applyFill="1" applyBorder="1"/>
    <xf numFmtId="0" fontId="3" fillId="3" borderId="0" xfId="0" applyFont="1" applyFill="1"/>
    <xf numFmtId="0" fontId="3" fillId="3" borderId="27" xfId="0" applyFont="1" applyFill="1" applyBorder="1" applyAlignment="1" applyProtection="1">
      <alignment horizontal="center"/>
      <protection locked="0"/>
    </xf>
    <xf numFmtId="0" fontId="3" fillId="3" borderId="23" xfId="0" applyFont="1" applyFill="1" applyBorder="1" applyAlignment="1" applyProtection="1">
      <alignment horizontal="left"/>
      <protection locked="0"/>
    </xf>
    <xf numFmtId="44" fontId="1" fillId="3" borderId="10" xfId="1" applyFill="1" applyBorder="1"/>
    <xf numFmtId="0" fontId="3" fillId="3" borderId="1" xfId="0" applyFont="1" applyFill="1" applyBorder="1"/>
    <xf numFmtId="0" fontId="3" fillId="3" borderId="1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44" fontId="0" fillId="3" borderId="0" xfId="0" applyNumberFormat="1" applyFill="1"/>
    <xf numFmtId="0" fontId="0" fillId="0" borderId="1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15" xfId="0" applyBorder="1" applyAlignment="1"/>
    <xf numFmtId="0" fontId="0" fillId="0" borderId="9" xfId="0" applyBorder="1" applyAlignment="1"/>
    <xf numFmtId="0" fontId="0" fillId="0" borderId="27" xfId="0" applyBorder="1" applyAlignment="1"/>
    <xf numFmtId="0" fontId="0" fillId="0" borderId="1" xfId="0" applyBorder="1" applyAlignment="1"/>
    <xf numFmtId="0" fontId="2" fillId="0" borderId="1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0" fillId="0" borderId="24" xfId="0" applyBorder="1" applyAlignment="1">
      <alignment horizontal="center"/>
    </xf>
    <xf numFmtId="0" fontId="3" fillId="0" borderId="1" xfId="0" applyFont="1" applyBorder="1" applyAlignment="1"/>
    <xf numFmtId="0" fontId="3" fillId="0" borderId="15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27" xfId="0" applyBorder="1" applyAlignment="1">
      <alignment wrapText="1"/>
    </xf>
    <xf numFmtId="0" fontId="3" fillId="0" borderId="15" xfId="0" applyFont="1" applyBorder="1" applyAlignment="1"/>
    <xf numFmtId="0" fontId="3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Fill="1" applyBorder="1" applyAlignment="1"/>
    <xf numFmtId="0" fontId="5" fillId="0" borderId="15" xfId="0" applyFont="1" applyBorder="1" applyAlignment="1"/>
    <xf numFmtId="0" fontId="5" fillId="0" borderId="9" xfId="0" applyFont="1" applyBorder="1" applyAlignment="1"/>
    <xf numFmtId="0" fontId="5" fillId="0" borderId="27" xfId="0" applyFont="1" applyBorder="1" applyAlignment="1"/>
    <xf numFmtId="0" fontId="3" fillId="0" borderId="15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0" fillId="3" borderId="15" xfId="0" applyFill="1" applyBorder="1" applyAlignment="1"/>
    <xf numFmtId="0" fontId="0" fillId="3" borderId="9" xfId="0" applyFill="1" applyBorder="1" applyAlignment="1"/>
    <xf numFmtId="0" fontId="0" fillId="3" borderId="27" xfId="0" applyFill="1" applyBorder="1" applyAlignment="1"/>
    <xf numFmtId="0" fontId="3" fillId="3" borderId="1" xfId="0" applyFont="1" applyFill="1" applyBorder="1" applyAlignment="1"/>
    <xf numFmtId="0" fontId="0" fillId="3" borderId="1" xfId="0" applyFill="1" applyBorder="1" applyAlignment="1"/>
    <xf numFmtId="0" fontId="0" fillId="2" borderId="1" xfId="0" applyFill="1" applyBorder="1" applyAlignment="1"/>
    <xf numFmtId="0" fontId="3" fillId="3" borderId="15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/>
    <xf numFmtId="0" fontId="0" fillId="3" borderId="15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27" xfId="0" applyFill="1" applyBorder="1" applyAlignment="1">
      <alignment wrapText="1"/>
    </xf>
    <xf numFmtId="0" fontId="3" fillId="2" borderId="15" xfId="0" applyFont="1" applyFill="1" applyBorder="1" applyAlignment="1"/>
    <xf numFmtId="0" fontId="0" fillId="2" borderId="9" xfId="0" applyFill="1" applyBorder="1" applyAlignment="1"/>
    <xf numFmtId="0" fontId="0" fillId="2" borderId="27" xfId="0" applyFill="1" applyBorder="1" applyAlignment="1"/>
    <xf numFmtId="0" fontId="0" fillId="0" borderId="1" xfId="0" applyFill="1" applyBorder="1" applyAlignment="1">
      <alignment horizontal="center"/>
    </xf>
    <xf numFmtId="0" fontId="3" fillId="0" borderId="15" xfId="0" applyFont="1" applyFill="1" applyBorder="1" applyAlignment="1"/>
    <xf numFmtId="0" fontId="0" fillId="0" borderId="9" xfId="0" applyFill="1" applyBorder="1" applyAlignment="1"/>
    <xf numFmtId="0" fontId="0" fillId="0" borderId="27" xfId="0" applyFill="1" applyBorder="1" applyAlignment="1"/>
    <xf numFmtId="0" fontId="0" fillId="0" borderId="1" xfId="0" applyFill="1" applyBorder="1"/>
    <xf numFmtId="7" fontId="1" fillId="0" borderId="1" xfId="1" applyNumberFormat="1" applyFill="1" applyBorder="1" applyAlignment="1">
      <alignment horizontal="right"/>
    </xf>
    <xf numFmtId="44" fontId="1" fillId="0" borderId="10" xfId="1" applyFill="1" applyBorder="1"/>
    <xf numFmtId="0" fontId="0" fillId="0" borderId="15" xfId="0" applyFill="1" applyBorder="1" applyAlignment="1"/>
    <xf numFmtId="0" fontId="3" fillId="0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"/>
  <sheetViews>
    <sheetView zoomScaleNormal="100" workbookViewId="0">
      <selection activeCell="S28" sqref="S28"/>
    </sheetView>
  </sheetViews>
  <sheetFormatPr defaultRowHeight="12.75" x14ac:dyDescent="0.2"/>
  <cols>
    <col min="1" max="2" width="9.140625" style="1"/>
    <col min="8" max="8" width="18.7109375" customWidth="1"/>
    <col min="9" max="9" width="18.7109375" style="1" customWidth="1"/>
    <col min="10" max="10" width="14" style="10" customWidth="1"/>
    <col min="11" max="11" width="14" style="2" customWidth="1"/>
    <col min="16" max="16" width="9.7109375" bestFit="1" customWidth="1"/>
  </cols>
  <sheetData>
    <row r="1" spans="1:16" x14ac:dyDescent="0.2">
      <c r="A1" s="38" t="s">
        <v>7</v>
      </c>
      <c r="B1" s="114" t="s">
        <v>86</v>
      </c>
      <c r="C1" s="114"/>
      <c r="D1" s="114"/>
      <c r="E1" s="114"/>
      <c r="F1" s="114"/>
      <c r="G1" s="114"/>
      <c r="H1" s="24" t="s">
        <v>34</v>
      </c>
      <c r="I1" s="120" t="s">
        <v>120</v>
      </c>
      <c r="J1" s="114"/>
      <c r="K1" s="121"/>
    </row>
    <row r="2" spans="1:16" x14ac:dyDescent="0.2">
      <c r="A2" s="39" t="s">
        <v>8</v>
      </c>
      <c r="B2" s="122"/>
      <c r="C2" s="122"/>
      <c r="D2" s="122"/>
      <c r="E2" s="122"/>
      <c r="F2" s="122"/>
      <c r="G2" s="122"/>
      <c r="H2" s="25" t="s">
        <v>10</v>
      </c>
      <c r="I2" s="18">
        <v>1</v>
      </c>
      <c r="J2" s="15"/>
      <c r="K2" s="16"/>
    </row>
    <row r="3" spans="1:16" x14ac:dyDescent="0.2">
      <c r="A3" s="39" t="s">
        <v>9</v>
      </c>
      <c r="B3" s="122"/>
      <c r="C3" s="122"/>
      <c r="D3" s="122"/>
      <c r="E3" s="122"/>
      <c r="F3" s="122"/>
      <c r="G3" s="122"/>
      <c r="H3" s="25" t="s">
        <v>11</v>
      </c>
      <c r="I3" s="23">
        <v>43654</v>
      </c>
      <c r="J3" s="15"/>
      <c r="K3" s="16"/>
    </row>
    <row r="4" spans="1:16" ht="13.5" thickBot="1" x14ac:dyDescent="0.25">
      <c r="A4" s="40" t="s">
        <v>12</v>
      </c>
      <c r="B4" s="123" t="s">
        <v>129</v>
      </c>
      <c r="C4" s="124"/>
      <c r="D4" s="124"/>
      <c r="E4" s="124"/>
      <c r="F4" s="124"/>
      <c r="G4" s="124"/>
      <c r="H4" s="26" t="s">
        <v>35</v>
      </c>
      <c r="I4" s="14"/>
      <c r="J4" s="15"/>
      <c r="K4" s="16"/>
    </row>
    <row r="5" spans="1:16" ht="6.75" customHeight="1" thickBot="1" x14ac:dyDescent="0.25">
      <c r="A5" s="21"/>
      <c r="B5" s="22"/>
      <c r="C5" s="125"/>
      <c r="D5" s="125"/>
      <c r="E5" s="125"/>
      <c r="F5" s="125"/>
      <c r="G5" s="125"/>
      <c r="H5" s="27"/>
      <c r="I5" s="22"/>
      <c r="J5" s="28"/>
      <c r="K5" s="29"/>
      <c r="L5" s="36"/>
      <c r="M5" s="27"/>
      <c r="N5" s="37"/>
    </row>
    <row r="6" spans="1:16" x14ac:dyDescent="0.2">
      <c r="A6" s="11" t="s">
        <v>0</v>
      </c>
      <c r="B6" s="12" t="s">
        <v>1</v>
      </c>
      <c r="C6" s="126" t="s">
        <v>6</v>
      </c>
      <c r="D6" s="126"/>
      <c r="E6" s="126"/>
      <c r="F6" s="126"/>
      <c r="G6" s="126"/>
      <c r="H6" s="12" t="s">
        <v>4</v>
      </c>
      <c r="I6" s="12" t="s">
        <v>5</v>
      </c>
      <c r="J6" s="13" t="s">
        <v>2</v>
      </c>
      <c r="K6" s="5" t="s">
        <v>3</v>
      </c>
      <c r="L6" s="11" t="s">
        <v>13</v>
      </c>
      <c r="M6" s="12" t="s">
        <v>14</v>
      </c>
      <c r="N6" s="33" t="s">
        <v>15</v>
      </c>
    </row>
    <row r="7" spans="1:16" x14ac:dyDescent="0.2">
      <c r="A7" s="6">
        <v>1</v>
      </c>
      <c r="B7" s="3">
        <v>1</v>
      </c>
      <c r="C7" s="110" t="s">
        <v>17</v>
      </c>
      <c r="D7" s="110"/>
      <c r="E7" s="110"/>
      <c r="F7" s="110"/>
      <c r="G7" s="110"/>
      <c r="H7" s="4" t="s">
        <v>18</v>
      </c>
      <c r="I7" s="3">
        <v>186015022</v>
      </c>
      <c r="J7" s="41">
        <v>2830</v>
      </c>
      <c r="K7" s="19">
        <v>2830</v>
      </c>
      <c r="L7" s="30"/>
      <c r="M7" s="17" t="s">
        <v>16</v>
      </c>
      <c r="N7" s="34" t="s">
        <v>16</v>
      </c>
      <c r="P7" s="74">
        <f>J7/2</f>
        <v>1415</v>
      </c>
    </row>
    <row r="8" spans="1:16" x14ac:dyDescent="0.2">
      <c r="A8" s="6">
        <v>2</v>
      </c>
      <c r="B8" s="3">
        <v>1</v>
      </c>
      <c r="C8" s="110" t="s">
        <v>19</v>
      </c>
      <c r="D8" s="110"/>
      <c r="E8" s="110"/>
      <c r="F8" s="110"/>
      <c r="G8" s="110"/>
      <c r="H8" s="4" t="s">
        <v>18</v>
      </c>
      <c r="I8" s="3">
        <v>205015016</v>
      </c>
      <c r="J8" s="41">
        <v>1062</v>
      </c>
      <c r="K8" s="19">
        <v>1062</v>
      </c>
      <c r="L8" s="30"/>
      <c r="M8" s="17"/>
      <c r="N8" s="34"/>
      <c r="P8" s="74"/>
    </row>
    <row r="9" spans="1:16" x14ac:dyDescent="0.2">
      <c r="A9" s="6">
        <v>3</v>
      </c>
      <c r="B9" s="3">
        <v>1</v>
      </c>
      <c r="C9" s="110" t="s">
        <v>101</v>
      </c>
      <c r="D9" s="110"/>
      <c r="E9" s="110"/>
      <c r="F9" s="110"/>
      <c r="G9" s="110"/>
      <c r="H9" s="4" t="s">
        <v>18</v>
      </c>
      <c r="I9" s="3">
        <v>186015000</v>
      </c>
      <c r="J9" s="41">
        <v>9989</v>
      </c>
      <c r="K9" s="19">
        <v>9989</v>
      </c>
      <c r="L9" s="30"/>
      <c r="M9" s="17"/>
      <c r="N9" s="34"/>
      <c r="P9" s="74">
        <f>J9/2</f>
        <v>4994.5</v>
      </c>
    </row>
    <row r="10" spans="1:16" x14ac:dyDescent="0.2">
      <c r="A10" s="6">
        <v>4</v>
      </c>
      <c r="B10" s="3">
        <v>1</v>
      </c>
      <c r="C10" s="110" t="s">
        <v>20</v>
      </c>
      <c r="D10" s="110"/>
      <c r="E10" s="110"/>
      <c r="F10" s="110"/>
      <c r="G10" s="110"/>
      <c r="H10" s="4" t="s">
        <v>18</v>
      </c>
      <c r="I10" s="64">
        <v>186002350</v>
      </c>
      <c r="J10" s="41">
        <v>140</v>
      </c>
      <c r="K10" s="19">
        <v>140</v>
      </c>
      <c r="L10" s="30"/>
      <c r="M10" s="17"/>
      <c r="N10" s="34"/>
    </row>
    <row r="11" spans="1:16" x14ac:dyDescent="0.2">
      <c r="A11" s="6">
        <v>5</v>
      </c>
      <c r="B11" s="3">
        <v>1</v>
      </c>
      <c r="C11" s="119" t="s">
        <v>102</v>
      </c>
      <c r="D11" s="108"/>
      <c r="E11" s="108"/>
      <c r="F11" s="108"/>
      <c r="G11" s="109"/>
      <c r="H11" s="60" t="s">
        <v>18</v>
      </c>
      <c r="I11" s="65">
        <v>186006049</v>
      </c>
      <c r="J11" s="61">
        <v>172.98</v>
      </c>
      <c r="K11" s="19">
        <f t="shared" ref="K11:K36" si="0">PRODUCT(B11,J11)</f>
        <v>172.98</v>
      </c>
      <c r="L11" s="30"/>
      <c r="M11" s="17"/>
      <c r="N11" s="34"/>
    </row>
    <row r="12" spans="1:16" x14ac:dyDescent="0.2">
      <c r="A12" s="6">
        <v>6</v>
      </c>
      <c r="B12" s="3">
        <v>1</v>
      </c>
      <c r="C12" s="110" t="s">
        <v>100</v>
      </c>
      <c r="D12" s="110"/>
      <c r="E12" s="110"/>
      <c r="F12" s="110"/>
      <c r="G12" s="110"/>
      <c r="H12" s="25" t="s">
        <v>18</v>
      </c>
      <c r="I12" s="3">
        <v>186015043</v>
      </c>
      <c r="J12" s="61">
        <v>2549.13</v>
      </c>
      <c r="K12" s="19">
        <f t="shared" si="0"/>
        <v>2549.13</v>
      </c>
      <c r="L12" s="30"/>
      <c r="M12" s="17"/>
      <c r="N12" s="34"/>
      <c r="P12" s="74">
        <f>J12/2</f>
        <v>1274.5650000000001</v>
      </c>
    </row>
    <row r="13" spans="1:16" x14ac:dyDescent="0.2">
      <c r="A13" s="6">
        <v>7</v>
      </c>
      <c r="B13" s="3">
        <v>1</v>
      </c>
      <c r="C13" s="119" t="s">
        <v>104</v>
      </c>
      <c r="D13" s="108"/>
      <c r="E13" s="108"/>
      <c r="F13" s="108"/>
      <c r="G13" s="109"/>
      <c r="H13" s="60" t="s">
        <v>18</v>
      </c>
      <c r="I13" s="66">
        <v>289001680</v>
      </c>
      <c r="J13" s="61">
        <v>163.29</v>
      </c>
      <c r="K13" s="19">
        <f t="shared" si="0"/>
        <v>163.29</v>
      </c>
      <c r="L13" s="30"/>
      <c r="M13" s="17"/>
      <c r="N13" s="34"/>
    </row>
    <row r="14" spans="1:16" x14ac:dyDescent="0.2">
      <c r="A14" s="6">
        <v>8</v>
      </c>
      <c r="B14" s="3">
        <v>1</v>
      </c>
      <c r="C14" s="127" t="s">
        <v>90</v>
      </c>
      <c r="D14" s="127"/>
      <c r="E14" s="127"/>
      <c r="F14" s="127"/>
      <c r="G14" s="127"/>
      <c r="H14" s="4" t="s">
        <v>91</v>
      </c>
      <c r="I14" s="62"/>
      <c r="J14" s="46">
        <v>13.99</v>
      </c>
      <c r="K14" s="19">
        <f t="shared" si="0"/>
        <v>13.99</v>
      </c>
      <c r="L14" s="30"/>
      <c r="M14" s="17"/>
      <c r="N14" s="34"/>
    </row>
    <row r="15" spans="1:16" x14ac:dyDescent="0.2">
      <c r="A15" s="6">
        <v>9</v>
      </c>
      <c r="B15" s="3" t="s">
        <v>53</v>
      </c>
      <c r="C15" s="110" t="s">
        <v>54</v>
      </c>
      <c r="D15" s="110"/>
      <c r="E15" s="110"/>
      <c r="F15" s="110"/>
      <c r="G15" s="110"/>
      <c r="H15" s="4" t="s">
        <v>18</v>
      </c>
      <c r="I15" s="58" t="s">
        <v>55</v>
      </c>
      <c r="J15" s="41">
        <v>0</v>
      </c>
      <c r="K15" s="19">
        <f t="shared" si="0"/>
        <v>0</v>
      </c>
      <c r="L15" s="30"/>
      <c r="M15" s="17"/>
      <c r="N15" s="34"/>
    </row>
    <row r="16" spans="1:16" x14ac:dyDescent="0.2">
      <c r="A16" s="6">
        <v>10</v>
      </c>
      <c r="B16" s="3" t="s">
        <v>53</v>
      </c>
      <c r="C16" s="110" t="s">
        <v>50</v>
      </c>
      <c r="D16" s="110"/>
      <c r="E16" s="110"/>
      <c r="F16" s="110"/>
      <c r="G16" s="110"/>
      <c r="H16" s="4" t="s">
        <v>18</v>
      </c>
      <c r="I16" s="58" t="s">
        <v>51</v>
      </c>
      <c r="J16" s="41">
        <v>0</v>
      </c>
      <c r="K16" s="19">
        <f t="shared" si="0"/>
        <v>0</v>
      </c>
      <c r="L16" s="30"/>
      <c r="M16" s="17"/>
      <c r="N16" s="34"/>
    </row>
    <row r="17" spans="1:14" x14ac:dyDescent="0.2">
      <c r="A17" s="6">
        <v>11</v>
      </c>
      <c r="B17" s="3">
        <v>2</v>
      </c>
      <c r="C17" s="107" t="s">
        <v>52</v>
      </c>
      <c r="D17" s="108"/>
      <c r="E17" s="108"/>
      <c r="F17" s="108"/>
      <c r="G17" s="109"/>
      <c r="H17" s="4" t="s">
        <v>18</v>
      </c>
      <c r="I17" s="58">
        <v>186002631</v>
      </c>
      <c r="J17" s="41">
        <v>0</v>
      </c>
      <c r="K17" s="19">
        <f t="shared" si="0"/>
        <v>0</v>
      </c>
      <c r="L17" s="30"/>
      <c r="M17" s="17"/>
      <c r="N17" s="34"/>
    </row>
    <row r="18" spans="1:14" x14ac:dyDescent="0.2">
      <c r="A18" s="6">
        <v>12</v>
      </c>
      <c r="B18" s="3">
        <v>1</v>
      </c>
      <c r="C18" s="115" t="s">
        <v>103</v>
      </c>
      <c r="D18" s="110"/>
      <c r="E18" s="110"/>
      <c r="F18" s="110"/>
      <c r="G18" s="110"/>
      <c r="H18" s="52" t="s">
        <v>18</v>
      </c>
      <c r="I18" s="3">
        <v>405003743</v>
      </c>
      <c r="J18" s="41"/>
      <c r="K18" s="19">
        <f>PRODUCT(B18,J18)</f>
        <v>1</v>
      </c>
      <c r="L18" s="30"/>
      <c r="M18" s="17"/>
      <c r="N18" s="34"/>
    </row>
    <row r="19" spans="1:14" x14ac:dyDescent="0.2">
      <c r="A19" s="6">
        <v>13</v>
      </c>
      <c r="B19" s="3">
        <v>2</v>
      </c>
      <c r="C19" s="115" t="s">
        <v>105</v>
      </c>
      <c r="D19" s="110"/>
      <c r="E19" s="110"/>
      <c r="F19" s="110"/>
      <c r="G19" s="110"/>
      <c r="H19" s="52" t="s">
        <v>18</v>
      </c>
      <c r="I19" s="58">
        <v>289006760</v>
      </c>
      <c r="J19" s="10">
        <v>334.4</v>
      </c>
      <c r="K19" s="19">
        <f t="shared" si="0"/>
        <v>668.8</v>
      </c>
      <c r="L19" s="30"/>
      <c r="M19" s="17"/>
      <c r="N19" s="34"/>
    </row>
    <row r="20" spans="1:14" x14ac:dyDescent="0.2">
      <c r="A20" s="6">
        <v>14</v>
      </c>
      <c r="B20" s="3">
        <v>2</v>
      </c>
      <c r="C20" s="115" t="s">
        <v>106</v>
      </c>
      <c r="D20" s="110"/>
      <c r="E20" s="110"/>
      <c r="F20" s="110"/>
      <c r="G20" s="110"/>
      <c r="H20" s="60" t="s">
        <v>18</v>
      </c>
      <c r="I20" s="63">
        <v>186002631</v>
      </c>
      <c r="J20" s="61"/>
      <c r="K20" s="19">
        <f t="shared" si="0"/>
        <v>2</v>
      </c>
      <c r="L20" s="30"/>
      <c r="M20" s="17"/>
      <c r="N20" s="34"/>
    </row>
    <row r="21" spans="1:14" ht="12.75" customHeight="1" x14ac:dyDescent="0.2">
      <c r="A21" s="6">
        <v>15</v>
      </c>
      <c r="B21" s="3"/>
      <c r="C21" s="116"/>
      <c r="D21" s="117"/>
      <c r="E21" s="117"/>
      <c r="F21" s="117"/>
      <c r="G21" s="118"/>
      <c r="H21" s="52"/>
      <c r="I21" s="45"/>
      <c r="J21" s="41"/>
      <c r="K21" s="19">
        <f t="shared" si="0"/>
        <v>0</v>
      </c>
      <c r="L21" s="30"/>
      <c r="M21" s="17"/>
      <c r="N21" s="34"/>
    </row>
    <row r="22" spans="1:14" x14ac:dyDescent="0.2">
      <c r="A22" s="6">
        <v>16</v>
      </c>
      <c r="B22" s="3"/>
      <c r="C22" s="110"/>
      <c r="D22" s="110"/>
      <c r="E22" s="110"/>
      <c r="F22" s="110"/>
      <c r="G22" s="110"/>
      <c r="H22" s="4"/>
      <c r="I22" s="3"/>
      <c r="J22" s="41"/>
      <c r="K22" s="19">
        <f t="shared" si="0"/>
        <v>0</v>
      </c>
      <c r="L22" s="30"/>
      <c r="M22" s="17"/>
      <c r="N22" s="34"/>
    </row>
    <row r="23" spans="1:14" x14ac:dyDescent="0.2">
      <c r="A23" s="6">
        <v>17</v>
      </c>
      <c r="B23" s="3"/>
      <c r="C23" s="111"/>
      <c r="D23" s="112"/>
      <c r="E23" s="112"/>
      <c r="F23" s="112"/>
      <c r="G23" s="113"/>
      <c r="H23" s="4"/>
      <c r="I23" s="44"/>
      <c r="J23" s="41"/>
      <c r="K23" s="19">
        <v>0</v>
      </c>
      <c r="L23" s="30"/>
      <c r="M23" s="17"/>
      <c r="N23" s="34"/>
    </row>
    <row r="24" spans="1:14" x14ac:dyDescent="0.2">
      <c r="A24" s="6">
        <v>18</v>
      </c>
      <c r="B24" s="3"/>
      <c r="C24" s="107"/>
      <c r="D24" s="108"/>
      <c r="E24" s="108"/>
      <c r="F24" s="108"/>
      <c r="G24" s="109"/>
      <c r="H24" s="4"/>
      <c r="I24" s="3"/>
      <c r="J24" s="41"/>
      <c r="K24" s="19">
        <f t="shared" si="0"/>
        <v>0</v>
      </c>
      <c r="L24" s="30"/>
      <c r="M24" s="17"/>
      <c r="N24" s="34"/>
    </row>
    <row r="25" spans="1:14" x14ac:dyDescent="0.2">
      <c r="A25" s="6">
        <v>19</v>
      </c>
      <c r="B25" s="3"/>
      <c r="C25" s="107"/>
      <c r="D25" s="108"/>
      <c r="E25" s="108"/>
      <c r="F25" s="108"/>
      <c r="G25" s="109"/>
      <c r="H25" s="4"/>
      <c r="I25" s="3"/>
      <c r="J25" s="41"/>
      <c r="K25" s="19">
        <f t="shared" si="0"/>
        <v>0</v>
      </c>
      <c r="L25" s="30"/>
      <c r="M25" s="17"/>
      <c r="N25" s="34"/>
    </row>
    <row r="26" spans="1:14" x14ac:dyDescent="0.2">
      <c r="A26" s="6">
        <v>20</v>
      </c>
      <c r="B26" s="3"/>
      <c r="C26" s="107"/>
      <c r="D26" s="108"/>
      <c r="E26" s="108"/>
      <c r="F26" s="108"/>
      <c r="G26" s="109"/>
      <c r="H26" s="4"/>
      <c r="I26" s="3"/>
      <c r="J26" s="41"/>
      <c r="K26" s="19">
        <f t="shared" si="0"/>
        <v>0</v>
      </c>
      <c r="L26" s="30"/>
      <c r="M26" s="17"/>
      <c r="N26" s="34"/>
    </row>
    <row r="27" spans="1:14" x14ac:dyDescent="0.2">
      <c r="A27" s="6">
        <v>21</v>
      </c>
      <c r="B27" s="3"/>
      <c r="C27" s="107"/>
      <c r="D27" s="108"/>
      <c r="E27" s="108"/>
      <c r="F27" s="108"/>
      <c r="G27" s="109"/>
      <c r="H27" s="4"/>
      <c r="I27" s="3"/>
      <c r="J27" s="41"/>
      <c r="K27" s="19">
        <v>0</v>
      </c>
      <c r="L27" s="30"/>
      <c r="M27" s="17"/>
      <c r="N27" s="34"/>
    </row>
    <row r="28" spans="1:14" x14ac:dyDescent="0.2">
      <c r="A28" s="6">
        <v>22</v>
      </c>
      <c r="B28" s="3"/>
      <c r="C28" s="107"/>
      <c r="D28" s="108"/>
      <c r="E28" s="108"/>
      <c r="F28" s="108"/>
      <c r="G28" s="109"/>
      <c r="H28" s="4"/>
      <c r="I28" s="45"/>
      <c r="J28" s="41"/>
      <c r="K28" s="19">
        <v>0</v>
      </c>
      <c r="L28" s="30"/>
      <c r="M28" s="17"/>
      <c r="N28" s="34"/>
    </row>
    <row r="29" spans="1:14" x14ac:dyDescent="0.2">
      <c r="A29" s="6">
        <v>23</v>
      </c>
      <c r="B29" s="3"/>
      <c r="C29" s="110"/>
      <c r="D29" s="110"/>
      <c r="E29" s="110"/>
      <c r="F29" s="110"/>
      <c r="G29" s="110"/>
      <c r="H29" s="4"/>
      <c r="I29" s="3"/>
      <c r="J29" s="41"/>
      <c r="K29" s="19">
        <f t="shared" si="0"/>
        <v>0</v>
      </c>
      <c r="L29" s="30"/>
      <c r="M29" s="17"/>
      <c r="N29" s="34"/>
    </row>
    <row r="30" spans="1:14" x14ac:dyDescent="0.2">
      <c r="A30" s="6">
        <v>24</v>
      </c>
      <c r="B30" s="3"/>
      <c r="C30" s="107"/>
      <c r="D30" s="108"/>
      <c r="E30" s="108"/>
      <c r="F30" s="108"/>
      <c r="G30" s="109"/>
      <c r="H30" s="4"/>
      <c r="I30" s="3"/>
      <c r="J30" s="41"/>
      <c r="K30" s="19">
        <f t="shared" si="0"/>
        <v>0</v>
      </c>
      <c r="L30" s="30"/>
      <c r="M30" s="17"/>
      <c r="N30" s="34"/>
    </row>
    <row r="31" spans="1:14" x14ac:dyDescent="0.2">
      <c r="A31" s="6">
        <v>25</v>
      </c>
      <c r="B31" s="3"/>
      <c r="C31" s="110"/>
      <c r="D31" s="110"/>
      <c r="E31" s="110"/>
      <c r="F31" s="110"/>
      <c r="G31" s="110"/>
      <c r="H31" s="4"/>
      <c r="I31" s="3"/>
      <c r="J31" s="41"/>
      <c r="K31" s="19">
        <f t="shared" si="0"/>
        <v>0</v>
      </c>
      <c r="L31" s="30"/>
      <c r="M31" s="17"/>
      <c r="N31" s="34"/>
    </row>
    <row r="32" spans="1:14" x14ac:dyDescent="0.2">
      <c r="A32" s="6"/>
      <c r="B32" s="3"/>
      <c r="C32" s="110"/>
      <c r="D32" s="110"/>
      <c r="E32" s="110"/>
      <c r="F32" s="110"/>
      <c r="G32" s="110"/>
      <c r="H32" s="4"/>
      <c r="I32" s="3"/>
      <c r="J32" s="41"/>
      <c r="K32" s="19">
        <f t="shared" si="0"/>
        <v>0</v>
      </c>
      <c r="L32" s="30"/>
      <c r="M32" s="17"/>
      <c r="N32" s="34"/>
    </row>
    <row r="33" spans="1:16" x14ac:dyDescent="0.2">
      <c r="A33" s="6">
        <v>26</v>
      </c>
      <c r="B33" s="3"/>
      <c r="C33" s="110"/>
      <c r="D33" s="110"/>
      <c r="E33" s="110"/>
      <c r="F33" s="110"/>
      <c r="G33" s="110"/>
      <c r="H33" s="4"/>
      <c r="I33" s="3"/>
      <c r="J33" s="41"/>
      <c r="K33" s="19">
        <f t="shared" si="0"/>
        <v>0</v>
      </c>
      <c r="L33" s="30"/>
      <c r="M33" s="17"/>
      <c r="N33" s="34"/>
    </row>
    <row r="34" spans="1:16" x14ac:dyDescent="0.2">
      <c r="A34" s="6">
        <v>27</v>
      </c>
      <c r="B34" s="3"/>
      <c r="C34" s="110"/>
      <c r="D34" s="110"/>
      <c r="E34" s="110"/>
      <c r="F34" s="110"/>
      <c r="G34" s="110"/>
      <c r="H34" s="4"/>
      <c r="I34" s="3"/>
      <c r="J34" s="41"/>
      <c r="K34" s="19">
        <f t="shared" si="0"/>
        <v>0</v>
      </c>
      <c r="L34" s="30"/>
      <c r="M34" s="17"/>
      <c r="N34" s="34"/>
    </row>
    <row r="35" spans="1:16" x14ac:dyDescent="0.2">
      <c r="A35" s="6">
        <v>28</v>
      </c>
      <c r="B35" s="3"/>
      <c r="C35" s="103"/>
      <c r="D35" s="104"/>
      <c r="E35" s="104"/>
      <c r="F35" s="104"/>
      <c r="G35" s="105"/>
      <c r="H35" s="4"/>
      <c r="I35" s="3"/>
      <c r="J35" s="41"/>
      <c r="K35" s="19">
        <f t="shared" si="0"/>
        <v>0</v>
      </c>
      <c r="L35" s="30"/>
      <c r="M35" s="17"/>
      <c r="N35" s="34"/>
    </row>
    <row r="36" spans="1:16" ht="13.5" thickBot="1" x14ac:dyDescent="0.25">
      <c r="A36" s="7"/>
      <c r="B36" s="8"/>
      <c r="C36" s="106"/>
      <c r="D36" s="106"/>
      <c r="E36" s="106"/>
      <c r="F36" s="106"/>
      <c r="G36" s="106"/>
      <c r="H36" s="9"/>
      <c r="I36" s="8"/>
      <c r="J36" s="42"/>
      <c r="K36" s="19">
        <f t="shared" si="0"/>
        <v>0</v>
      </c>
      <c r="L36" s="31"/>
      <c r="M36" s="32"/>
      <c r="N36" s="35"/>
    </row>
    <row r="37" spans="1:16" ht="13.5" thickBot="1" x14ac:dyDescent="0.25">
      <c r="K37" s="20">
        <f>SUM(K7:K36)</f>
        <v>17592.190000000002</v>
      </c>
      <c r="P37" s="74">
        <f>SUM(P7:P35)</f>
        <v>7684.0650000000005</v>
      </c>
    </row>
  </sheetData>
  <mergeCells count="37">
    <mergeCell ref="I1:K1"/>
    <mergeCell ref="B2:G2"/>
    <mergeCell ref="B3:G3"/>
    <mergeCell ref="C18:G18"/>
    <mergeCell ref="B4:G4"/>
    <mergeCell ref="C5:G5"/>
    <mergeCell ref="C6:G6"/>
    <mergeCell ref="C7:G7"/>
    <mergeCell ref="C8:G8"/>
    <mergeCell ref="C9:G9"/>
    <mergeCell ref="C12:G12"/>
    <mergeCell ref="C11:G11"/>
    <mergeCell ref="C17:G17"/>
    <mergeCell ref="C14:G14"/>
    <mergeCell ref="C15:G15"/>
    <mergeCell ref="C23:G23"/>
    <mergeCell ref="C24:G24"/>
    <mergeCell ref="C26:G26"/>
    <mergeCell ref="C25:G25"/>
    <mergeCell ref="B1:G1"/>
    <mergeCell ref="C10:G10"/>
    <mergeCell ref="C19:G19"/>
    <mergeCell ref="C22:G22"/>
    <mergeCell ref="C21:G21"/>
    <mergeCell ref="C13:G13"/>
    <mergeCell ref="C16:G16"/>
    <mergeCell ref="C20:G20"/>
    <mergeCell ref="C35:G35"/>
    <mergeCell ref="C36:G36"/>
    <mergeCell ref="C28:G28"/>
    <mergeCell ref="C27:G27"/>
    <mergeCell ref="C30:G30"/>
    <mergeCell ref="C29:G29"/>
    <mergeCell ref="C31:G31"/>
    <mergeCell ref="C32:G32"/>
    <mergeCell ref="C33:G33"/>
    <mergeCell ref="C34:G34"/>
  </mergeCells>
  <phoneticPr fontId="0" type="noConversion"/>
  <pageMargins left="0.75" right="0.75" top="1" bottom="1" header="0.5" footer="0.5"/>
  <pageSetup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7"/>
  <sheetViews>
    <sheetView zoomScaleNormal="100" workbookViewId="0">
      <selection activeCell="C26" sqref="C26:G26"/>
    </sheetView>
  </sheetViews>
  <sheetFormatPr defaultRowHeight="12.75" x14ac:dyDescent="0.2"/>
  <cols>
    <col min="1" max="2" width="9.140625" style="1"/>
    <col min="8" max="8" width="18.7109375" customWidth="1"/>
    <col min="9" max="9" width="18.7109375" style="1" customWidth="1"/>
    <col min="10" max="10" width="14" style="10" customWidth="1"/>
    <col min="11" max="11" width="14" style="2" customWidth="1"/>
  </cols>
  <sheetData>
    <row r="1" spans="1:14" x14ac:dyDescent="0.2">
      <c r="A1" s="38" t="s">
        <v>7</v>
      </c>
      <c r="B1" s="114" t="s">
        <v>86</v>
      </c>
      <c r="C1" s="114"/>
      <c r="D1" s="114"/>
      <c r="E1" s="114"/>
      <c r="F1" s="114"/>
      <c r="G1" s="114"/>
      <c r="H1" s="24" t="s">
        <v>34</v>
      </c>
      <c r="I1" s="120" t="s">
        <v>120</v>
      </c>
      <c r="J1" s="114"/>
      <c r="K1" s="121"/>
    </row>
    <row r="2" spans="1:14" x14ac:dyDescent="0.2">
      <c r="A2" s="39" t="s">
        <v>8</v>
      </c>
      <c r="B2" s="122"/>
      <c r="C2" s="122"/>
      <c r="D2" s="122"/>
      <c r="E2" s="122"/>
      <c r="F2" s="122"/>
      <c r="G2" s="122"/>
      <c r="H2" s="25" t="s">
        <v>10</v>
      </c>
      <c r="I2" s="18">
        <v>1</v>
      </c>
      <c r="J2" s="15"/>
      <c r="K2" s="16"/>
    </row>
    <row r="3" spans="1:14" x14ac:dyDescent="0.2">
      <c r="A3" s="39" t="s">
        <v>9</v>
      </c>
      <c r="B3" s="122"/>
      <c r="C3" s="122"/>
      <c r="D3" s="122"/>
      <c r="E3" s="122"/>
      <c r="F3" s="122"/>
      <c r="G3" s="122"/>
      <c r="H3" s="25" t="s">
        <v>11</v>
      </c>
      <c r="I3" s="23">
        <v>43655</v>
      </c>
      <c r="J3" s="15"/>
      <c r="K3" s="16"/>
    </row>
    <row r="4" spans="1:14" ht="13.5" thickBot="1" x14ac:dyDescent="0.25">
      <c r="A4" s="40" t="s">
        <v>12</v>
      </c>
      <c r="B4" s="123" t="s">
        <v>129</v>
      </c>
      <c r="C4" s="124"/>
      <c r="D4" s="124"/>
      <c r="E4" s="124"/>
      <c r="F4" s="124"/>
      <c r="G4" s="124"/>
      <c r="H4" s="26" t="s">
        <v>47</v>
      </c>
      <c r="I4" s="14"/>
      <c r="J4" s="15"/>
      <c r="K4" s="16"/>
    </row>
    <row r="5" spans="1:14" ht="6.75" customHeight="1" thickBot="1" x14ac:dyDescent="0.25">
      <c r="A5" s="21"/>
      <c r="B5" s="22"/>
      <c r="C5" s="125"/>
      <c r="D5" s="125"/>
      <c r="E5" s="125"/>
      <c r="F5" s="125"/>
      <c r="G5" s="125"/>
      <c r="H5" s="27"/>
      <c r="I5" s="22"/>
      <c r="J5" s="28"/>
      <c r="K5" s="29"/>
      <c r="L5" s="36"/>
      <c r="M5" s="27"/>
      <c r="N5" s="37"/>
    </row>
    <row r="6" spans="1:14" x14ac:dyDescent="0.2">
      <c r="A6" s="11" t="s">
        <v>0</v>
      </c>
      <c r="B6" s="12" t="s">
        <v>1</v>
      </c>
      <c r="C6" s="126" t="s">
        <v>6</v>
      </c>
      <c r="D6" s="126"/>
      <c r="E6" s="126"/>
      <c r="F6" s="126"/>
      <c r="G6" s="126"/>
      <c r="H6" s="12" t="s">
        <v>4</v>
      </c>
      <c r="I6" s="12" t="s">
        <v>5</v>
      </c>
      <c r="J6" s="13" t="s">
        <v>2</v>
      </c>
      <c r="K6" s="5" t="s">
        <v>3</v>
      </c>
      <c r="L6" s="11" t="s">
        <v>13</v>
      </c>
      <c r="M6" s="12" t="s">
        <v>14</v>
      </c>
      <c r="N6" s="33" t="s">
        <v>15</v>
      </c>
    </row>
    <row r="7" spans="1:14" x14ac:dyDescent="0.2">
      <c r="A7" s="6">
        <v>1</v>
      </c>
      <c r="B7" s="3">
        <v>1</v>
      </c>
      <c r="C7" s="110" t="s">
        <v>142</v>
      </c>
      <c r="D7" s="110"/>
      <c r="E7" s="110"/>
      <c r="F7" s="110"/>
      <c r="G7" s="110"/>
      <c r="H7" s="52" t="s">
        <v>121</v>
      </c>
      <c r="I7" s="3" t="s">
        <v>143</v>
      </c>
      <c r="J7" s="46">
        <v>1365</v>
      </c>
      <c r="K7" s="47">
        <f t="shared" ref="K7:K18" si="0">PRODUCT(B7,J7)</f>
        <v>1365</v>
      </c>
      <c r="L7" s="30"/>
      <c r="M7" s="17" t="s">
        <v>16</v>
      </c>
      <c r="N7" s="34" t="s">
        <v>16</v>
      </c>
    </row>
    <row r="8" spans="1:14" x14ac:dyDescent="0.2">
      <c r="A8" s="6">
        <v>2</v>
      </c>
      <c r="B8" s="3"/>
      <c r="C8" s="110"/>
      <c r="D8" s="110"/>
      <c r="E8" s="110"/>
      <c r="F8" s="110"/>
      <c r="G8" s="110"/>
      <c r="H8" s="4"/>
      <c r="I8" s="3"/>
      <c r="J8" s="46"/>
      <c r="K8" s="47">
        <f t="shared" si="0"/>
        <v>0</v>
      </c>
      <c r="L8" s="30"/>
      <c r="M8" s="17"/>
      <c r="N8" s="34"/>
    </row>
    <row r="9" spans="1:14" x14ac:dyDescent="0.2">
      <c r="A9" s="6">
        <v>3</v>
      </c>
      <c r="B9" s="3"/>
      <c r="C9" s="107"/>
      <c r="D9" s="108"/>
      <c r="E9" s="108"/>
      <c r="F9" s="108"/>
      <c r="G9" s="109"/>
      <c r="H9" s="4"/>
      <c r="I9" s="3"/>
      <c r="J9" s="46"/>
      <c r="K9" s="47">
        <f>PRODUCT(B9,J9)</f>
        <v>0</v>
      </c>
      <c r="L9" s="30"/>
      <c r="M9" s="17"/>
      <c r="N9" s="34"/>
    </row>
    <row r="10" spans="1:14" x14ac:dyDescent="0.2">
      <c r="A10" s="6">
        <v>4</v>
      </c>
      <c r="B10" s="3"/>
      <c r="C10" s="110"/>
      <c r="D10" s="110"/>
      <c r="E10" s="110"/>
      <c r="F10" s="110"/>
      <c r="G10" s="110"/>
      <c r="H10" s="4"/>
      <c r="I10" s="3"/>
      <c r="J10" s="46"/>
      <c r="K10" s="47">
        <f t="shared" si="0"/>
        <v>0</v>
      </c>
      <c r="L10" s="30"/>
      <c r="M10" s="17"/>
      <c r="N10" s="34"/>
    </row>
    <row r="11" spans="1:14" x14ac:dyDescent="0.2">
      <c r="A11" s="6">
        <v>5</v>
      </c>
      <c r="B11" s="3">
        <v>1</v>
      </c>
      <c r="C11" s="107" t="s">
        <v>98</v>
      </c>
      <c r="D11" s="108"/>
      <c r="E11" s="108"/>
      <c r="F11" s="108"/>
      <c r="G11" s="109"/>
      <c r="H11" s="4" t="s">
        <v>99</v>
      </c>
      <c r="I11" s="3"/>
      <c r="J11" s="46">
        <v>0</v>
      </c>
      <c r="K11" s="47">
        <f t="shared" si="0"/>
        <v>0</v>
      </c>
      <c r="L11" s="30"/>
      <c r="M11" s="17"/>
      <c r="N11" s="34"/>
    </row>
    <row r="12" spans="1:14" x14ac:dyDescent="0.2">
      <c r="A12" s="6">
        <v>6</v>
      </c>
      <c r="B12" s="3">
        <v>1</v>
      </c>
      <c r="C12" s="119" t="s">
        <v>111</v>
      </c>
      <c r="D12" s="108"/>
      <c r="E12" s="108"/>
      <c r="F12" s="108"/>
      <c r="G12" s="109"/>
      <c r="H12" s="52" t="s">
        <v>112</v>
      </c>
      <c r="I12" s="3"/>
      <c r="J12" s="46">
        <v>400</v>
      </c>
      <c r="K12" s="47">
        <f t="shared" si="0"/>
        <v>400</v>
      </c>
      <c r="L12" s="30"/>
      <c r="M12" s="17"/>
      <c r="N12" s="34"/>
    </row>
    <row r="13" spans="1:14" x14ac:dyDescent="0.2">
      <c r="A13" s="6">
        <v>7</v>
      </c>
      <c r="B13" s="3"/>
      <c r="C13" s="107"/>
      <c r="D13" s="108"/>
      <c r="E13" s="108"/>
      <c r="F13" s="108"/>
      <c r="G13" s="109"/>
      <c r="H13" s="4"/>
      <c r="I13" s="3"/>
      <c r="J13" s="46"/>
      <c r="K13" s="47">
        <f t="shared" si="0"/>
        <v>0</v>
      </c>
      <c r="L13" s="30"/>
      <c r="M13" s="17"/>
      <c r="N13" s="34"/>
    </row>
    <row r="14" spans="1:14" x14ac:dyDescent="0.2">
      <c r="A14" s="6">
        <v>8</v>
      </c>
      <c r="B14" s="3"/>
      <c r="C14" s="110"/>
      <c r="D14" s="110"/>
      <c r="E14" s="110"/>
      <c r="F14" s="110"/>
      <c r="G14" s="110"/>
      <c r="H14" s="4"/>
      <c r="I14" s="3"/>
      <c r="J14" s="46"/>
      <c r="K14" s="47">
        <f t="shared" si="0"/>
        <v>0</v>
      </c>
      <c r="L14" s="30"/>
      <c r="M14" s="17"/>
      <c r="N14" s="34"/>
    </row>
    <row r="15" spans="1:14" x14ac:dyDescent="0.2">
      <c r="A15" s="6">
        <v>9</v>
      </c>
      <c r="B15" s="3">
        <v>1</v>
      </c>
      <c r="C15" s="110" t="s">
        <v>36</v>
      </c>
      <c r="D15" s="110"/>
      <c r="E15" s="110"/>
      <c r="F15" s="110"/>
      <c r="G15" s="110"/>
      <c r="H15" s="51" t="s">
        <v>37</v>
      </c>
      <c r="I15" s="3" t="s">
        <v>38</v>
      </c>
      <c r="J15" s="46">
        <v>360</v>
      </c>
      <c r="K15" s="47">
        <v>360</v>
      </c>
      <c r="L15" s="30"/>
      <c r="M15" s="17"/>
      <c r="N15" s="34"/>
    </row>
    <row r="16" spans="1:14" x14ac:dyDescent="0.2">
      <c r="A16" s="6">
        <v>10</v>
      </c>
      <c r="B16" s="3"/>
      <c r="C16" s="110"/>
      <c r="D16" s="110"/>
      <c r="E16" s="110"/>
      <c r="F16" s="110"/>
      <c r="G16" s="110"/>
      <c r="H16" s="51"/>
      <c r="I16" s="3"/>
      <c r="J16" s="46"/>
      <c r="K16" s="47">
        <v>0</v>
      </c>
      <c r="L16" s="30"/>
      <c r="M16" s="17"/>
      <c r="N16" s="34"/>
    </row>
    <row r="17" spans="1:14" x14ac:dyDescent="0.2">
      <c r="A17" s="6">
        <v>11</v>
      </c>
      <c r="B17" s="3">
        <v>1</v>
      </c>
      <c r="C17" s="107" t="s">
        <v>137</v>
      </c>
      <c r="D17" s="108"/>
      <c r="E17" s="108"/>
      <c r="F17" s="108"/>
      <c r="G17" s="109"/>
      <c r="H17" s="52" t="s">
        <v>118</v>
      </c>
      <c r="I17" s="73" t="s">
        <v>138</v>
      </c>
      <c r="J17" s="46">
        <v>71.989999999999995</v>
      </c>
      <c r="K17" s="47">
        <f t="shared" si="0"/>
        <v>71.989999999999995</v>
      </c>
      <c r="L17" s="30"/>
      <c r="M17" s="17"/>
      <c r="N17" s="34"/>
    </row>
    <row r="18" spans="1:14" x14ac:dyDescent="0.2">
      <c r="A18" s="6">
        <v>12</v>
      </c>
      <c r="B18" s="3"/>
      <c r="C18" s="110"/>
      <c r="D18" s="110"/>
      <c r="E18" s="110"/>
      <c r="F18" s="110"/>
      <c r="G18" s="110"/>
      <c r="H18" s="4"/>
      <c r="I18" s="3"/>
      <c r="J18" s="46"/>
      <c r="K18" s="47">
        <f t="shared" si="0"/>
        <v>0</v>
      </c>
      <c r="L18" s="30"/>
      <c r="M18" s="17"/>
      <c r="N18" s="34"/>
    </row>
    <row r="19" spans="1:14" x14ac:dyDescent="0.2">
      <c r="A19" s="6">
        <v>13</v>
      </c>
      <c r="B19" s="3"/>
      <c r="C19" s="110"/>
      <c r="D19" s="110"/>
      <c r="E19" s="110"/>
      <c r="F19" s="110"/>
      <c r="G19" s="110"/>
      <c r="H19" s="4"/>
      <c r="I19" s="43"/>
      <c r="J19" s="46"/>
      <c r="K19" s="47">
        <f>B19*J19</f>
        <v>0</v>
      </c>
      <c r="L19" s="30"/>
      <c r="M19" s="17"/>
      <c r="N19" s="34"/>
    </row>
    <row r="20" spans="1:14" x14ac:dyDescent="0.2">
      <c r="A20" s="6">
        <v>14</v>
      </c>
      <c r="B20" s="3"/>
      <c r="C20" s="110"/>
      <c r="D20" s="110"/>
      <c r="E20" s="110"/>
      <c r="F20" s="110"/>
      <c r="G20" s="110"/>
      <c r="H20" s="4"/>
      <c r="I20" s="3"/>
      <c r="J20" s="46"/>
      <c r="K20" s="47">
        <v>0</v>
      </c>
      <c r="L20" s="30"/>
      <c r="M20" s="17"/>
      <c r="N20" s="34"/>
    </row>
    <row r="21" spans="1:14" x14ac:dyDescent="0.2">
      <c r="A21" s="6">
        <v>15</v>
      </c>
      <c r="B21" s="3"/>
      <c r="C21" s="107"/>
      <c r="D21" s="108"/>
      <c r="E21" s="108"/>
      <c r="F21" s="108"/>
      <c r="G21" s="109"/>
      <c r="H21" s="4"/>
      <c r="I21" s="3"/>
      <c r="J21" s="46"/>
      <c r="K21" s="47">
        <f>PRODUCT(B21,J21)</f>
        <v>0</v>
      </c>
      <c r="L21" s="30"/>
      <c r="M21" s="17"/>
      <c r="N21" s="34"/>
    </row>
    <row r="22" spans="1:14" x14ac:dyDescent="0.2">
      <c r="A22" s="6">
        <v>16</v>
      </c>
      <c r="B22" s="3"/>
      <c r="C22" s="110"/>
      <c r="D22" s="110"/>
      <c r="E22" s="110"/>
      <c r="F22" s="110"/>
      <c r="G22" s="110"/>
      <c r="H22" s="4"/>
      <c r="I22" s="3"/>
      <c r="J22" s="46"/>
      <c r="K22" s="47">
        <f>PRODUCT(B22,J22)</f>
        <v>0</v>
      </c>
      <c r="L22" s="30"/>
      <c r="M22" s="17"/>
      <c r="N22" s="34"/>
    </row>
    <row r="23" spans="1:14" x14ac:dyDescent="0.2">
      <c r="A23" s="6">
        <v>17</v>
      </c>
      <c r="B23" s="3"/>
      <c r="C23" s="111"/>
      <c r="D23" s="112"/>
      <c r="E23" s="112"/>
      <c r="F23" s="112"/>
      <c r="G23" s="113"/>
      <c r="H23" s="4"/>
      <c r="I23" s="44"/>
      <c r="J23" s="46"/>
      <c r="K23" s="47">
        <v>0</v>
      </c>
      <c r="L23" s="30"/>
      <c r="M23" s="17"/>
      <c r="N23" s="34"/>
    </row>
    <row r="24" spans="1:14" x14ac:dyDescent="0.2">
      <c r="A24" s="6">
        <v>18</v>
      </c>
      <c r="B24" s="3"/>
      <c r="C24" s="107"/>
      <c r="D24" s="108"/>
      <c r="E24" s="108"/>
      <c r="F24" s="108"/>
      <c r="G24" s="109"/>
      <c r="H24" s="4"/>
      <c r="I24" s="3"/>
      <c r="J24" s="46"/>
      <c r="K24" s="47">
        <f>PRODUCT(B24,J24)</f>
        <v>0</v>
      </c>
      <c r="L24" s="30"/>
      <c r="M24" s="17"/>
      <c r="N24" s="34"/>
    </row>
    <row r="25" spans="1:14" x14ac:dyDescent="0.2">
      <c r="A25" s="6">
        <v>19</v>
      </c>
      <c r="B25" s="3"/>
      <c r="C25" s="107"/>
      <c r="D25" s="108"/>
      <c r="E25" s="108"/>
      <c r="F25" s="108"/>
      <c r="G25" s="109"/>
      <c r="H25" s="4"/>
      <c r="I25" s="3"/>
      <c r="J25" s="46"/>
      <c r="K25" s="47">
        <f>PRODUCT(B25,J25)</f>
        <v>0</v>
      </c>
      <c r="L25" s="30"/>
      <c r="M25" s="17"/>
      <c r="N25" s="34"/>
    </row>
    <row r="26" spans="1:14" x14ac:dyDescent="0.2">
      <c r="A26" s="6">
        <v>20</v>
      </c>
      <c r="B26" s="3"/>
      <c r="C26" s="107"/>
      <c r="D26" s="108"/>
      <c r="E26" s="108"/>
      <c r="F26" s="108"/>
      <c r="G26" s="109"/>
      <c r="H26" s="4"/>
      <c r="I26" s="3"/>
      <c r="J26" s="46"/>
      <c r="K26" s="47">
        <f>PRODUCT(B26,J26)</f>
        <v>0</v>
      </c>
      <c r="L26" s="30"/>
      <c r="M26" s="17"/>
      <c r="N26" s="34"/>
    </row>
    <row r="27" spans="1:14" x14ac:dyDescent="0.2">
      <c r="A27" s="6">
        <v>21</v>
      </c>
      <c r="B27" s="3"/>
      <c r="C27" s="107"/>
      <c r="D27" s="108"/>
      <c r="E27" s="108"/>
      <c r="F27" s="108"/>
      <c r="G27" s="109"/>
      <c r="H27" s="4"/>
      <c r="I27" s="3"/>
      <c r="J27" s="46"/>
      <c r="K27" s="47">
        <v>0</v>
      </c>
      <c r="L27" s="30"/>
      <c r="M27" s="17"/>
      <c r="N27" s="34"/>
    </row>
    <row r="28" spans="1:14" x14ac:dyDescent="0.2">
      <c r="A28" s="6">
        <v>22</v>
      </c>
      <c r="B28" s="3"/>
      <c r="C28" s="107"/>
      <c r="D28" s="108"/>
      <c r="E28" s="108"/>
      <c r="F28" s="108"/>
      <c r="G28" s="109"/>
      <c r="H28" s="4"/>
      <c r="I28" s="45"/>
      <c r="J28" s="46"/>
      <c r="K28" s="47">
        <v>0</v>
      </c>
      <c r="L28" s="30"/>
      <c r="M28" s="17"/>
      <c r="N28" s="34"/>
    </row>
    <row r="29" spans="1:14" x14ac:dyDescent="0.2">
      <c r="A29" s="6">
        <v>23</v>
      </c>
      <c r="B29" s="3"/>
      <c r="C29" s="110"/>
      <c r="D29" s="110"/>
      <c r="E29" s="110"/>
      <c r="F29" s="110"/>
      <c r="G29" s="110"/>
      <c r="H29" s="4"/>
      <c r="I29" s="3"/>
      <c r="J29" s="46"/>
      <c r="K29" s="47">
        <f t="shared" ref="K29:K36" si="1">PRODUCT(B29,J29)</f>
        <v>0</v>
      </c>
      <c r="L29" s="30"/>
      <c r="M29" s="17"/>
      <c r="N29" s="34"/>
    </row>
    <row r="30" spans="1:14" x14ac:dyDescent="0.2">
      <c r="A30" s="6">
        <v>24</v>
      </c>
      <c r="B30" s="3"/>
      <c r="C30" s="107"/>
      <c r="D30" s="108"/>
      <c r="E30" s="108"/>
      <c r="F30" s="108"/>
      <c r="G30" s="109"/>
      <c r="H30" s="4"/>
      <c r="I30" s="3"/>
      <c r="J30" s="46"/>
      <c r="K30" s="47">
        <f t="shared" si="1"/>
        <v>0</v>
      </c>
      <c r="L30" s="30"/>
      <c r="M30" s="17"/>
      <c r="N30" s="34"/>
    </row>
    <row r="31" spans="1:14" x14ac:dyDescent="0.2">
      <c r="A31" s="6">
        <v>25</v>
      </c>
      <c r="B31" s="3"/>
      <c r="C31" s="110"/>
      <c r="D31" s="110"/>
      <c r="E31" s="110"/>
      <c r="F31" s="110"/>
      <c r="G31" s="110"/>
      <c r="H31" s="4"/>
      <c r="I31" s="3"/>
      <c r="J31" s="48"/>
      <c r="K31" s="47">
        <f t="shared" si="1"/>
        <v>0</v>
      </c>
      <c r="L31" s="30"/>
      <c r="M31" s="17"/>
      <c r="N31" s="34"/>
    </row>
    <row r="32" spans="1:14" x14ac:dyDescent="0.2">
      <c r="A32" s="6"/>
      <c r="B32" s="3"/>
      <c r="C32" s="110"/>
      <c r="D32" s="110"/>
      <c r="E32" s="110"/>
      <c r="F32" s="110"/>
      <c r="G32" s="110"/>
      <c r="H32" s="4"/>
      <c r="I32" s="3"/>
      <c r="J32" s="46"/>
      <c r="K32" s="47">
        <f t="shared" si="1"/>
        <v>0</v>
      </c>
      <c r="L32" s="30"/>
      <c r="M32" s="17"/>
      <c r="N32" s="34"/>
    </row>
    <row r="33" spans="1:14" x14ac:dyDescent="0.2">
      <c r="A33" s="6">
        <v>26</v>
      </c>
      <c r="B33" s="3"/>
      <c r="C33" s="110"/>
      <c r="D33" s="110"/>
      <c r="E33" s="110"/>
      <c r="F33" s="110"/>
      <c r="G33" s="110"/>
      <c r="H33" s="4"/>
      <c r="I33" s="3"/>
      <c r="J33" s="46"/>
      <c r="K33" s="47">
        <f t="shared" si="1"/>
        <v>0</v>
      </c>
      <c r="L33" s="30"/>
      <c r="M33" s="17"/>
      <c r="N33" s="34"/>
    </row>
    <row r="34" spans="1:14" x14ac:dyDescent="0.2">
      <c r="A34" s="6">
        <v>27</v>
      </c>
      <c r="B34" s="3"/>
      <c r="C34" s="110"/>
      <c r="D34" s="110"/>
      <c r="E34" s="110"/>
      <c r="F34" s="110"/>
      <c r="G34" s="110"/>
      <c r="H34" s="4"/>
      <c r="I34" s="3"/>
      <c r="J34" s="46"/>
      <c r="K34" s="47">
        <f t="shared" si="1"/>
        <v>0</v>
      </c>
      <c r="L34" s="30"/>
      <c r="M34" s="17"/>
      <c r="N34" s="34"/>
    </row>
    <row r="35" spans="1:14" x14ac:dyDescent="0.2">
      <c r="A35" s="6">
        <v>28</v>
      </c>
      <c r="B35" s="3"/>
      <c r="C35" s="103"/>
      <c r="D35" s="104"/>
      <c r="E35" s="104"/>
      <c r="F35" s="104"/>
      <c r="G35" s="105"/>
      <c r="H35" s="4"/>
      <c r="I35" s="3"/>
      <c r="J35" s="46"/>
      <c r="K35" s="47">
        <f t="shared" si="1"/>
        <v>0</v>
      </c>
      <c r="L35" s="30"/>
      <c r="M35" s="17"/>
      <c r="N35" s="34"/>
    </row>
    <row r="36" spans="1:14" ht="13.5" thickBot="1" x14ac:dyDescent="0.25">
      <c r="A36" s="7"/>
      <c r="B36" s="8"/>
      <c r="C36" s="106"/>
      <c r="D36" s="106"/>
      <c r="E36" s="106"/>
      <c r="F36" s="106"/>
      <c r="G36" s="106"/>
      <c r="H36" s="9"/>
      <c r="I36" s="8"/>
      <c r="J36" s="49"/>
      <c r="K36" s="47">
        <f t="shared" si="1"/>
        <v>0</v>
      </c>
      <c r="L36" s="31"/>
      <c r="M36" s="32"/>
      <c r="N36" s="35"/>
    </row>
    <row r="37" spans="1:14" ht="13.5" thickBot="1" x14ac:dyDescent="0.25">
      <c r="K37" s="50">
        <f>SUM(K7:K36)</f>
        <v>2196.9899999999998</v>
      </c>
    </row>
  </sheetData>
  <mergeCells count="37">
    <mergeCell ref="C23:G23"/>
    <mergeCell ref="C24:G24"/>
    <mergeCell ref="C26:G26"/>
    <mergeCell ref="C25:G25"/>
    <mergeCell ref="C35:G35"/>
    <mergeCell ref="C36:G36"/>
    <mergeCell ref="C28:G28"/>
    <mergeCell ref="C27:G27"/>
    <mergeCell ref="C30:G30"/>
    <mergeCell ref="C29:G29"/>
    <mergeCell ref="C31:G31"/>
    <mergeCell ref="C32:G32"/>
    <mergeCell ref="C33:G33"/>
    <mergeCell ref="C34:G34"/>
    <mergeCell ref="C20:G20"/>
    <mergeCell ref="C10:G10"/>
    <mergeCell ref="C19:G19"/>
    <mergeCell ref="C22:G22"/>
    <mergeCell ref="C21:G21"/>
    <mergeCell ref="C13:G13"/>
    <mergeCell ref="C17:G17"/>
    <mergeCell ref="C14:G14"/>
    <mergeCell ref="C18:G18"/>
    <mergeCell ref="C16:G16"/>
    <mergeCell ref="C15:G15"/>
    <mergeCell ref="C12:G12"/>
    <mergeCell ref="C11:G11"/>
    <mergeCell ref="C9:G9"/>
    <mergeCell ref="B1:G1"/>
    <mergeCell ref="I1:K1"/>
    <mergeCell ref="B2:G2"/>
    <mergeCell ref="B3:G3"/>
    <mergeCell ref="B4:G4"/>
    <mergeCell ref="C5:G5"/>
    <mergeCell ref="C6:G6"/>
    <mergeCell ref="C7:G7"/>
    <mergeCell ref="C8:G8"/>
  </mergeCells>
  <phoneticPr fontId="0" type="noConversion"/>
  <pageMargins left="0.75" right="0.75" top="1" bottom="1" header="0.5" footer="0.5"/>
  <pageSetup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7"/>
  <sheetViews>
    <sheetView zoomScaleNormal="100" workbookViewId="0">
      <selection activeCell="M19" sqref="M19"/>
    </sheetView>
  </sheetViews>
  <sheetFormatPr defaultRowHeight="12.75" x14ac:dyDescent="0.2"/>
  <cols>
    <col min="1" max="2" width="9.140625" style="1"/>
    <col min="8" max="8" width="18.7109375" customWidth="1"/>
    <col min="9" max="9" width="18.7109375" style="1" customWidth="1"/>
    <col min="10" max="10" width="14" style="10" customWidth="1"/>
    <col min="11" max="11" width="14" style="2" customWidth="1"/>
  </cols>
  <sheetData>
    <row r="1" spans="1:14" x14ac:dyDescent="0.2">
      <c r="A1" s="38" t="s">
        <v>7</v>
      </c>
      <c r="B1" s="114" t="s">
        <v>86</v>
      </c>
      <c r="C1" s="114"/>
      <c r="D1" s="114"/>
      <c r="E1" s="114"/>
      <c r="F1" s="114"/>
      <c r="G1" s="114"/>
      <c r="H1" s="24" t="s">
        <v>34</v>
      </c>
      <c r="I1" s="120" t="s">
        <v>120</v>
      </c>
      <c r="J1" s="114"/>
      <c r="K1" s="121"/>
    </row>
    <row r="2" spans="1:14" x14ac:dyDescent="0.2">
      <c r="A2" s="39" t="s">
        <v>8</v>
      </c>
      <c r="B2" s="122"/>
      <c r="C2" s="122"/>
      <c r="D2" s="122"/>
      <c r="E2" s="122"/>
      <c r="F2" s="122"/>
      <c r="G2" s="122"/>
      <c r="H2" s="25" t="s">
        <v>10</v>
      </c>
      <c r="I2" s="18">
        <v>1</v>
      </c>
      <c r="J2" s="15"/>
      <c r="K2" s="16"/>
    </row>
    <row r="3" spans="1:14" x14ac:dyDescent="0.2">
      <c r="A3" s="39" t="s">
        <v>9</v>
      </c>
      <c r="B3" s="122"/>
      <c r="C3" s="122"/>
      <c r="D3" s="122"/>
      <c r="E3" s="122"/>
      <c r="F3" s="122"/>
      <c r="G3" s="122"/>
      <c r="H3" s="25" t="s">
        <v>11</v>
      </c>
      <c r="I3" s="23">
        <v>43655</v>
      </c>
      <c r="J3" s="15"/>
      <c r="K3" s="16"/>
    </row>
    <row r="4" spans="1:14" ht="13.5" thickBot="1" x14ac:dyDescent="0.25">
      <c r="A4" s="40" t="s">
        <v>12</v>
      </c>
      <c r="B4" s="123" t="s">
        <v>129</v>
      </c>
      <c r="C4" s="124"/>
      <c r="D4" s="124"/>
      <c r="E4" s="124"/>
      <c r="F4" s="124"/>
      <c r="G4" s="124"/>
      <c r="H4" s="26" t="s">
        <v>48</v>
      </c>
      <c r="I4" s="14"/>
      <c r="J4" s="15"/>
      <c r="K4" s="16"/>
    </row>
    <row r="5" spans="1:14" ht="6.75" customHeight="1" thickBot="1" x14ac:dyDescent="0.25">
      <c r="A5" s="21"/>
      <c r="B5" s="22"/>
      <c r="C5" s="125"/>
      <c r="D5" s="125"/>
      <c r="E5" s="125"/>
      <c r="F5" s="125"/>
      <c r="G5" s="125"/>
      <c r="H5" s="27"/>
      <c r="I5" s="22"/>
      <c r="J5" s="28"/>
      <c r="K5" s="29"/>
      <c r="L5" s="36"/>
      <c r="M5" s="27"/>
      <c r="N5" s="37"/>
    </row>
    <row r="6" spans="1:14" x14ac:dyDescent="0.2">
      <c r="A6" s="11" t="s">
        <v>0</v>
      </c>
      <c r="B6" s="12" t="s">
        <v>1</v>
      </c>
      <c r="C6" s="126" t="s">
        <v>6</v>
      </c>
      <c r="D6" s="126"/>
      <c r="E6" s="126"/>
      <c r="F6" s="126"/>
      <c r="G6" s="126"/>
      <c r="H6" s="12" t="s">
        <v>4</v>
      </c>
      <c r="I6" s="12" t="s">
        <v>5</v>
      </c>
      <c r="J6" s="13" t="s">
        <v>2</v>
      </c>
      <c r="K6" s="5" t="s">
        <v>3</v>
      </c>
      <c r="L6" s="11" t="s">
        <v>13</v>
      </c>
      <c r="M6" s="12" t="s">
        <v>14</v>
      </c>
      <c r="N6" s="33" t="s">
        <v>15</v>
      </c>
    </row>
    <row r="7" spans="1:14" x14ac:dyDescent="0.2">
      <c r="A7" s="6">
        <v>1</v>
      </c>
      <c r="B7" s="3"/>
      <c r="C7" s="111"/>
      <c r="D7" s="112"/>
      <c r="E7" s="112"/>
      <c r="F7" s="112"/>
      <c r="G7" s="113"/>
      <c r="H7" s="4"/>
      <c r="I7" s="44"/>
      <c r="J7" s="46"/>
      <c r="K7" s="47">
        <f>B7*J7</f>
        <v>0</v>
      </c>
      <c r="L7" s="30"/>
      <c r="M7" s="17" t="s">
        <v>16</v>
      </c>
      <c r="N7" s="34" t="s">
        <v>16</v>
      </c>
    </row>
    <row r="8" spans="1:14" x14ac:dyDescent="0.2">
      <c r="A8" s="6">
        <v>2</v>
      </c>
      <c r="B8" s="3">
        <v>1</v>
      </c>
      <c r="C8" s="107" t="s">
        <v>22</v>
      </c>
      <c r="D8" s="108"/>
      <c r="E8" s="108"/>
      <c r="F8" s="108"/>
      <c r="G8" s="109"/>
      <c r="H8" s="4" t="s">
        <v>39</v>
      </c>
      <c r="I8" s="3"/>
      <c r="J8" s="46"/>
      <c r="K8" s="47">
        <v>0</v>
      </c>
      <c r="L8" s="30"/>
      <c r="M8" s="17"/>
      <c r="N8" s="34"/>
    </row>
    <row r="9" spans="1:14" x14ac:dyDescent="0.2">
      <c r="A9" s="6">
        <v>3</v>
      </c>
      <c r="B9" s="3">
        <v>1</v>
      </c>
      <c r="C9" s="107" t="s">
        <v>23</v>
      </c>
      <c r="D9" s="108"/>
      <c r="E9" s="108"/>
      <c r="F9" s="108"/>
      <c r="G9" s="109"/>
      <c r="H9" s="4" t="s">
        <v>39</v>
      </c>
      <c r="I9" s="3"/>
      <c r="J9" s="46"/>
      <c r="K9" s="47">
        <v>0</v>
      </c>
      <c r="L9" s="30"/>
      <c r="M9" s="17"/>
      <c r="N9" s="34"/>
    </row>
    <row r="10" spans="1:14" x14ac:dyDescent="0.2">
      <c r="A10" s="6">
        <v>4</v>
      </c>
      <c r="B10" s="3">
        <v>1</v>
      </c>
      <c r="C10" s="107" t="s">
        <v>89</v>
      </c>
      <c r="D10" s="108"/>
      <c r="E10" s="108"/>
      <c r="F10" s="108"/>
      <c r="G10" s="109"/>
      <c r="H10" s="4" t="s">
        <v>18</v>
      </c>
      <c r="I10" s="3">
        <v>210000412</v>
      </c>
      <c r="J10" s="46">
        <v>81.11</v>
      </c>
      <c r="K10" s="47">
        <f>B10*J10</f>
        <v>81.11</v>
      </c>
      <c r="L10" s="30"/>
      <c r="M10" s="17"/>
      <c r="N10" s="34"/>
    </row>
    <row r="11" spans="1:14" x14ac:dyDescent="0.2">
      <c r="A11" s="6">
        <v>5</v>
      </c>
      <c r="B11" s="3">
        <v>1</v>
      </c>
      <c r="C11" s="107" t="s">
        <v>26</v>
      </c>
      <c r="D11" s="108"/>
      <c r="E11" s="108"/>
      <c r="F11" s="108"/>
      <c r="G11" s="109"/>
      <c r="H11" s="4" t="s">
        <v>24</v>
      </c>
      <c r="I11" s="3" t="s">
        <v>25</v>
      </c>
      <c r="J11" s="46">
        <v>8.44</v>
      </c>
      <c r="K11" s="47">
        <v>8.44</v>
      </c>
      <c r="L11" s="30"/>
      <c r="M11" s="17"/>
      <c r="N11" s="34"/>
    </row>
    <row r="12" spans="1:14" x14ac:dyDescent="0.2">
      <c r="A12" s="6">
        <v>6</v>
      </c>
      <c r="B12" s="3">
        <v>1</v>
      </c>
      <c r="C12" s="107" t="s">
        <v>27</v>
      </c>
      <c r="D12" s="108"/>
      <c r="E12" s="108"/>
      <c r="F12" s="108"/>
      <c r="G12" s="109"/>
      <c r="H12" s="4" t="s">
        <v>24</v>
      </c>
      <c r="I12" s="45" t="s">
        <v>28</v>
      </c>
      <c r="J12" s="46">
        <v>9.19</v>
      </c>
      <c r="K12" s="47">
        <v>9.19</v>
      </c>
      <c r="L12" s="30"/>
      <c r="M12" s="17"/>
      <c r="N12" s="34"/>
    </row>
    <row r="13" spans="1:14" x14ac:dyDescent="0.2">
      <c r="A13" s="6">
        <v>7</v>
      </c>
      <c r="B13" s="3">
        <v>1</v>
      </c>
      <c r="C13" s="110" t="s">
        <v>29</v>
      </c>
      <c r="D13" s="110"/>
      <c r="E13" s="110"/>
      <c r="F13" s="110"/>
      <c r="G13" s="110"/>
      <c r="H13" s="4" t="s">
        <v>30</v>
      </c>
      <c r="I13" s="3" t="s">
        <v>31</v>
      </c>
      <c r="J13" s="46">
        <v>12.45</v>
      </c>
      <c r="K13" s="47">
        <v>12.45</v>
      </c>
      <c r="L13" s="30"/>
      <c r="M13" s="17"/>
      <c r="N13" s="34"/>
    </row>
    <row r="14" spans="1:14" x14ac:dyDescent="0.2">
      <c r="A14" s="6">
        <v>8</v>
      </c>
      <c r="B14" s="3">
        <v>1</v>
      </c>
      <c r="C14" s="107" t="s">
        <v>32</v>
      </c>
      <c r="D14" s="108"/>
      <c r="E14" s="108"/>
      <c r="F14" s="108"/>
      <c r="G14" s="109"/>
      <c r="H14" s="4" t="s">
        <v>24</v>
      </c>
      <c r="I14" s="3" t="s">
        <v>33</v>
      </c>
      <c r="J14" s="46">
        <v>1.83</v>
      </c>
      <c r="K14" s="47">
        <v>1.83</v>
      </c>
      <c r="L14" s="30"/>
      <c r="M14" s="17"/>
      <c r="N14" s="34"/>
    </row>
    <row r="15" spans="1:14" x14ac:dyDescent="0.2">
      <c r="A15" s="6">
        <v>9</v>
      </c>
      <c r="B15" s="3">
        <v>1</v>
      </c>
      <c r="C15" s="115" t="s">
        <v>110</v>
      </c>
      <c r="D15" s="110"/>
      <c r="E15" s="110"/>
      <c r="F15" s="110"/>
      <c r="G15" s="110"/>
      <c r="H15" s="4" t="s">
        <v>39</v>
      </c>
      <c r="I15" s="3"/>
      <c r="J15" s="46"/>
      <c r="K15" s="47">
        <v>0</v>
      </c>
      <c r="L15" s="30"/>
      <c r="M15" s="17"/>
      <c r="N15" s="34"/>
    </row>
    <row r="16" spans="1:14" x14ac:dyDescent="0.2">
      <c r="A16" s="6">
        <v>10</v>
      </c>
      <c r="B16" s="3"/>
      <c r="C16" s="110"/>
      <c r="D16" s="110"/>
      <c r="E16" s="110"/>
      <c r="F16" s="110"/>
      <c r="G16" s="110"/>
      <c r="H16" s="4"/>
      <c r="I16" s="3"/>
      <c r="J16" s="46"/>
      <c r="K16" s="47">
        <f t="shared" ref="K16:K22" si="0">PRODUCT(B16,J16)</f>
        <v>0</v>
      </c>
      <c r="L16" s="30"/>
      <c r="M16" s="17"/>
      <c r="N16" s="34"/>
    </row>
    <row r="17" spans="1:14" x14ac:dyDescent="0.2">
      <c r="A17" s="6">
        <v>11</v>
      </c>
      <c r="B17" s="3">
        <v>14</v>
      </c>
      <c r="C17" s="107" t="s">
        <v>77</v>
      </c>
      <c r="D17" s="108"/>
      <c r="E17" s="108"/>
      <c r="F17" s="108"/>
      <c r="G17" s="109"/>
      <c r="H17" s="4" t="s">
        <v>18</v>
      </c>
      <c r="I17" s="3"/>
      <c r="J17" s="46">
        <v>52</v>
      </c>
      <c r="K17" s="47">
        <f t="shared" si="0"/>
        <v>728</v>
      </c>
      <c r="L17" s="30"/>
      <c r="M17" s="17"/>
      <c r="N17" s="34"/>
    </row>
    <row r="18" spans="1:14" x14ac:dyDescent="0.2">
      <c r="A18" s="6">
        <v>12</v>
      </c>
      <c r="B18" s="3"/>
      <c r="C18" s="110"/>
      <c r="D18" s="110"/>
      <c r="E18" s="110"/>
      <c r="F18" s="110"/>
      <c r="G18" s="110"/>
      <c r="H18" s="4"/>
      <c r="I18" s="3"/>
      <c r="J18" s="46"/>
      <c r="K18" s="47">
        <f t="shared" si="0"/>
        <v>0</v>
      </c>
      <c r="L18" s="30"/>
      <c r="M18" s="17"/>
      <c r="N18" s="34"/>
    </row>
    <row r="19" spans="1:14" x14ac:dyDescent="0.2">
      <c r="A19" s="6">
        <v>13</v>
      </c>
      <c r="B19" s="3"/>
      <c r="C19" s="110" t="s">
        <v>78</v>
      </c>
      <c r="D19" s="110"/>
      <c r="E19" s="110"/>
      <c r="F19" s="110"/>
      <c r="G19" s="110"/>
      <c r="H19" s="4" t="s">
        <v>162</v>
      </c>
      <c r="I19" s="43" t="s">
        <v>163</v>
      </c>
      <c r="J19" s="46">
        <v>300</v>
      </c>
      <c r="K19" s="47">
        <f t="shared" si="0"/>
        <v>300</v>
      </c>
      <c r="L19" s="30"/>
      <c r="M19" s="17"/>
      <c r="N19" s="34"/>
    </row>
    <row r="20" spans="1:14" x14ac:dyDescent="0.2">
      <c r="A20" s="6">
        <v>14</v>
      </c>
      <c r="B20" s="3">
        <v>1</v>
      </c>
      <c r="C20" s="110" t="s">
        <v>80</v>
      </c>
      <c r="D20" s="110"/>
      <c r="E20" s="110"/>
      <c r="F20" s="110"/>
      <c r="G20" s="110"/>
      <c r="H20" s="4" t="s">
        <v>81</v>
      </c>
      <c r="I20" s="3" t="s">
        <v>82</v>
      </c>
      <c r="J20" s="46">
        <v>43.05</v>
      </c>
      <c r="K20" s="47">
        <f t="shared" si="0"/>
        <v>43.05</v>
      </c>
      <c r="L20" s="30"/>
      <c r="M20" s="17"/>
      <c r="N20" s="34"/>
    </row>
    <row r="21" spans="1:14" x14ac:dyDescent="0.2">
      <c r="A21" s="6">
        <v>15</v>
      </c>
      <c r="B21" s="3"/>
      <c r="C21" s="107"/>
      <c r="D21" s="108"/>
      <c r="E21" s="108"/>
      <c r="F21" s="108"/>
      <c r="G21" s="109"/>
      <c r="H21" s="4"/>
      <c r="I21" s="3"/>
      <c r="J21" s="46"/>
      <c r="K21" s="47">
        <f t="shared" si="0"/>
        <v>0</v>
      </c>
      <c r="L21" s="30"/>
      <c r="M21" s="17"/>
      <c r="N21" s="34"/>
    </row>
    <row r="22" spans="1:14" ht="12.75" customHeight="1" x14ac:dyDescent="0.2">
      <c r="A22" s="3">
        <v>16</v>
      </c>
      <c r="B22" s="71">
        <v>2</v>
      </c>
      <c r="C22" s="131" t="s">
        <v>126</v>
      </c>
      <c r="D22" s="132"/>
      <c r="E22" s="132"/>
      <c r="F22" s="132"/>
      <c r="G22" s="133"/>
      <c r="H22" s="56" t="s">
        <v>124</v>
      </c>
      <c r="I22" s="73" t="s">
        <v>127</v>
      </c>
      <c r="J22" s="46">
        <v>14.19</v>
      </c>
      <c r="K22" s="47">
        <f t="shared" si="0"/>
        <v>28.38</v>
      </c>
      <c r="L22" s="30"/>
      <c r="M22" s="17"/>
      <c r="N22" s="34"/>
    </row>
    <row r="23" spans="1:14" x14ac:dyDescent="0.2">
      <c r="A23" s="6">
        <v>17</v>
      </c>
      <c r="B23" s="3"/>
      <c r="C23" s="111"/>
      <c r="D23" s="112"/>
      <c r="E23" s="112"/>
      <c r="F23" s="112"/>
      <c r="G23" s="113"/>
      <c r="H23" s="4"/>
      <c r="I23" s="44"/>
      <c r="J23" s="46"/>
      <c r="K23" s="47">
        <v>0</v>
      </c>
      <c r="L23" s="30"/>
      <c r="M23" s="17"/>
      <c r="N23" s="34"/>
    </row>
    <row r="24" spans="1:14" x14ac:dyDescent="0.2">
      <c r="A24" s="6">
        <v>18</v>
      </c>
      <c r="B24" s="3">
        <v>1</v>
      </c>
      <c r="C24" s="128" t="s">
        <v>92</v>
      </c>
      <c r="D24" s="129"/>
      <c r="E24" s="129"/>
      <c r="F24" s="129"/>
      <c r="G24" s="130"/>
      <c r="H24" s="4"/>
      <c r="I24" s="3">
        <v>279002200</v>
      </c>
      <c r="J24" s="46">
        <v>31.78</v>
      </c>
      <c r="K24" s="47">
        <f>PRODUCT(B24,J24)</f>
        <v>31.78</v>
      </c>
      <c r="L24" s="30"/>
      <c r="M24" s="17"/>
      <c r="N24" s="34"/>
    </row>
    <row r="25" spans="1:14" x14ac:dyDescent="0.2">
      <c r="A25" s="6">
        <v>19</v>
      </c>
      <c r="B25" s="3"/>
      <c r="C25" s="107"/>
      <c r="D25" s="108"/>
      <c r="E25" s="108"/>
      <c r="F25" s="108"/>
      <c r="G25" s="109"/>
      <c r="H25" s="4"/>
      <c r="I25" s="3"/>
      <c r="J25" s="46"/>
      <c r="K25" s="47">
        <f>PRODUCT(B25,J25)</f>
        <v>0</v>
      </c>
      <c r="L25" s="30"/>
      <c r="M25" s="17"/>
      <c r="N25" s="34"/>
    </row>
    <row r="26" spans="1:14" x14ac:dyDescent="0.2">
      <c r="A26" s="6">
        <v>20</v>
      </c>
      <c r="B26" s="3">
        <v>1</v>
      </c>
      <c r="C26" s="116" t="s">
        <v>109</v>
      </c>
      <c r="D26" s="117"/>
      <c r="E26" s="117"/>
      <c r="F26" s="117"/>
      <c r="G26" s="118"/>
      <c r="H26" s="52" t="s">
        <v>108</v>
      </c>
      <c r="I26" s="45" t="s">
        <v>107</v>
      </c>
      <c r="J26" s="46">
        <v>115.99</v>
      </c>
      <c r="K26" s="47">
        <f>PRODUCT(B26,J26)</f>
        <v>115.99</v>
      </c>
      <c r="L26" s="30"/>
      <c r="M26" s="17"/>
      <c r="N26" s="34"/>
    </row>
    <row r="27" spans="1:14" x14ac:dyDescent="0.2">
      <c r="A27" s="6">
        <v>21</v>
      </c>
      <c r="B27" s="3"/>
      <c r="C27" s="107"/>
      <c r="D27" s="108"/>
      <c r="E27" s="108"/>
      <c r="F27" s="108"/>
      <c r="G27" s="109"/>
      <c r="H27" s="4"/>
      <c r="I27" s="3"/>
      <c r="J27" s="46"/>
      <c r="K27" s="47">
        <v>0</v>
      </c>
      <c r="L27" s="30"/>
      <c r="M27" s="17"/>
      <c r="N27" s="34"/>
    </row>
    <row r="28" spans="1:14" x14ac:dyDescent="0.2">
      <c r="A28" s="6">
        <v>22</v>
      </c>
      <c r="B28" s="3">
        <v>1</v>
      </c>
      <c r="C28" s="119" t="s">
        <v>113</v>
      </c>
      <c r="D28" s="108"/>
      <c r="E28" s="108"/>
      <c r="F28" s="108"/>
      <c r="G28" s="109"/>
      <c r="H28" s="52" t="s">
        <v>21</v>
      </c>
      <c r="I28" s="45"/>
      <c r="J28" s="46">
        <v>110</v>
      </c>
      <c r="K28" s="47">
        <f>PRODUCT(B28,J28)</f>
        <v>110</v>
      </c>
      <c r="L28" s="30"/>
      <c r="M28" s="17"/>
      <c r="N28" s="34"/>
    </row>
    <row r="29" spans="1:14" x14ac:dyDescent="0.2">
      <c r="A29" s="6">
        <v>23</v>
      </c>
      <c r="B29" s="3"/>
      <c r="C29" s="110"/>
      <c r="D29" s="110"/>
      <c r="E29" s="110"/>
      <c r="F29" s="110"/>
      <c r="G29" s="110"/>
      <c r="H29" s="4"/>
      <c r="I29" s="3"/>
      <c r="J29" s="46"/>
      <c r="K29" s="47">
        <f t="shared" ref="K29:K36" si="1">PRODUCT(B29,J29)</f>
        <v>0</v>
      </c>
      <c r="L29" s="30"/>
      <c r="M29" s="17"/>
      <c r="N29" s="34"/>
    </row>
    <row r="30" spans="1:14" x14ac:dyDescent="0.2">
      <c r="A30" s="6">
        <v>24</v>
      </c>
      <c r="B30" s="3">
        <v>2</v>
      </c>
      <c r="C30" s="119" t="s">
        <v>123</v>
      </c>
      <c r="D30" s="108"/>
      <c r="E30" s="108"/>
      <c r="F30" s="108"/>
      <c r="G30" s="109"/>
      <c r="H30" s="52" t="s">
        <v>124</v>
      </c>
      <c r="I30" s="72" t="s">
        <v>125</v>
      </c>
      <c r="J30" s="77">
        <v>8.61</v>
      </c>
      <c r="K30" s="47">
        <f>PRODUCT(B30,J30)</f>
        <v>17.22</v>
      </c>
      <c r="L30" s="30"/>
      <c r="M30" s="17"/>
      <c r="N30" s="34"/>
    </row>
    <row r="31" spans="1:14" x14ac:dyDescent="0.2">
      <c r="A31" s="6">
        <v>25</v>
      </c>
      <c r="B31" s="3"/>
      <c r="C31" s="110"/>
      <c r="D31" s="110"/>
      <c r="E31" s="110"/>
      <c r="F31" s="110"/>
      <c r="G31" s="110"/>
      <c r="H31" s="4"/>
      <c r="I31" s="3"/>
      <c r="J31" s="48"/>
      <c r="K31" s="47">
        <f t="shared" si="1"/>
        <v>0</v>
      </c>
      <c r="L31" s="30"/>
      <c r="M31" s="17"/>
      <c r="N31" s="34"/>
    </row>
    <row r="32" spans="1:14" x14ac:dyDescent="0.2">
      <c r="A32" s="6"/>
      <c r="B32" s="3"/>
      <c r="C32" s="110"/>
      <c r="D32" s="110"/>
      <c r="E32" s="110"/>
      <c r="F32" s="110"/>
      <c r="G32" s="110"/>
      <c r="H32" s="4"/>
      <c r="I32" s="3"/>
      <c r="J32" s="46"/>
      <c r="K32" s="47">
        <f t="shared" si="1"/>
        <v>0</v>
      </c>
      <c r="L32" s="30"/>
      <c r="M32" s="17"/>
      <c r="N32" s="34"/>
    </row>
    <row r="33" spans="1:14" x14ac:dyDescent="0.2">
      <c r="A33" s="6">
        <v>26</v>
      </c>
      <c r="B33" s="3">
        <v>1</v>
      </c>
      <c r="C33" s="110" t="s">
        <v>140</v>
      </c>
      <c r="D33" s="110"/>
      <c r="E33" s="110"/>
      <c r="F33" s="110"/>
      <c r="G33" s="110"/>
      <c r="H33" s="4"/>
      <c r="I33" s="3"/>
      <c r="J33" s="46">
        <v>400</v>
      </c>
      <c r="K33" s="47">
        <f t="shared" si="1"/>
        <v>400</v>
      </c>
      <c r="L33" s="30"/>
      <c r="M33" s="17"/>
      <c r="N33" s="34"/>
    </row>
    <row r="34" spans="1:14" x14ac:dyDescent="0.2">
      <c r="A34" s="6">
        <v>27</v>
      </c>
      <c r="B34" s="3"/>
      <c r="C34" s="110"/>
      <c r="D34" s="110"/>
      <c r="E34" s="110"/>
      <c r="F34" s="110"/>
      <c r="G34" s="110"/>
      <c r="H34" s="4"/>
      <c r="I34" s="3"/>
      <c r="J34" s="46"/>
      <c r="K34" s="47">
        <f t="shared" si="1"/>
        <v>0</v>
      </c>
      <c r="L34" s="30"/>
      <c r="M34" s="17"/>
      <c r="N34" s="34"/>
    </row>
    <row r="35" spans="1:14" x14ac:dyDescent="0.2">
      <c r="A35" s="6">
        <v>28</v>
      </c>
      <c r="B35" s="3"/>
      <c r="C35" s="103"/>
      <c r="D35" s="104"/>
      <c r="E35" s="104"/>
      <c r="F35" s="104"/>
      <c r="G35" s="105"/>
      <c r="H35" s="4"/>
      <c r="I35" s="3"/>
      <c r="J35" s="46"/>
      <c r="K35" s="47">
        <f t="shared" si="1"/>
        <v>0</v>
      </c>
      <c r="L35" s="30"/>
      <c r="M35" s="17"/>
      <c r="N35" s="34"/>
    </row>
    <row r="36" spans="1:14" ht="13.5" thickBot="1" x14ac:dyDescent="0.25">
      <c r="A36" s="7"/>
      <c r="B36" s="8"/>
      <c r="C36" s="106"/>
      <c r="D36" s="106"/>
      <c r="E36" s="106"/>
      <c r="F36" s="106"/>
      <c r="G36" s="106"/>
      <c r="H36" s="9"/>
      <c r="I36" s="8"/>
      <c r="J36" s="49"/>
      <c r="K36" s="47">
        <f t="shared" si="1"/>
        <v>0</v>
      </c>
      <c r="L36" s="31"/>
      <c r="M36" s="32"/>
      <c r="N36" s="35"/>
    </row>
    <row r="37" spans="1:14" ht="13.5" thickBot="1" x14ac:dyDescent="0.25">
      <c r="K37" s="50">
        <f>SUM(K7:K36)</f>
        <v>1887.44</v>
      </c>
    </row>
    <row r="47" spans="1:14" x14ac:dyDescent="0.2">
      <c r="K47" s="2">
        <f>K28+K26</f>
        <v>225.99</v>
      </c>
      <c r="L47">
        <v>447</v>
      </c>
      <c r="M47" s="2">
        <f>K47+L47</f>
        <v>672.99</v>
      </c>
    </row>
  </sheetData>
  <mergeCells count="37">
    <mergeCell ref="I1:K1"/>
    <mergeCell ref="B2:G2"/>
    <mergeCell ref="B3:G3"/>
    <mergeCell ref="C18:G18"/>
    <mergeCell ref="B4:G4"/>
    <mergeCell ref="C5:G5"/>
    <mergeCell ref="C6:G6"/>
    <mergeCell ref="C7:G7"/>
    <mergeCell ref="C8:G8"/>
    <mergeCell ref="C9:G9"/>
    <mergeCell ref="C12:G12"/>
    <mergeCell ref="C11:G11"/>
    <mergeCell ref="C17:G17"/>
    <mergeCell ref="C14:G14"/>
    <mergeCell ref="C15:G15"/>
    <mergeCell ref="C23:G23"/>
    <mergeCell ref="C24:G24"/>
    <mergeCell ref="C26:G26"/>
    <mergeCell ref="C25:G25"/>
    <mergeCell ref="B1:G1"/>
    <mergeCell ref="C10:G10"/>
    <mergeCell ref="C19:G19"/>
    <mergeCell ref="C22:G22"/>
    <mergeCell ref="C21:G21"/>
    <mergeCell ref="C13:G13"/>
    <mergeCell ref="C16:G16"/>
    <mergeCell ref="C20:G20"/>
    <mergeCell ref="C35:G35"/>
    <mergeCell ref="C36:G36"/>
    <mergeCell ref="C28:G28"/>
    <mergeCell ref="C27:G27"/>
    <mergeCell ref="C30:G30"/>
    <mergeCell ref="C29:G29"/>
    <mergeCell ref="C31:G31"/>
    <mergeCell ref="C32:G32"/>
    <mergeCell ref="C33:G33"/>
    <mergeCell ref="C34:G34"/>
  </mergeCells>
  <phoneticPr fontId="0" type="noConversion"/>
  <pageMargins left="0.75" right="0.75" top="1" bottom="1" header="0.5" footer="0.5"/>
  <pageSetup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7"/>
  <sheetViews>
    <sheetView zoomScaleNormal="100" workbookViewId="0">
      <selection activeCell="H38" sqref="H38"/>
    </sheetView>
  </sheetViews>
  <sheetFormatPr defaultRowHeight="12.75" x14ac:dyDescent="0.2"/>
  <cols>
    <col min="1" max="2" width="9.140625" style="1"/>
    <col min="8" max="8" width="18.7109375" customWidth="1"/>
    <col min="9" max="9" width="18.7109375" style="1" customWidth="1"/>
    <col min="10" max="10" width="14" style="10" customWidth="1"/>
    <col min="11" max="11" width="14" style="2" customWidth="1"/>
  </cols>
  <sheetData>
    <row r="1" spans="1:14" x14ac:dyDescent="0.2">
      <c r="A1" s="38" t="s">
        <v>7</v>
      </c>
      <c r="B1" s="114" t="s">
        <v>86</v>
      </c>
      <c r="C1" s="114"/>
      <c r="D1" s="114"/>
      <c r="E1" s="114"/>
      <c r="F1" s="114"/>
      <c r="G1" s="114"/>
      <c r="H1" s="24" t="s">
        <v>34</v>
      </c>
      <c r="I1" s="120" t="s">
        <v>120</v>
      </c>
      <c r="J1" s="114"/>
      <c r="K1" s="121"/>
    </row>
    <row r="2" spans="1:14" x14ac:dyDescent="0.2">
      <c r="A2" s="39" t="s">
        <v>8</v>
      </c>
      <c r="B2" s="122"/>
      <c r="C2" s="122"/>
      <c r="D2" s="122"/>
      <c r="E2" s="122"/>
      <c r="F2" s="122"/>
      <c r="G2" s="122"/>
      <c r="H2" s="25" t="s">
        <v>10</v>
      </c>
      <c r="I2" s="18">
        <v>1</v>
      </c>
      <c r="J2" s="15"/>
      <c r="K2" s="16"/>
    </row>
    <row r="3" spans="1:14" x14ac:dyDescent="0.2">
      <c r="A3" s="39" t="s">
        <v>9</v>
      </c>
      <c r="B3" s="122"/>
      <c r="C3" s="122"/>
      <c r="D3" s="122"/>
      <c r="E3" s="122"/>
      <c r="F3" s="122"/>
      <c r="G3" s="122"/>
      <c r="H3" s="25" t="s">
        <v>11</v>
      </c>
      <c r="I3" s="23">
        <v>43655</v>
      </c>
      <c r="J3" s="15"/>
      <c r="K3" s="16"/>
    </row>
    <row r="4" spans="1:14" ht="13.5" thickBot="1" x14ac:dyDescent="0.25">
      <c r="A4" s="40" t="s">
        <v>12</v>
      </c>
      <c r="B4" s="123" t="s">
        <v>129</v>
      </c>
      <c r="C4" s="124"/>
      <c r="D4" s="124"/>
      <c r="E4" s="124"/>
      <c r="F4" s="124"/>
      <c r="G4" s="124"/>
      <c r="H4" s="26" t="s">
        <v>49</v>
      </c>
      <c r="I4" s="14"/>
      <c r="J4" s="15"/>
      <c r="K4" s="16"/>
    </row>
    <row r="5" spans="1:14" ht="6.75" customHeight="1" thickBot="1" x14ac:dyDescent="0.25">
      <c r="A5" s="21"/>
      <c r="B5" s="22"/>
      <c r="C5" s="125"/>
      <c r="D5" s="125"/>
      <c r="E5" s="125"/>
      <c r="F5" s="125"/>
      <c r="G5" s="125"/>
      <c r="H5" s="27"/>
      <c r="I5" s="22"/>
      <c r="J5" s="28"/>
      <c r="K5" s="29"/>
      <c r="L5" s="36"/>
      <c r="M5" s="27"/>
      <c r="N5" s="37"/>
    </row>
    <row r="6" spans="1:14" x14ac:dyDescent="0.2">
      <c r="A6" s="11" t="s">
        <v>0</v>
      </c>
      <c r="B6" s="12" t="s">
        <v>1</v>
      </c>
      <c r="C6" s="126" t="s">
        <v>6</v>
      </c>
      <c r="D6" s="126"/>
      <c r="E6" s="126"/>
      <c r="F6" s="126"/>
      <c r="G6" s="126"/>
      <c r="H6" s="12" t="s">
        <v>4</v>
      </c>
      <c r="I6" s="12" t="s">
        <v>5</v>
      </c>
      <c r="J6" s="13" t="s">
        <v>2</v>
      </c>
      <c r="K6" s="5" t="s">
        <v>3</v>
      </c>
      <c r="L6" s="11" t="s">
        <v>13</v>
      </c>
      <c r="M6" s="12" t="s">
        <v>14</v>
      </c>
      <c r="N6" s="33" t="s">
        <v>15</v>
      </c>
    </row>
    <row r="7" spans="1:14" x14ac:dyDescent="0.2">
      <c r="A7" s="6">
        <v>1</v>
      </c>
      <c r="B7" s="3"/>
      <c r="C7" s="134"/>
      <c r="D7" s="135"/>
      <c r="E7" s="135"/>
      <c r="F7" s="135"/>
      <c r="G7" s="136"/>
      <c r="H7" s="52"/>
      <c r="I7" s="43"/>
      <c r="J7" s="46"/>
      <c r="K7" s="47">
        <f>B7*J7</f>
        <v>0</v>
      </c>
      <c r="L7" s="30"/>
      <c r="M7" s="17" t="s">
        <v>16</v>
      </c>
      <c r="N7" s="34" t="s">
        <v>16</v>
      </c>
    </row>
    <row r="8" spans="1:14" x14ac:dyDescent="0.2">
      <c r="A8" s="6">
        <v>2</v>
      </c>
      <c r="B8" s="3"/>
      <c r="C8" s="110"/>
      <c r="D8" s="110"/>
      <c r="E8" s="110"/>
      <c r="F8" s="110"/>
      <c r="G8" s="110"/>
      <c r="H8" s="4"/>
      <c r="I8" s="3"/>
      <c r="J8" s="46"/>
      <c r="K8" s="47">
        <f t="shared" ref="K8:K18" si="0">PRODUCT(B8,J8)</f>
        <v>0</v>
      </c>
      <c r="L8" s="30"/>
      <c r="M8" s="17"/>
      <c r="N8" s="34"/>
    </row>
    <row r="9" spans="1:14" x14ac:dyDescent="0.2">
      <c r="A9" s="6">
        <v>3</v>
      </c>
      <c r="B9" s="3">
        <v>4</v>
      </c>
      <c r="C9" s="110" t="s">
        <v>40</v>
      </c>
      <c r="D9" s="110"/>
      <c r="E9" s="110"/>
      <c r="F9" s="110"/>
      <c r="G9" s="110"/>
      <c r="H9" s="4" t="s">
        <v>41</v>
      </c>
      <c r="I9" s="3" t="s">
        <v>42</v>
      </c>
      <c r="J9" s="46">
        <v>11.25</v>
      </c>
      <c r="K9" s="47">
        <f>B9*J9</f>
        <v>45</v>
      </c>
      <c r="L9" s="30"/>
      <c r="M9" s="17"/>
      <c r="N9" s="34"/>
    </row>
    <row r="10" spans="1:14" x14ac:dyDescent="0.2">
      <c r="A10" s="6">
        <v>4</v>
      </c>
      <c r="B10" s="3"/>
      <c r="C10" s="110"/>
      <c r="D10" s="110"/>
      <c r="E10" s="110"/>
      <c r="F10" s="110"/>
      <c r="G10" s="110"/>
      <c r="H10" s="4"/>
      <c r="I10" s="3"/>
      <c r="J10" s="46"/>
      <c r="K10" s="47">
        <f t="shared" si="0"/>
        <v>0</v>
      </c>
      <c r="L10" s="30"/>
      <c r="M10" s="17"/>
      <c r="N10" s="34"/>
    </row>
    <row r="11" spans="1:14" x14ac:dyDescent="0.2">
      <c r="A11" s="6">
        <v>5</v>
      </c>
      <c r="B11" s="3">
        <v>1</v>
      </c>
      <c r="C11" s="107" t="s">
        <v>79</v>
      </c>
      <c r="D11" s="108"/>
      <c r="E11" s="108"/>
      <c r="F11" s="108"/>
      <c r="G11" s="109"/>
      <c r="H11" s="4" t="s">
        <v>41</v>
      </c>
      <c r="I11" s="3" t="s">
        <v>87</v>
      </c>
      <c r="J11" s="46">
        <v>14</v>
      </c>
      <c r="K11" s="47">
        <f>B11*J11</f>
        <v>14</v>
      </c>
      <c r="L11" s="30"/>
      <c r="M11" s="17"/>
      <c r="N11" s="34"/>
    </row>
    <row r="12" spans="1:14" x14ac:dyDescent="0.2">
      <c r="A12" s="6">
        <v>6</v>
      </c>
      <c r="B12" s="3"/>
      <c r="C12" s="107"/>
      <c r="D12" s="108"/>
      <c r="E12" s="108"/>
      <c r="F12" s="108"/>
      <c r="G12" s="109"/>
      <c r="H12" s="4"/>
      <c r="I12" s="3"/>
      <c r="J12" s="46"/>
      <c r="K12" s="47">
        <f t="shared" si="0"/>
        <v>0</v>
      </c>
      <c r="L12" s="30"/>
      <c r="M12" s="17"/>
      <c r="N12" s="34"/>
    </row>
    <row r="13" spans="1:14" x14ac:dyDescent="0.2">
      <c r="A13" s="6">
        <v>7</v>
      </c>
      <c r="B13" s="3"/>
      <c r="C13" s="119"/>
      <c r="D13" s="108"/>
      <c r="E13" s="108"/>
      <c r="F13" s="108"/>
      <c r="G13" s="109"/>
      <c r="H13" s="52"/>
      <c r="I13" s="58"/>
      <c r="J13" s="46"/>
      <c r="K13" s="47">
        <f>B13*J13</f>
        <v>0</v>
      </c>
      <c r="L13" s="30"/>
      <c r="M13" s="17"/>
      <c r="N13" s="34"/>
    </row>
    <row r="14" spans="1:14" x14ac:dyDescent="0.2">
      <c r="A14" s="6">
        <v>8</v>
      </c>
      <c r="B14" s="3"/>
      <c r="C14" s="110"/>
      <c r="D14" s="110"/>
      <c r="E14" s="110"/>
      <c r="F14" s="110"/>
      <c r="G14" s="110"/>
      <c r="H14" s="4"/>
      <c r="I14" s="3"/>
      <c r="J14" s="46"/>
      <c r="K14" s="47">
        <f t="shared" si="0"/>
        <v>0</v>
      </c>
      <c r="L14" s="30"/>
      <c r="M14" s="17"/>
      <c r="N14" s="34"/>
    </row>
    <row r="15" spans="1:14" x14ac:dyDescent="0.2">
      <c r="A15" s="6">
        <v>9</v>
      </c>
      <c r="B15" s="3">
        <v>6</v>
      </c>
      <c r="C15" s="110" t="s">
        <v>43</v>
      </c>
      <c r="D15" s="110"/>
      <c r="E15" s="110"/>
      <c r="F15" s="110"/>
      <c r="G15" s="110"/>
      <c r="H15" s="4" t="s">
        <v>41</v>
      </c>
      <c r="I15" s="1" t="s">
        <v>88</v>
      </c>
      <c r="J15" s="46">
        <v>11.09</v>
      </c>
      <c r="K15" s="47">
        <f>B15*J15</f>
        <v>66.539999999999992</v>
      </c>
      <c r="L15" s="30"/>
      <c r="M15" s="17"/>
      <c r="N15" s="34"/>
    </row>
    <row r="16" spans="1:14" x14ac:dyDescent="0.2">
      <c r="A16" s="6">
        <v>10</v>
      </c>
      <c r="B16" s="3"/>
      <c r="C16" s="110"/>
      <c r="D16" s="110"/>
      <c r="E16" s="110"/>
      <c r="F16" s="110"/>
      <c r="G16" s="110"/>
      <c r="H16" s="4"/>
      <c r="I16" s="3"/>
      <c r="J16" s="46"/>
      <c r="K16" s="47">
        <f t="shared" si="0"/>
        <v>0</v>
      </c>
      <c r="L16" s="30"/>
      <c r="M16" s="17"/>
      <c r="N16" s="34"/>
    </row>
    <row r="17" spans="1:14" x14ac:dyDescent="0.2">
      <c r="A17" s="6">
        <v>11</v>
      </c>
      <c r="B17" s="3">
        <v>1</v>
      </c>
      <c r="C17" s="107" t="s">
        <v>44</v>
      </c>
      <c r="D17" s="108"/>
      <c r="E17" s="108"/>
      <c r="F17" s="108"/>
      <c r="G17" s="109"/>
      <c r="H17" s="4" t="s">
        <v>45</v>
      </c>
      <c r="I17" s="3" t="s">
        <v>46</v>
      </c>
      <c r="J17" s="46"/>
      <c r="K17" s="47">
        <v>0</v>
      </c>
      <c r="L17" s="30"/>
      <c r="M17" s="17"/>
      <c r="N17" s="34"/>
    </row>
    <row r="18" spans="1:14" x14ac:dyDescent="0.2">
      <c r="A18" s="6">
        <v>12</v>
      </c>
      <c r="B18" s="3"/>
      <c r="C18" s="110"/>
      <c r="D18" s="110"/>
      <c r="E18" s="110"/>
      <c r="F18" s="110"/>
      <c r="G18" s="110"/>
      <c r="H18" s="4"/>
      <c r="I18" s="3"/>
      <c r="J18" s="46"/>
      <c r="K18" s="47">
        <f t="shared" si="0"/>
        <v>0</v>
      </c>
      <c r="L18" s="30"/>
      <c r="M18" s="17"/>
      <c r="N18" s="34"/>
    </row>
    <row r="19" spans="1:14" x14ac:dyDescent="0.2">
      <c r="A19" s="6">
        <v>13</v>
      </c>
      <c r="B19" s="3">
        <v>1</v>
      </c>
      <c r="C19" s="115" t="s">
        <v>122</v>
      </c>
      <c r="D19" s="110"/>
      <c r="E19" s="110"/>
      <c r="F19" s="110"/>
      <c r="G19" s="110"/>
      <c r="H19" s="52" t="s">
        <v>45</v>
      </c>
      <c r="I19" s="43" t="s">
        <v>46</v>
      </c>
      <c r="J19" s="46"/>
      <c r="K19" s="47">
        <v>0</v>
      </c>
      <c r="L19" s="30"/>
      <c r="M19" s="17"/>
      <c r="N19" s="34"/>
    </row>
    <row r="20" spans="1:14" x14ac:dyDescent="0.2">
      <c r="A20" s="6">
        <v>14</v>
      </c>
      <c r="B20" s="3"/>
      <c r="C20" s="110"/>
      <c r="D20" s="110"/>
      <c r="E20" s="110"/>
      <c r="F20" s="110"/>
      <c r="G20" s="110"/>
      <c r="H20" s="4"/>
      <c r="I20" s="3"/>
      <c r="J20" s="46"/>
      <c r="K20" s="47">
        <f>PRODUCT(B20,J20)</f>
        <v>0</v>
      </c>
      <c r="L20" s="30"/>
      <c r="M20" s="17"/>
      <c r="N20" s="34"/>
    </row>
    <row r="21" spans="1:14" x14ac:dyDescent="0.2">
      <c r="A21" s="6">
        <v>15</v>
      </c>
      <c r="B21" s="3"/>
      <c r="C21" s="107"/>
      <c r="D21" s="108"/>
      <c r="E21" s="108"/>
      <c r="F21" s="108"/>
      <c r="G21" s="109"/>
      <c r="H21" s="4"/>
      <c r="I21" s="3"/>
      <c r="J21" s="46"/>
      <c r="K21" s="47">
        <f>PRODUCT(B21,J21)</f>
        <v>0</v>
      </c>
      <c r="L21" s="30"/>
      <c r="M21" s="17"/>
      <c r="N21" s="34"/>
    </row>
    <row r="22" spans="1:14" x14ac:dyDescent="0.2">
      <c r="A22" s="6">
        <v>16</v>
      </c>
      <c r="B22" s="3"/>
      <c r="C22" s="110"/>
      <c r="D22" s="110"/>
      <c r="E22" s="110"/>
      <c r="F22" s="110"/>
      <c r="G22" s="110"/>
      <c r="H22" s="4"/>
      <c r="I22" s="3"/>
      <c r="J22" s="46"/>
      <c r="K22" s="47">
        <f>PRODUCT(B22,J22)</f>
        <v>0</v>
      </c>
      <c r="L22" s="30"/>
      <c r="M22" s="17"/>
      <c r="N22" s="34"/>
    </row>
    <row r="23" spans="1:14" x14ac:dyDescent="0.2">
      <c r="A23" s="6">
        <v>17</v>
      </c>
      <c r="B23" s="3"/>
      <c r="C23" s="111"/>
      <c r="D23" s="112"/>
      <c r="E23" s="112"/>
      <c r="F23" s="112"/>
      <c r="G23" s="113"/>
      <c r="H23" s="4"/>
      <c r="I23" s="44"/>
      <c r="J23" s="46"/>
      <c r="K23" s="47">
        <v>0</v>
      </c>
      <c r="L23" s="30"/>
      <c r="M23" s="17"/>
      <c r="N23" s="34"/>
    </row>
    <row r="24" spans="1:14" x14ac:dyDescent="0.2">
      <c r="A24" s="6">
        <v>18</v>
      </c>
      <c r="B24" s="3"/>
      <c r="C24" s="107"/>
      <c r="D24" s="108"/>
      <c r="E24" s="108"/>
      <c r="F24" s="108"/>
      <c r="G24" s="109"/>
      <c r="H24" s="4"/>
      <c r="I24" s="3"/>
      <c r="J24" s="46"/>
      <c r="K24" s="47">
        <f>PRODUCT(B24,J24)</f>
        <v>0</v>
      </c>
      <c r="L24" s="30"/>
      <c r="M24" s="17"/>
      <c r="N24" s="34"/>
    </row>
    <row r="25" spans="1:14" x14ac:dyDescent="0.2">
      <c r="A25" s="6">
        <v>19</v>
      </c>
      <c r="B25" s="3"/>
      <c r="C25" s="107"/>
      <c r="D25" s="108"/>
      <c r="E25" s="108"/>
      <c r="F25" s="108"/>
      <c r="G25" s="109"/>
      <c r="H25" s="4"/>
      <c r="I25" s="3"/>
      <c r="J25" s="46"/>
      <c r="K25" s="47">
        <f>PRODUCT(B25,J25)</f>
        <v>0</v>
      </c>
      <c r="L25" s="30"/>
      <c r="M25" s="17"/>
      <c r="N25" s="34"/>
    </row>
    <row r="26" spans="1:14" x14ac:dyDescent="0.2">
      <c r="A26" s="6">
        <v>20</v>
      </c>
      <c r="B26" s="3"/>
      <c r="C26" s="107"/>
      <c r="D26" s="108"/>
      <c r="E26" s="108"/>
      <c r="F26" s="108"/>
      <c r="G26" s="109"/>
      <c r="H26" s="4"/>
      <c r="I26" s="3"/>
      <c r="J26" s="46"/>
      <c r="K26" s="47">
        <f>PRODUCT(B26,J26)</f>
        <v>0</v>
      </c>
      <c r="L26" s="30"/>
      <c r="M26" s="17"/>
      <c r="N26" s="34"/>
    </row>
    <row r="27" spans="1:14" x14ac:dyDescent="0.2">
      <c r="A27" s="6">
        <v>21</v>
      </c>
      <c r="B27" s="3"/>
      <c r="C27" s="107"/>
      <c r="D27" s="108"/>
      <c r="E27" s="108"/>
      <c r="F27" s="108"/>
      <c r="G27" s="109"/>
      <c r="H27" s="4"/>
      <c r="I27" s="3"/>
      <c r="J27" s="46"/>
      <c r="K27" s="47">
        <v>0</v>
      </c>
      <c r="L27" s="30"/>
      <c r="M27" s="17"/>
      <c r="N27" s="34"/>
    </row>
    <row r="28" spans="1:14" x14ac:dyDescent="0.2">
      <c r="A28" s="6">
        <v>22</v>
      </c>
      <c r="B28" s="3"/>
      <c r="C28" s="107"/>
      <c r="D28" s="108"/>
      <c r="E28" s="108"/>
      <c r="F28" s="108"/>
      <c r="G28" s="109"/>
      <c r="H28" s="4"/>
      <c r="I28" s="45"/>
      <c r="J28" s="46"/>
      <c r="K28" s="47">
        <v>0</v>
      </c>
      <c r="L28" s="30"/>
      <c r="M28" s="17"/>
      <c r="N28" s="34"/>
    </row>
    <row r="29" spans="1:14" x14ac:dyDescent="0.2">
      <c r="A29" s="6">
        <v>23</v>
      </c>
      <c r="B29" s="3"/>
      <c r="C29" s="110"/>
      <c r="D29" s="110"/>
      <c r="E29" s="110"/>
      <c r="F29" s="110"/>
      <c r="G29" s="110"/>
      <c r="H29" s="4"/>
      <c r="I29" s="3"/>
      <c r="J29" s="46"/>
      <c r="K29" s="47">
        <f t="shared" ref="K29:K36" si="1">PRODUCT(B29,J29)</f>
        <v>0</v>
      </c>
      <c r="L29" s="30"/>
      <c r="M29" s="17"/>
      <c r="N29" s="34"/>
    </row>
    <row r="30" spans="1:14" x14ac:dyDescent="0.2">
      <c r="A30" s="6">
        <v>24</v>
      </c>
      <c r="B30" s="3"/>
      <c r="C30" s="107"/>
      <c r="D30" s="108"/>
      <c r="E30" s="108"/>
      <c r="F30" s="108"/>
      <c r="G30" s="109"/>
      <c r="H30" s="4"/>
      <c r="I30" s="3"/>
      <c r="J30" s="46"/>
      <c r="K30" s="47">
        <f t="shared" si="1"/>
        <v>0</v>
      </c>
      <c r="L30" s="30"/>
      <c r="M30" s="17"/>
      <c r="N30" s="34"/>
    </row>
    <row r="31" spans="1:14" x14ac:dyDescent="0.2">
      <c r="A31" s="6">
        <v>25</v>
      </c>
      <c r="B31" s="3"/>
      <c r="C31" s="110"/>
      <c r="D31" s="110"/>
      <c r="E31" s="110"/>
      <c r="F31" s="110"/>
      <c r="G31" s="110"/>
      <c r="H31" s="4"/>
      <c r="I31" s="3"/>
      <c r="J31" s="48"/>
      <c r="K31" s="47">
        <v>0</v>
      </c>
      <c r="L31" s="30"/>
      <c r="M31" s="17"/>
      <c r="N31" s="34"/>
    </row>
    <row r="32" spans="1:14" x14ac:dyDescent="0.2">
      <c r="A32" s="6"/>
      <c r="B32" s="3"/>
      <c r="C32" s="110"/>
      <c r="D32" s="110"/>
      <c r="E32" s="110"/>
      <c r="F32" s="110"/>
      <c r="G32" s="110"/>
      <c r="H32" s="4"/>
      <c r="I32" s="3"/>
      <c r="J32" s="46"/>
      <c r="K32" s="47">
        <f t="shared" si="1"/>
        <v>0</v>
      </c>
      <c r="L32" s="30"/>
      <c r="M32" s="17"/>
      <c r="N32" s="34"/>
    </row>
    <row r="33" spans="1:14" x14ac:dyDescent="0.2">
      <c r="A33" s="6">
        <v>26</v>
      </c>
      <c r="B33" s="3"/>
      <c r="C33" s="110"/>
      <c r="D33" s="110"/>
      <c r="E33" s="110"/>
      <c r="F33" s="110"/>
      <c r="G33" s="110"/>
      <c r="H33" s="4"/>
      <c r="I33" s="3"/>
      <c r="J33" s="46"/>
      <c r="K33" s="47">
        <f t="shared" si="1"/>
        <v>0</v>
      </c>
      <c r="L33" s="30"/>
      <c r="M33" s="17"/>
      <c r="N33" s="34"/>
    </row>
    <row r="34" spans="1:14" x14ac:dyDescent="0.2">
      <c r="A34" s="6">
        <v>27</v>
      </c>
      <c r="B34" s="3"/>
      <c r="C34" s="110"/>
      <c r="D34" s="110"/>
      <c r="E34" s="110"/>
      <c r="F34" s="110"/>
      <c r="G34" s="110"/>
      <c r="H34" s="4"/>
      <c r="I34" s="3"/>
      <c r="J34" s="46"/>
      <c r="K34" s="47">
        <f t="shared" si="1"/>
        <v>0</v>
      </c>
      <c r="L34" s="30"/>
      <c r="M34" s="17"/>
      <c r="N34" s="34"/>
    </row>
    <row r="35" spans="1:14" x14ac:dyDescent="0.2">
      <c r="A35" s="6">
        <v>28</v>
      </c>
      <c r="B35" s="3"/>
      <c r="C35" s="103"/>
      <c r="D35" s="104"/>
      <c r="E35" s="104"/>
      <c r="F35" s="104"/>
      <c r="G35" s="105"/>
      <c r="H35" s="4"/>
      <c r="I35" s="3"/>
      <c r="J35" s="46"/>
      <c r="K35" s="47">
        <f t="shared" si="1"/>
        <v>0</v>
      </c>
      <c r="L35" s="30"/>
      <c r="M35" s="17"/>
      <c r="N35" s="34"/>
    </row>
    <row r="36" spans="1:14" ht="13.5" thickBot="1" x14ac:dyDescent="0.25">
      <c r="A36" s="7"/>
      <c r="B36" s="8"/>
      <c r="C36" s="106"/>
      <c r="D36" s="106"/>
      <c r="E36" s="106"/>
      <c r="F36" s="106"/>
      <c r="G36" s="106"/>
      <c r="H36" s="9"/>
      <c r="I36" s="8"/>
      <c r="J36" s="49"/>
      <c r="K36" s="47">
        <f t="shared" si="1"/>
        <v>0</v>
      </c>
      <c r="L36" s="31"/>
      <c r="M36" s="32"/>
      <c r="N36" s="35"/>
    </row>
    <row r="37" spans="1:14" ht="13.5" thickBot="1" x14ac:dyDescent="0.25">
      <c r="K37" s="50">
        <f>SUM(K7:K36)</f>
        <v>125.53999999999999</v>
      </c>
    </row>
  </sheetData>
  <mergeCells count="37">
    <mergeCell ref="C23:G23"/>
    <mergeCell ref="C24:G24"/>
    <mergeCell ref="C26:G26"/>
    <mergeCell ref="C25:G25"/>
    <mergeCell ref="C35:G35"/>
    <mergeCell ref="C36:G36"/>
    <mergeCell ref="C28:G28"/>
    <mergeCell ref="C27:G27"/>
    <mergeCell ref="C30:G30"/>
    <mergeCell ref="C29:G29"/>
    <mergeCell ref="C31:G31"/>
    <mergeCell ref="C32:G32"/>
    <mergeCell ref="C33:G33"/>
    <mergeCell ref="C34:G34"/>
    <mergeCell ref="C20:G20"/>
    <mergeCell ref="C10:G10"/>
    <mergeCell ref="C19:G19"/>
    <mergeCell ref="C22:G22"/>
    <mergeCell ref="C21:G21"/>
    <mergeCell ref="C13:G13"/>
    <mergeCell ref="C17:G17"/>
    <mergeCell ref="C14:G14"/>
    <mergeCell ref="C18:G18"/>
    <mergeCell ref="C16:G16"/>
    <mergeCell ref="C15:G15"/>
    <mergeCell ref="C12:G12"/>
    <mergeCell ref="C11:G11"/>
    <mergeCell ref="C9:G9"/>
    <mergeCell ref="B1:G1"/>
    <mergeCell ref="I1:K1"/>
    <mergeCell ref="B2:G2"/>
    <mergeCell ref="B3:G3"/>
    <mergeCell ref="B4:G4"/>
    <mergeCell ref="C5:G5"/>
    <mergeCell ref="C6:G6"/>
    <mergeCell ref="C7:G7"/>
    <mergeCell ref="C8:G8"/>
  </mergeCells>
  <phoneticPr fontId="0" type="noConversion"/>
  <pageMargins left="0.75" right="0.75" top="1" bottom="1" header="0.5" footer="0.5"/>
  <pageSetup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6"/>
  <sheetViews>
    <sheetView zoomScaleNormal="100" workbookViewId="0">
      <selection activeCell="I3" sqref="I3"/>
    </sheetView>
  </sheetViews>
  <sheetFormatPr defaultRowHeight="12.75" x14ac:dyDescent="0.2"/>
  <cols>
    <col min="1" max="2" width="9.140625" style="1"/>
    <col min="8" max="8" width="18.7109375" customWidth="1"/>
    <col min="9" max="9" width="18.7109375" style="1" customWidth="1"/>
    <col min="10" max="10" width="14" style="10" customWidth="1"/>
    <col min="11" max="11" width="14" style="2" customWidth="1"/>
  </cols>
  <sheetData>
    <row r="1" spans="1:14" x14ac:dyDescent="0.2">
      <c r="A1" s="38" t="s">
        <v>7</v>
      </c>
      <c r="B1" s="114" t="s">
        <v>86</v>
      </c>
      <c r="C1" s="114"/>
      <c r="D1" s="114"/>
      <c r="E1" s="114"/>
      <c r="F1" s="114"/>
      <c r="G1" s="114"/>
      <c r="H1" s="24" t="s">
        <v>34</v>
      </c>
      <c r="I1" s="120" t="s">
        <v>120</v>
      </c>
      <c r="J1" s="114"/>
      <c r="K1" s="121"/>
    </row>
    <row r="2" spans="1:14" x14ac:dyDescent="0.2">
      <c r="A2" s="39" t="s">
        <v>8</v>
      </c>
      <c r="B2" s="122"/>
      <c r="C2" s="122"/>
      <c r="D2" s="122"/>
      <c r="E2" s="122"/>
      <c r="F2" s="122"/>
      <c r="G2" s="122"/>
      <c r="H2" s="25" t="s">
        <v>10</v>
      </c>
      <c r="I2" s="18">
        <v>1</v>
      </c>
      <c r="J2" s="15"/>
      <c r="K2" s="16"/>
    </row>
    <row r="3" spans="1:14" x14ac:dyDescent="0.2">
      <c r="A3" s="39" t="s">
        <v>9</v>
      </c>
      <c r="B3" s="122"/>
      <c r="C3" s="122"/>
      <c r="D3" s="122"/>
      <c r="E3" s="122"/>
      <c r="F3" s="122"/>
      <c r="G3" s="122"/>
      <c r="H3" s="25" t="s">
        <v>11</v>
      </c>
      <c r="I3" s="23">
        <v>43655</v>
      </c>
      <c r="J3" s="15"/>
      <c r="K3" s="16"/>
    </row>
    <row r="4" spans="1:14" ht="13.5" thickBot="1" x14ac:dyDescent="0.25">
      <c r="A4" s="40" t="s">
        <v>12</v>
      </c>
      <c r="B4" s="123" t="s">
        <v>129</v>
      </c>
      <c r="C4" s="124"/>
      <c r="D4" s="124"/>
      <c r="E4" s="124"/>
      <c r="F4" s="124"/>
      <c r="G4" s="124"/>
      <c r="H4" s="26" t="s">
        <v>49</v>
      </c>
      <c r="I4" s="14"/>
      <c r="J4" s="15"/>
      <c r="K4" s="16"/>
    </row>
    <row r="5" spans="1:14" ht="6.75" customHeight="1" thickBot="1" x14ac:dyDescent="0.25">
      <c r="A5" s="21"/>
      <c r="B5" s="22"/>
      <c r="C5" s="125"/>
      <c r="D5" s="125"/>
      <c r="E5" s="125"/>
      <c r="F5" s="125"/>
      <c r="G5" s="125"/>
      <c r="H5" s="27"/>
      <c r="I5" s="22"/>
      <c r="J5" s="28"/>
      <c r="K5" s="29"/>
      <c r="L5" s="36"/>
      <c r="M5" s="27"/>
      <c r="N5" s="37"/>
    </row>
    <row r="6" spans="1:14" x14ac:dyDescent="0.2">
      <c r="A6" s="11" t="s">
        <v>0</v>
      </c>
      <c r="B6" s="12" t="s">
        <v>1</v>
      </c>
      <c r="C6" s="126" t="s">
        <v>6</v>
      </c>
      <c r="D6" s="126"/>
      <c r="E6" s="126"/>
      <c r="F6" s="126"/>
      <c r="G6" s="126"/>
      <c r="H6" s="12" t="s">
        <v>4</v>
      </c>
      <c r="I6" s="12" t="s">
        <v>5</v>
      </c>
      <c r="J6" s="13" t="s">
        <v>2</v>
      </c>
      <c r="K6" s="5" t="s">
        <v>3</v>
      </c>
      <c r="L6" s="11" t="s">
        <v>13</v>
      </c>
      <c r="M6" s="12" t="s">
        <v>14</v>
      </c>
      <c r="N6" s="33" t="s">
        <v>15</v>
      </c>
    </row>
    <row r="7" spans="1:14" x14ac:dyDescent="0.2">
      <c r="A7" s="6">
        <v>1</v>
      </c>
      <c r="B7" s="55">
        <v>1</v>
      </c>
      <c r="C7" s="134" t="s">
        <v>85</v>
      </c>
      <c r="D7" s="135"/>
      <c r="E7" s="135"/>
      <c r="F7" s="135"/>
      <c r="G7" s="136"/>
      <c r="H7" s="56" t="s">
        <v>83</v>
      </c>
      <c r="I7" s="56" t="s">
        <v>84</v>
      </c>
      <c r="J7" s="46">
        <v>906.5</v>
      </c>
      <c r="K7" s="47">
        <f t="shared" ref="K7:K35" si="0">PRODUCT(B7,J7)</f>
        <v>906.5</v>
      </c>
      <c r="L7" s="30"/>
      <c r="M7" s="17" t="s">
        <v>16</v>
      </c>
      <c r="N7" s="34" t="s">
        <v>16</v>
      </c>
    </row>
    <row r="8" spans="1:14" x14ac:dyDescent="0.2">
      <c r="A8" s="6">
        <v>2</v>
      </c>
      <c r="B8" s="55">
        <v>2</v>
      </c>
      <c r="C8" s="107" t="s">
        <v>66</v>
      </c>
      <c r="D8" s="108"/>
      <c r="E8" s="108"/>
      <c r="F8" s="108"/>
      <c r="G8" s="109"/>
      <c r="H8" s="57" t="s">
        <v>56</v>
      </c>
      <c r="I8" s="57" t="s">
        <v>58</v>
      </c>
      <c r="J8" s="46">
        <v>0</v>
      </c>
      <c r="K8" s="47">
        <f t="shared" si="0"/>
        <v>0</v>
      </c>
      <c r="L8" s="30"/>
      <c r="M8" s="17"/>
      <c r="N8" s="34"/>
    </row>
    <row r="9" spans="1:14" x14ac:dyDescent="0.2">
      <c r="A9" s="6">
        <v>3</v>
      </c>
      <c r="B9" s="55">
        <v>1</v>
      </c>
      <c r="C9" s="107" t="s">
        <v>66</v>
      </c>
      <c r="D9" s="108"/>
      <c r="E9" s="108"/>
      <c r="F9" s="108"/>
      <c r="G9" s="109"/>
      <c r="H9" s="57" t="s">
        <v>57</v>
      </c>
      <c r="I9" s="57" t="s">
        <v>59</v>
      </c>
      <c r="J9" s="46">
        <v>0</v>
      </c>
      <c r="K9" s="47">
        <f t="shared" si="0"/>
        <v>0</v>
      </c>
      <c r="L9" s="30"/>
      <c r="M9" s="17"/>
      <c r="N9" s="34"/>
    </row>
    <row r="10" spans="1:14" x14ac:dyDescent="0.2">
      <c r="A10" s="6">
        <v>4</v>
      </c>
      <c r="B10" s="55">
        <v>2</v>
      </c>
      <c r="C10" s="107" t="s">
        <v>66</v>
      </c>
      <c r="D10" s="108"/>
      <c r="E10" s="108"/>
      <c r="F10" s="108"/>
      <c r="G10" s="109"/>
      <c r="H10" s="57" t="s">
        <v>57</v>
      </c>
      <c r="I10" s="57" t="s">
        <v>60</v>
      </c>
      <c r="J10" s="46">
        <v>0</v>
      </c>
      <c r="K10" s="47">
        <f t="shared" si="0"/>
        <v>0</v>
      </c>
      <c r="L10" s="30"/>
      <c r="M10" s="17"/>
      <c r="N10" s="34"/>
    </row>
    <row r="11" spans="1:14" x14ac:dyDescent="0.2">
      <c r="A11" s="6">
        <v>5</v>
      </c>
      <c r="B11" s="55">
        <v>2</v>
      </c>
      <c r="C11" s="107" t="s">
        <v>66</v>
      </c>
      <c r="D11" s="108"/>
      <c r="E11" s="108"/>
      <c r="F11" s="108"/>
      <c r="G11" s="109"/>
      <c r="H11" s="57" t="s">
        <v>57</v>
      </c>
      <c r="I11" s="57" t="s">
        <v>61</v>
      </c>
      <c r="J11" s="46">
        <v>0</v>
      </c>
      <c r="K11" s="47">
        <f t="shared" si="0"/>
        <v>0</v>
      </c>
      <c r="L11" s="30"/>
      <c r="M11" s="17"/>
      <c r="N11" s="34"/>
    </row>
    <row r="12" spans="1:14" x14ac:dyDescent="0.2">
      <c r="A12" s="6">
        <v>6</v>
      </c>
      <c r="B12" s="55">
        <v>1</v>
      </c>
      <c r="C12" s="107" t="s">
        <v>66</v>
      </c>
      <c r="D12" s="108"/>
      <c r="E12" s="108"/>
      <c r="F12" s="108"/>
      <c r="G12" s="109"/>
      <c r="H12" s="57" t="s">
        <v>57</v>
      </c>
      <c r="I12" s="57" t="s">
        <v>62</v>
      </c>
      <c r="J12" s="46">
        <v>0</v>
      </c>
      <c r="K12" s="47">
        <f t="shared" si="0"/>
        <v>0</v>
      </c>
      <c r="L12" s="30"/>
      <c r="M12" s="17"/>
      <c r="N12" s="34"/>
    </row>
    <row r="13" spans="1:14" x14ac:dyDescent="0.2">
      <c r="A13" s="6">
        <v>7</v>
      </c>
      <c r="B13" s="55">
        <v>2</v>
      </c>
      <c r="C13" s="107" t="s">
        <v>66</v>
      </c>
      <c r="D13" s="108"/>
      <c r="E13" s="108"/>
      <c r="F13" s="108"/>
      <c r="G13" s="109"/>
      <c r="H13" s="57" t="s">
        <v>57</v>
      </c>
      <c r="I13" s="57" t="s">
        <v>63</v>
      </c>
      <c r="J13" s="46">
        <v>0</v>
      </c>
      <c r="K13" s="47">
        <f t="shared" si="0"/>
        <v>0</v>
      </c>
      <c r="L13" s="30"/>
      <c r="M13" s="17"/>
      <c r="N13" s="34"/>
    </row>
    <row r="14" spans="1:14" x14ac:dyDescent="0.2">
      <c r="A14" s="6">
        <v>8</v>
      </c>
      <c r="B14" s="55">
        <v>2</v>
      </c>
      <c r="C14" s="107" t="s">
        <v>66</v>
      </c>
      <c r="D14" s="108"/>
      <c r="E14" s="108"/>
      <c r="F14" s="108"/>
      <c r="G14" s="109"/>
      <c r="H14" s="57" t="s">
        <v>57</v>
      </c>
      <c r="I14" s="57" t="s">
        <v>64</v>
      </c>
      <c r="J14" s="46">
        <v>0</v>
      </c>
      <c r="K14" s="47">
        <f t="shared" si="0"/>
        <v>0</v>
      </c>
      <c r="L14" s="30"/>
      <c r="M14" s="17"/>
      <c r="N14" s="34"/>
    </row>
    <row r="15" spans="1:14" x14ac:dyDescent="0.2">
      <c r="A15" s="6">
        <v>9</v>
      </c>
      <c r="B15" s="55">
        <v>1</v>
      </c>
      <c r="C15" s="107" t="s">
        <v>66</v>
      </c>
      <c r="D15" s="108"/>
      <c r="E15" s="108"/>
      <c r="F15" s="108"/>
      <c r="G15" s="109"/>
      <c r="H15" s="57" t="s">
        <v>57</v>
      </c>
      <c r="I15" s="57" t="s">
        <v>65</v>
      </c>
      <c r="J15" s="46">
        <v>0</v>
      </c>
      <c r="K15" s="47">
        <f t="shared" si="0"/>
        <v>0</v>
      </c>
      <c r="L15" s="30"/>
      <c r="M15" s="17"/>
      <c r="N15" s="34"/>
    </row>
    <row r="16" spans="1:14" x14ac:dyDescent="0.2">
      <c r="A16" s="6">
        <v>10</v>
      </c>
      <c r="B16" s="53">
        <v>4</v>
      </c>
      <c r="C16" s="103" t="s">
        <v>68</v>
      </c>
      <c r="D16" s="104"/>
      <c r="E16" s="104"/>
      <c r="F16" s="104"/>
      <c r="G16" s="105"/>
      <c r="H16" s="4" t="s">
        <v>18</v>
      </c>
      <c r="I16" s="56" t="s">
        <v>73</v>
      </c>
      <c r="J16" s="46">
        <v>0</v>
      </c>
      <c r="K16" s="47">
        <f t="shared" si="0"/>
        <v>0</v>
      </c>
      <c r="L16" s="30"/>
      <c r="M16" s="17"/>
      <c r="N16" s="34"/>
    </row>
    <row r="17" spans="1:14" x14ac:dyDescent="0.2">
      <c r="A17" s="6">
        <v>11</v>
      </c>
      <c r="B17" s="54">
        <v>1</v>
      </c>
      <c r="C17" s="107" t="s">
        <v>69</v>
      </c>
      <c r="D17" s="108"/>
      <c r="E17" s="108"/>
      <c r="F17" s="108"/>
      <c r="G17" s="109"/>
      <c r="H17" s="4" t="s">
        <v>18</v>
      </c>
      <c r="I17" s="57" t="s">
        <v>74</v>
      </c>
      <c r="J17" s="46">
        <v>0</v>
      </c>
      <c r="K17" s="47">
        <f t="shared" si="0"/>
        <v>0</v>
      </c>
      <c r="L17" s="30"/>
      <c r="M17" s="17"/>
      <c r="N17" s="34"/>
    </row>
    <row r="18" spans="1:14" x14ac:dyDescent="0.2">
      <c r="A18" s="6">
        <v>12</v>
      </c>
      <c r="B18" s="54" t="s">
        <v>67</v>
      </c>
      <c r="C18" s="110" t="s">
        <v>70</v>
      </c>
      <c r="D18" s="110"/>
      <c r="E18" s="110"/>
      <c r="F18" s="110"/>
      <c r="G18" s="110"/>
      <c r="H18" s="4" t="s">
        <v>18</v>
      </c>
      <c r="I18" s="57" t="s">
        <v>75</v>
      </c>
      <c r="J18" s="46">
        <v>0</v>
      </c>
      <c r="K18" s="47">
        <f t="shared" si="0"/>
        <v>0</v>
      </c>
      <c r="L18" s="30"/>
      <c r="M18" s="17"/>
      <c r="N18" s="34"/>
    </row>
    <row r="19" spans="1:14" x14ac:dyDescent="0.2">
      <c r="A19" s="6">
        <v>13</v>
      </c>
      <c r="B19" s="54" t="s">
        <v>67</v>
      </c>
      <c r="C19" s="110" t="s">
        <v>71</v>
      </c>
      <c r="D19" s="110"/>
      <c r="E19" s="110"/>
      <c r="F19" s="110"/>
      <c r="G19" s="110"/>
      <c r="H19" s="4" t="s">
        <v>18</v>
      </c>
      <c r="I19" s="57" t="s">
        <v>76</v>
      </c>
      <c r="J19" s="46">
        <v>0</v>
      </c>
      <c r="K19" s="47">
        <f t="shared" si="0"/>
        <v>0</v>
      </c>
      <c r="L19" s="30"/>
      <c r="M19" s="17"/>
      <c r="N19" s="34"/>
    </row>
    <row r="20" spans="1:14" x14ac:dyDescent="0.2">
      <c r="A20" s="6">
        <v>14</v>
      </c>
      <c r="B20" s="54" t="s">
        <v>67</v>
      </c>
      <c r="C20" s="110" t="s">
        <v>72</v>
      </c>
      <c r="D20" s="110"/>
      <c r="E20" s="110"/>
      <c r="F20" s="110"/>
      <c r="G20" s="110"/>
      <c r="H20" s="4" t="s">
        <v>18</v>
      </c>
      <c r="I20" s="57" t="s">
        <v>55</v>
      </c>
      <c r="J20" s="46">
        <v>0</v>
      </c>
      <c r="K20" s="47">
        <f t="shared" si="0"/>
        <v>0</v>
      </c>
      <c r="L20" s="30"/>
      <c r="M20" s="17"/>
      <c r="N20" s="34"/>
    </row>
    <row r="21" spans="1:14" x14ac:dyDescent="0.2">
      <c r="A21" s="6">
        <v>15</v>
      </c>
      <c r="B21" s="3"/>
      <c r="C21" s="107"/>
      <c r="D21" s="108"/>
      <c r="E21" s="108"/>
      <c r="F21" s="108"/>
      <c r="G21" s="109"/>
      <c r="H21" s="4"/>
      <c r="I21" s="3"/>
      <c r="J21" s="46">
        <v>0</v>
      </c>
      <c r="K21" s="47">
        <f t="shared" si="0"/>
        <v>0</v>
      </c>
      <c r="L21" s="30"/>
      <c r="M21" s="17"/>
      <c r="N21" s="34"/>
    </row>
    <row r="22" spans="1:14" x14ac:dyDescent="0.2">
      <c r="A22" s="6">
        <v>16</v>
      </c>
      <c r="B22" s="3"/>
      <c r="C22" s="110"/>
      <c r="D22" s="110"/>
      <c r="E22" s="110"/>
      <c r="F22" s="110"/>
      <c r="G22" s="110"/>
      <c r="H22" s="4"/>
      <c r="I22" s="3"/>
      <c r="J22" s="46">
        <v>0</v>
      </c>
      <c r="K22" s="47">
        <f t="shared" si="0"/>
        <v>0</v>
      </c>
      <c r="L22" s="30"/>
      <c r="M22" s="17"/>
      <c r="N22" s="34"/>
    </row>
    <row r="23" spans="1:14" x14ac:dyDescent="0.2">
      <c r="A23" s="6">
        <v>17</v>
      </c>
      <c r="B23" s="3"/>
      <c r="C23" s="111"/>
      <c r="D23" s="112"/>
      <c r="E23" s="112"/>
      <c r="F23" s="112"/>
      <c r="G23" s="113"/>
      <c r="H23" s="4"/>
      <c r="I23" s="44"/>
      <c r="J23" s="46">
        <v>0</v>
      </c>
      <c r="K23" s="47">
        <f t="shared" si="0"/>
        <v>0</v>
      </c>
      <c r="L23" s="30"/>
      <c r="M23" s="17"/>
      <c r="N23" s="34"/>
    </row>
    <row r="24" spans="1:14" x14ac:dyDescent="0.2">
      <c r="A24" s="6">
        <v>18</v>
      </c>
      <c r="B24" s="3"/>
      <c r="C24" s="107"/>
      <c r="D24" s="108"/>
      <c r="E24" s="108"/>
      <c r="F24" s="108"/>
      <c r="G24" s="109"/>
      <c r="H24" s="4"/>
      <c r="I24" s="3"/>
      <c r="J24" s="46">
        <v>0</v>
      </c>
      <c r="K24" s="47">
        <f t="shared" si="0"/>
        <v>0</v>
      </c>
      <c r="L24" s="30"/>
      <c r="M24" s="17"/>
      <c r="N24" s="34"/>
    </row>
    <row r="25" spans="1:14" x14ac:dyDescent="0.2">
      <c r="A25" s="6">
        <v>19</v>
      </c>
      <c r="B25" s="3"/>
      <c r="C25" s="107"/>
      <c r="D25" s="108"/>
      <c r="E25" s="108"/>
      <c r="F25" s="108"/>
      <c r="G25" s="109"/>
      <c r="H25" s="4"/>
      <c r="I25" s="3"/>
      <c r="J25" s="46">
        <v>0</v>
      </c>
      <c r="K25" s="47">
        <f t="shared" si="0"/>
        <v>0</v>
      </c>
      <c r="L25" s="30"/>
      <c r="M25" s="17"/>
      <c r="N25" s="34"/>
    </row>
    <row r="26" spans="1:14" x14ac:dyDescent="0.2">
      <c r="A26" s="6">
        <v>20</v>
      </c>
      <c r="B26" s="3"/>
      <c r="C26" s="107"/>
      <c r="D26" s="108"/>
      <c r="E26" s="108"/>
      <c r="F26" s="108"/>
      <c r="G26" s="109"/>
      <c r="H26" s="4"/>
      <c r="I26" s="3"/>
      <c r="J26" s="46">
        <v>0</v>
      </c>
      <c r="K26" s="47">
        <f t="shared" si="0"/>
        <v>0</v>
      </c>
      <c r="L26" s="30"/>
      <c r="M26" s="17"/>
      <c r="N26" s="34"/>
    </row>
    <row r="27" spans="1:14" x14ac:dyDescent="0.2">
      <c r="A27" s="6">
        <v>21</v>
      </c>
      <c r="B27" s="3"/>
      <c r="C27" s="107"/>
      <c r="D27" s="108"/>
      <c r="E27" s="108"/>
      <c r="F27" s="108"/>
      <c r="G27" s="109"/>
      <c r="H27" s="4"/>
      <c r="I27" s="3"/>
      <c r="J27" s="46">
        <v>0</v>
      </c>
      <c r="K27" s="47">
        <f t="shared" si="0"/>
        <v>0</v>
      </c>
      <c r="L27" s="30"/>
      <c r="M27" s="17"/>
      <c r="N27" s="34"/>
    </row>
    <row r="28" spans="1:14" x14ac:dyDescent="0.2">
      <c r="A28" s="6">
        <v>22</v>
      </c>
      <c r="B28" s="3"/>
      <c r="C28" s="107"/>
      <c r="D28" s="108"/>
      <c r="E28" s="108"/>
      <c r="F28" s="108"/>
      <c r="G28" s="109"/>
      <c r="H28" s="4"/>
      <c r="I28" s="45"/>
      <c r="J28" s="46">
        <v>0</v>
      </c>
      <c r="K28" s="47">
        <f t="shared" si="0"/>
        <v>0</v>
      </c>
      <c r="L28" s="30"/>
      <c r="M28" s="17"/>
      <c r="N28" s="34"/>
    </row>
    <row r="29" spans="1:14" x14ac:dyDescent="0.2">
      <c r="A29" s="6">
        <v>23</v>
      </c>
      <c r="B29" s="3"/>
      <c r="C29" s="110"/>
      <c r="D29" s="110"/>
      <c r="E29" s="110"/>
      <c r="F29" s="110"/>
      <c r="G29" s="110"/>
      <c r="H29" s="4"/>
      <c r="I29" s="3"/>
      <c r="J29" s="46">
        <v>0</v>
      </c>
      <c r="K29" s="47">
        <f t="shared" si="0"/>
        <v>0</v>
      </c>
      <c r="L29" s="30"/>
      <c r="M29" s="17"/>
      <c r="N29" s="34"/>
    </row>
    <row r="30" spans="1:14" x14ac:dyDescent="0.2">
      <c r="A30" s="6">
        <v>24</v>
      </c>
      <c r="B30" s="3"/>
      <c r="C30" s="107"/>
      <c r="D30" s="108"/>
      <c r="E30" s="108"/>
      <c r="F30" s="108"/>
      <c r="G30" s="109"/>
      <c r="H30" s="4"/>
      <c r="I30" s="3"/>
      <c r="J30" s="46">
        <v>0</v>
      </c>
      <c r="K30" s="47">
        <f t="shared" si="0"/>
        <v>0</v>
      </c>
      <c r="L30" s="30"/>
      <c r="M30" s="17"/>
      <c r="N30" s="34"/>
    </row>
    <row r="31" spans="1:14" x14ac:dyDescent="0.2">
      <c r="A31" s="6">
        <v>25</v>
      </c>
      <c r="B31" s="3"/>
      <c r="C31" s="110"/>
      <c r="D31" s="110"/>
      <c r="E31" s="110"/>
      <c r="F31" s="110"/>
      <c r="G31" s="110"/>
      <c r="H31" s="4"/>
      <c r="I31" s="3"/>
      <c r="J31" s="48">
        <v>0</v>
      </c>
      <c r="K31" s="47">
        <f t="shared" si="0"/>
        <v>0</v>
      </c>
      <c r="L31" s="30"/>
      <c r="M31" s="17"/>
      <c r="N31" s="34"/>
    </row>
    <row r="32" spans="1:14" x14ac:dyDescent="0.2">
      <c r="A32" s="6">
        <v>26</v>
      </c>
      <c r="B32" s="3"/>
      <c r="C32" s="110"/>
      <c r="D32" s="110"/>
      <c r="E32" s="110"/>
      <c r="F32" s="110"/>
      <c r="G32" s="110"/>
      <c r="H32" s="4"/>
      <c r="I32" s="3"/>
      <c r="J32" s="46">
        <v>0</v>
      </c>
      <c r="K32" s="47">
        <f t="shared" si="0"/>
        <v>0</v>
      </c>
      <c r="L32" s="30"/>
      <c r="M32" s="17"/>
      <c r="N32" s="34"/>
    </row>
    <row r="33" spans="1:14" x14ac:dyDescent="0.2">
      <c r="A33" s="6">
        <v>27</v>
      </c>
      <c r="B33" s="3"/>
      <c r="C33" s="110"/>
      <c r="D33" s="110"/>
      <c r="E33" s="110"/>
      <c r="F33" s="110"/>
      <c r="G33" s="110"/>
      <c r="H33" s="4"/>
      <c r="I33" s="3"/>
      <c r="J33" s="46"/>
      <c r="K33" s="47">
        <f t="shared" si="0"/>
        <v>0</v>
      </c>
      <c r="L33" s="30"/>
      <c r="M33" s="17"/>
      <c r="N33" s="34"/>
    </row>
    <row r="34" spans="1:14" x14ac:dyDescent="0.2">
      <c r="A34" s="6">
        <v>28</v>
      </c>
      <c r="B34" s="3"/>
      <c r="C34" s="103"/>
      <c r="D34" s="104"/>
      <c r="E34" s="104"/>
      <c r="F34" s="104"/>
      <c r="G34" s="105"/>
      <c r="H34" s="4"/>
      <c r="I34" s="3"/>
      <c r="J34" s="46"/>
      <c r="K34" s="47">
        <f t="shared" si="0"/>
        <v>0</v>
      </c>
      <c r="L34" s="30"/>
      <c r="M34" s="17"/>
      <c r="N34" s="34"/>
    </row>
    <row r="35" spans="1:14" ht="13.5" thickBot="1" x14ac:dyDescent="0.25">
      <c r="A35" s="7"/>
      <c r="B35" s="8"/>
      <c r="C35" s="106"/>
      <c r="D35" s="106"/>
      <c r="E35" s="106"/>
      <c r="F35" s="106"/>
      <c r="G35" s="106"/>
      <c r="H35" s="9"/>
      <c r="I35" s="8"/>
      <c r="J35" s="49"/>
      <c r="K35" s="47">
        <f t="shared" si="0"/>
        <v>0</v>
      </c>
      <c r="L35" s="31"/>
      <c r="M35" s="32"/>
      <c r="N35" s="35"/>
    </row>
    <row r="36" spans="1:14" ht="13.5" thickBot="1" x14ac:dyDescent="0.25">
      <c r="K36" s="50">
        <f>SUM(K7:K35)</f>
        <v>906.5</v>
      </c>
    </row>
  </sheetData>
  <mergeCells count="36">
    <mergeCell ref="C23:G23"/>
    <mergeCell ref="C24:G24"/>
    <mergeCell ref="C26:G26"/>
    <mergeCell ref="C25:G25"/>
    <mergeCell ref="C34:G34"/>
    <mergeCell ref="C35:G35"/>
    <mergeCell ref="C28:G28"/>
    <mergeCell ref="C27:G27"/>
    <mergeCell ref="C30:G30"/>
    <mergeCell ref="C29:G29"/>
    <mergeCell ref="C31:G31"/>
    <mergeCell ref="C32:G32"/>
    <mergeCell ref="C33:G33"/>
    <mergeCell ref="C20:G20"/>
    <mergeCell ref="C10:G10"/>
    <mergeCell ref="C19:G19"/>
    <mergeCell ref="C22:G22"/>
    <mergeCell ref="C21:G21"/>
    <mergeCell ref="C13:G13"/>
    <mergeCell ref="C12:G12"/>
    <mergeCell ref="C17:G17"/>
    <mergeCell ref="C14:G14"/>
    <mergeCell ref="C18:G18"/>
    <mergeCell ref="C15:G15"/>
    <mergeCell ref="C16:G16"/>
    <mergeCell ref="C11:G11"/>
    <mergeCell ref="C9:G9"/>
    <mergeCell ref="B1:G1"/>
    <mergeCell ref="I1:K1"/>
    <mergeCell ref="B2:G2"/>
    <mergeCell ref="B3:G3"/>
    <mergeCell ref="B4:G4"/>
    <mergeCell ref="C5:G5"/>
    <mergeCell ref="C6:G6"/>
    <mergeCell ref="C7:G7"/>
    <mergeCell ref="C8:G8"/>
  </mergeCells>
  <phoneticPr fontId="0" type="noConversion"/>
  <pageMargins left="0.75" right="0.75" top="1" bottom="1" header="0.5" footer="0.5"/>
  <pageSetup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5"/>
  <sheetViews>
    <sheetView tabSelected="1" zoomScale="130" zoomScaleNormal="130" workbookViewId="0">
      <selection activeCell="M27" sqref="M27"/>
    </sheetView>
  </sheetViews>
  <sheetFormatPr defaultRowHeight="12.75" x14ac:dyDescent="0.2"/>
  <cols>
    <col min="7" max="7" width="3.42578125" customWidth="1"/>
    <col min="8" max="8" width="18.5703125" customWidth="1"/>
    <col min="9" max="9" width="21.85546875" customWidth="1"/>
    <col min="10" max="10" width="12.7109375" customWidth="1"/>
    <col min="11" max="11" width="15.28515625" customWidth="1"/>
    <col min="12" max="12" width="11.5703125" customWidth="1"/>
    <col min="13" max="13" width="11" bestFit="1" customWidth="1"/>
    <col min="14" max="14" width="9.7109375" bestFit="1" customWidth="1"/>
  </cols>
  <sheetData>
    <row r="1" spans="1:14" x14ac:dyDescent="0.2">
      <c r="D1" s="83" t="s">
        <v>158</v>
      </c>
      <c r="F1" s="83" t="s">
        <v>159</v>
      </c>
    </row>
    <row r="2" spans="1:14" ht="13.5" thickBot="1" x14ac:dyDescent="0.25"/>
    <row r="3" spans="1:14" x14ac:dyDescent="0.2">
      <c r="A3" s="11" t="s">
        <v>0</v>
      </c>
      <c r="B3" s="67" t="s">
        <v>1</v>
      </c>
      <c r="C3" s="126" t="s">
        <v>6</v>
      </c>
      <c r="D3" s="126"/>
      <c r="E3" s="126"/>
      <c r="F3" s="126"/>
      <c r="G3" s="126"/>
      <c r="H3" s="67" t="s">
        <v>4</v>
      </c>
      <c r="I3" s="67" t="s">
        <v>5</v>
      </c>
      <c r="J3" s="13" t="s">
        <v>2</v>
      </c>
      <c r="K3" s="5" t="s">
        <v>3</v>
      </c>
      <c r="L3" s="83" t="s">
        <v>155</v>
      </c>
      <c r="M3" s="83" t="s">
        <v>157</v>
      </c>
    </row>
    <row r="4" spans="1:14" s="90" customFormat="1" ht="27" customHeight="1" x14ac:dyDescent="0.2">
      <c r="A4" s="84">
        <v>1</v>
      </c>
      <c r="B4" s="85">
        <v>1</v>
      </c>
      <c r="C4" s="140" t="s">
        <v>142</v>
      </c>
      <c r="D4" s="141"/>
      <c r="E4" s="141"/>
      <c r="F4" s="141"/>
      <c r="G4" s="141"/>
      <c r="H4" s="86" t="s">
        <v>153</v>
      </c>
      <c r="I4" s="87" t="s">
        <v>144</v>
      </c>
      <c r="J4" s="88">
        <v>1365</v>
      </c>
      <c r="K4" s="89">
        <f t="shared" ref="K4:K16" si="0">PRODUCT(B4,J4)</f>
        <v>1365</v>
      </c>
      <c r="L4" s="90">
        <v>27031</v>
      </c>
      <c r="M4" s="90">
        <v>4502495813</v>
      </c>
      <c r="N4" s="91">
        <f>K4</f>
        <v>1365</v>
      </c>
    </row>
    <row r="5" spans="1:14" x14ac:dyDescent="0.2">
      <c r="A5" s="6">
        <v>2</v>
      </c>
      <c r="B5" s="3"/>
      <c r="C5" s="110"/>
      <c r="D5" s="110"/>
      <c r="E5" s="110"/>
      <c r="F5" s="110"/>
      <c r="G5" s="110"/>
      <c r="H5" s="4"/>
      <c r="I5" s="3"/>
      <c r="J5" s="46"/>
      <c r="K5" s="70">
        <f t="shared" si="0"/>
        <v>0</v>
      </c>
    </row>
    <row r="6" spans="1:14" x14ac:dyDescent="0.2">
      <c r="A6" s="6">
        <v>3</v>
      </c>
      <c r="B6" s="3"/>
      <c r="C6" s="107"/>
      <c r="D6" s="108"/>
      <c r="E6" s="108"/>
      <c r="F6" s="108"/>
      <c r="G6" s="109"/>
      <c r="H6" s="4"/>
      <c r="I6" s="3"/>
      <c r="J6" s="46"/>
      <c r="K6" s="70">
        <f>PRODUCT(B6,J6)</f>
        <v>0</v>
      </c>
    </row>
    <row r="7" spans="1:14" x14ac:dyDescent="0.2">
      <c r="A7" s="6">
        <v>4</v>
      </c>
      <c r="B7" s="3"/>
      <c r="C7" s="110"/>
      <c r="D7" s="110"/>
      <c r="E7" s="110"/>
      <c r="F7" s="110"/>
      <c r="G7" s="110"/>
      <c r="H7" s="4"/>
      <c r="I7" s="3"/>
      <c r="J7" s="46"/>
      <c r="K7" s="70">
        <f t="shared" si="0"/>
        <v>0</v>
      </c>
    </row>
    <row r="8" spans="1:14" x14ac:dyDescent="0.2">
      <c r="A8" s="6">
        <v>5</v>
      </c>
      <c r="B8" s="3"/>
      <c r="C8" s="107"/>
      <c r="D8" s="108"/>
      <c r="E8" s="108"/>
      <c r="F8" s="108"/>
      <c r="G8" s="109"/>
      <c r="H8" s="4"/>
      <c r="I8" s="3"/>
      <c r="J8" s="46"/>
      <c r="K8" s="70">
        <f t="shared" si="0"/>
        <v>0</v>
      </c>
    </row>
    <row r="9" spans="1:14" x14ac:dyDescent="0.2">
      <c r="A9" s="6">
        <v>6</v>
      </c>
      <c r="B9" s="3">
        <v>1</v>
      </c>
      <c r="C9" s="119" t="s">
        <v>111</v>
      </c>
      <c r="D9" s="108"/>
      <c r="E9" s="108"/>
      <c r="F9" s="108"/>
      <c r="G9" s="109"/>
      <c r="H9" s="52" t="s">
        <v>119</v>
      </c>
      <c r="I9" s="3" t="s">
        <v>150</v>
      </c>
      <c r="J9" s="46">
        <v>400</v>
      </c>
      <c r="K9" s="70"/>
      <c r="L9" t="s">
        <v>161</v>
      </c>
      <c r="N9" s="74">
        <f>J9</f>
        <v>400</v>
      </c>
    </row>
    <row r="10" spans="1:14" s="90" customFormat="1" x14ac:dyDescent="0.2">
      <c r="A10" s="84">
        <v>7</v>
      </c>
      <c r="B10" s="85"/>
      <c r="C10" s="137"/>
      <c r="D10" s="138"/>
      <c r="E10" s="138"/>
      <c r="F10" s="138"/>
      <c r="G10" s="139"/>
      <c r="H10" s="92" t="s">
        <v>151</v>
      </c>
      <c r="I10" s="100" t="s">
        <v>160</v>
      </c>
      <c r="J10" s="88">
        <v>299.99</v>
      </c>
      <c r="K10" s="89">
        <f t="shared" si="0"/>
        <v>299.99</v>
      </c>
      <c r="L10" s="90">
        <v>7474</v>
      </c>
    </row>
    <row r="11" spans="1:14" x14ac:dyDescent="0.2">
      <c r="A11" s="6">
        <v>8</v>
      </c>
      <c r="B11" s="3"/>
      <c r="C11" s="110"/>
      <c r="D11" s="110"/>
      <c r="E11" s="110"/>
      <c r="F11" s="110"/>
      <c r="G11" s="110"/>
      <c r="H11" s="4"/>
      <c r="I11" s="3"/>
      <c r="J11" s="46"/>
      <c r="K11" s="70">
        <f t="shared" si="0"/>
        <v>0</v>
      </c>
    </row>
    <row r="12" spans="1:14" x14ac:dyDescent="0.2">
      <c r="A12" s="6">
        <v>9</v>
      </c>
      <c r="B12" s="3">
        <v>1</v>
      </c>
      <c r="C12" s="115" t="s">
        <v>128</v>
      </c>
      <c r="D12" s="110"/>
      <c r="E12" s="110"/>
      <c r="F12" s="110"/>
      <c r="G12" s="110"/>
      <c r="H12" s="52" t="s">
        <v>115</v>
      </c>
      <c r="I12" s="3"/>
      <c r="J12" s="46">
        <v>447</v>
      </c>
      <c r="K12" s="70">
        <f t="shared" si="0"/>
        <v>447</v>
      </c>
      <c r="L12" s="83" t="s">
        <v>154</v>
      </c>
      <c r="N12" s="74">
        <f>K12</f>
        <v>447</v>
      </c>
    </row>
    <row r="13" spans="1:14" x14ac:dyDescent="0.2">
      <c r="A13" s="6">
        <v>10</v>
      </c>
      <c r="B13" s="3"/>
      <c r="C13" s="110"/>
      <c r="D13" s="110"/>
      <c r="E13" s="110"/>
      <c r="F13" s="110"/>
      <c r="G13" s="110"/>
      <c r="H13" s="51"/>
      <c r="I13" s="3"/>
      <c r="J13" s="46"/>
      <c r="K13" s="70">
        <v>0</v>
      </c>
    </row>
    <row r="14" spans="1:14" s="90" customFormat="1" x14ac:dyDescent="0.2">
      <c r="A14" s="84">
        <v>11</v>
      </c>
      <c r="B14" s="85">
        <v>1</v>
      </c>
      <c r="C14" s="137" t="s">
        <v>116</v>
      </c>
      <c r="D14" s="138"/>
      <c r="E14" s="138"/>
      <c r="F14" s="138"/>
      <c r="G14" s="139"/>
      <c r="H14" s="92" t="s">
        <v>21</v>
      </c>
      <c r="I14" s="93" t="s">
        <v>147</v>
      </c>
      <c r="J14" s="88">
        <v>114</v>
      </c>
      <c r="K14" s="89">
        <f t="shared" si="0"/>
        <v>114</v>
      </c>
      <c r="L14" s="90">
        <v>12281</v>
      </c>
      <c r="M14" s="90">
        <v>4502495814</v>
      </c>
      <c r="N14" s="91">
        <f>K14</f>
        <v>114</v>
      </c>
    </row>
    <row r="15" spans="1:14" x14ac:dyDescent="0.2">
      <c r="A15" s="6">
        <v>12</v>
      </c>
      <c r="B15" s="3"/>
      <c r="C15" s="110"/>
      <c r="D15" s="110"/>
      <c r="E15" s="110"/>
      <c r="F15" s="110"/>
      <c r="G15" s="110"/>
      <c r="H15" s="4"/>
      <c r="I15" s="3"/>
      <c r="J15" s="46"/>
      <c r="K15" s="70">
        <f t="shared" si="0"/>
        <v>0</v>
      </c>
    </row>
    <row r="16" spans="1:14" s="90" customFormat="1" x14ac:dyDescent="0.2">
      <c r="A16" s="84">
        <v>13</v>
      </c>
      <c r="B16" s="85">
        <v>1</v>
      </c>
      <c r="C16" s="141" t="s">
        <v>117</v>
      </c>
      <c r="D16" s="141"/>
      <c r="E16" s="141"/>
      <c r="F16" s="141"/>
      <c r="G16" s="141"/>
      <c r="H16" s="92" t="s">
        <v>118</v>
      </c>
      <c r="I16" s="101" t="s">
        <v>107</v>
      </c>
      <c r="J16" s="88">
        <v>115</v>
      </c>
      <c r="K16" s="89">
        <f t="shared" si="0"/>
        <v>115</v>
      </c>
      <c r="L16" s="101" t="s">
        <v>156</v>
      </c>
      <c r="M16" s="90">
        <v>4502496093</v>
      </c>
      <c r="N16" s="91">
        <f>K16</f>
        <v>115</v>
      </c>
    </row>
    <row r="17" spans="1:14" x14ac:dyDescent="0.2">
      <c r="A17" s="6">
        <v>14</v>
      </c>
      <c r="B17" s="3"/>
      <c r="C17" s="110"/>
      <c r="D17" s="110"/>
      <c r="E17" s="110"/>
      <c r="F17" s="110"/>
      <c r="G17" s="110"/>
      <c r="H17" s="4"/>
      <c r="I17" s="3"/>
      <c r="J17" s="46"/>
      <c r="K17" s="47">
        <v>0</v>
      </c>
    </row>
    <row r="18" spans="1:14" s="90" customFormat="1" x14ac:dyDescent="0.2">
      <c r="A18" s="84">
        <v>15</v>
      </c>
      <c r="B18" s="94">
        <v>2</v>
      </c>
      <c r="C18" s="143" t="s">
        <v>126</v>
      </c>
      <c r="D18" s="144"/>
      <c r="E18" s="144"/>
      <c r="F18" s="144"/>
      <c r="G18" s="145"/>
      <c r="H18" s="95" t="s">
        <v>124</v>
      </c>
      <c r="I18" s="93" t="s">
        <v>127</v>
      </c>
      <c r="J18" s="88">
        <v>14.19</v>
      </c>
      <c r="K18" s="96">
        <f t="shared" ref="K18:K24" si="1">PRODUCT(B18,J18)</f>
        <v>28.38</v>
      </c>
      <c r="L18" s="90">
        <v>9251</v>
      </c>
      <c r="M18" s="90">
        <v>4502495820</v>
      </c>
    </row>
    <row r="19" spans="1:14" x14ac:dyDescent="0.2">
      <c r="A19" s="6">
        <v>16</v>
      </c>
      <c r="B19" s="3"/>
      <c r="C19" s="110"/>
      <c r="D19" s="110"/>
      <c r="E19" s="110"/>
      <c r="F19" s="110"/>
      <c r="G19" s="110"/>
      <c r="H19" s="4"/>
      <c r="I19" s="3"/>
      <c r="J19" s="46"/>
      <c r="K19" s="47">
        <f t="shared" si="1"/>
        <v>0</v>
      </c>
    </row>
    <row r="20" spans="1:14" s="90" customFormat="1" x14ac:dyDescent="0.2">
      <c r="A20" s="84">
        <v>17</v>
      </c>
      <c r="B20" s="85">
        <v>2</v>
      </c>
      <c r="C20" s="146" t="s">
        <v>123</v>
      </c>
      <c r="D20" s="138"/>
      <c r="E20" s="138"/>
      <c r="F20" s="138"/>
      <c r="G20" s="139"/>
      <c r="H20" s="97" t="s">
        <v>124</v>
      </c>
      <c r="I20" s="98" t="s">
        <v>125</v>
      </c>
      <c r="J20" s="99">
        <v>8.61</v>
      </c>
      <c r="K20" s="96">
        <f t="shared" si="1"/>
        <v>17.22</v>
      </c>
      <c r="L20" s="90">
        <v>9251</v>
      </c>
      <c r="M20" s="90">
        <v>4502495820</v>
      </c>
    </row>
    <row r="21" spans="1:14" x14ac:dyDescent="0.2">
      <c r="A21" s="6">
        <v>18</v>
      </c>
      <c r="B21" s="3"/>
      <c r="C21" s="107"/>
      <c r="D21" s="108"/>
      <c r="E21" s="108"/>
      <c r="F21" s="108"/>
      <c r="G21" s="109"/>
      <c r="H21" s="4"/>
      <c r="I21" s="3"/>
      <c r="J21" s="46"/>
      <c r="K21" s="47">
        <f t="shared" si="1"/>
        <v>0</v>
      </c>
    </row>
    <row r="22" spans="1:14" s="90" customFormat="1" ht="26.25" customHeight="1" x14ac:dyDescent="0.2">
      <c r="A22" s="84">
        <v>19</v>
      </c>
      <c r="B22" s="85">
        <v>1</v>
      </c>
      <c r="C22" s="147" t="s">
        <v>146</v>
      </c>
      <c r="D22" s="148"/>
      <c r="E22" s="148"/>
      <c r="F22" s="148"/>
      <c r="G22" s="149"/>
      <c r="H22" s="97" t="s">
        <v>118</v>
      </c>
      <c r="I22" s="93" t="s">
        <v>145</v>
      </c>
      <c r="J22" s="88">
        <v>47.99</v>
      </c>
      <c r="K22" s="96">
        <f t="shared" si="1"/>
        <v>47.99</v>
      </c>
      <c r="L22" s="90">
        <v>7474</v>
      </c>
      <c r="M22" s="90">
        <v>4502496093</v>
      </c>
      <c r="N22" s="102">
        <f>K22</f>
        <v>47.99</v>
      </c>
    </row>
    <row r="23" spans="1:14" x14ac:dyDescent="0.2">
      <c r="A23" s="6">
        <v>20</v>
      </c>
      <c r="B23" s="3"/>
      <c r="C23" s="107"/>
      <c r="D23" s="108"/>
      <c r="E23" s="108"/>
      <c r="F23" s="108"/>
      <c r="G23" s="109"/>
      <c r="H23" s="4"/>
      <c r="I23" s="3"/>
      <c r="J23" s="46"/>
      <c r="K23" s="47">
        <f t="shared" si="1"/>
        <v>0</v>
      </c>
    </row>
    <row r="24" spans="1:14" x14ac:dyDescent="0.2">
      <c r="A24" s="6">
        <v>21</v>
      </c>
      <c r="B24" s="153">
        <v>1</v>
      </c>
      <c r="C24" s="154" t="s">
        <v>141</v>
      </c>
      <c r="D24" s="155"/>
      <c r="E24" s="155"/>
      <c r="F24" s="155"/>
      <c r="G24" s="156"/>
      <c r="H24" s="157" t="s">
        <v>149</v>
      </c>
      <c r="I24" s="153"/>
      <c r="J24" s="158">
        <v>400</v>
      </c>
      <c r="K24" s="159">
        <f t="shared" si="1"/>
        <v>400</v>
      </c>
    </row>
    <row r="25" spans="1:14" x14ac:dyDescent="0.2">
      <c r="A25" s="6">
        <v>22</v>
      </c>
      <c r="B25" s="153"/>
      <c r="C25" s="160"/>
      <c r="D25" s="155"/>
      <c r="E25" s="155"/>
      <c r="F25" s="155"/>
      <c r="G25" s="156"/>
      <c r="H25" s="157"/>
      <c r="I25" s="161"/>
      <c r="J25" s="158"/>
      <c r="K25" s="159">
        <v>0</v>
      </c>
    </row>
    <row r="26" spans="1:14" x14ac:dyDescent="0.2">
      <c r="A26" s="6">
        <v>23</v>
      </c>
      <c r="B26" s="78"/>
      <c r="C26" s="142" t="s">
        <v>148</v>
      </c>
      <c r="D26" s="142"/>
      <c r="E26" s="142"/>
      <c r="F26" s="142"/>
      <c r="G26" s="142"/>
      <c r="H26" s="79" t="s">
        <v>115</v>
      </c>
      <c r="I26" s="78"/>
      <c r="J26" s="82">
        <v>820</v>
      </c>
      <c r="K26" s="81">
        <f t="shared" ref="K26:K32" si="2">PRODUCT(B26,J26)</f>
        <v>820</v>
      </c>
    </row>
    <row r="27" spans="1:14" x14ac:dyDescent="0.2">
      <c r="A27" s="6">
        <v>24</v>
      </c>
      <c r="B27" s="78"/>
      <c r="C27" s="150" t="s">
        <v>152</v>
      </c>
      <c r="D27" s="151"/>
      <c r="E27" s="151"/>
      <c r="F27" s="151"/>
      <c r="G27" s="152"/>
      <c r="H27" s="79"/>
      <c r="I27" s="78"/>
      <c r="J27" s="80">
        <v>300</v>
      </c>
      <c r="K27" s="81">
        <f t="shared" si="2"/>
        <v>300</v>
      </c>
    </row>
    <row r="28" spans="1:14" x14ac:dyDescent="0.2">
      <c r="A28" s="6">
        <v>25</v>
      </c>
      <c r="B28" s="3"/>
      <c r="C28" s="110"/>
      <c r="D28" s="110"/>
      <c r="E28" s="110"/>
      <c r="F28" s="110"/>
      <c r="G28" s="110"/>
      <c r="H28" s="4"/>
      <c r="I28" s="3"/>
      <c r="J28" s="48"/>
      <c r="K28" s="47">
        <f t="shared" si="2"/>
        <v>0</v>
      </c>
    </row>
    <row r="29" spans="1:14" x14ac:dyDescent="0.2">
      <c r="A29" s="6">
        <v>26</v>
      </c>
      <c r="B29" s="3"/>
      <c r="C29" s="110"/>
      <c r="D29" s="110"/>
      <c r="E29" s="110"/>
      <c r="F29" s="110"/>
      <c r="G29" s="110"/>
      <c r="H29" s="4"/>
      <c r="I29" s="3"/>
      <c r="J29" s="46"/>
      <c r="K29" s="47">
        <f t="shared" si="2"/>
        <v>0</v>
      </c>
    </row>
    <row r="30" spans="1:14" x14ac:dyDescent="0.2">
      <c r="A30" s="6">
        <v>27</v>
      </c>
      <c r="B30" s="3"/>
      <c r="C30" s="110"/>
      <c r="D30" s="110"/>
      <c r="E30" s="110"/>
      <c r="F30" s="110"/>
      <c r="G30" s="110"/>
      <c r="H30" s="4"/>
      <c r="I30" s="3"/>
      <c r="J30" s="46"/>
      <c r="K30" s="47">
        <f t="shared" si="2"/>
        <v>0</v>
      </c>
    </row>
    <row r="31" spans="1:14" x14ac:dyDescent="0.2">
      <c r="A31" s="6">
        <v>28</v>
      </c>
      <c r="B31" s="3"/>
      <c r="C31" s="103"/>
      <c r="D31" s="104"/>
      <c r="E31" s="104"/>
      <c r="F31" s="104"/>
      <c r="G31" s="105"/>
      <c r="H31" s="4"/>
      <c r="I31" s="3"/>
      <c r="J31" s="46"/>
      <c r="K31" s="47">
        <f t="shared" si="2"/>
        <v>0</v>
      </c>
    </row>
    <row r="32" spans="1:14" ht="13.5" thickBot="1" x14ac:dyDescent="0.25">
      <c r="A32" s="7"/>
      <c r="B32" s="68"/>
      <c r="C32" s="106"/>
      <c r="D32" s="106"/>
      <c r="E32" s="106"/>
      <c r="F32" s="106"/>
      <c r="G32" s="106"/>
      <c r="H32" s="9"/>
      <c r="I32" s="68"/>
      <c r="J32" s="49"/>
      <c r="K32" s="47">
        <f t="shared" si="2"/>
        <v>0</v>
      </c>
    </row>
    <row r="33" spans="1:14" ht="13.5" thickBot="1" x14ac:dyDescent="0.25">
      <c r="A33" s="1"/>
      <c r="B33" s="1"/>
      <c r="I33" s="1"/>
      <c r="J33" s="10"/>
      <c r="K33" s="50">
        <f>SUM(K4:K32)</f>
        <v>3954.5799999999995</v>
      </c>
      <c r="N33" s="74">
        <f>SUM(N4:N32)</f>
        <v>2488.9899999999998</v>
      </c>
    </row>
    <row r="35" spans="1:14" x14ac:dyDescent="0.2">
      <c r="G35" s="76"/>
    </row>
  </sheetData>
  <mergeCells count="30">
    <mergeCell ref="C32:G32"/>
    <mergeCell ref="C27:G27"/>
    <mergeCell ref="C28:G28"/>
    <mergeCell ref="C29:G29"/>
    <mergeCell ref="C30:G30"/>
    <mergeCell ref="C31:G31"/>
    <mergeCell ref="C26:G26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14:G14"/>
    <mergeCell ref="C3:G3"/>
    <mergeCell ref="C4:G4"/>
    <mergeCell ref="C5:G5"/>
    <mergeCell ref="C6:G6"/>
    <mergeCell ref="C7:G7"/>
    <mergeCell ref="C8:G8"/>
    <mergeCell ref="C9:G9"/>
    <mergeCell ref="C10:G10"/>
    <mergeCell ref="C11:G11"/>
    <mergeCell ref="C12:G12"/>
    <mergeCell ref="C13:G1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A335-FC2E-4BCF-8B25-D7966720164A}">
  <dimension ref="B3:F16"/>
  <sheetViews>
    <sheetView workbookViewId="0">
      <selection activeCell="F5" sqref="F5"/>
    </sheetView>
  </sheetViews>
  <sheetFormatPr defaultRowHeight="12.75" x14ac:dyDescent="0.2"/>
  <cols>
    <col min="2" max="2" width="18.5703125" customWidth="1"/>
    <col min="4" max="4" width="9.85546875" customWidth="1"/>
    <col min="6" max="6" width="11.28515625" bestFit="1" customWidth="1"/>
  </cols>
  <sheetData>
    <row r="3" spans="2:6" ht="15" x14ac:dyDescent="0.2">
      <c r="B3" s="75" t="s">
        <v>131</v>
      </c>
      <c r="D3" s="75" t="s">
        <v>130</v>
      </c>
      <c r="F3" s="73" t="s">
        <v>139</v>
      </c>
    </row>
    <row r="5" spans="2:6" x14ac:dyDescent="0.2">
      <c r="B5" s="73" t="s">
        <v>132</v>
      </c>
      <c r="D5">
        <v>6</v>
      </c>
      <c r="F5" s="59">
        <f>D5*Upgrade!K33</f>
        <v>23727.479999999996</v>
      </c>
    </row>
    <row r="7" spans="2:6" x14ac:dyDescent="0.2">
      <c r="B7" s="73" t="s">
        <v>133</v>
      </c>
      <c r="D7">
        <v>4</v>
      </c>
      <c r="F7" s="59">
        <f>D7*Upgrade!K33</f>
        <v>15818.319999999998</v>
      </c>
    </row>
    <row r="9" spans="2:6" x14ac:dyDescent="0.2">
      <c r="B9" s="73" t="s">
        <v>134</v>
      </c>
      <c r="D9">
        <v>2</v>
      </c>
      <c r="F9" s="59">
        <f>D9*Upgrade!K33</f>
        <v>7909.1599999999989</v>
      </c>
    </row>
    <row r="11" spans="2:6" x14ac:dyDescent="0.2">
      <c r="B11" s="73" t="s">
        <v>135</v>
      </c>
      <c r="D11">
        <v>1</v>
      </c>
      <c r="F11" s="59">
        <f>D11*Upgrade!K33</f>
        <v>3954.5799999999995</v>
      </c>
    </row>
    <row r="13" spans="2:6" x14ac:dyDescent="0.2">
      <c r="B13" s="73" t="s">
        <v>136</v>
      </c>
      <c r="D13">
        <v>8</v>
      </c>
      <c r="F13" s="59">
        <f>D13*Upgrade!K33</f>
        <v>31636.639999999996</v>
      </c>
    </row>
    <row r="16" spans="2:6" x14ac:dyDescent="0.2">
      <c r="B16" s="73" t="s">
        <v>3</v>
      </c>
      <c r="D16">
        <f>SUM(D5:D14)</f>
        <v>21</v>
      </c>
      <c r="F16" s="59">
        <f>SUM(F5:F13)</f>
        <v>83046.179999999993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5"/>
  <sheetViews>
    <sheetView workbookViewId="0">
      <selection activeCell="H36" sqref="H36"/>
    </sheetView>
  </sheetViews>
  <sheetFormatPr defaultRowHeight="12.75" x14ac:dyDescent="0.2"/>
  <cols>
    <col min="5" max="5" width="11.28515625" bestFit="1" customWidth="1"/>
    <col min="8" max="8" width="12.42578125" customWidth="1"/>
  </cols>
  <sheetData>
    <row r="1" spans="1:8" x14ac:dyDescent="0.2">
      <c r="E1" t="s">
        <v>114</v>
      </c>
    </row>
    <row r="3" spans="1:8" x14ac:dyDescent="0.2">
      <c r="A3" t="s">
        <v>93</v>
      </c>
      <c r="E3" s="59">
        <f>System!K37</f>
        <v>17592.190000000002</v>
      </c>
    </row>
    <row r="5" spans="1:8" x14ac:dyDescent="0.2">
      <c r="A5" t="s">
        <v>94</v>
      </c>
      <c r="E5" s="59">
        <f>PC!K37</f>
        <v>2196.9899999999998</v>
      </c>
      <c r="H5" s="69"/>
    </row>
    <row r="7" spans="1:8" x14ac:dyDescent="0.2">
      <c r="A7" t="s">
        <v>95</v>
      </c>
      <c r="E7" s="59">
        <f>'Cable Interface Box'!K37</f>
        <v>1887.44</v>
      </c>
      <c r="H7" s="2"/>
    </row>
    <row r="9" spans="1:8" x14ac:dyDescent="0.2">
      <c r="A9" t="s">
        <v>96</v>
      </c>
      <c r="E9" s="59">
        <f>Cables!K37</f>
        <v>125.53999999999999</v>
      </c>
    </row>
    <row r="11" spans="1:8" x14ac:dyDescent="0.2">
      <c r="A11" t="s">
        <v>97</v>
      </c>
      <c r="E11" s="59">
        <f>'Auto Solvent Select'!K36</f>
        <v>906.5</v>
      </c>
    </row>
    <row r="15" spans="1:8" x14ac:dyDescent="0.2">
      <c r="E15" s="59">
        <f>SUM(E3:E13)</f>
        <v>22708.66</v>
      </c>
      <c r="H15" s="59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System</vt:lpstr>
      <vt:lpstr>PC</vt:lpstr>
      <vt:lpstr>Cable Interface Box</vt:lpstr>
      <vt:lpstr>Cables</vt:lpstr>
      <vt:lpstr>Auto Solvent Select</vt:lpstr>
      <vt:lpstr>Upgrade</vt:lpstr>
      <vt:lpstr>Systems</vt:lpstr>
      <vt:lpstr>Totals</vt:lpstr>
      <vt:lpstr>'Auto Solvent Select'!Print_Area</vt:lpstr>
      <vt:lpstr>'Cable Interface Box'!Print_Area</vt:lpstr>
      <vt:lpstr>Cables!Print_Area</vt:lpstr>
      <vt:lpstr>PC!Print_Area</vt:lpstr>
      <vt:lpstr>System!Print_Area</vt:lpstr>
    </vt:vector>
  </TitlesOfParts>
  <Company>Waters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Soldani</dc:creator>
  <cp:lastModifiedBy>Richard Davis</cp:lastModifiedBy>
  <cp:lastPrinted>2013-02-15T18:14:02Z</cp:lastPrinted>
  <dcterms:created xsi:type="dcterms:W3CDTF">2000-06-15T19:05:31Z</dcterms:created>
  <dcterms:modified xsi:type="dcterms:W3CDTF">2020-10-28T11:51:31Z</dcterms:modified>
</cp:coreProperties>
</file>