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comments6.xml" ContentType="application/vnd.openxmlformats-officedocument.spreadsheetml.comments+xml"/>
  <Override PartName="/xl/threadedComments/threadedComment2.xml" ContentType="application/vnd.ms-excel.threadedcomments+xml"/>
  <Override PartName="/xl/comments7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Spare list\"/>
    </mc:Choice>
  </mc:AlternateContent>
  <xr:revisionPtr revIDLastSave="0" documentId="8_{89AF50EE-7251-499C-9171-24FEC1E5A902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 2021" sheetId="15" r:id="rId1"/>
    <sheet name="TE" sheetId="18" r:id="rId2"/>
    <sheet name="Tool" sheetId="17" r:id="rId3"/>
    <sheet name="Measuring equipment" sheetId="16" r:id="rId4"/>
    <sheet name="Summary 2020 Backup" sheetId="6" r:id="rId5"/>
    <sheet name="Consumable" sheetId="7" r:id="rId6"/>
    <sheet name="Cannot find in cabinet" sheetId="8" r:id="rId7"/>
  </sheets>
  <definedNames>
    <definedName name="_xlnm._FilterDatabase" localSheetId="5" hidden="1">Consumable!$A$1:$AP$29</definedName>
    <definedName name="_xlnm._FilterDatabase" localSheetId="3" hidden="1">'Measuring equipment'!$A$1:$AW$187</definedName>
    <definedName name="_xlnm._FilterDatabase" localSheetId="4" hidden="1">'Summary 2020 Backup'!$A$1:$AW$213</definedName>
    <definedName name="_xlnm._FilterDatabase" localSheetId="0" hidden="1">'Summary 2021'!$A$1:$AW$188</definedName>
    <definedName name="_xlnm._FilterDatabase" localSheetId="1" hidden="1">TE!$A$1:$AW$186</definedName>
    <definedName name="_xlnm._FilterDatabase" localSheetId="2" hidden="1">Tool!$A$1:$AW$190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4" i="15" l="1"/>
  <c r="G188" i="15"/>
  <c r="G187" i="15"/>
  <c r="G186" i="15"/>
  <c r="G185" i="15"/>
  <c r="G184" i="15"/>
  <c r="G183" i="15"/>
  <c r="I80" i="15" l="1"/>
  <c r="I140" i="15" l="1"/>
  <c r="I118" i="15" l="1"/>
  <c r="G182" i="15" l="1"/>
  <c r="G181" i="15"/>
  <c r="G162" i="15" l="1"/>
  <c r="A81" i="15" l="1"/>
  <c r="B81" i="15"/>
  <c r="C81" i="15"/>
  <c r="D81" i="15"/>
  <c r="E81" i="15"/>
  <c r="F81" i="15"/>
  <c r="G81" i="15"/>
  <c r="H81" i="15"/>
  <c r="I81" i="15"/>
  <c r="J81" i="15"/>
  <c r="K81" i="15"/>
  <c r="I77" i="17"/>
  <c r="I160" i="15" l="1"/>
  <c r="G180" i="15" l="1"/>
  <c r="G189" i="17" l="1"/>
  <c r="I72" i="15" l="1"/>
  <c r="I85" i="15"/>
  <c r="G186" i="18" l="1"/>
  <c r="G185" i="18"/>
  <c r="G184" i="18"/>
  <c r="G183" i="18"/>
  <c r="G182" i="18"/>
  <c r="G181" i="18"/>
  <c r="G180" i="18"/>
  <c r="G179" i="18"/>
  <c r="G178" i="18"/>
  <c r="G177" i="18"/>
  <c r="G176" i="18"/>
  <c r="G175" i="18"/>
  <c r="G174" i="18"/>
  <c r="G173" i="18"/>
  <c r="G172" i="18"/>
  <c r="G171" i="18"/>
  <c r="G170" i="18"/>
  <c r="G169" i="18"/>
  <c r="G168" i="18"/>
  <c r="G167" i="18"/>
  <c r="G166" i="18"/>
  <c r="G165" i="18"/>
  <c r="G164" i="18"/>
  <c r="G163" i="18"/>
  <c r="G162" i="18"/>
  <c r="G160" i="18"/>
  <c r="G152" i="18"/>
  <c r="G151" i="18"/>
  <c r="G150" i="18"/>
  <c r="G149" i="18"/>
  <c r="I148" i="18"/>
  <c r="G148" i="18" s="1"/>
  <c r="G147" i="18"/>
  <c r="I146" i="18"/>
  <c r="G146" i="18" s="1"/>
  <c r="G188" i="17"/>
  <c r="G187" i="17"/>
  <c r="G186" i="17"/>
  <c r="G185" i="17"/>
  <c r="G184" i="17"/>
  <c r="G183" i="17"/>
  <c r="G182" i="17"/>
  <c r="G181" i="17"/>
  <c r="G180" i="17"/>
  <c r="G179" i="17"/>
  <c r="G178" i="17"/>
  <c r="G177" i="17"/>
  <c r="G176" i="17"/>
  <c r="G175" i="17"/>
  <c r="G174" i="17"/>
  <c r="G173" i="17"/>
  <c r="G172" i="17"/>
  <c r="G171" i="17"/>
  <c r="G170" i="17"/>
  <c r="G169" i="17"/>
  <c r="G168" i="17"/>
  <c r="G167" i="17"/>
  <c r="G166" i="17"/>
  <c r="G165" i="17"/>
  <c r="G164" i="17"/>
  <c r="G162" i="17"/>
  <c r="G154" i="17"/>
  <c r="G153" i="17"/>
  <c r="G152" i="17"/>
  <c r="G151" i="17"/>
  <c r="I150" i="17"/>
  <c r="G150" i="17" s="1"/>
  <c r="G149" i="17"/>
  <c r="G148" i="17"/>
  <c r="I147" i="17"/>
  <c r="G147" i="17" s="1"/>
  <c r="I146" i="17"/>
  <c r="G146" i="17" s="1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5" i="17"/>
  <c r="G124" i="17"/>
  <c r="G123" i="17"/>
  <c r="G122" i="17"/>
  <c r="G121" i="17"/>
  <c r="G120" i="17"/>
  <c r="G119" i="17"/>
  <c r="G118" i="17"/>
  <c r="I117" i="17"/>
  <c r="G117" i="17" s="1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I99" i="17"/>
  <c r="G99" i="17" s="1"/>
  <c r="G98" i="17"/>
  <c r="G97" i="17"/>
  <c r="G96" i="17"/>
  <c r="G95" i="17"/>
  <c r="G94" i="17"/>
  <c r="G93" i="17"/>
  <c r="G92" i="17"/>
  <c r="I91" i="17"/>
  <c r="H91" i="17"/>
  <c r="G91" i="17"/>
  <c r="G90" i="17"/>
  <c r="G88" i="17"/>
  <c r="G86" i="17"/>
  <c r="G85" i="17"/>
  <c r="G84" i="17"/>
  <c r="G83" i="17"/>
  <c r="G82" i="17"/>
  <c r="G81" i="17"/>
  <c r="G80" i="17"/>
  <c r="G79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59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I41" i="17"/>
  <c r="G41" i="17" s="1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187" i="16"/>
  <c r="G186" i="16"/>
  <c r="G185" i="16"/>
  <c r="G184" i="16"/>
  <c r="G183" i="16"/>
  <c r="G182" i="16"/>
  <c r="G181" i="16"/>
  <c r="G180" i="16"/>
  <c r="G179" i="16"/>
  <c r="G178" i="16"/>
  <c r="G177" i="16"/>
  <c r="G176" i="16"/>
  <c r="G175" i="16"/>
  <c r="G174" i="16"/>
  <c r="G173" i="16"/>
  <c r="G172" i="16"/>
  <c r="G171" i="16"/>
  <c r="G170" i="16"/>
  <c r="G169" i="16"/>
  <c r="G168" i="16"/>
  <c r="G167" i="16"/>
  <c r="G166" i="16"/>
  <c r="G165" i="16"/>
  <c r="G164" i="16"/>
  <c r="G163" i="16"/>
  <c r="G161" i="16"/>
  <c r="G153" i="16"/>
  <c r="G152" i="16"/>
  <c r="G151" i="16"/>
  <c r="G150" i="16"/>
  <c r="I149" i="16"/>
  <c r="G149" i="16" s="1"/>
  <c r="G148" i="16"/>
  <c r="G147" i="16"/>
  <c r="I146" i="16"/>
  <c r="G146" i="16"/>
  <c r="I145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4" i="16"/>
  <c r="G123" i="16"/>
  <c r="G122" i="16"/>
  <c r="G121" i="16"/>
  <c r="G120" i="16"/>
  <c r="G119" i="16"/>
  <c r="G118" i="16"/>
  <c r="G117" i="16"/>
  <c r="I116" i="16"/>
  <c r="G116" i="16" s="1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I98" i="16"/>
  <c r="G98" i="16"/>
  <c r="G97" i="16"/>
  <c r="G96" i="16"/>
  <c r="G95" i="16"/>
  <c r="G94" i="16"/>
  <c r="G93" i="16"/>
  <c r="G92" i="16"/>
  <c r="G91" i="16"/>
  <c r="I90" i="16"/>
  <c r="G86" i="16" s="1"/>
  <c r="H90" i="16"/>
  <c r="G90" i="16"/>
  <c r="G89" i="16"/>
  <c r="G87" i="16"/>
  <c r="G85" i="16"/>
  <c r="G84" i="16"/>
  <c r="G83" i="16"/>
  <c r="G82" i="16"/>
  <c r="G81" i="16"/>
  <c r="G80" i="16"/>
  <c r="G79" i="16"/>
  <c r="G78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59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I41" i="16"/>
  <c r="G41" i="16" s="1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1" i="15"/>
  <c r="G160" i="15"/>
  <c r="G159" i="15"/>
  <c r="G158" i="15"/>
  <c r="G157" i="15"/>
  <c r="G155" i="15"/>
  <c r="G147" i="15"/>
  <c r="G146" i="15"/>
  <c r="G145" i="15"/>
  <c r="I144" i="15"/>
  <c r="G144" i="15" s="1"/>
  <c r="G143" i="15"/>
  <c r="I141" i="15"/>
  <c r="G141" i="15" s="1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I112" i="15"/>
  <c r="G112" i="15" s="1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I97" i="15"/>
  <c r="G97" i="15" s="1"/>
  <c r="G96" i="15"/>
  <c r="G95" i="15"/>
  <c r="G94" i="15"/>
  <c r="G93" i="15"/>
  <c r="G92" i="15"/>
  <c r="G91" i="15"/>
  <c r="G90" i="15"/>
  <c r="I89" i="15"/>
  <c r="H89" i="15"/>
  <c r="G89" i="15"/>
  <c r="G88" i="15"/>
  <c r="G86" i="15"/>
  <c r="G84" i="15"/>
  <c r="G83" i="15"/>
  <c r="G82" i="15"/>
  <c r="G80" i="15"/>
  <c r="G79" i="15"/>
  <c r="G78" i="15"/>
  <c r="G77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59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I41" i="15"/>
  <c r="G41" i="15" s="1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I93" i="6"/>
  <c r="H93" i="6"/>
  <c r="G87" i="17" l="1"/>
  <c r="G85" i="15"/>
  <c r="I124" i="6"/>
  <c r="G162" i="6" l="1"/>
  <c r="G161" i="6"/>
  <c r="G160" i="6"/>
  <c r="G159" i="6"/>
  <c r="I158" i="6"/>
  <c r="G158" i="6" s="1"/>
  <c r="G213" i="6" l="1"/>
  <c r="G212" i="6"/>
  <c r="G97" i="6"/>
  <c r="G96" i="6"/>
  <c r="I101" i="6" l="1"/>
  <c r="I153" i="6" l="1"/>
  <c r="G25" i="6" l="1"/>
  <c r="G26" i="6"/>
  <c r="G27" i="6"/>
  <c r="G28" i="6"/>
  <c r="G29" i="6"/>
  <c r="G30" i="6"/>
  <c r="G31" i="6"/>
  <c r="G33" i="6"/>
  <c r="G34" i="6"/>
  <c r="G35" i="6"/>
  <c r="G36" i="6"/>
  <c r="G37" i="6"/>
  <c r="G38" i="6"/>
  <c r="G39" i="6"/>
  <c r="G40" i="6"/>
  <c r="G41" i="6"/>
  <c r="I42" i="6"/>
  <c r="G42" i="6" s="1"/>
  <c r="G43" i="6"/>
  <c r="G44" i="6"/>
  <c r="G45" i="6"/>
  <c r="G46" i="6"/>
  <c r="G47" i="6"/>
  <c r="G48" i="6"/>
  <c r="G49" i="6"/>
  <c r="G50" i="6"/>
  <c r="G51" i="6"/>
  <c r="G52" i="6"/>
  <c r="G198" i="6" l="1"/>
  <c r="G194" i="6"/>
  <c r="G197" i="6"/>
  <c r="G152" i="6"/>
  <c r="G151" i="6"/>
  <c r="G118" i="6" l="1"/>
  <c r="G132" i="6"/>
  <c r="G117" i="6"/>
  <c r="G89" i="6"/>
  <c r="G90" i="6"/>
  <c r="G92" i="6"/>
  <c r="G93" i="6"/>
  <c r="G211" i="6"/>
  <c r="G210" i="6"/>
  <c r="G209" i="6"/>
  <c r="G208" i="6"/>
  <c r="G207" i="6"/>
  <c r="G206" i="6"/>
  <c r="G205" i="6" l="1"/>
  <c r="G204" i="6"/>
  <c r="G203" i="6"/>
  <c r="G202" i="6"/>
  <c r="G201" i="6"/>
  <c r="G57" i="6" l="1"/>
  <c r="I154" i="6" l="1"/>
  <c r="G154" i="6" s="1"/>
  <c r="G81" i="6"/>
  <c r="G156" i="6"/>
  <c r="G157" i="6"/>
  <c r="G84" i="6"/>
  <c r="G111" i="6"/>
  <c r="G110" i="6"/>
  <c r="G180" i="6"/>
  <c r="G179" i="6"/>
  <c r="G56" i="6"/>
  <c r="G131" i="6"/>
  <c r="G200" i="6"/>
  <c r="G199" i="6"/>
  <c r="G85" i="6"/>
  <c r="G120" i="6"/>
  <c r="G109" i="6"/>
  <c r="G108" i="6"/>
  <c r="G130" i="6"/>
  <c r="G105" i="6"/>
  <c r="G196" i="6"/>
  <c r="G195" i="6"/>
  <c r="G104" i="6"/>
  <c r="G83" i="6"/>
  <c r="G178" i="6"/>
  <c r="G103" i="6"/>
  <c r="G102" i="6"/>
  <c r="G101" i="6"/>
  <c r="G100" i="6"/>
  <c r="G99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77" i="6"/>
  <c r="G176" i="6"/>
  <c r="G82" i="6"/>
  <c r="G55" i="6"/>
  <c r="G115" i="6"/>
  <c r="G114" i="6"/>
  <c r="G113" i="6"/>
  <c r="G112" i="6"/>
  <c r="G98" i="6"/>
  <c r="G155" i="6"/>
  <c r="G153" i="6"/>
  <c r="G79" i="6"/>
  <c r="G150" i="6"/>
  <c r="G95" i="6"/>
  <c r="G94" i="6"/>
  <c r="G149" i="6"/>
  <c r="G54" i="6"/>
  <c r="G78" i="6"/>
  <c r="G129" i="6"/>
  <c r="G148" i="6"/>
  <c r="G147" i="6"/>
  <c r="G53" i="6"/>
  <c r="G146" i="6"/>
  <c r="G145" i="6"/>
  <c r="G144" i="6"/>
  <c r="G170" i="6"/>
  <c r="G128" i="6"/>
  <c r="G75" i="6"/>
  <c r="G143" i="6"/>
  <c r="G74" i="6"/>
  <c r="G73" i="6"/>
  <c r="G72" i="6"/>
  <c r="G71" i="6"/>
  <c r="G70" i="6"/>
  <c r="G142" i="6"/>
  <c r="G69" i="6"/>
  <c r="G88" i="6"/>
  <c r="G141" i="6"/>
  <c r="G127" i="6"/>
  <c r="G140" i="6"/>
  <c r="G139" i="6"/>
  <c r="G68" i="6"/>
  <c r="G138" i="6"/>
  <c r="G126" i="6"/>
  <c r="G125" i="6"/>
  <c r="G124" i="6"/>
  <c r="G123" i="6"/>
  <c r="G87" i="6"/>
  <c r="G86" i="6"/>
  <c r="G122" i="6"/>
  <c r="G137" i="6"/>
  <c r="G136" i="6"/>
  <c r="G135" i="6"/>
  <c r="G67" i="6"/>
  <c r="G66" i="6"/>
  <c r="G65" i="6"/>
  <c r="G64" i="6"/>
  <c r="G63" i="6"/>
  <c r="G121" i="6"/>
  <c r="G119" i="6"/>
  <c r="G116" i="6"/>
  <c r="G62" i="6"/>
  <c r="G60" i="6"/>
  <c r="G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B8F59D72-2BC0-42D2-862A-BD41745D5E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772C9860-992B-4398-BAE0-9101DA35E27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EA230467-0BE4-4B2B-8273-4AE6D46B9F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0B770E64-1111-41D7-A241-4DA938772C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A690CBB-53DC-44CB-BDB2-5A030C6E036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A87761FA-37D6-4B4A-977E-55CB43D72CA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77C98CCE-DD03-4FE5-BCC2-6CADC65ABE4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CFF5C1F-8DC6-48D8-82EB-0442FB9CF4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1D2DA2C0-8A64-4F00-AA75-5E9AAE44C1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2" authorId="0" shapeId="0" xr:uid="{F1182DA1-9597-4F0E-A4B8-DEB076C94F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7" authorId="0" shapeId="0" xr:uid="{6DE6E9D7-816F-428C-95AF-30659143476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7" authorId="0" shapeId="0" xr:uid="{D38C6606-2363-4241-9ECC-76199A9C61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8" authorId="0" shapeId="0" xr:uid="{6833C420-86AD-40DB-8ED6-ED0F137BF5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A3EAD2DA-486D-43E7-997D-BACD548D50D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0" authorId="0" shapeId="0" xr:uid="{B5DE2CBD-8069-4069-91CB-1E0F0EA328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5" authorId="0" shapeId="0" xr:uid="{1B864BC4-4EE2-419D-B14B-760F72226C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89" authorId="0" shapeId="0" xr:uid="{28BAAE30-F816-42D3-93BC-4004D949D8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7" authorId="0" shapeId="0" xr:uid="{481E88EB-9C88-45A7-B2EC-9C3FF8C868E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0" authorId="0" shapeId="0" xr:uid="{83020E0A-5FDA-442B-8A34-ADDC4F77E0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1" authorId="0" shapeId="0" xr:uid="{CF671F35-C558-4DC7-8EE1-D15BF417796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3" authorId="0" shapeId="0" xr:uid="{F38FCAE6-C9EB-4F67-ACB8-6EF9FD643F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3" authorId="0" shapeId="0" xr:uid="{82680CE1-48CF-48CB-BD19-23D78B325BD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4" authorId="0" shapeId="0" xr:uid="{2B2E5142-4FBA-40C5-8ECF-C121F3AF70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11BA79D6-F909-4D9A-8F6B-4D1E7467F1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5" authorId="0" shapeId="0" xr:uid="{2600FA5F-32B1-4C7B-B05D-1C004BA59B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29" authorId="0" shapeId="0" xr:uid="{7EF6F292-54D0-4C05-8F35-21409680F8A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29" authorId="0" shapeId="0" xr:uid="{86ED06D1-0B40-411A-9A14-45802CB6423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0" authorId="0" shapeId="0" xr:uid="{F6E052F6-E1A2-4616-B2D6-DD4E17CF48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0" authorId="0" shapeId="0" xr:uid="{BF48164D-2A84-4ED9-8CA6-76A5A2179ED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8" authorId="0" shapeId="0" xr:uid="{6F214FCA-1831-4856-BBAC-6ADD8AB0D4F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6" authorId="0" shapeId="0" xr:uid="{635FA838-9589-4F50-8A37-9792CB47E52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47" authorId="0" shapeId="0" xr:uid="{1E7E0944-6961-4F9F-B480-FE65EA37C0D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63" authorId="0" shapeId="0" xr:uid="{A68AD7C5-404D-4EEA-B375-E074A107E1E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65" authorId="0" shapeId="0" xr:uid="{F4A57D1D-E3CF-48BF-8E11-3E5899C09E9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65" authorId="0" shapeId="0" xr:uid="{AA3302D7-74B5-472A-84CF-37463F0014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66" authorId="0" shapeId="0" xr:uid="{F98B2B7F-1C0F-45BC-BA5C-DD7246F50C4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66" authorId="0" shapeId="0" xr:uid="{C5BD3A4F-13F9-4C81-855B-CED5A60398D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68" authorId="0" shapeId="0" xr:uid="{ADA7E347-5BD1-43F8-BE5C-EB3C04EA15D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71" authorId="0" shapeId="0" xr:uid="{B4A9CC0A-963F-4A5D-BAC7-F611C0F447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75" authorId="0" shapeId="0" xr:uid="{A7C7EDBD-CDAC-49CC-A645-173247D1C2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83" authorId="0" shapeId="0" xr:uid="{23BC3AF5-C8F3-492A-B812-5C5940B2A4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9" authorId="0" shapeId="0" xr:uid="{B4D7371A-348E-4EBA-920E-C61B7354ED1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10" authorId="0" shapeId="0" xr:uid="{83C4B4E8-610F-4918-8065-AFE001D7C10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11" authorId="0" shapeId="0" xr:uid="{54CEB263-2AA1-468B-AF81-666FD8A9CA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11" authorId="0" shapeId="0" xr:uid="{A4DC7DF8-178A-4C3E-B451-61E5459CD50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12" authorId="0" shapeId="0" xr:uid="{4DA79B57-867F-4DB6-A2F3-3EBF27B8DB5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46" authorId="0" shapeId="0" xr:uid="{07317D81-95B7-44BE-B0CB-6FFAD84E855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7" authorId="0" shapeId="0" xr:uid="{793B66E8-272B-4287-AAFE-6B42E8D21D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7" authorId="0" shapeId="0" xr:uid="{2F87323F-77D7-49DE-8FD3-A347EA7EF66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8" authorId="0" shapeId="0" xr:uid="{51C8E9AA-3098-4502-847D-436BC60D54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8DFD101-5EBC-4A70-95B5-4C892FF9B8C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57F6CE75-55E3-41CA-953D-C855DB3963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FA53E9E7-DD01-4D7A-9C86-A0011B4522F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2806269B-D199-4C7F-80D9-0ADFCC95B6F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6CF5565A-E350-4707-A8F9-2910E3FABC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EC32E039-B567-42CC-A478-9130F4B375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5C8FA4EB-82AB-471F-9286-D3C2688AB92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4FCCFDF4-FACD-4AE9-9F17-E9C080E65D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91A2B0D3-2BD2-452D-B80E-025A3B4D4F3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2C1AB227-311F-4A84-918F-0755BA64AF2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9" authorId="0" shapeId="0" xr:uid="{82E85F9B-0769-47CA-A213-2584165E29F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E2593158-6D39-4A13-83DE-255093815F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0" authorId="0" shapeId="0" xr:uid="{7CCB0918-90FE-4078-AC4F-86258D2E4B0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0" authorId="0" shapeId="0" xr:uid="{CA255B35-94EE-41DF-B974-76E2BCCFB77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2" authorId="0" shapeId="0" xr:uid="{5DE464F8-D296-4F4A-BC6D-D17FD927FF1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7" authorId="0" shapeId="0" xr:uid="{5803FF80-C8AE-453B-B4FC-2D5DE766DA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1" authorId="0" shapeId="0" xr:uid="{F9BD91FF-CA85-4DB2-BCA0-DB6C6425AB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9" authorId="0" shapeId="0" xr:uid="{510A7440-DA10-49BD-AB7A-A40BE3F8BE5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6" authorId="0" shapeId="0" xr:uid="{EF90E5AA-1DBD-42A8-8B24-F9F4DC60F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7" authorId="0" shapeId="0" xr:uid="{78415990-7705-4679-BBB6-A52CA89AAC4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9" authorId="0" shapeId="0" xr:uid="{4830AF74-3571-4409-A61E-13426E6EFF2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9" authorId="0" shapeId="0" xr:uid="{D67EF314-AA8A-4B30-B01C-ED5B7CFD60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0" authorId="0" shapeId="0" xr:uid="{B522D05D-6CD0-4C7F-ACA3-35BE859C4A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I1" authorId="0" shapeId="0" xr:uid="{FD8CE619-D0CF-4F45-9064-0289334259C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44898145-0FA8-4F96-B4CB-D4B112DD80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CDCF934C-B92C-49D7-BB5E-171A89DE9A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CAD0D0CD-E914-49D6-904A-161B4029051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873467A0-5184-458F-A198-48F934FA572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1187A99D-62CE-420D-BA98-3FD260D707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1" authorId="0" shapeId="0" xr:uid="{A48EA29E-BF39-4C53-94C1-AC9509B5F7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49" authorId="0" shapeId="0" xr:uid="{2ED5E62F-031D-487D-9668-CEED702A65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0" authorId="0" shapeId="0" xr:uid="{3ED66F7F-F211-4D8E-BA86-64CFFA22BD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3" authorId="0" shapeId="0" xr:uid="{9CCB7C0F-5177-4D32-9B49-BD0E3B10640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B78" authorId="0" shapeId="0" xr:uid="{F617E785-B78C-4FD0-9A3D-A53E8BF4315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8" authorId="0" shapeId="0" xr:uid="{4F7A0E5E-7A15-4D15-8AB3-4E4D0F63D2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79" authorId="0" shapeId="0" xr:uid="{A4D178D6-1BF8-4DD7-B166-8A078BF803C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79" authorId="0" shapeId="0" xr:uid="{6C7DB7D6-D752-4BD0-AA9D-891165758D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1" authorId="0" shapeId="0" xr:uid="{BD2C5AB6-AD50-40C9-8035-9E57446E96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6" authorId="0" shapeId="0" xr:uid="{77C114AB-EA01-4A12-A807-0FF4C3C0EB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0" authorId="0" shapeId="0" xr:uid="{E1492592-FF74-48B9-A36C-AECC8A4EBB3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98" authorId="0" shapeId="0" xr:uid="{2A273934-11C8-460C-9A09-6952F14CA08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45" authorId="0" shapeId="0" xr:uid="{1E2340B7-04B8-4E8E-987B-A8D6D511DDE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46" authorId="0" shapeId="0" xr:uid="{4C4F55AC-1DBA-4A05-96C0-D8FFB747243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48" authorId="0" shapeId="0" xr:uid="{31D5AFED-FAB6-48DA-8248-FD31BDBB44C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48" authorId="0" shapeId="0" xr:uid="{124FE8A0-D503-4A8E-BD58-AFB8CF6B6F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49" authorId="0" shapeId="0" xr:uid="{81B4C089-7E90-4CE2-8CE7-92FEB0A30E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I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H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H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L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I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H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<sst xmlns="http://schemas.openxmlformats.org/spreadsheetml/2006/main" count="4801" uniqueCount="367">
  <si>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</si>
  <si>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</si>
  <si>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</si>
  <si>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</si>
  <si>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</si>
  <si>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</si>
  <si>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</si>
  <si>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</si>
  <si>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</si>
  <si>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</si>
  <si>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</si>
  <si>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</si>
  <si>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</si>
  <si>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</si>
  <si>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</si>
  <si>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</si>
  <si>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</si>
  <si>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</si>
  <si>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</si>
  <si>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</si>
  <si>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</si>
  <si>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</si>
  <si>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</si>
  <si>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</si>
  <si>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</si>
  <si>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</si>
  <si>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</si>
  <si>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</si>
  <si>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</si>
  <si>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</si>
  <si>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</si>
  <si>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</si>
  <si>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</si>
  <si>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</si>
  <si>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</si>
  <si>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</si>
  <si>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</si>
  <si>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</si>
  <si>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</si>
  <si>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</si>
  <si>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</si>
  <si>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</si>
  <si>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</si>
  <si>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</si>
  <si>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</si>
  <si>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</si>
  <si>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</si>
  <si>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</si>
  <si>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</si>
  <si>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</si>
  <si>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</si>
  <si>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</si>
  <si>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</si>
  <si>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</si>
  <si>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</si>
  <si>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</si>
  <si>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</si>
  <si>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</si>
  <si>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</si>
  <si>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</si>
  <si>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</si>
  <si>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</si>
  <si>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</si>
  <si>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</si>
  <si>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</si>
  <si>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</si>
  <si>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</si>
  <si>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</si>
  <si>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</si>
  <si>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</si>
  <si>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</si>
  <si>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</si>
  <si>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</si>
  <si>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</si>
  <si>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</si>
  <si>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</si>
  <si>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</si>
  <si>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</si>
  <si>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</si>
  <si>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</si>
  <si>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</si>
  <si>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</si>
  <si>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</si>
  <si>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</si>
  <si>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</si>
  <si>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</si>
  <si>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</si>
  <si>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</si>
  <si>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</si>
  <si>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</si>
  <si>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</si>
  <si>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</si>
  <si>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</si>
  <si>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</si>
  <si>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</si>
  <si>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</si>
  <si>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</si>
  <si>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</si>
  <si>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</si>
  <si>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</si>
  <si>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</si>
  <si>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</si>
  <si>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</si>
  <si>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</si>
  <si>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</si>
  <si>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</si>
  <si>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</si>
  <si>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</si>
  <si>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</si>
  <si>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</si>
  <si>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</si>
  <si>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</si>
  <si>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</si>
  <si>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</si>
  <si>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</si>
  <si>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</si>
  <si>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</si>
  <si>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</si>
  <si>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</si>
  <si>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</si>
  <si>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</si>
  <si>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</si>
  <si>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</si>
  <si>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</si>
  <si>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</si>
  <si>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</si>
  <si>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</si>
  <si>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</si>
  <si>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</si>
  <si>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</si>
  <si>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</si>
  <si>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</si>
  <si>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</si>
  <si>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</si>
  <si>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</si>
  <si>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</si>
  <si>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</si>
  <si>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</si>
  <si>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</si>
  <si>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</si>
  <si>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</si>
  <si>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</si>
  <si>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</si>
  <si>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</si>
  <si>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</si>
  <si>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</si>
  <si>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</si>
  <si>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</si>
  <si>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</si>
  <si>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</si>
  <si>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</si>
  <si>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</si>
  <si>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</si>
  <si>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</si>
  <si>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</si>
  <si>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</si>
  <si>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</si>
  <si>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</si>
  <si>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</si>
  <si>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</si>
  <si>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</si>
  <si>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</si>
  <si>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</si>
  <si>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</si>
  <si>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</si>
  <si>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</si>
  <si>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</si>
  <si>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</si>
  <si>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</si>
  <si>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</si>
  <si>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</si>
  <si>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</si>
  <si>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</si>
  <si>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</si>
  <si>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</si>
  <si>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</si>
  <si>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</si>
  <si>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</si>
  <si>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</si>
  <si>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</si>
  <si>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</si>
  <si>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</si>
  <si>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</si>
  <si>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</si>
  <si>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</si>
  <si>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</si>
  <si>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</si>
  <si>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</si>
  <si>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</si>
  <si>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</si>
  <si>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</si>
  <si>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</si>
  <si>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</si>
  <si>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</si>
  <si>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</si>
  <si>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</si>
  <si>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</si>
  <si>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</si>
  <si>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</si>
  <si>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</si>
  <si>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</si>
  <si>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</si>
  <si>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</si>
  <si>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</si>
  <si>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</si>
  <si>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</si>
  <si>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</si>
  <si>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</si>
  <si>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</si>
  <si>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</si>
  <si>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</si>
  <si>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</si>
  <si>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</si>
  <si>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</si>
  <si>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</si>
  <si>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</si>
  <si>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</si>
  <si>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</si>
  <si>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</si>
  <si>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</si>
  <si>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</si>
  <si>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</si>
  <si>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</si>
  <si>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</si>
  <si>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</si>
  <si>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</si>
  <si>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</si>
  <si>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</si>
  <si>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</si>
  <si>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</si>
  <si>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</si>
  <si>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</si>
  <si>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</si>
  <si>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</si>
  <si>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</si>
  <si>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</si>
  <si>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</si>
  <si>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</si>
  <si>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</si>
  <si>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</si>
  <si>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</si>
  <si>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</si>
  <si>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</si>
  <si>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</si>
  <si>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</si>
  <si>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</si>
  <si>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</si>
  <si>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</si>
  <si>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</si>
  <si>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</si>
  <si>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</si>
  <si>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</si>
  <si>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</si>
  <si>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</si>
  <si>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</si>
  <si>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</si>
  <si>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</si>
  <si>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</si>
  <si>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</si>
  <si>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</si>
  <si>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</si>
  <si>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</si>
  <si>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</si>
  <si>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</si>
  <si>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</si>
  <si>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</si>
  <si>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</si>
  <si>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</si>
  <si>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</si>
  <si>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</si>
  <si>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</si>
  <si>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</si>
  <si>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</si>
  <si>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</si>
  <si>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</si>
  <si>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</si>
  <si>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</si>
  <si>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</si>
  <si>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</si>
  <si>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</si>
  <si>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</si>
  <si>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</si>
  <si>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</si>
  <si>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</si>
  <si>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</si>
  <si>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</si>
  <si>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</si>
  <si>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</si>
  <si>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</si>
  <si>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</si>
  <si>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</si>
  <si>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</si>
  <si>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</si>
  <si>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</si>
  <si>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</si>
  <si>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</si>
  <si>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</si>
  <si>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</si>
  <si>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</si>
  <si>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</si>
  <si>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</si>
  <si>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</si>
  <si>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</si>
  <si>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</si>
  <si>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</si>
  <si>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</si>
  <si>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</si>
  <si>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</si>
  <si>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</si>
  <si>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</si>
  <si>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</si>
  <si>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</si>
  <si>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</si>
  <si>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</si>
  <si>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</si>
  <si>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</si>
  <si>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</si>
  <si>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</si>
  <si>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</si>
  <si>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</si>
  <si>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</si>
  <si>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</si>
  <si>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</si>
  <si>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</si>
  <si>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</si>
  <si>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</si>
  <si>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</si>
  <si>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</si>
  <si>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</si>
  <si>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</si>
  <si>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</si>
  <si>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</si>
  <si>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</si>
  <si>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</si>
  <si>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</si>
  <si>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</si>
  <si>
    <t>Ownership</t>
  </si>
  <si>
    <t>Huazhen</t>
  </si>
  <si>
    <t>Measurement equipment</t>
  </si>
  <si>
    <t>? Check physically</t>
  </si>
  <si>
    <t>Restrictor for tester</t>
  </si>
  <si>
    <t>HDD for PC</t>
  </si>
  <si>
    <t>QDA test bay</t>
  </si>
  <si>
    <t>Pump tray tester?</t>
  </si>
  <si>
    <t xml:space="preserve">Flex CCD assy fixture </t>
  </si>
  <si>
    <t>used for CCD tester. Master CCD</t>
  </si>
  <si>
    <t>Hipot tester</t>
  </si>
  <si>
    <t>Spectrum meter?</t>
  </si>
  <si>
    <t>Pass to CM</t>
  </si>
  <si>
    <t>Guan Yee</t>
  </si>
  <si>
    <t>ESD Test Station</t>
  </si>
  <si>
    <t>TE/Tool</t>
  </si>
  <si>
    <t>Mountztorque 068000-A (for Spare 999026375)</t>
  </si>
  <si>
    <t>Mountztorque 068000-A</t>
  </si>
  <si>
    <t xml:space="preserve">0.030 Thick Setting Gage for 279001950 </t>
  </si>
  <si>
    <t>Kwan</t>
  </si>
  <si>
    <t xml:space="preserve">Comes in packs of 20 </t>
  </si>
  <si>
    <t>HR200J</t>
  </si>
  <si>
    <t>AND Weighing Balance</t>
  </si>
  <si>
    <t>180524-20</t>
  </si>
  <si>
    <t>Cable Assy, 50P, Flat,NB1,2M</t>
  </si>
  <si>
    <t>Cable Assy, Type X2,2M</t>
  </si>
  <si>
    <t>Kit, Valve Catridge, SS I-Class CM-A</t>
  </si>
  <si>
    <t>Acq, I-Class APH, SS, 12.5 lG, .003 ID</t>
  </si>
  <si>
    <t>Aquity UPLC@BEH C18 1.7um</t>
  </si>
  <si>
    <t>Assy, Tube, SST, Waste, CM-A</t>
  </si>
  <si>
    <t>BPR 250psi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</si>
</sst>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9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2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9" fillId="0" borderId="3" xfId="0" applyFont="1" applyFill="1" applyBorder="1" applyAlignment="1">
      <alignment wrapText="1"/>
    </xf>
    <xf numFmtId="164" fontId="9" fillId="0" borderId="9" xfId="0" applyNumberFormat="1" applyFont="1" applyBorder="1" applyAlignment="1">
      <alignment horizontal="center"/>
    </xf>
    <xf numFmtId="0" fontId="9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0" fillId="6" borderId="1" xfId="0" applyFont="1" applyFill="1" applyBorder="1" applyAlignment="1">
      <alignment horizontal="left"/>
    </xf>
    <xf numFmtId="15" fontId="9" fillId="0" borderId="6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0" fontId="9" fillId="0" borderId="9" xfId="0" applyFont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17" fontId="9" fillId="4" borderId="1" xfId="0" applyNumberFormat="1" applyFont="1" applyFill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2" fillId="0" borderId="0" xfId="0" applyFont="1"/>
    <xf numFmtId="164" fontId="0" fillId="0" borderId="9" xfId="0" applyNumberFormat="1" applyBorder="1" applyAlignment="1">
      <alignment horizontal="center" vertical="center"/>
    </xf>
    <xf numFmtId="15" fontId="0" fillId="0" borderId="1" xfId="0" applyNumberFormat="1" applyBorder="1"/>
    <xf numFmtId="0" fontId="0" fillId="0" borderId="1" xfId="0" applyFill="1" applyBorder="1"/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1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L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7AE-A1E6-4C32-96D2-EE4AC139A5D9}">
  <dimension ref="A1:AW188"/>
  <sheetViews>
    <sheetView zoomScale="90" zoomScaleNormal="90" workbookViewId="0">
      <pane ySplit="1" topLeftCell="A173" activePane="bottomLeft" state="frozen"/>
      <selection pane="bottomLeft" activeCell="B183" sqref="B183:B188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23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23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23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23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23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23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23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23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23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23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23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23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23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23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23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23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23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23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23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 t="s">
        <v>229</v>
      </c>
      <c r="C24" s="97" t="s">
        <v>230</v>
      </c>
      <c r="D24" s="89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96" t="s">
        <v>201</v>
      </c>
      <c r="B25" s="2">
        <v>201000197</v>
      </c>
      <c r="C25" s="97" t="s">
        <v>170</v>
      </c>
      <c r="D25" s="89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201000197</v>
      </c>
      <c r="C26" s="97" t="s">
        <v>126</v>
      </c>
      <c r="D26" s="89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201000260</v>
      </c>
      <c r="C27" s="97" t="s">
        <v>55</v>
      </c>
      <c r="D27" s="89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171</v>
      </c>
      <c r="D28" s="89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2">
        <v>201000160</v>
      </c>
      <c r="C29" s="97" t="s">
        <v>172</v>
      </c>
      <c r="D29" s="89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101">
        <v>201000174</v>
      </c>
      <c r="C30" s="97" t="s">
        <v>127</v>
      </c>
      <c r="D30" s="89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201</v>
      </c>
      <c r="B31" s="2">
        <v>201000281</v>
      </c>
      <c r="C31" s="97" t="s">
        <v>128</v>
      </c>
      <c r="D31" s="89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 t="s">
        <v>2</v>
      </c>
      <c r="C32" s="97" t="s">
        <v>2</v>
      </c>
      <c r="D32" s="89" t="s">
        <v>234</v>
      </c>
      <c r="E32" s="88" t="s">
        <v>337</v>
      </c>
      <c r="F32" s="16" t="s">
        <v>340</v>
      </c>
      <c r="G32" s="24" t="str">
        <f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>
        <v>430001208</v>
      </c>
      <c r="C33" s="97" t="s">
        <v>65</v>
      </c>
      <c r="D33" s="89" t="s">
        <v>234</v>
      </c>
      <c r="E33" s="88" t="s">
        <v>337</v>
      </c>
      <c r="F33" s="16"/>
      <c r="G33" s="24" t="str">
        <f>IF(H33="","",I33-H33)</f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23" t="s">
        <v>255</v>
      </c>
      <c r="E34" s="88" t="s">
        <v>349</v>
      </c>
      <c r="F34" s="16"/>
      <c r="G34" s="24" t="str">
        <f>IF(H34="","",I34-H34)</f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23" t="s">
        <v>255</v>
      </c>
      <c r="E35" s="88" t="s">
        <v>349</v>
      </c>
      <c r="F35" s="16"/>
      <c r="G35" s="24" t="str">
        <f>IF(H35="","",I35-H35)</f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 t="s">
        <v>14</v>
      </c>
      <c r="C36" s="97" t="s">
        <v>70</v>
      </c>
      <c r="D36" s="89" t="s">
        <v>234</v>
      </c>
      <c r="E36" s="88" t="s">
        <v>337</v>
      </c>
      <c r="F36" s="16"/>
      <c r="G36" s="24" t="str">
        <f>IF(H36="","",I36-H36)</f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15</v>
      </c>
      <c r="C37" s="97" t="s">
        <v>71</v>
      </c>
      <c r="D37" s="89" t="s">
        <v>234</v>
      </c>
      <c r="E37" s="88" t="s">
        <v>337</v>
      </c>
      <c r="F37" s="16"/>
      <c r="G37" s="24" t="str">
        <f>IF(H37="","",I37-H37)</f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96" t="s">
        <v>50</v>
      </c>
      <c r="B38" s="2" t="s">
        <v>20</v>
      </c>
      <c r="C38" s="97" t="s">
        <v>262</v>
      </c>
      <c r="D38" s="89" t="s">
        <v>234</v>
      </c>
      <c r="E38" s="88" t="s">
        <v>337</v>
      </c>
      <c r="F38" s="16"/>
      <c r="G38" s="24" t="str">
        <f>IF(H38="","",I38-H38)</f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405008767</v>
      </c>
      <c r="C39" s="97" t="s">
        <v>75</v>
      </c>
      <c r="D39" s="89" t="s">
        <v>234</v>
      </c>
      <c r="E39" s="88" t="s">
        <v>337</v>
      </c>
      <c r="F39" s="16"/>
      <c r="G39" s="24" t="str">
        <f>IF(H39="","",I39-H39)</f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22</v>
      </c>
      <c r="C40" s="97" t="s">
        <v>76</v>
      </c>
      <c r="D40" s="89" t="s">
        <v>234</v>
      </c>
      <c r="E40" s="88" t="s">
        <v>337</v>
      </c>
      <c r="F40" s="16"/>
      <c r="G40" s="24" t="str">
        <f>IF(H40="","",I40-H40)</f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430003154</v>
      </c>
      <c r="C41" s="97" t="s">
        <v>250</v>
      </c>
      <c r="D41" s="89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430001101</v>
      </c>
      <c r="C42" s="97" t="s">
        <v>80</v>
      </c>
      <c r="D42" s="89" t="s">
        <v>234</v>
      </c>
      <c r="E42" s="88" t="s">
        <v>337</v>
      </c>
      <c r="F42" s="16" t="s">
        <v>259</v>
      </c>
      <c r="G42" s="24" t="str">
        <f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24</v>
      </c>
      <c r="C43" s="97" t="s">
        <v>256</v>
      </c>
      <c r="D43" s="89" t="s">
        <v>234</v>
      </c>
      <c r="E43" s="88" t="s">
        <v>337</v>
      </c>
      <c r="F43" s="16" t="s">
        <v>259</v>
      </c>
      <c r="G43" s="24" t="str">
        <f>IF(H43="","",I43-H43)</f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96" t="s">
        <v>50</v>
      </c>
      <c r="B44" s="2">
        <v>430001102</v>
      </c>
      <c r="C44" s="97" t="s">
        <v>80</v>
      </c>
      <c r="D44" s="89" t="s">
        <v>234</v>
      </c>
      <c r="E44" s="88" t="s">
        <v>337</v>
      </c>
      <c r="F44" s="16" t="s">
        <v>259</v>
      </c>
      <c r="G44" s="24" t="str">
        <f>IF(H44="","",I44-H44)</f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96" t="s">
        <v>50</v>
      </c>
      <c r="B45" s="2">
        <v>323000639</v>
      </c>
      <c r="C45" s="97" t="s">
        <v>265</v>
      </c>
      <c r="D45" s="89" t="s">
        <v>234</v>
      </c>
      <c r="E45" s="88" t="s">
        <v>337</v>
      </c>
      <c r="F45" s="16"/>
      <c r="G45" s="24" t="str">
        <f>IF(H45="","",I45-H45)</f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96" t="s">
        <v>50</v>
      </c>
      <c r="B46" s="2" t="s">
        <v>25</v>
      </c>
      <c r="C46" s="97" t="s">
        <v>79</v>
      </c>
      <c r="D46" s="89" t="s">
        <v>234</v>
      </c>
      <c r="E46" s="88" t="s">
        <v>337</v>
      </c>
      <c r="F46" s="16"/>
      <c r="G46" s="24" t="str">
        <f>IF(H46="","",I46-H46)</f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96" t="s">
        <v>50</v>
      </c>
      <c r="B47" s="2" t="s">
        <v>26</v>
      </c>
      <c r="C47" s="97" t="s">
        <v>79</v>
      </c>
      <c r="D47" s="89" t="s">
        <v>234</v>
      </c>
      <c r="E47" s="88" t="s">
        <v>337</v>
      </c>
      <c r="F47" s="16"/>
      <c r="G47" s="24" t="str">
        <f>IF(H47="","",I47-H47)</f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205000730</v>
      </c>
      <c r="C48" s="97" t="s">
        <v>86</v>
      </c>
      <c r="D48" s="89" t="s">
        <v>234</v>
      </c>
      <c r="E48" s="88" t="s">
        <v>337</v>
      </c>
      <c r="F48" s="16"/>
      <c r="G48" s="24">
        <f>IF(H48="","",I48-H48)</f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96" t="s">
        <v>50</v>
      </c>
      <c r="B49" s="2">
        <v>205000894</v>
      </c>
      <c r="C49" s="97" t="s">
        <v>236</v>
      </c>
      <c r="D49" s="89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96" t="s">
        <v>50</v>
      </c>
      <c r="B50" s="2">
        <v>700006052</v>
      </c>
      <c r="C50" s="97" t="s">
        <v>237</v>
      </c>
      <c r="D50" s="89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96" t="s">
        <v>50</v>
      </c>
      <c r="B51" s="2">
        <v>700010979</v>
      </c>
      <c r="C51" s="97" t="s">
        <v>87</v>
      </c>
      <c r="D51" s="89" t="s">
        <v>234</v>
      </c>
      <c r="E51" s="88" t="s">
        <v>337</v>
      </c>
      <c r="F51" s="16"/>
      <c r="G51" s="24" t="str">
        <f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23" t="s">
        <v>255</v>
      </c>
      <c r="E52" s="88" t="s">
        <v>349</v>
      </c>
      <c r="F52" s="16"/>
      <c r="G52" s="24" t="str">
        <f>IF(H52="","",I52-H52)</f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50</v>
      </c>
      <c r="B53" s="2">
        <v>430003141</v>
      </c>
      <c r="C53" s="97" t="s">
        <v>253</v>
      </c>
      <c r="D53" s="89" t="s">
        <v>234</v>
      </c>
      <c r="E53" s="88" t="s">
        <v>337</v>
      </c>
      <c r="F53" s="16"/>
      <c r="G53" s="24" t="str">
        <f>IF(H53="","",I53-H53)</f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23" t="s">
        <v>255</v>
      </c>
      <c r="E54" s="88" t="s">
        <v>349</v>
      </c>
      <c r="F54" s="16"/>
      <c r="G54" s="24" t="str">
        <f>IF(H54="","",I54-H54)</f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23" t="s">
        <v>255</v>
      </c>
      <c r="E55" s="88" t="s">
        <v>349</v>
      </c>
      <c r="F55" s="16"/>
      <c r="G55" s="24" t="str">
        <f>IF(H55="","",I55-H55)</f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23" t="s">
        <v>255</v>
      </c>
      <c r="E56" s="88" t="s">
        <v>349</v>
      </c>
      <c r="F56" s="16"/>
      <c r="G56" s="24" t="str">
        <f>IF(H56="","",I56-H56)</f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96" t="s">
        <v>50</v>
      </c>
      <c r="B57" s="2">
        <v>205000610</v>
      </c>
      <c r="C57" s="97" t="s">
        <v>223</v>
      </c>
      <c r="D57" s="89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23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96" t="s">
        <v>47</v>
      </c>
      <c r="B59" s="2" t="s">
        <v>1</v>
      </c>
      <c r="C59" s="97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 t="s">
        <v>263</v>
      </c>
      <c r="C60" s="97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96" t="s">
        <v>47</v>
      </c>
      <c r="B61" s="2" t="s">
        <v>6</v>
      </c>
      <c r="C61" s="97" t="s">
        <v>61</v>
      </c>
      <c r="D61" s="89" t="s">
        <v>234</v>
      </c>
      <c r="E61" s="88" t="s">
        <v>337</v>
      </c>
      <c r="F61" s="16"/>
      <c r="G61" s="24" t="str">
        <f>IF(H61="","",I61-H61)</f>
        <v/>
      </c>
      <c r="H61" s="25"/>
      <c r="I61" s="18">
        <v>1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96" t="s">
        <v>47</v>
      </c>
      <c r="B62" s="2" t="s">
        <v>7</v>
      </c>
      <c r="C62" s="97" t="s">
        <v>62</v>
      </c>
      <c r="D62" s="89" t="s">
        <v>234</v>
      </c>
      <c r="E62" s="88" t="s">
        <v>337</v>
      </c>
      <c r="F62" s="16"/>
      <c r="G62" s="24" t="str">
        <f>IF(H62="","",I62-H62)</f>
        <v/>
      </c>
      <c r="H62" s="25"/>
      <c r="I62" s="18">
        <v>4</v>
      </c>
      <c r="J62" s="11"/>
      <c r="K62" s="8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96" t="s">
        <v>47</v>
      </c>
      <c r="B63" s="2">
        <v>700001722</v>
      </c>
      <c r="C63" s="97" t="s">
        <v>258</v>
      </c>
      <c r="D63" s="89" t="s">
        <v>234</v>
      </c>
      <c r="E63" s="88" t="s">
        <v>337</v>
      </c>
      <c r="F63" s="16"/>
      <c r="G63" s="24" t="str">
        <f>IF(H63="","",I63-H63)</f>
        <v/>
      </c>
      <c r="H63" s="25"/>
      <c r="I63" s="18">
        <v>1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96" t="s">
        <v>47</v>
      </c>
      <c r="B64" s="2" t="s">
        <v>8</v>
      </c>
      <c r="C64" s="97" t="s">
        <v>232</v>
      </c>
      <c r="D64" s="89" t="s">
        <v>234</v>
      </c>
      <c r="E64" s="88" t="s">
        <v>337</v>
      </c>
      <c r="F64" s="16"/>
      <c r="G64" s="24" t="str">
        <f>IF(H64="","",I64-H64)</f>
        <v/>
      </c>
      <c r="H64" s="25"/>
      <c r="I64" s="18">
        <v>3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t="30" x14ac:dyDescent="0.25">
      <c r="A65" s="96" t="s">
        <v>47</v>
      </c>
      <c r="B65" s="2" t="s">
        <v>9</v>
      </c>
      <c r="C65" s="97" t="s">
        <v>63</v>
      </c>
      <c r="D65" s="89" t="s">
        <v>234</v>
      </c>
      <c r="E65" s="88" t="s">
        <v>337</v>
      </c>
      <c r="F65" s="16"/>
      <c r="G65" s="24" t="str">
        <f>IF(H65="","",I65-H65)</f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96" t="s">
        <v>47</v>
      </c>
      <c r="B66" s="2" t="s">
        <v>21</v>
      </c>
      <c r="C66" s="97" t="s">
        <v>74</v>
      </c>
      <c r="D66" s="23" t="s">
        <v>255</v>
      </c>
      <c r="E66" s="88" t="s">
        <v>349</v>
      </c>
      <c r="F66" s="16"/>
      <c r="G66" s="24" t="str">
        <f>IF(H66="","",I66-H66)</f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3"/>
      <c r="AT66" s="11"/>
      <c r="AU66" s="13"/>
      <c r="AV66" s="11"/>
      <c r="AW66" s="13"/>
    </row>
    <row r="67" spans="1:49" x14ac:dyDescent="0.25">
      <c r="A67" s="96" t="s">
        <v>47</v>
      </c>
      <c r="B67" s="2">
        <v>700004156</v>
      </c>
      <c r="C67" s="97" t="s">
        <v>84</v>
      </c>
      <c r="D67" s="89" t="s">
        <v>234</v>
      </c>
      <c r="E67" s="88" t="s">
        <v>337</v>
      </c>
      <c r="F67" s="16"/>
      <c r="G67" s="24">
        <f>IF(I67-H67&gt;0,0,I67-H67)</f>
        <v>0</v>
      </c>
      <c r="H67" s="25">
        <v>3</v>
      </c>
      <c r="I67" s="22">
        <v>6</v>
      </c>
      <c r="J67" s="11"/>
      <c r="K67" s="42"/>
      <c r="L67" s="11"/>
      <c r="M67" s="13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96" t="s">
        <v>47</v>
      </c>
      <c r="B68" s="2" t="s">
        <v>31</v>
      </c>
      <c r="C68" s="97" t="s">
        <v>88</v>
      </c>
      <c r="D68" s="89" t="s">
        <v>234</v>
      </c>
      <c r="E68" s="88" t="s">
        <v>337</v>
      </c>
      <c r="F68" s="16"/>
      <c r="G68" s="24" t="str">
        <f>IF(H68="","",I68-H68)</f>
        <v/>
      </c>
      <c r="H68" s="25"/>
      <c r="I68" s="18">
        <v>2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2"/>
      <c r="AT68" s="11"/>
      <c r="AU68" s="12"/>
      <c r="AV68" s="11"/>
      <c r="AW68" s="12"/>
    </row>
    <row r="69" spans="1:49" x14ac:dyDescent="0.25">
      <c r="A69" s="96" t="s">
        <v>47</v>
      </c>
      <c r="B69" s="2">
        <v>700003639</v>
      </c>
      <c r="C69" s="97" t="s">
        <v>89</v>
      </c>
      <c r="D69" s="89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4"/>
      <c r="AS69" s="12"/>
      <c r="AT69" s="14"/>
      <c r="AU69" s="12"/>
      <c r="AV69" s="14"/>
      <c r="AW69" s="12"/>
    </row>
    <row r="70" spans="1:49" x14ac:dyDescent="0.25">
      <c r="A70" s="96" t="s">
        <v>47</v>
      </c>
      <c r="B70" s="2">
        <v>700008988</v>
      </c>
      <c r="C70" s="97" t="s">
        <v>90</v>
      </c>
      <c r="D70" s="89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4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96" t="s">
        <v>47</v>
      </c>
      <c r="B71" s="2" t="s">
        <v>32</v>
      </c>
      <c r="C71" s="97" t="s">
        <v>32</v>
      </c>
      <c r="D71" s="89" t="s">
        <v>234</v>
      </c>
      <c r="E71" s="88" t="s">
        <v>337</v>
      </c>
      <c r="F71" s="16" t="s">
        <v>341</v>
      </c>
      <c r="G71" s="24" t="str">
        <f>IF(H71="","",I71-H71)</f>
        <v/>
      </c>
      <c r="H71" s="25"/>
      <c r="I71" s="18">
        <v>1</v>
      </c>
      <c r="J71" s="11"/>
      <c r="K71" s="8"/>
      <c r="L71" s="11"/>
      <c r="M71" s="12"/>
      <c r="N71" s="11"/>
      <c r="O71" s="13"/>
      <c r="P71" s="11"/>
      <c r="Q71" s="13"/>
      <c r="R71" s="11"/>
      <c r="S71" s="13"/>
      <c r="T71" s="11"/>
      <c r="U71" s="13"/>
      <c r="V71" s="11"/>
      <c r="W71" s="13"/>
      <c r="X71" s="11"/>
      <c r="Y71" s="13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49</v>
      </c>
      <c r="B72" s="2">
        <v>700003090</v>
      </c>
      <c r="C72" s="97" t="s">
        <v>136</v>
      </c>
      <c r="D72" s="89" t="s">
        <v>234</v>
      </c>
      <c r="E72" s="88" t="s">
        <v>337</v>
      </c>
      <c r="F72" s="16"/>
      <c r="G72" s="24">
        <f>IF(I72-H72&gt;0,0,I72-H72)</f>
        <v>-1</v>
      </c>
      <c r="H72" s="25">
        <v>3</v>
      </c>
      <c r="I72" s="22">
        <f>3+K72</f>
        <v>2</v>
      </c>
      <c r="J72" s="11">
        <v>44169</v>
      </c>
      <c r="K72" s="13">
        <v>-1</v>
      </c>
      <c r="L72" s="11"/>
      <c r="M72" s="13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47</v>
      </c>
      <c r="B73" s="2">
        <v>999028048</v>
      </c>
      <c r="C73" s="97" t="s">
        <v>106</v>
      </c>
      <c r="D73" s="23" t="s">
        <v>255</v>
      </c>
      <c r="E73" s="88" t="s">
        <v>349</v>
      </c>
      <c r="F73" s="16"/>
      <c r="G73" s="24" t="str">
        <f>IF(H73="","",I73-H73)</f>
        <v/>
      </c>
      <c r="H73" s="25"/>
      <c r="I73" s="18">
        <v>3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3"/>
      <c r="AB73" s="11"/>
      <c r="AC73" s="13"/>
      <c r="AD73" s="11"/>
      <c r="AE73" s="13"/>
      <c r="AF73" s="11"/>
      <c r="AG73" s="13"/>
      <c r="AH73" s="11"/>
      <c r="AI73" s="13"/>
      <c r="AJ73" s="11"/>
      <c r="AK73" s="13"/>
      <c r="AL73" s="11"/>
      <c r="AM73" s="13"/>
      <c r="AN73" s="11"/>
      <c r="AO73" s="13"/>
      <c r="AP73" s="11"/>
      <c r="AQ73" s="13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 t="s">
        <v>45</v>
      </c>
      <c r="C74" s="97" t="s">
        <v>98</v>
      </c>
      <c r="D74" s="23" t="s">
        <v>255</v>
      </c>
      <c r="E74" s="88" t="s">
        <v>349</v>
      </c>
      <c r="F74" s="23"/>
      <c r="G74" s="24" t="str">
        <f>IF(H74="","",I74-H74)</f>
        <v/>
      </c>
      <c r="H74" s="25"/>
      <c r="I74" s="22">
        <f>1+K74+M74+O74</f>
        <v>2</v>
      </c>
      <c r="J74" s="11">
        <v>44353</v>
      </c>
      <c r="K74" s="13">
        <v>-1</v>
      </c>
      <c r="L74" s="11">
        <v>44370</v>
      </c>
      <c r="M74" s="12">
        <v>5</v>
      </c>
      <c r="N74" s="11">
        <v>44376</v>
      </c>
      <c r="O74" s="13">
        <v>-3</v>
      </c>
      <c r="P74" s="14"/>
      <c r="Q74" s="12"/>
      <c r="R74" s="14"/>
      <c r="S74" s="12"/>
      <c r="T74" s="14"/>
      <c r="U74" s="12"/>
      <c r="V74" s="14"/>
      <c r="W74" s="12"/>
      <c r="X74" s="14"/>
      <c r="Y74" s="12"/>
      <c r="Z74" s="14"/>
      <c r="AA74" s="12"/>
      <c r="AB74" s="14"/>
      <c r="AC74" s="12"/>
      <c r="AD74" s="14"/>
      <c r="AE74" s="12"/>
      <c r="AF74" s="14"/>
      <c r="AG74" s="12"/>
      <c r="AH74" s="14"/>
      <c r="AI74" s="12"/>
      <c r="AJ74" s="14"/>
      <c r="AK74" s="12"/>
      <c r="AL74" s="14"/>
      <c r="AM74" s="12"/>
      <c r="AN74" s="14"/>
      <c r="AO74" s="12"/>
      <c r="AP74" s="14"/>
      <c r="AQ74" s="12"/>
      <c r="AR74" s="11"/>
      <c r="AS74" s="12"/>
      <c r="AT74" s="11"/>
      <c r="AU74" s="12"/>
      <c r="AV74" s="11"/>
      <c r="AW74" s="12"/>
    </row>
    <row r="75" spans="1:49" x14ac:dyDescent="0.25">
      <c r="A75" s="96" t="s">
        <v>47</v>
      </c>
      <c r="B75" s="2">
        <v>9027905430</v>
      </c>
      <c r="C75" s="97" t="s">
        <v>102</v>
      </c>
      <c r="D75" s="23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4</v>
      </c>
      <c r="J75" s="11"/>
      <c r="K75" s="8"/>
      <c r="L75" s="14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1"/>
      <c r="AK75" s="13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289001438</v>
      </c>
      <c r="C76" s="97" t="s">
        <v>257</v>
      </c>
      <c r="D76" s="89" t="s">
        <v>234</v>
      </c>
      <c r="E76" s="88" t="s">
        <v>337</v>
      </c>
      <c r="F76" s="16"/>
      <c r="G76" s="24"/>
      <c r="H76" s="25"/>
      <c r="I76" s="18">
        <v>1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 t="s">
        <v>121</v>
      </c>
      <c r="C77" s="97" t="s">
        <v>196</v>
      </c>
      <c r="D77" s="89" t="s">
        <v>234</v>
      </c>
      <c r="E77" s="88" t="s">
        <v>337</v>
      </c>
      <c r="F77" s="16"/>
      <c r="G77" s="24">
        <f>IF(I77-H77&gt;0,0,I77-H77)</f>
        <v>0</v>
      </c>
      <c r="H77" s="25">
        <v>4</v>
      </c>
      <c r="I77" s="22">
        <v>4</v>
      </c>
      <c r="J77" s="11"/>
      <c r="K77" s="42"/>
      <c r="L77" s="11"/>
      <c r="M77" s="13"/>
      <c r="N77" s="11"/>
      <c r="O77" s="12"/>
      <c r="P77" s="11"/>
      <c r="Q77" s="13"/>
      <c r="R77" s="11"/>
      <c r="S77" s="13"/>
      <c r="T77" s="11"/>
      <c r="U77" s="13"/>
      <c r="V77" s="14"/>
      <c r="W77" s="12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4"/>
      <c r="AK77" s="12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96" t="s">
        <v>47</v>
      </c>
      <c r="B78" s="2" t="s">
        <v>124</v>
      </c>
      <c r="C78" s="97" t="s">
        <v>122</v>
      </c>
      <c r="D78" s="89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4"/>
      <c r="O78" s="12"/>
      <c r="P78" s="14"/>
      <c r="Q78" s="12"/>
      <c r="R78" s="11"/>
      <c r="S78" s="12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96" t="s">
        <v>47</v>
      </c>
      <c r="B79" s="2">
        <v>210000520</v>
      </c>
      <c r="C79" s="97" t="s">
        <v>169</v>
      </c>
      <c r="D79" s="89" t="s">
        <v>234</v>
      </c>
      <c r="E79" s="88" t="s">
        <v>337</v>
      </c>
      <c r="F79" s="16"/>
      <c r="G79" s="24" t="str">
        <f>IF(H79="","",I79-H79)</f>
        <v/>
      </c>
      <c r="H79" s="25"/>
      <c r="I79" s="18">
        <v>1</v>
      </c>
      <c r="J79" s="11"/>
      <c r="K79" s="12"/>
      <c r="L79" s="11"/>
      <c r="M79" s="13"/>
      <c r="N79" s="30"/>
      <c r="O79" s="32"/>
      <c r="P79" s="30"/>
      <c r="Q79" s="31"/>
      <c r="R79" s="30"/>
      <c r="S79" s="31"/>
      <c r="T79" s="30"/>
      <c r="U79" s="32"/>
      <c r="V79" s="33"/>
      <c r="W79" s="31"/>
      <c r="X79" s="33"/>
      <c r="Y79" s="31"/>
      <c r="Z79" s="33"/>
      <c r="AA79" s="31"/>
      <c r="AB79" s="33"/>
      <c r="AC79" s="31"/>
      <c r="AD79" s="33"/>
      <c r="AE79" s="31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t="24.75" customHeight="1" x14ac:dyDescent="0.25">
      <c r="A80" s="98" t="s">
        <v>47</v>
      </c>
      <c r="B80" s="99">
        <v>289006760</v>
      </c>
      <c r="C80" s="100" t="s">
        <v>244</v>
      </c>
      <c r="D80" s="103" t="s">
        <v>234</v>
      </c>
      <c r="E80" s="88" t="s">
        <v>337</v>
      </c>
      <c r="F80" s="28"/>
      <c r="G80" s="24">
        <f>IF(I80-H80&gt;0,0,I80-H80)</f>
        <v>-2</v>
      </c>
      <c r="H80" s="25">
        <v>2</v>
      </c>
      <c r="I80" s="116">
        <f>2+K80</f>
        <v>0</v>
      </c>
      <c r="J80" s="11">
        <v>43950</v>
      </c>
      <c r="K80" s="13">
        <v>-2</v>
      </c>
      <c r="L80" s="30"/>
      <c r="M80" s="31"/>
      <c r="N80" s="14"/>
      <c r="O80" s="12"/>
      <c r="P80" s="14"/>
      <c r="Q80" s="12"/>
      <c r="R80" s="14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customHeight="1" x14ac:dyDescent="0.25">
      <c r="A81" s="96" t="str">
        <f>Tool!A77</f>
        <v>L3</v>
      </c>
      <c r="B81" s="2">
        <f>Tool!B77</f>
        <v>999038868</v>
      </c>
      <c r="C81" s="97" t="str">
        <f>Tool!C77</f>
        <v xml:space="preserve">0.030 Thick Setting Gage for 279001950 </v>
      </c>
      <c r="D81" s="16" t="str">
        <f>Tool!D77</f>
        <v>Tool</v>
      </c>
      <c r="E81" s="88" t="str">
        <f>Tool!E77</f>
        <v>Kwan</v>
      </c>
      <c r="F81" s="16" t="str">
        <f>Tool!F77</f>
        <v xml:space="preserve">Comes in packs of 20 </v>
      </c>
      <c r="G81" s="24">
        <f>Tool!G77</f>
        <v>0</v>
      </c>
      <c r="H81" s="25">
        <f>Tool!H77</f>
        <v>0</v>
      </c>
      <c r="I81" s="29">
        <f>Tool!I77</f>
        <v>220</v>
      </c>
      <c r="J81" s="30">
        <f>Tool!J77</f>
        <v>44225</v>
      </c>
      <c r="K81" s="39">
        <f>Tool!K77</f>
        <v>-20</v>
      </c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96" t="s">
        <v>53</v>
      </c>
      <c r="B82" s="2" t="s">
        <v>266</v>
      </c>
      <c r="C82" s="97" t="s">
        <v>267</v>
      </c>
      <c r="D82" s="89" t="s">
        <v>234</v>
      </c>
      <c r="E82" s="88" t="s">
        <v>337</v>
      </c>
      <c r="F82" s="16"/>
      <c r="G82" s="24" t="str">
        <f>IF(H82="","",I82-H82)</f>
        <v/>
      </c>
      <c r="H82" s="25"/>
      <c r="I82" s="18">
        <v>3</v>
      </c>
      <c r="J82" s="11"/>
      <c r="K82" s="8"/>
      <c r="L82" s="11"/>
      <c r="M82" s="12"/>
      <c r="N82" s="11"/>
      <c r="O82" s="12"/>
      <c r="P82" s="11"/>
      <c r="Q82" s="12"/>
      <c r="R82" s="11"/>
      <c r="S82" s="12"/>
      <c r="T82" s="11"/>
      <c r="U82" s="12"/>
      <c r="V82" s="11"/>
      <c r="W82" s="12"/>
      <c r="X82" s="11"/>
      <c r="Y82" s="12"/>
      <c r="Z82" s="11"/>
      <c r="AA82" s="12"/>
      <c r="AB82" s="11"/>
      <c r="AC82" s="12"/>
      <c r="AD82" s="11"/>
      <c r="AE82" s="12"/>
      <c r="AF82" s="11"/>
      <c r="AG82" s="12"/>
      <c r="AH82" s="11"/>
      <c r="AI82" s="12"/>
      <c r="AJ82" s="11"/>
      <c r="AK82" s="12"/>
      <c r="AL82" s="11"/>
      <c r="AM82" s="12"/>
      <c r="AN82" s="11"/>
      <c r="AO82" s="12"/>
      <c r="AP82" s="11"/>
      <c r="AQ82" s="12"/>
      <c r="AR82" s="11"/>
      <c r="AS82" s="12"/>
      <c r="AT82" s="11"/>
      <c r="AU82" s="12"/>
      <c r="AV82" s="11"/>
      <c r="AW82" s="12"/>
    </row>
    <row r="83" spans="1:49" x14ac:dyDescent="0.25">
      <c r="A83" s="96" t="s">
        <v>53</v>
      </c>
      <c r="B83" s="2" t="s">
        <v>17</v>
      </c>
      <c r="C83" s="97" t="s">
        <v>106</v>
      </c>
      <c r="D83" s="89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2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x14ac:dyDescent="0.25">
      <c r="A84" s="96" t="s">
        <v>53</v>
      </c>
      <c r="B84" s="2" t="s">
        <v>29</v>
      </c>
      <c r="C84" s="97" t="s">
        <v>83</v>
      </c>
      <c r="D84" s="23" t="s">
        <v>255</v>
      </c>
      <c r="E84" s="88" t="s">
        <v>349</v>
      </c>
      <c r="F84" s="16"/>
      <c r="G84" s="24" t="str">
        <f>IF(H84="","",I84-H84)</f>
        <v/>
      </c>
      <c r="H84" s="25"/>
      <c r="I84" s="18">
        <v>2</v>
      </c>
      <c r="J84" s="11"/>
      <c r="K84" s="12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4"/>
      <c r="AS84" s="12"/>
      <c r="AT84" s="14"/>
      <c r="AU84" s="12"/>
      <c r="AV84" s="14"/>
      <c r="AW84" s="12"/>
    </row>
    <row r="85" spans="1:49" ht="30" x14ac:dyDescent="0.25">
      <c r="A85" s="96" t="s">
        <v>261</v>
      </c>
      <c r="B85" s="2">
        <v>205015016</v>
      </c>
      <c r="C85" s="97" t="s">
        <v>238</v>
      </c>
      <c r="D85" s="89" t="s">
        <v>234</v>
      </c>
      <c r="E85" s="88" t="s">
        <v>337</v>
      </c>
      <c r="F85" s="16" t="s">
        <v>260</v>
      </c>
      <c r="G85" s="24">
        <f>IF(I89-H89&gt;0,0,I89-H89)</f>
        <v>0</v>
      </c>
      <c r="H85" s="25">
        <v>8</v>
      </c>
      <c r="I85" s="22">
        <f>5+K85</f>
        <v>1</v>
      </c>
      <c r="J85" s="11">
        <v>44169</v>
      </c>
      <c r="K85" s="13">
        <v>-4</v>
      </c>
      <c r="L85" s="11"/>
      <c r="M85" s="13"/>
      <c r="N85" s="11"/>
      <c r="O85" s="12"/>
      <c r="P85" s="11"/>
      <c r="Q85" s="13"/>
      <c r="R85" s="11"/>
      <c r="S85" s="13"/>
      <c r="T85" s="11"/>
      <c r="U85" s="13"/>
      <c r="V85" s="11"/>
      <c r="W85" s="13"/>
      <c r="X85" s="11"/>
      <c r="Y85" s="12"/>
      <c r="Z85" s="11"/>
      <c r="AA85" s="13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x14ac:dyDescent="0.25">
      <c r="A86" s="96" t="s">
        <v>53</v>
      </c>
      <c r="B86" s="2" t="s">
        <v>33</v>
      </c>
      <c r="C86" s="97" t="s">
        <v>268</v>
      </c>
      <c r="D86" s="89" t="s">
        <v>234</v>
      </c>
      <c r="E86" s="88" t="s">
        <v>337</v>
      </c>
      <c r="F86" s="16"/>
      <c r="G86" s="24">
        <f>IF(I90-H90&gt;0,0,I90-H90)</f>
        <v>0</v>
      </c>
      <c r="H86" s="25"/>
      <c r="I86" s="22">
        <v>1</v>
      </c>
      <c r="J86" s="11"/>
      <c r="K86" s="13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x14ac:dyDescent="0.25">
      <c r="A87" s="96" t="s">
        <v>53</v>
      </c>
      <c r="B87" s="2" t="s">
        <v>35</v>
      </c>
      <c r="C87" s="97" t="s">
        <v>239</v>
      </c>
      <c r="D87" s="89" t="s">
        <v>234</v>
      </c>
      <c r="E87" s="88" t="s">
        <v>337</v>
      </c>
      <c r="F87" s="16"/>
      <c r="G87" s="24"/>
      <c r="H87" s="27"/>
      <c r="I87" s="18">
        <v>4</v>
      </c>
      <c r="J87" s="11"/>
      <c r="K87" s="12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96" t="s">
        <v>53</v>
      </c>
      <c r="B88" s="2">
        <v>289002450</v>
      </c>
      <c r="C88" s="97" t="s">
        <v>100</v>
      </c>
      <c r="D88" s="89" t="s">
        <v>234</v>
      </c>
      <c r="E88" s="88" t="s">
        <v>337</v>
      </c>
      <c r="F88" s="16"/>
      <c r="G88" s="24">
        <f>IF(I94-H94&gt;0,0,I94-H94)</f>
        <v>0</v>
      </c>
      <c r="H88" s="25">
        <v>2</v>
      </c>
      <c r="I88" s="18">
        <v>3</v>
      </c>
      <c r="J88" s="11"/>
      <c r="K88" s="8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96" t="s">
        <v>53</v>
      </c>
      <c r="B89" s="2">
        <v>289002226</v>
      </c>
      <c r="C89" s="97" t="s">
        <v>240</v>
      </c>
      <c r="D89" s="89" t="s">
        <v>234</v>
      </c>
      <c r="E89" s="88" t="s">
        <v>337</v>
      </c>
      <c r="F89" s="16"/>
      <c r="G89" s="24">
        <f>IF(I95-H95&gt;0,0,I95-H95)</f>
        <v>0</v>
      </c>
      <c r="H89" s="25">
        <f>3</f>
        <v>3</v>
      </c>
      <c r="I89" s="22">
        <f>3+K89+M89</f>
        <v>4</v>
      </c>
      <c r="J89" s="11">
        <v>44013</v>
      </c>
      <c r="K89" s="8">
        <v>3</v>
      </c>
      <c r="L89" s="11">
        <v>44152</v>
      </c>
      <c r="M89" s="13">
        <v>-2</v>
      </c>
      <c r="N89" s="11"/>
      <c r="O89" s="13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s="7" customFormat="1" x14ac:dyDescent="0.25">
      <c r="A90" s="96" t="s">
        <v>53</v>
      </c>
      <c r="B90" s="2">
        <v>289002149</v>
      </c>
      <c r="C90" s="97" t="s">
        <v>189</v>
      </c>
      <c r="D90" s="89" t="s">
        <v>234</v>
      </c>
      <c r="E90" s="88" t="s">
        <v>337</v>
      </c>
      <c r="F90" s="16"/>
      <c r="G90" s="24">
        <f>IF(H90="","",I90-H90)</f>
        <v>1</v>
      </c>
      <c r="H90" s="25">
        <v>2</v>
      </c>
      <c r="I90" s="18">
        <v>3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96" t="s">
        <v>53</v>
      </c>
      <c r="B91" s="2">
        <v>289002219</v>
      </c>
      <c r="C91" s="97" t="s">
        <v>190</v>
      </c>
      <c r="D91" s="89" t="s">
        <v>234</v>
      </c>
      <c r="E91" s="88" t="s">
        <v>337</v>
      </c>
      <c r="F91" s="16"/>
      <c r="G91" s="24">
        <f>IF(H91="","",I91-H91)</f>
        <v>0</v>
      </c>
      <c r="H91" s="25">
        <v>1</v>
      </c>
      <c r="I91" s="18">
        <v>1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96" t="s">
        <v>53</v>
      </c>
      <c r="B92" s="2">
        <v>289002227</v>
      </c>
      <c r="C92" s="97" t="s">
        <v>288</v>
      </c>
      <c r="D92" s="89" t="s">
        <v>234</v>
      </c>
      <c r="E92" s="88" t="s">
        <v>337</v>
      </c>
      <c r="F92" s="16"/>
      <c r="G92" s="24">
        <f>IF(H92="","",I92-H92)</f>
        <v>0</v>
      </c>
      <c r="H92" s="25">
        <v>1</v>
      </c>
      <c r="I92" s="18">
        <v>1</v>
      </c>
      <c r="J92" s="11">
        <v>44013</v>
      </c>
      <c r="K92" s="8">
        <v>1</v>
      </c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96" t="s">
        <v>53</v>
      </c>
      <c r="B93" s="2">
        <v>700002825</v>
      </c>
      <c r="C93" s="97" t="s">
        <v>289</v>
      </c>
      <c r="D93" s="89" t="s">
        <v>234</v>
      </c>
      <c r="E93" s="88" t="s">
        <v>337</v>
      </c>
      <c r="F93" s="16"/>
      <c r="G93" s="24">
        <f>IF(H93="","",I93-H93)</f>
        <v>1</v>
      </c>
      <c r="H93" s="25">
        <v>2</v>
      </c>
      <c r="I93" s="18">
        <v>3</v>
      </c>
      <c r="J93" s="11">
        <v>44013</v>
      </c>
      <c r="K93" s="8">
        <v>3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96" t="s">
        <v>53</v>
      </c>
      <c r="B94" s="2" t="s">
        <v>113</v>
      </c>
      <c r="C94" s="97" t="s">
        <v>241</v>
      </c>
      <c r="D94" s="89" t="s">
        <v>234</v>
      </c>
      <c r="E94" s="88" t="s">
        <v>337</v>
      </c>
      <c r="F94" s="16"/>
      <c r="G94" s="24" t="str">
        <f>IF(H94="","",I94-H94)</f>
        <v/>
      </c>
      <c r="H94" s="25"/>
      <c r="I94" s="18">
        <v>2</v>
      </c>
      <c r="J94" s="11"/>
      <c r="K94" s="8"/>
      <c r="L94" s="14"/>
      <c r="M94" s="12"/>
      <c r="N94" s="14"/>
      <c r="O94" s="12"/>
      <c r="P94" s="14"/>
      <c r="Q94" s="12"/>
      <c r="R94" s="14"/>
      <c r="S94" s="12"/>
      <c r="T94" s="14"/>
      <c r="U94" s="12"/>
      <c r="V94" s="14"/>
      <c r="W94" s="12"/>
      <c r="X94" s="14"/>
      <c r="Y94" s="12"/>
      <c r="Z94" s="14"/>
      <c r="AA94" s="12"/>
      <c r="AB94" s="14"/>
      <c r="AC94" s="12"/>
      <c r="AD94" s="14"/>
      <c r="AE94" s="12"/>
      <c r="AF94" s="14"/>
      <c r="AG94" s="12"/>
      <c r="AH94" s="14"/>
      <c r="AI94" s="12"/>
      <c r="AJ94" s="11"/>
      <c r="AK94" s="13"/>
      <c r="AL94" s="14"/>
      <c r="AM94" s="12"/>
      <c r="AN94" s="14"/>
      <c r="AO94" s="12"/>
      <c r="AP94" s="14"/>
      <c r="AQ94" s="12"/>
      <c r="AR94" s="11"/>
      <c r="AS94" s="13"/>
      <c r="AT94" s="11"/>
      <c r="AU94" s="13"/>
      <c r="AV94" s="11"/>
      <c r="AW94" s="13"/>
    </row>
    <row r="95" spans="1:49" x14ac:dyDescent="0.25">
      <c r="A95" s="96" t="s">
        <v>53</v>
      </c>
      <c r="B95" s="104" t="s">
        <v>160</v>
      </c>
      <c r="C95" s="97" t="s">
        <v>161</v>
      </c>
      <c r="D95" s="89" t="s">
        <v>234</v>
      </c>
      <c r="E95" s="88" t="s">
        <v>337</v>
      </c>
      <c r="F95" s="16"/>
      <c r="G95" s="24" t="str">
        <f>IF(H95="","",I95-H95)</f>
        <v/>
      </c>
      <c r="H95" s="25"/>
      <c r="I95" s="18">
        <v>3</v>
      </c>
      <c r="J95" s="11"/>
      <c r="K95" s="8"/>
      <c r="L95" s="11"/>
      <c r="M95" s="12"/>
      <c r="N95" s="14"/>
      <c r="O95" s="12"/>
      <c r="P95" s="14"/>
      <c r="Q95" s="12"/>
      <c r="R95" s="11"/>
      <c r="S95" s="12"/>
      <c r="T95" s="11"/>
      <c r="U95" s="13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4"/>
      <c r="AK95" s="12"/>
      <c r="AL95" s="14"/>
      <c r="AM95" s="12"/>
      <c r="AN95" s="14"/>
      <c r="AO95" s="12"/>
      <c r="AP95" s="14"/>
      <c r="AQ95" s="12"/>
      <c r="AR95" s="14"/>
      <c r="AS95" s="12"/>
      <c r="AT95" s="14"/>
      <c r="AU95" s="12"/>
      <c r="AV95" s="14"/>
      <c r="AW95" s="12"/>
    </row>
    <row r="96" spans="1:49" x14ac:dyDescent="0.25">
      <c r="A96" s="96" t="s">
        <v>53</v>
      </c>
      <c r="B96" s="2" t="s">
        <v>162</v>
      </c>
      <c r="C96" s="97" t="s">
        <v>163</v>
      </c>
      <c r="D96" s="89" t="s">
        <v>234</v>
      </c>
      <c r="E96" s="88" t="s">
        <v>337</v>
      </c>
      <c r="F96" s="16"/>
      <c r="G96" s="24" t="str">
        <f>IF(H96="","",I96-H96)</f>
        <v/>
      </c>
      <c r="H96" s="25"/>
      <c r="I96" s="18">
        <v>2</v>
      </c>
      <c r="J96" s="11"/>
      <c r="K96" s="12"/>
      <c r="L96" s="14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t="30" x14ac:dyDescent="0.25">
      <c r="A97" s="96" t="s">
        <v>53</v>
      </c>
      <c r="B97" s="2">
        <v>210000399</v>
      </c>
      <c r="C97" s="97" t="s">
        <v>243</v>
      </c>
      <c r="D97" s="89" t="s">
        <v>234</v>
      </c>
      <c r="E97" s="88" t="s">
        <v>337</v>
      </c>
      <c r="F97" s="16"/>
      <c r="G97" s="24">
        <f>IF(I97-H97&gt;0,0,I97-H97)</f>
        <v>-2</v>
      </c>
      <c r="H97" s="25">
        <v>2</v>
      </c>
      <c r="I97" s="22">
        <f>1+K97</f>
        <v>0</v>
      </c>
      <c r="J97" s="11">
        <v>44078</v>
      </c>
      <c r="K97" s="13">
        <v>-1</v>
      </c>
      <c r="L97" s="11"/>
      <c r="M97" s="13"/>
      <c r="N97" s="11"/>
      <c r="O97" s="12"/>
      <c r="P97" s="11"/>
      <c r="Q97" s="13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x14ac:dyDescent="0.25">
      <c r="A98" s="96" t="s">
        <v>53</v>
      </c>
      <c r="B98" s="2" t="s">
        <v>165</v>
      </c>
      <c r="C98" s="97" t="s">
        <v>164</v>
      </c>
      <c r="D98" s="23" t="s">
        <v>255</v>
      </c>
      <c r="E98" s="88" t="s">
        <v>349</v>
      </c>
      <c r="F98" s="16"/>
      <c r="G98" s="24" t="str">
        <f>IF(H98="","",I98-H98)</f>
        <v/>
      </c>
      <c r="H98" s="25"/>
      <c r="I98" s="22">
        <v>1</v>
      </c>
      <c r="J98" s="11"/>
      <c r="K98" s="13"/>
      <c r="L98" s="11"/>
      <c r="M98" s="12"/>
      <c r="N98" s="11"/>
      <c r="O98" s="12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x14ac:dyDescent="0.25">
      <c r="A99" s="96" t="s">
        <v>53</v>
      </c>
      <c r="B99" s="2">
        <v>700005250</v>
      </c>
      <c r="C99" s="97" t="s">
        <v>176</v>
      </c>
      <c r="D99" s="89" t="s">
        <v>234</v>
      </c>
      <c r="E99" s="88" t="s">
        <v>337</v>
      </c>
      <c r="F99" s="16"/>
      <c r="G99" s="24" t="str">
        <f>IF(H99="","",I99-H99)</f>
        <v/>
      </c>
      <c r="H99" s="25"/>
      <c r="I99" s="18">
        <v>1</v>
      </c>
      <c r="J99" s="11"/>
      <c r="K99" s="8"/>
      <c r="L99" s="11"/>
      <c r="M99" s="13"/>
      <c r="N99" s="11"/>
      <c r="O99" s="13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96" t="s">
        <v>177</v>
      </c>
      <c r="B100" s="2" t="s">
        <v>273</v>
      </c>
      <c r="C100" s="97" t="s">
        <v>181</v>
      </c>
      <c r="D100" s="89" t="s">
        <v>234</v>
      </c>
      <c r="E100" s="88" t="s">
        <v>337</v>
      </c>
      <c r="F100" s="16" t="s">
        <v>342</v>
      </c>
      <c r="G100" s="24" t="str">
        <f>IF(H100="","",I100-H100)</f>
        <v/>
      </c>
      <c r="H100" s="25"/>
      <c r="I100" s="18">
        <v>2</v>
      </c>
      <c r="J100" s="11"/>
      <c r="K100" s="12"/>
      <c r="L100" s="11"/>
      <c r="M100" s="13"/>
      <c r="N100" s="14"/>
      <c r="O100" s="12"/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1"/>
      <c r="AS100" s="12"/>
      <c r="AT100" s="11"/>
      <c r="AU100" s="12"/>
      <c r="AV100" s="11"/>
      <c r="AW100" s="12"/>
    </row>
    <row r="101" spans="1:49" ht="30" x14ac:dyDescent="0.25">
      <c r="A101" s="105" t="s">
        <v>51</v>
      </c>
      <c r="B101" s="2" t="s">
        <v>293</v>
      </c>
      <c r="C101" s="106" t="s">
        <v>294</v>
      </c>
      <c r="D101" s="89" t="s">
        <v>234</v>
      </c>
      <c r="E101" s="88" t="s">
        <v>337</v>
      </c>
      <c r="F101" s="16"/>
      <c r="G101" s="24" t="str">
        <f>IF(H101="","",I101-H101)</f>
        <v/>
      </c>
      <c r="H101" s="25"/>
      <c r="I101" s="18">
        <v>1</v>
      </c>
      <c r="J101" s="11"/>
      <c r="K101" s="12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t="45" x14ac:dyDescent="0.25">
      <c r="A102" s="105" t="s">
        <v>51</v>
      </c>
      <c r="B102" s="2" t="s">
        <v>292</v>
      </c>
      <c r="C102" s="106" t="s">
        <v>246</v>
      </c>
      <c r="D102" s="89" t="s">
        <v>234</v>
      </c>
      <c r="E102" s="88" t="s">
        <v>337</v>
      </c>
      <c r="F102" s="16"/>
      <c r="G102" s="24" t="str">
        <f>IF(H102="","",I102-H102)</f>
        <v/>
      </c>
      <c r="H102" s="25"/>
      <c r="I102" s="18">
        <v>2</v>
      </c>
      <c r="J102" s="11"/>
      <c r="K102" s="12"/>
      <c r="L102" s="14"/>
      <c r="M102" s="12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x14ac:dyDescent="0.25">
      <c r="A103" s="96" t="s">
        <v>177</v>
      </c>
      <c r="B103" s="2">
        <v>222635</v>
      </c>
      <c r="C103" s="97" t="s">
        <v>115</v>
      </c>
      <c r="D103" s="23" t="s">
        <v>338</v>
      </c>
      <c r="E103" s="88"/>
      <c r="F103" s="16"/>
      <c r="G103" s="24" t="str">
        <f>IF(H103="","",I103-H103)</f>
        <v/>
      </c>
      <c r="H103" s="25"/>
      <c r="I103" s="18">
        <v>1</v>
      </c>
      <c r="J103" s="11"/>
      <c r="K103" s="8"/>
      <c r="L103" s="14"/>
      <c r="M103" s="12"/>
      <c r="N103" s="14"/>
      <c r="O103" s="12"/>
      <c r="P103" s="14"/>
      <c r="Q103" s="12"/>
      <c r="R103" s="14"/>
      <c r="S103" s="12"/>
      <c r="T103" s="14"/>
      <c r="U103" s="12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1"/>
      <c r="AK103" s="13"/>
      <c r="AL103" s="14"/>
      <c r="AM103" s="12"/>
      <c r="AN103" s="14"/>
      <c r="AO103" s="12"/>
      <c r="AP103" s="14"/>
      <c r="AQ103" s="12"/>
      <c r="AR103" s="11"/>
      <c r="AS103" s="12"/>
      <c r="AT103" s="11"/>
      <c r="AU103" s="12"/>
      <c r="AV103" s="11"/>
      <c r="AW103" s="12"/>
    </row>
    <row r="104" spans="1:49" x14ac:dyDescent="0.25">
      <c r="A104" s="96" t="s">
        <v>51</v>
      </c>
      <c r="B104" s="2" t="s">
        <v>4</v>
      </c>
      <c r="C104" s="97" t="s">
        <v>58</v>
      </c>
      <c r="D104" s="89" t="s">
        <v>234</v>
      </c>
      <c r="E104" s="88" t="s">
        <v>337</v>
      </c>
      <c r="F104" s="16"/>
      <c r="G104" s="24" t="str">
        <f>IF(H104="","",I104-H104)</f>
        <v/>
      </c>
      <c r="H104" s="25"/>
      <c r="I104" s="18">
        <v>3</v>
      </c>
      <c r="J104" s="11"/>
      <c r="K104" s="8"/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51</v>
      </c>
      <c r="B105" s="2" t="s">
        <v>295</v>
      </c>
      <c r="C105" s="97" t="s">
        <v>296</v>
      </c>
      <c r="D105" s="89" t="s">
        <v>234</v>
      </c>
      <c r="E105" s="88" t="s">
        <v>337</v>
      </c>
      <c r="F105" s="16"/>
      <c r="G105" s="24" t="str">
        <f>IF(H105="","",I105-H105)</f>
        <v/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96" t="s">
        <v>51</v>
      </c>
      <c r="B106" s="2" t="s">
        <v>299</v>
      </c>
      <c r="C106" s="97" t="s">
        <v>300</v>
      </c>
      <c r="D106" s="89" t="s">
        <v>234</v>
      </c>
      <c r="E106" s="88" t="s">
        <v>337</v>
      </c>
      <c r="F106" s="16"/>
      <c r="G106" s="24" t="str">
        <f>IF(H106="","",I106-H106)</f>
        <v/>
      </c>
      <c r="H106" s="25"/>
      <c r="I106" s="18">
        <v>1</v>
      </c>
      <c r="J106" s="11"/>
      <c r="K106" s="8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96" t="s">
        <v>52</v>
      </c>
      <c r="B107" s="2" t="s">
        <v>5</v>
      </c>
      <c r="C107" s="97" t="s">
        <v>59</v>
      </c>
      <c r="D107" s="89" t="s">
        <v>234</v>
      </c>
      <c r="E107" s="88" t="s">
        <v>337</v>
      </c>
      <c r="F107" s="16"/>
      <c r="G107" s="24">
        <f>IF(H107="","",I107-H107)</f>
        <v>1</v>
      </c>
      <c r="H107" s="25">
        <v>2</v>
      </c>
      <c r="I107" s="18">
        <v>3</v>
      </c>
      <c r="J107" s="11">
        <v>43990</v>
      </c>
      <c r="K107" s="42">
        <v>-1</v>
      </c>
      <c r="L107" s="11"/>
      <c r="M107" s="12"/>
      <c r="N107" s="11"/>
      <c r="O107" s="12"/>
      <c r="P107" s="11"/>
      <c r="Q107" s="12"/>
      <c r="R107" s="11"/>
      <c r="S107" s="12"/>
      <c r="T107" s="11"/>
      <c r="U107" s="12"/>
      <c r="V107" s="11"/>
      <c r="W107" s="12"/>
      <c r="X107" s="11"/>
      <c r="Y107" s="12"/>
      <c r="Z107" s="11"/>
      <c r="AA107" s="12"/>
      <c r="AB107" s="11"/>
      <c r="AC107" s="12"/>
      <c r="AD107" s="11"/>
      <c r="AE107" s="12"/>
      <c r="AF107" s="11"/>
      <c r="AG107" s="12"/>
      <c r="AH107" s="11"/>
      <c r="AI107" s="12"/>
      <c r="AJ107" s="11"/>
      <c r="AK107" s="12"/>
      <c r="AL107" s="11"/>
      <c r="AM107" s="12"/>
      <c r="AN107" s="11"/>
      <c r="AO107" s="12"/>
      <c r="AP107" s="11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96" t="s">
        <v>51</v>
      </c>
      <c r="B108" s="2">
        <v>442000135</v>
      </c>
      <c r="C108" s="97" t="s">
        <v>182</v>
      </c>
      <c r="D108" s="89" t="s">
        <v>234</v>
      </c>
      <c r="E108" s="88" t="s">
        <v>337</v>
      </c>
      <c r="F108" s="16"/>
      <c r="G108" s="24" t="str">
        <f>IF(H108="","",I108-H108)</f>
        <v/>
      </c>
      <c r="H108" s="25"/>
      <c r="I108" s="18">
        <v>8</v>
      </c>
      <c r="J108" s="11"/>
      <c r="K108" s="8"/>
      <c r="L108" s="11"/>
      <c r="M108" s="13"/>
      <c r="N108" s="20"/>
      <c r="O108" s="12"/>
      <c r="P108" s="14"/>
      <c r="Q108" s="12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96" t="s">
        <v>52</v>
      </c>
      <c r="B109" s="2">
        <v>441001128</v>
      </c>
      <c r="C109" s="97" t="s">
        <v>60</v>
      </c>
      <c r="D109" s="89" t="s">
        <v>234</v>
      </c>
      <c r="E109" s="88" t="s">
        <v>337</v>
      </c>
      <c r="F109" s="16"/>
      <c r="G109" s="24" t="str">
        <f>IF(H109="","",I109-H109)</f>
        <v/>
      </c>
      <c r="H109" s="25"/>
      <c r="I109" s="18">
        <v>3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96" t="s">
        <v>52</v>
      </c>
      <c r="B110" s="2" t="s">
        <v>16</v>
      </c>
      <c r="C110" s="97" t="s">
        <v>297</v>
      </c>
      <c r="D110" s="89" t="s">
        <v>234</v>
      </c>
      <c r="E110" s="88" t="s">
        <v>337</v>
      </c>
      <c r="F110" s="16"/>
      <c r="G110" s="24" t="str">
        <f>IF(H110="","",I110-H110)</f>
        <v/>
      </c>
      <c r="H110" s="25"/>
      <c r="I110" s="18">
        <v>6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4"/>
      <c r="AS110" s="12"/>
      <c r="AT110" s="14"/>
      <c r="AU110" s="12"/>
      <c r="AV110" s="14"/>
      <c r="AW110" s="12"/>
    </row>
    <row r="111" spans="1:49" x14ac:dyDescent="0.25">
      <c r="A111" s="96" t="s">
        <v>52</v>
      </c>
      <c r="B111" s="2">
        <v>700001351</v>
      </c>
      <c r="C111" s="97" t="s">
        <v>72</v>
      </c>
      <c r="D111" s="89" t="s">
        <v>234</v>
      </c>
      <c r="E111" s="88" t="s">
        <v>337</v>
      </c>
      <c r="F111" s="16"/>
      <c r="G111" s="24" t="str">
        <f>IF(H111="","",I111-H111)</f>
        <v/>
      </c>
      <c r="H111" s="25"/>
      <c r="I111" s="18">
        <v>3</v>
      </c>
      <c r="J111" s="11"/>
      <c r="K111" s="8"/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4"/>
      <c r="AS111" s="12"/>
      <c r="AT111" s="14"/>
      <c r="AU111" s="12"/>
      <c r="AV111" s="14"/>
      <c r="AW111" s="12"/>
    </row>
    <row r="112" spans="1:49" ht="30" x14ac:dyDescent="0.25">
      <c r="A112" s="96" t="s">
        <v>52</v>
      </c>
      <c r="B112" s="2">
        <v>725000459</v>
      </c>
      <c r="C112" s="97" t="s">
        <v>251</v>
      </c>
      <c r="D112" s="89" t="s">
        <v>234</v>
      </c>
      <c r="E112" s="88" t="s">
        <v>337</v>
      </c>
      <c r="F112" s="23"/>
      <c r="G112" s="24">
        <f>IF(I112-H112&gt;0,0,I112-H112)</f>
        <v>0</v>
      </c>
      <c r="H112" s="25">
        <v>2</v>
      </c>
      <c r="I112" s="22">
        <f>6+K112+M112</f>
        <v>3</v>
      </c>
      <c r="J112" s="11">
        <v>44078</v>
      </c>
      <c r="K112" s="42">
        <v>-1</v>
      </c>
      <c r="L112" s="11">
        <v>44117</v>
      </c>
      <c r="M112" s="42">
        <v>-2</v>
      </c>
      <c r="N112" s="11"/>
      <c r="O112" s="13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4"/>
      <c r="AS112" s="12"/>
      <c r="AT112" s="14"/>
      <c r="AU112" s="12"/>
      <c r="AV112" s="14"/>
      <c r="AW112" s="12"/>
    </row>
    <row r="113" spans="1:49" x14ac:dyDescent="0.25">
      <c r="A113" s="96" t="s">
        <v>52</v>
      </c>
      <c r="B113" s="2" t="s">
        <v>18</v>
      </c>
      <c r="C113" s="97" t="s">
        <v>106</v>
      </c>
      <c r="D113" s="23" t="s">
        <v>255</v>
      </c>
      <c r="E113" s="88"/>
      <c r="F113" s="16"/>
      <c r="G113" s="24" t="str">
        <f>IF(H113="","",I113-H113)</f>
        <v/>
      </c>
      <c r="H113" s="25"/>
      <c r="I113" s="18">
        <v>1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96" t="s">
        <v>52</v>
      </c>
      <c r="B114" s="2" t="s">
        <v>19</v>
      </c>
      <c r="C114" s="97" t="s">
        <v>106</v>
      </c>
      <c r="D114" s="23" t="s">
        <v>255</v>
      </c>
      <c r="E114" s="88"/>
      <c r="F114" s="16"/>
      <c r="G114" s="24" t="str">
        <f>IF(H114="","",I114-H114)</f>
        <v/>
      </c>
      <c r="H114" s="25"/>
      <c r="I114" s="18">
        <v>1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96" t="s">
        <v>52</v>
      </c>
      <c r="B115" s="2">
        <v>21000552</v>
      </c>
      <c r="C115" s="97" t="s">
        <v>81</v>
      </c>
      <c r="D115" s="89" t="s">
        <v>234</v>
      </c>
      <c r="E115" s="88" t="s">
        <v>337</v>
      </c>
      <c r="F115" s="16"/>
      <c r="G115" s="24" t="str">
        <f>IF(H115="","",I115-H115)</f>
        <v/>
      </c>
      <c r="H115" s="25"/>
      <c r="I115" s="18">
        <v>2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96" t="s">
        <v>52</v>
      </c>
      <c r="B116" s="2">
        <v>210000190</v>
      </c>
      <c r="C116" s="97" t="s">
        <v>175</v>
      </c>
      <c r="D116" s="89" t="s">
        <v>234</v>
      </c>
      <c r="E116" s="88" t="s">
        <v>337</v>
      </c>
      <c r="F116" s="16"/>
      <c r="G116" s="24" t="str">
        <f>IF(H116="","",I116-H116)</f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ht="30" x14ac:dyDescent="0.25">
      <c r="A117" s="96" t="s">
        <v>52</v>
      </c>
      <c r="B117" s="2" t="s">
        <v>44</v>
      </c>
      <c r="C117" s="97" t="s">
        <v>96</v>
      </c>
      <c r="D117" s="89" t="s">
        <v>234</v>
      </c>
      <c r="E117" s="88" t="s">
        <v>337</v>
      </c>
      <c r="F117" s="16"/>
      <c r="G117" s="24" t="str">
        <f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96" t="s">
        <v>52</v>
      </c>
      <c r="B118" s="2" t="s">
        <v>43</v>
      </c>
      <c r="C118" s="97" t="s">
        <v>222</v>
      </c>
      <c r="D118" s="89" t="s">
        <v>234</v>
      </c>
      <c r="E118" s="88" t="s">
        <v>337</v>
      </c>
      <c r="F118" s="16"/>
      <c r="G118" s="24">
        <f>IF(H118="","",I118-H118)</f>
        <v>0</v>
      </c>
      <c r="H118" s="25">
        <v>1</v>
      </c>
      <c r="I118" s="22">
        <f>1+K118+M118+O118</f>
        <v>1</v>
      </c>
      <c r="J118" s="11">
        <v>44172</v>
      </c>
      <c r="K118" s="42">
        <v>-1</v>
      </c>
      <c r="L118" s="11">
        <v>44264</v>
      </c>
      <c r="M118" s="42">
        <v>2</v>
      </c>
      <c r="N118" s="11">
        <v>44266</v>
      </c>
      <c r="O118" s="42">
        <v>-1</v>
      </c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1"/>
      <c r="AS118" s="12"/>
      <c r="AT118" s="11"/>
      <c r="AU118" s="12"/>
      <c r="AV118" s="11"/>
      <c r="AW118" s="12"/>
    </row>
    <row r="119" spans="1:49" ht="30" x14ac:dyDescent="0.25">
      <c r="A119" s="96" t="s">
        <v>52</v>
      </c>
      <c r="B119" s="2">
        <v>700005512</v>
      </c>
      <c r="C119" s="97" t="s">
        <v>245</v>
      </c>
      <c r="D119" s="89" t="s">
        <v>234</v>
      </c>
      <c r="E119" s="88" t="s">
        <v>337</v>
      </c>
      <c r="F119" s="16"/>
      <c r="G119" s="24" t="str">
        <f>IF(H119="","",I119-H119)</f>
        <v/>
      </c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96" t="s">
        <v>52</v>
      </c>
      <c r="B120" s="2" t="s">
        <v>274</v>
      </c>
      <c r="C120" s="97" t="s">
        <v>298</v>
      </c>
      <c r="D120" s="89" t="s">
        <v>234</v>
      </c>
      <c r="E120" s="88" t="s">
        <v>337</v>
      </c>
      <c r="F120" s="16"/>
      <c r="G120" s="24" t="str">
        <f>IF(H120="","",I120-H120)</f>
        <v/>
      </c>
      <c r="H120" s="25"/>
      <c r="I120" s="18">
        <v>1</v>
      </c>
      <c r="J120" s="11"/>
      <c r="K120" s="8"/>
      <c r="L120" s="14"/>
      <c r="M120" s="12"/>
      <c r="N120" s="14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ht="30" x14ac:dyDescent="0.25">
      <c r="A121" s="96" t="s">
        <v>49</v>
      </c>
      <c r="B121" s="2">
        <v>999027699</v>
      </c>
      <c r="C121" s="97" t="s">
        <v>56</v>
      </c>
      <c r="D121" s="23" t="s">
        <v>255</v>
      </c>
      <c r="E121" s="88" t="s">
        <v>349</v>
      </c>
      <c r="F121" s="16"/>
      <c r="G121" s="24" t="str">
        <f>IF(H121="","",I121-H121)</f>
        <v/>
      </c>
      <c r="H121" s="25"/>
      <c r="I121" s="18">
        <v>1</v>
      </c>
      <c r="J121" s="11"/>
      <c r="K121" s="12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96" t="s">
        <v>49</v>
      </c>
      <c r="B122" s="2" t="s">
        <v>10</v>
      </c>
      <c r="C122" s="97" t="s">
        <v>64</v>
      </c>
      <c r="D122" s="23" t="s">
        <v>255</v>
      </c>
      <c r="E122" s="88" t="s">
        <v>349</v>
      </c>
      <c r="F122" s="16"/>
      <c r="G122" s="24" t="str">
        <f>IF(H122="","",I122-H122)</f>
        <v/>
      </c>
      <c r="H122" s="25"/>
      <c r="I122" s="18">
        <v>5</v>
      </c>
      <c r="J122" s="11"/>
      <c r="K122" s="12"/>
      <c r="L122" s="11"/>
      <c r="M122" s="13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x14ac:dyDescent="0.25">
      <c r="A123" s="96" t="s">
        <v>49</v>
      </c>
      <c r="B123" s="2">
        <v>999027952</v>
      </c>
      <c r="C123" s="97" t="s">
        <v>66</v>
      </c>
      <c r="D123" s="23" t="s">
        <v>255</v>
      </c>
      <c r="E123" s="88" t="s">
        <v>349</v>
      </c>
      <c r="F123" s="16"/>
      <c r="G123" s="24" t="str">
        <f>IF(H123="","",I123-H123)</f>
        <v/>
      </c>
      <c r="H123" s="25"/>
      <c r="I123" s="18">
        <v>2</v>
      </c>
      <c r="J123" s="11"/>
      <c r="K123" s="8"/>
      <c r="L123" s="11"/>
      <c r="M123" s="12"/>
      <c r="N123" s="11"/>
      <c r="O123" s="12"/>
      <c r="P123" s="11"/>
      <c r="Q123" s="12"/>
      <c r="R123" s="11"/>
      <c r="S123" s="8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1"/>
      <c r="AS123" s="12"/>
      <c r="AT123" s="11"/>
      <c r="AU123" s="12"/>
      <c r="AV123" s="11"/>
      <c r="AW123" s="12"/>
    </row>
    <row r="124" spans="1:49" x14ac:dyDescent="0.25">
      <c r="A124" s="96" t="s">
        <v>49</v>
      </c>
      <c r="B124" s="2" t="s">
        <v>13</v>
      </c>
      <c r="C124" s="97" t="s">
        <v>69</v>
      </c>
      <c r="D124" s="89" t="s">
        <v>234</v>
      </c>
      <c r="E124" s="88" t="s">
        <v>337</v>
      </c>
      <c r="F124" s="16"/>
      <c r="G124" s="24" t="str">
        <f>IF(H124="","",I124-H124)</f>
        <v/>
      </c>
      <c r="H124" s="25"/>
      <c r="I124" s="18">
        <v>4</v>
      </c>
      <c r="J124" s="11"/>
      <c r="K124" s="8"/>
      <c r="L124" s="11"/>
      <c r="M124" s="12"/>
      <c r="N124" s="11"/>
      <c r="O124" s="12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1"/>
      <c r="AS124" s="12"/>
      <c r="AT124" s="11"/>
      <c r="AU124" s="12"/>
      <c r="AV124" s="11"/>
      <c r="AW124" s="12"/>
    </row>
    <row r="125" spans="1:49" x14ac:dyDescent="0.25">
      <c r="A125" s="96" t="s">
        <v>49</v>
      </c>
      <c r="B125" s="2">
        <v>441000440</v>
      </c>
      <c r="C125" s="97" t="s">
        <v>73</v>
      </c>
      <c r="D125" s="89" t="s">
        <v>234</v>
      </c>
      <c r="E125" s="88" t="s">
        <v>337</v>
      </c>
      <c r="F125" s="16"/>
      <c r="G125" s="24">
        <f>IF(H125="","",I125-H125)</f>
        <v>2</v>
      </c>
      <c r="H125" s="25">
        <v>2</v>
      </c>
      <c r="I125" s="18">
        <v>4</v>
      </c>
      <c r="J125" s="11">
        <v>43990</v>
      </c>
      <c r="K125" s="42">
        <v>-1</v>
      </c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96" t="s">
        <v>49</v>
      </c>
      <c r="B126" s="2" t="s">
        <v>23</v>
      </c>
      <c r="C126" s="97" t="s">
        <v>77</v>
      </c>
      <c r="D126" s="89" t="s">
        <v>234</v>
      </c>
      <c r="E126" s="88" t="s">
        <v>337</v>
      </c>
      <c r="F126" s="16" t="s">
        <v>343</v>
      </c>
      <c r="G126" s="24" t="str">
        <f>IF(H126="","",I126-H126)</f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96" t="s">
        <v>49</v>
      </c>
      <c r="B127" s="2">
        <v>999120089</v>
      </c>
      <c r="C127" s="97" t="s">
        <v>78</v>
      </c>
      <c r="D127" s="23" t="s">
        <v>255</v>
      </c>
      <c r="E127" s="88" t="s">
        <v>349</v>
      </c>
      <c r="F127" s="16" t="s">
        <v>344</v>
      </c>
      <c r="G127" s="24" t="str">
        <f>IF(H127="","",I127-H127)</f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 t="s">
        <v>27</v>
      </c>
      <c r="C128" s="97" t="s">
        <v>82</v>
      </c>
      <c r="D128" s="89" t="s">
        <v>234</v>
      </c>
      <c r="E128" s="88" t="s">
        <v>337</v>
      </c>
      <c r="F128" s="16"/>
      <c r="G128" s="24" t="str">
        <f>IF(H128="","",I128-H128)</f>
        <v/>
      </c>
      <c r="H128" s="25"/>
      <c r="I128" s="18">
        <v>1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 t="s">
        <v>30</v>
      </c>
      <c r="C129" s="97" t="s">
        <v>85</v>
      </c>
      <c r="D129" s="89" t="s">
        <v>234</v>
      </c>
      <c r="E129" s="88" t="s">
        <v>337</v>
      </c>
      <c r="F129" s="16"/>
      <c r="G129" s="24" t="str">
        <f>IF(H129="","",I129-H129)</f>
        <v/>
      </c>
      <c r="H129" s="25"/>
      <c r="I129" s="18">
        <v>4</v>
      </c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4"/>
      <c r="AS129" s="12"/>
      <c r="AT129" s="14"/>
      <c r="AU129" s="12"/>
      <c r="AV129" s="14"/>
      <c r="AW129" s="12"/>
    </row>
    <row r="130" spans="1:49" x14ac:dyDescent="0.25">
      <c r="A130" s="96" t="s">
        <v>49</v>
      </c>
      <c r="B130" s="2">
        <v>999119745</v>
      </c>
      <c r="C130" s="97" t="s">
        <v>106</v>
      </c>
      <c r="D130" s="23" t="s">
        <v>255</v>
      </c>
      <c r="E130" s="88" t="s">
        <v>349</v>
      </c>
      <c r="F130" s="16"/>
      <c r="G130" s="24" t="str">
        <f>IF(H130="","",I130-H130)</f>
        <v/>
      </c>
      <c r="H130" s="25"/>
      <c r="I130" s="18">
        <v>4</v>
      </c>
      <c r="J130" s="11"/>
      <c r="K130" s="12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4"/>
      <c r="AS130" s="12"/>
      <c r="AT130" s="14"/>
      <c r="AU130" s="12"/>
      <c r="AV130" s="14"/>
      <c r="AW130" s="12"/>
    </row>
    <row r="131" spans="1:49" x14ac:dyDescent="0.25">
      <c r="A131" s="96" t="s">
        <v>49</v>
      </c>
      <c r="B131" s="2">
        <v>999026422</v>
      </c>
      <c r="C131" s="97" t="s">
        <v>91</v>
      </c>
      <c r="D131" s="23" t="s">
        <v>255</v>
      </c>
      <c r="E131" s="88" t="s">
        <v>349</v>
      </c>
      <c r="F131" s="16"/>
      <c r="G131" s="24" t="str">
        <f>IF(H131="","",I131-H131)</f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4"/>
      <c r="AS131" s="12"/>
      <c r="AT131" s="14"/>
      <c r="AU131" s="12"/>
      <c r="AV131" s="14"/>
      <c r="AW131" s="12"/>
    </row>
    <row r="132" spans="1:49" x14ac:dyDescent="0.25">
      <c r="A132" s="96" t="s">
        <v>49</v>
      </c>
      <c r="B132" s="2">
        <v>999026375</v>
      </c>
      <c r="C132" s="97" t="s">
        <v>91</v>
      </c>
      <c r="D132" s="23" t="s">
        <v>255</v>
      </c>
      <c r="E132" s="88" t="s">
        <v>349</v>
      </c>
      <c r="F132" s="16"/>
      <c r="G132" s="24" t="str">
        <f>IF(H132="","",I132-H132)</f>
        <v/>
      </c>
      <c r="H132" s="25"/>
      <c r="I132" s="18">
        <v>1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4"/>
      <c r="AS132" s="12"/>
      <c r="AT132" s="14"/>
      <c r="AU132" s="12"/>
      <c r="AV132" s="14"/>
      <c r="AW132" s="12"/>
    </row>
    <row r="133" spans="1:49" x14ac:dyDescent="0.25">
      <c r="A133" s="96" t="s">
        <v>49</v>
      </c>
      <c r="B133" s="2">
        <v>999032164</v>
      </c>
      <c r="C133" s="97" t="s">
        <v>92</v>
      </c>
      <c r="D133" s="23" t="s">
        <v>255</v>
      </c>
      <c r="E133" s="88" t="s">
        <v>349</v>
      </c>
      <c r="F133" s="16"/>
      <c r="G133" s="24" t="str">
        <f>IF(H133="","",I133-H133)</f>
        <v/>
      </c>
      <c r="H133" s="25"/>
      <c r="I133" s="18">
        <v>10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4"/>
      <c r="AS133" s="12"/>
      <c r="AT133" s="14"/>
      <c r="AU133" s="12"/>
      <c r="AV133" s="14"/>
      <c r="AW133" s="12"/>
    </row>
    <row r="134" spans="1:49" x14ac:dyDescent="0.25">
      <c r="A134" s="96" t="s">
        <v>49</v>
      </c>
      <c r="B134" s="2">
        <v>17742</v>
      </c>
      <c r="C134" s="97" t="s">
        <v>94</v>
      </c>
      <c r="D134" s="23" t="s">
        <v>255</v>
      </c>
      <c r="E134" s="88" t="s">
        <v>349</v>
      </c>
      <c r="F134" s="16" t="s">
        <v>339</v>
      </c>
      <c r="G134" s="24" t="str">
        <f>IF(H134="","",I134-H134)</f>
        <v/>
      </c>
      <c r="H134" s="25"/>
      <c r="I134" s="18">
        <v>5</v>
      </c>
      <c r="J134" s="11"/>
      <c r="K134" s="8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47</v>
      </c>
      <c r="B135" s="2" t="s">
        <v>37</v>
      </c>
      <c r="C135" s="97" t="s">
        <v>95</v>
      </c>
      <c r="D135" s="89" t="s">
        <v>234</v>
      </c>
      <c r="E135" s="88" t="s">
        <v>337</v>
      </c>
      <c r="F135" s="16"/>
      <c r="G135" s="24" t="str">
        <f>IF(H135="","",I135-H135)</f>
        <v/>
      </c>
      <c r="H135" s="25"/>
      <c r="I135" s="18">
        <v>5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 t="s">
        <v>46</v>
      </c>
      <c r="C136" s="97" t="s">
        <v>99</v>
      </c>
      <c r="D136" s="23" t="s">
        <v>255</v>
      </c>
      <c r="E136" s="88" t="s">
        <v>349</v>
      </c>
      <c r="F136" s="16"/>
      <c r="G136" s="24" t="str">
        <f>IF(H136="","",I136-H136)</f>
        <v/>
      </c>
      <c r="H136" s="25"/>
      <c r="I136" s="18">
        <v>1</v>
      </c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107" t="s">
        <v>310</v>
      </c>
      <c r="C137" s="97" t="s">
        <v>101</v>
      </c>
      <c r="D137" s="23" t="s">
        <v>255</v>
      </c>
      <c r="E137" s="88" t="s">
        <v>349</v>
      </c>
      <c r="F137" s="16"/>
      <c r="G137" s="24" t="str">
        <f>IF(H137="","",I137-H137)</f>
        <v/>
      </c>
      <c r="H137" s="25"/>
      <c r="I137" s="18">
        <v>6</v>
      </c>
      <c r="J137" s="11"/>
      <c r="K137" s="12"/>
      <c r="L137" s="14"/>
      <c r="M137" s="12"/>
      <c r="N137" s="14"/>
      <c r="O137" s="12"/>
      <c r="P137" s="14"/>
      <c r="Q137" s="12"/>
      <c r="R137" s="14"/>
      <c r="S137" s="12"/>
      <c r="T137" s="14"/>
      <c r="U137" s="12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107" t="s">
        <v>311</v>
      </c>
      <c r="C138" s="97" t="s">
        <v>312</v>
      </c>
      <c r="D138" s="23" t="s">
        <v>255</v>
      </c>
      <c r="E138" s="88" t="s">
        <v>349</v>
      </c>
      <c r="F138" s="16"/>
      <c r="G138" s="24" t="str">
        <f>IF(H138="","",I138-H138)</f>
        <v/>
      </c>
      <c r="H138" s="25"/>
      <c r="I138" s="18">
        <v>5</v>
      </c>
      <c r="J138" s="11"/>
      <c r="K138" s="8"/>
      <c r="L138" s="14"/>
      <c r="M138" s="12"/>
      <c r="N138" s="14"/>
      <c r="O138" s="12"/>
      <c r="P138" s="14"/>
      <c r="Q138" s="12"/>
      <c r="R138" s="14"/>
      <c r="S138" s="12"/>
      <c r="T138" s="14"/>
      <c r="U138" s="12"/>
      <c r="V138" s="14"/>
      <c r="W138" s="12"/>
      <c r="X138" s="14"/>
      <c r="Y138" s="12"/>
      <c r="Z138" s="14"/>
      <c r="AA138" s="12"/>
      <c r="AB138" s="14"/>
      <c r="AC138" s="12"/>
      <c r="AD138" s="14"/>
      <c r="AE138" s="12"/>
      <c r="AF138" s="14"/>
      <c r="AG138" s="12"/>
      <c r="AH138" s="14"/>
      <c r="AI138" s="12"/>
      <c r="AJ138" s="14"/>
      <c r="AK138" s="12"/>
      <c r="AL138" s="14"/>
      <c r="AM138" s="12"/>
      <c r="AN138" s="14"/>
      <c r="AO138" s="12"/>
      <c r="AP138" s="14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107" t="s">
        <v>274</v>
      </c>
      <c r="C139" s="97" t="s">
        <v>313</v>
      </c>
      <c r="D139" s="23" t="s">
        <v>255</v>
      </c>
      <c r="E139" s="88" t="s">
        <v>349</v>
      </c>
      <c r="F139" s="16"/>
      <c r="G139" s="24" t="str">
        <f>IF(H139="","",I139-H139)</f>
        <v/>
      </c>
      <c r="H139" s="25"/>
      <c r="I139" s="18">
        <v>1</v>
      </c>
      <c r="J139" s="11"/>
      <c r="K139" s="8"/>
      <c r="L139" s="14"/>
      <c r="M139" s="12"/>
      <c r="N139" s="14"/>
      <c r="O139" s="12"/>
      <c r="P139" s="14"/>
      <c r="Q139" s="12"/>
      <c r="R139" s="14"/>
      <c r="S139" s="12"/>
      <c r="T139" s="14"/>
      <c r="U139" s="12"/>
      <c r="V139" s="14"/>
      <c r="W139" s="12"/>
      <c r="X139" s="14"/>
      <c r="Y139" s="12"/>
      <c r="Z139" s="14"/>
      <c r="AA139" s="12"/>
      <c r="AB139" s="14"/>
      <c r="AC139" s="12"/>
      <c r="AD139" s="14"/>
      <c r="AE139" s="12"/>
      <c r="AF139" s="14"/>
      <c r="AG139" s="12"/>
      <c r="AH139" s="14"/>
      <c r="AI139" s="12"/>
      <c r="AJ139" s="14"/>
      <c r="AK139" s="12"/>
      <c r="AL139" s="14"/>
      <c r="AM139" s="12"/>
      <c r="AN139" s="14"/>
      <c r="AO139" s="12"/>
      <c r="AP139" s="14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49</v>
      </c>
      <c r="B140" s="2" t="s">
        <v>28</v>
      </c>
      <c r="C140" s="97" t="s">
        <v>120</v>
      </c>
      <c r="D140" s="89" t="s">
        <v>234</v>
      </c>
      <c r="E140" s="88" t="s">
        <v>337</v>
      </c>
      <c r="F140" s="16"/>
      <c r="G140" s="24">
        <f>IF(I140-H140&gt;0,0,I140-H140)</f>
        <v>0</v>
      </c>
      <c r="H140" s="25">
        <v>2</v>
      </c>
      <c r="I140" s="22">
        <f>4+K140+M140+O140+Q140+S140</f>
        <v>5</v>
      </c>
      <c r="J140" s="11">
        <v>44064</v>
      </c>
      <c r="K140" s="42">
        <v>-1</v>
      </c>
      <c r="L140" s="11">
        <v>44230</v>
      </c>
      <c r="M140" s="42">
        <v>-1</v>
      </c>
      <c r="N140" s="11">
        <v>44243</v>
      </c>
      <c r="O140" s="42">
        <v>-1</v>
      </c>
      <c r="P140" s="20">
        <v>44277</v>
      </c>
      <c r="Q140" s="13">
        <v>5</v>
      </c>
      <c r="R140" s="11">
        <v>44315</v>
      </c>
      <c r="S140" s="42">
        <v>-1</v>
      </c>
      <c r="T140" s="20"/>
      <c r="U140" s="13"/>
      <c r="V140" s="20"/>
      <c r="W140" s="13"/>
      <c r="X140" s="14"/>
      <c r="Y140" s="12"/>
      <c r="Z140" s="14"/>
      <c r="AA140" s="12"/>
      <c r="AB140" s="14"/>
      <c r="AC140" s="12"/>
      <c r="AD140" s="14"/>
      <c r="AE140" s="12"/>
      <c r="AF140" s="14"/>
      <c r="AG140" s="12"/>
      <c r="AH140" s="14"/>
      <c r="AI140" s="12"/>
      <c r="AJ140" s="14"/>
      <c r="AK140" s="12"/>
      <c r="AL140" s="14"/>
      <c r="AM140" s="12"/>
      <c r="AN140" s="14"/>
      <c r="AO140" s="12"/>
      <c r="AP140" s="14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96" t="s">
        <v>49</v>
      </c>
      <c r="B141" s="2" t="s">
        <v>34</v>
      </c>
      <c r="C141" s="97" t="s">
        <v>103</v>
      </c>
      <c r="D141" s="89" t="s">
        <v>234</v>
      </c>
      <c r="E141" s="88" t="s">
        <v>337</v>
      </c>
      <c r="F141" s="16"/>
      <c r="G141" s="24">
        <f>IF(H141="","",I141-H141)</f>
        <v>-2</v>
      </c>
      <c r="H141" s="25">
        <v>4</v>
      </c>
      <c r="I141" s="22">
        <f>3+K141</f>
        <v>2</v>
      </c>
      <c r="J141" s="11">
        <v>43844</v>
      </c>
      <c r="K141" s="42">
        <v>-1</v>
      </c>
      <c r="L141" s="11"/>
      <c r="M141" s="13"/>
      <c r="N141" s="11"/>
      <c r="O141" s="13"/>
      <c r="P141" s="14"/>
      <c r="Q141" s="12"/>
      <c r="R141" s="14"/>
      <c r="S141" s="12"/>
      <c r="T141" s="14"/>
      <c r="U141" s="12"/>
      <c r="V141" s="14"/>
      <c r="W141" s="12"/>
      <c r="X141" s="14"/>
      <c r="Y141" s="12"/>
      <c r="Z141" s="14"/>
      <c r="AA141" s="12"/>
      <c r="AB141" s="14"/>
      <c r="AC141" s="12"/>
      <c r="AD141" s="14"/>
      <c r="AE141" s="12"/>
      <c r="AF141" s="14"/>
      <c r="AG141" s="12"/>
      <c r="AH141" s="14"/>
      <c r="AI141" s="12"/>
      <c r="AJ141" s="14"/>
      <c r="AK141" s="12"/>
      <c r="AL141" s="14"/>
      <c r="AM141" s="12"/>
      <c r="AN141" s="14"/>
      <c r="AO141" s="12"/>
      <c r="AP141" s="14"/>
      <c r="AQ141" s="12"/>
      <c r="AR141" s="14"/>
      <c r="AS141" s="12"/>
      <c r="AT141" s="14"/>
      <c r="AU141" s="12"/>
      <c r="AV141" s="14"/>
      <c r="AW141" s="12"/>
    </row>
    <row r="143" spans="1:49" x14ac:dyDescent="0.25">
      <c r="A143" s="96" t="s">
        <v>49</v>
      </c>
      <c r="B143" s="2" t="s">
        <v>125</v>
      </c>
      <c r="C143" s="97" t="s">
        <v>123</v>
      </c>
      <c r="D143" s="89" t="s">
        <v>234</v>
      </c>
      <c r="E143" s="88" t="s">
        <v>337</v>
      </c>
      <c r="F143" s="16"/>
      <c r="G143" s="24">
        <f>IF(I143-H143&gt;0,0,I143-H143)</f>
        <v>0</v>
      </c>
      <c r="H143" s="25">
        <v>2</v>
      </c>
      <c r="I143" s="18">
        <v>2</v>
      </c>
      <c r="J143" s="11"/>
      <c r="K143" s="8"/>
      <c r="L143" s="11"/>
      <c r="M143" s="13"/>
      <c r="N143" s="11"/>
      <c r="O143" s="12"/>
      <c r="P143" s="11"/>
      <c r="Q143" s="13"/>
      <c r="R143" s="11"/>
      <c r="S143" s="12"/>
      <c r="T143" s="11"/>
      <c r="U143" s="13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1"/>
      <c r="AS143" s="12"/>
      <c r="AT143" s="11"/>
      <c r="AU143" s="12"/>
      <c r="AV143" s="11"/>
      <c r="AW143" s="12"/>
    </row>
    <row r="144" spans="1:49" x14ac:dyDescent="0.25">
      <c r="A144" s="96" t="s">
        <v>49</v>
      </c>
      <c r="B144" s="2">
        <v>186003031</v>
      </c>
      <c r="C144" s="97" t="s">
        <v>135</v>
      </c>
      <c r="D144" s="89" t="s">
        <v>234</v>
      </c>
      <c r="E144" s="88" t="s">
        <v>337</v>
      </c>
      <c r="F144" s="16"/>
      <c r="G144" s="24">
        <f>IF(I144-H144&gt;0,0,I144-H144)</f>
        <v>0</v>
      </c>
      <c r="H144" s="25">
        <v>12</v>
      </c>
      <c r="I144" s="22">
        <f>24+K144+M144+O144</f>
        <v>22</v>
      </c>
      <c r="J144" s="11">
        <v>43844</v>
      </c>
      <c r="K144" s="42">
        <v>-1</v>
      </c>
      <c r="L144" s="11">
        <v>43906</v>
      </c>
      <c r="M144" s="13">
        <v>-1</v>
      </c>
      <c r="N144" s="11"/>
      <c r="O144" s="13"/>
      <c r="P144" s="11"/>
      <c r="Q144" s="12"/>
      <c r="R144" s="11"/>
      <c r="S144" s="13"/>
      <c r="T144" s="11"/>
      <c r="U144" s="13"/>
      <c r="V144" s="11"/>
      <c r="W144" s="13"/>
      <c r="X144" s="20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1"/>
      <c r="AS144" s="12"/>
      <c r="AT144" s="11"/>
      <c r="AU144" s="12"/>
      <c r="AV144" s="11"/>
      <c r="AW144" s="12"/>
    </row>
    <row r="145" spans="1:49" x14ac:dyDescent="0.25">
      <c r="A145" s="96" t="s">
        <v>49</v>
      </c>
      <c r="B145" s="2">
        <v>999042549</v>
      </c>
      <c r="C145" s="97" t="s">
        <v>331</v>
      </c>
      <c r="D145" s="23" t="s">
        <v>255</v>
      </c>
      <c r="E145" s="88" t="s">
        <v>349</v>
      </c>
      <c r="F145" s="16"/>
      <c r="G145" s="24" t="str">
        <f>IF(H145="","",I145-H145)</f>
        <v/>
      </c>
      <c r="H145" s="25"/>
      <c r="I145" s="18">
        <v>1</v>
      </c>
      <c r="J145" s="11"/>
      <c r="K145" s="8"/>
      <c r="L145" s="11"/>
      <c r="M145" s="13"/>
      <c r="N145" s="14"/>
      <c r="O145" s="12"/>
      <c r="P145" s="14"/>
      <c r="Q145" s="12"/>
      <c r="R145" s="11"/>
      <c r="S145" s="12"/>
      <c r="T145" s="11"/>
      <c r="U145" s="13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1"/>
      <c r="AS145" s="12"/>
      <c r="AT145" s="11"/>
      <c r="AU145" s="12"/>
      <c r="AV145" s="11"/>
      <c r="AW145" s="12"/>
    </row>
    <row r="146" spans="1:49" x14ac:dyDescent="0.25">
      <c r="A146" s="96" t="s">
        <v>49</v>
      </c>
      <c r="B146" s="2" t="s">
        <v>332</v>
      </c>
      <c r="C146" s="97" t="s">
        <v>333</v>
      </c>
      <c r="D146" s="23" t="s">
        <v>255</v>
      </c>
      <c r="E146" s="88" t="s">
        <v>349</v>
      </c>
      <c r="F146" s="16"/>
      <c r="G146" s="24" t="str">
        <f>IF(H146="","",I146-H146)</f>
        <v/>
      </c>
      <c r="H146" s="25"/>
      <c r="I146" s="18">
        <v>6</v>
      </c>
      <c r="J146" s="11"/>
      <c r="K146" s="8"/>
      <c r="L146" s="11"/>
      <c r="M146" s="13"/>
      <c r="N146" s="14"/>
      <c r="O146" s="12"/>
      <c r="P146" s="14"/>
      <c r="Q146" s="12"/>
      <c r="R146" s="11"/>
      <c r="S146" s="12"/>
      <c r="T146" s="11"/>
      <c r="U146" s="13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x14ac:dyDescent="0.25">
      <c r="A147" s="96" t="s">
        <v>49</v>
      </c>
      <c r="B147" s="2" t="s">
        <v>334</v>
      </c>
      <c r="C147" s="97" t="s">
        <v>335</v>
      </c>
      <c r="D147" s="23" t="s">
        <v>255</v>
      </c>
      <c r="E147" s="88" t="s">
        <v>349</v>
      </c>
      <c r="F147" s="16"/>
      <c r="G147" s="24" t="str">
        <f>IF(H147="","",I147-H147)</f>
        <v/>
      </c>
      <c r="H147" s="25"/>
      <c r="I147" s="18">
        <v>1</v>
      </c>
      <c r="J147" s="11"/>
      <c r="K147" s="8"/>
      <c r="L147" s="14"/>
      <c r="M147" s="12"/>
      <c r="N147" s="14"/>
      <c r="O147" s="12"/>
      <c r="P147" s="14"/>
      <c r="Q147" s="12"/>
      <c r="R147" s="11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96" t="s">
        <v>49</v>
      </c>
      <c r="B148" s="2" t="s">
        <v>217</v>
      </c>
      <c r="C148" s="97" t="s">
        <v>239</v>
      </c>
      <c r="D148" s="89" t="s">
        <v>234</v>
      </c>
      <c r="E148" s="88" t="s">
        <v>337</v>
      </c>
      <c r="F148" s="16"/>
      <c r="G148" s="24"/>
      <c r="H148" s="25"/>
      <c r="I148" s="18">
        <v>1</v>
      </c>
      <c r="J148" s="11"/>
      <c r="K148" s="8"/>
      <c r="L148" s="14"/>
      <c r="M148" s="12"/>
      <c r="N148" s="14"/>
      <c r="O148" s="12"/>
      <c r="P148" s="14"/>
      <c r="Q148" s="12"/>
      <c r="R148" s="14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96" t="s">
        <v>49</v>
      </c>
      <c r="B149" s="2" t="s">
        <v>303</v>
      </c>
      <c r="C149" s="97" t="s">
        <v>304</v>
      </c>
      <c r="D149" s="89" t="s">
        <v>234</v>
      </c>
      <c r="E149" s="88" t="s">
        <v>337</v>
      </c>
      <c r="F149" s="16"/>
      <c r="G149" s="24"/>
      <c r="H149" s="25"/>
      <c r="I149" s="18">
        <v>1</v>
      </c>
      <c r="J149" s="11"/>
      <c r="K149" s="8"/>
      <c r="L149" s="14"/>
      <c r="M149" s="12"/>
      <c r="N149" s="14"/>
      <c r="O149" s="12"/>
      <c r="P149" s="14"/>
      <c r="Q149" s="12"/>
      <c r="R149" s="14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96" t="s">
        <v>49</v>
      </c>
      <c r="B150" s="2" t="s">
        <v>301</v>
      </c>
      <c r="C150" s="97" t="s">
        <v>302</v>
      </c>
      <c r="D150" s="89" t="s">
        <v>234</v>
      </c>
      <c r="E150" s="88" t="s">
        <v>337</v>
      </c>
      <c r="F150" s="16"/>
      <c r="G150" s="24"/>
      <c r="H150" s="25"/>
      <c r="I150" s="18">
        <v>8</v>
      </c>
      <c r="J150" s="11"/>
      <c r="K150" s="8"/>
      <c r="L150" s="14"/>
      <c r="M150" s="12"/>
      <c r="N150" s="14"/>
      <c r="O150" s="12"/>
      <c r="P150" s="14"/>
      <c r="Q150" s="12"/>
      <c r="R150" s="14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96" t="s">
        <v>49</v>
      </c>
      <c r="B151" s="2" t="s">
        <v>274</v>
      </c>
      <c r="C151" s="97" t="s">
        <v>305</v>
      </c>
      <c r="D151" s="89" t="s">
        <v>234</v>
      </c>
      <c r="E151" s="88" t="s">
        <v>337</v>
      </c>
      <c r="F151" s="16" t="s">
        <v>339</v>
      </c>
      <c r="G151" s="24"/>
      <c r="H151" s="25"/>
      <c r="I151" s="18">
        <v>2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96" t="s">
        <v>49</v>
      </c>
      <c r="B152" s="2" t="s">
        <v>306</v>
      </c>
      <c r="C152" s="97" t="s">
        <v>307</v>
      </c>
      <c r="D152" s="89" t="s">
        <v>234</v>
      </c>
      <c r="E152" s="88" t="s">
        <v>337</v>
      </c>
      <c r="F152" s="16" t="s">
        <v>339</v>
      </c>
      <c r="G152" s="24"/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96" t="s">
        <v>49</v>
      </c>
      <c r="B153" s="2" t="s">
        <v>308</v>
      </c>
      <c r="C153" s="97" t="s">
        <v>309</v>
      </c>
      <c r="D153" s="89" t="s">
        <v>234</v>
      </c>
      <c r="E153" s="88" t="s">
        <v>337</v>
      </c>
      <c r="F153" s="16"/>
      <c r="G153" s="24"/>
      <c r="H153" s="25"/>
      <c r="I153" s="18">
        <v>5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52</v>
      </c>
      <c r="B154" s="2" t="s">
        <v>218</v>
      </c>
      <c r="C154" s="97" t="s">
        <v>219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48</v>
      </c>
      <c r="B155" s="2" t="s">
        <v>36</v>
      </c>
      <c r="C155" s="97" t="s">
        <v>106</v>
      </c>
      <c r="D155" s="89" t="s">
        <v>234</v>
      </c>
      <c r="E155" s="88" t="s">
        <v>337</v>
      </c>
      <c r="F155" s="16"/>
      <c r="G155" s="24" t="str">
        <f>IF(H155="","",I155-H155)</f>
        <v/>
      </c>
      <c r="H155" s="25"/>
      <c r="I155" s="18">
        <v>1</v>
      </c>
      <c r="J155" s="11"/>
      <c r="K155" s="8"/>
      <c r="L155" s="11"/>
      <c r="M155" s="12"/>
      <c r="N155" s="11"/>
      <c r="O155" s="12"/>
      <c r="P155" s="11"/>
      <c r="Q155" s="12"/>
      <c r="R155" s="11"/>
      <c r="S155" s="12"/>
      <c r="T155" s="11"/>
      <c r="U155" s="12"/>
      <c r="V155" s="11"/>
      <c r="W155" s="12"/>
      <c r="X155" s="11"/>
      <c r="Y155" s="12"/>
      <c r="Z155" s="11"/>
      <c r="AA155" s="12"/>
      <c r="AB155" s="11"/>
      <c r="AC155" s="12"/>
      <c r="AD155" s="11"/>
      <c r="AE155" s="12"/>
      <c r="AF155" s="11"/>
      <c r="AG155" s="12"/>
      <c r="AH155" s="11"/>
      <c r="AI155" s="12"/>
      <c r="AJ155" s="11"/>
      <c r="AK155" s="12"/>
      <c r="AL155" s="11"/>
      <c r="AM155" s="12"/>
      <c r="AN155" s="11"/>
      <c r="AO155" s="12"/>
      <c r="AP155" s="11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48</v>
      </c>
      <c r="B156" s="2" t="s">
        <v>315</v>
      </c>
      <c r="C156" s="97" t="s">
        <v>316</v>
      </c>
      <c r="D156" s="89" t="s">
        <v>234</v>
      </c>
      <c r="E156" s="88" t="s">
        <v>337</v>
      </c>
      <c r="F156" s="16"/>
      <c r="G156" s="24"/>
      <c r="H156" s="25"/>
      <c r="I156" s="18">
        <v>3</v>
      </c>
      <c r="J156" s="11"/>
      <c r="K156" s="8"/>
      <c r="L156" s="11"/>
      <c r="M156" s="12"/>
      <c r="N156" s="11"/>
      <c r="O156" s="12"/>
      <c r="P156" s="11"/>
      <c r="Q156" s="12"/>
      <c r="R156" s="11"/>
      <c r="S156" s="12"/>
      <c r="T156" s="11"/>
      <c r="U156" s="12"/>
      <c r="V156" s="11"/>
      <c r="W156" s="12"/>
      <c r="X156" s="11"/>
      <c r="Y156" s="12"/>
      <c r="Z156" s="11"/>
      <c r="AA156" s="12"/>
      <c r="AB156" s="11"/>
      <c r="AC156" s="12"/>
      <c r="AD156" s="11"/>
      <c r="AE156" s="12"/>
      <c r="AF156" s="11"/>
      <c r="AG156" s="12"/>
      <c r="AH156" s="11"/>
      <c r="AI156" s="12"/>
      <c r="AJ156" s="11"/>
      <c r="AK156" s="12"/>
      <c r="AL156" s="11"/>
      <c r="AM156" s="12"/>
      <c r="AN156" s="11"/>
      <c r="AO156" s="12"/>
      <c r="AP156" s="11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48</v>
      </c>
      <c r="B157" s="2" t="s">
        <v>139</v>
      </c>
      <c r="C157" s="97" t="s">
        <v>140</v>
      </c>
      <c r="D157" s="89" t="s">
        <v>234</v>
      </c>
      <c r="E157" s="88" t="s">
        <v>337</v>
      </c>
      <c r="F157" s="16"/>
      <c r="G157" s="24" t="str">
        <f t="shared" ref="G157:G162" si="0">IF(H157="","",I157-H157)</f>
        <v/>
      </c>
      <c r="H157" s="25"/>
      <c r="I157" s="18">
        <v>1</v>
      </c>
      <c r="J157" s="11"/>
      <c r="K157" s="8"/>
      <c r="L157" s="11"/>
      <c r="M157" s="13"/>
      <c r="N157" s="14"/>
      <c r="O157" s="12"/>
      <c r="P157" s="14"/>
      <c r="Q157" s="12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314</v>
      </c>
      <c r="B158" s="2" t="s">
        <v>141</v>
      </c>
      <c r="C158" s="97" t="s">
        <v>142</v>
      </c>
      <c r="D158" s="89" t="s">
        <v>234</v>
      </c>
      <c r="E158" s="88" t="s">
        <v>337</v>
      </c>
      <c r="F158" s="16"/>
      <c r="G158" s="24" t="str">
        <f t="shared" si="0"/>
        <v/>
      </c>
      <c r="H158" s="25"/>
      <c r="I158" s="18">
        <v>0</v>
      </c>
      <c r="J158" s="11"/>
      <c r="K158" s="8"/>
      <c r="L158" s="11"/>
      <c r="M158" s="13"/>
      <c r="N158" s="14"/>
      <c r="O158" s="12"/>
      <c r="P158" s="14"/>
      <c r="Q158" s="12"/>
      <c r="R158" s="11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48</v>
      </c>
      <c r="B159" s="2" t="s">
        <v>167</v>
      </c>
      <c r="C159" s="97" t="s">
        <v>168</v>
      </c>
      <c r="D159" s="89" t="s">
        <v>234</v>
      </c>
      <c r="E159" s="88" t="s">
        <v>337</v>
      </c>
      <c r="F159" s="16" t="s">
        <v>346</v>
      </c>
      <c r="G159" s="24" t="str">
        <f t="shared" si="0"/>
        <v/>
      </c>
      <c r="H159" s="25"/>
      <c r="I159" s="18">
        <v>12</v>
      </c>
      <c r="J159" s="11"/>
      <c r="K159" s="8"/>
      <c r="L159" s="11"/>
      <c r="M159" s="13"/>
      <c r="N159" s="11"/>
      <c r="O159" s="13"/>
      <c r="P159" s="11"/>
      <c r="Q159" s="13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53</v>
      </c>
      <c r="B160" s="2">
        <v>700001834</v>
      </c>
      <c r="C160" s="97" t="s">
        <v>191</v>
      </c>
      <c r="D160" s="89" t="s">
        <v>234</v>
      </c>
      <c r="E160" s="88" t="s">
        <v>337</v>
      </c>
      <c r="F160" s="16"/>
      <c r="G160" s="24" t="str">
        <f t="shared" si="0"/>
        <v/>
      </c>
      <c r="H160" s="25"/>
      <c r="I160" s="22">
        <f>8+K160</f>
        <v>6</v>
      </c>
      <c r="J160" s="11">
        <v>44211</v>
      </c>
      <c r="K160" s="42">
        <v>-2</v>
      </c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192</v>
      </c>
      <c r="B161" s="2" t="s">
        <v>193</v>
      </c>
      <c r="C161" s="97" t="s">
        <v>194</v>
      </c>
      <c r="D161" s="89" t="s">
        <v>234</v>
      </c>
      <c r="E161" s="88" t="s">
        <v>337</v>
      </c>
      <c r="F161" s="16"/>
      <c r="G161" s="24" t="str">
        <f t="shared" si="0"/>
        <v/>
      </c>
      <c r="H161" s="25"/>
      <c r="I161" s="18">
        <v>1</v>
      </c>
      <c r="J161" s="11"/>
      <c r="K161" s="8"/>
      <c r="L161" s="14"/>
      <c r="M161" s="12"/>
      <c r="N161" s="14"/>
      <c r="O161" s="12"/>
      <c r="P161" s="14"/>
      <c r="Q161" s="12"/>
      <c r="R161" s="14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192</v>
      </c>
      <c r="B162" s="115" t="s">
        <v>357</v>
      </c>
      <c r="C162" s="97" t="s">
        <v>358</v>
      </c>
      <c r="D162" s="89" t="s">
        <v>234</v>
      </c>
      <c r="E162" s="88" t="s">
        <v>337</v>
      </c>
      <c r="F162" s="16"/>
      <c r="G162" s="24" t="str">
        <f t="shared" si="0"/>
        <v/>
      </c>
      <c r="H162" s="25"/>
      <c r="I162" s="18">
        <v>1</v>
      </c>
      <c r="J162" s="11">
        <v>44218</v>
      </c>
      <c r="K162" s="42">
        <v>-1</v>
      </c>
      <c r="L162" s="14"/>
      <c r="M162" s="12"/>
      <c r="N162" s="14"/>
      <c r="O162" s="12"/>
      <c r="P162" s="14"/>
      <c r="Q162" s="12"/>
      <c r="R162" s="14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s="40" customFormat="1" x14ac:dyDescent="0.25">
      <c r="A163" s="96" t="s">
        <v>48</v>
      </c>
      <c r="B163" s="2">
        <v>26956</v>
      </c>
      <c r="C163" s="97" t="s">
        <v>318</v>
      </c>
      <c r="D163" s="89" t="s">
        <v>234</v>
      </c>
      <c r="E163" s="88" t="s">
        <v>337</v>
      </c>
      <c r="F163" s="16"/>
      <c r="G163" s="24" t="str">
        <f t="shared" ref="G163:G181" si="1">IF(H163="","",I163-H163)</f>
        <v/>
      </c>
      <c r="H163" s="25"/>
      <c r="I163" s="18">
        <v>2</v>
      </c>
      <c r="J163" s="11"/>
      <c r="K163" s="8"/>
      <c r="L163" s="14"/>
      <c r="M163" s="12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48</v>
      </c>
      <c r="B164" s="2">
        <v>700009330</v>
      </c>
      <c r="C164" s="97" t="s">
        <v>173</v>
      </c>
      <c r="D164" s="89" t="s">
        <v>234</v>
      </c>
      <c r="E164" s="88" t="s">
        <v>337</v>
      </c>
      <c r="F164" s="16"/>
      <c r="G164" s="24" t="str">
        <f t="shared" si="1"/>
        <v/>
      </c>
      <c r="H164" s="25"/>
      <c r="I164" s="18">
        <v>4</v>
      </c>
      <c r="J164" s="11"/>
      <c r="K164" s="8"/>
      <c r="L164" s="14"/>
      <c r="M164" s="12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314</v>
      </c>
      <c r="B165" s="2"/>
      <c r="C165" s="97" t="s">
        <v>317</v>
      </c>
      <c r="D165" s="89" t="s">
        <v>234</v>
      </c>
      <c r="E165" s="88" t="s">
        <v>337</v>
      </c>
      <c r="F165" s="16" t="s">
        <v>345</v>
      </c>
      <c r="G165" s="24" t="str">
        <f t="shared" si="1"/>
        <v/>
      </c>
      <c r="H165" s="25"/>
      <c r="I165" s="18">
        <v>1</v>
      </c>
      <c r="J165" s="11"/>
      <c r="K165" s="8"/>
      <c r="L165" s="14"/>
      <c r="M165" s="12"/>
      <c r="N165" s="14"/>
      <c r="O165" s="12"/>
      <c r="P165" s="14"/>
      <c r="Q165" s="12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261</v>
      </c>
      <c r="B166" s="2" t="s">
        <v>319</v>
      </c>
      <c r="C166" s="97" t="s">
        <v>320</v>
      </c>
      <c r="D166" s="89" t="s">
        <v>234</v>
      </c>
      <c r="E166" s="88" t="s">
        <v>337</v>
      </c>
      <c r="F166" s="16" t="s">
        <v>346</v>
      </c>
      <c r="G166" s="24" t="str">
        <f t="shared" si="1"/>
        <v/>
      </c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1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96" t="s">
        <v>53</v>
      </c>
      <c r="B167" s="2" t="s">
        <v>106</v>
      </c>
      <c r="C167" s="97" t="s">
        <v>269</v>
      </c>
      <c r="D167" s="89" t="s">
        <v>234</v>
      </c>
      <c r="E167" s="88" t="s">
        <v>337</v>
      </c>
      <c r="F167" s="16" t="s">
        <v>339</v>
      </c>
      <c r="G167" s="24" t="str">
        <f t="shared" si="1"/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96" t="s">
        <v>53</v>
      </c>
      <c r="B168" s="2" t="s">
        <v>106</v>
      </c>
      <c r="C168" s="97" t="s">
        <v>270</v>
      </c>
      <c r="D168" s="89" t="s">
        <v>234</v>
      </c>
      <c r="E168" s="88" t="s">
        <v>337</v>
      </c>
      <c r="F168" s="16" t="s">
        <v>339</v>
      </c>
      <c r="G168" s="24" t="str">
        <f t="shared" si="1"/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96" t="s">
        <v>53</v>
      </c>
      <c r="B169" s="2" t="s">
        <v>106</v>
      </c>
      <c r="C169" s="97" t="s">
        <v>271</v>
      </c>
      <c r="D169" s="89" t="s">
        <v>234</v>
      </c>
      <c r="E169" s="88" t="s">
        <v>337</v>
      </c>
      <c r="F169" s="16" t="s">
        <v>339</v>
      </c>
      <c r="G169" s="24" t="str">
        <f t="shared" si="1"/>
        <v/>
      </c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177</v>
      </c>
      <c r="B170" s="2" t="s">
        <v>106</v>
      </c>
      <c r="C170" s="97" t="s">
        <v>272</v>
      </c>
      <c r="D170" s="23" t="s">
        <v>255</v>
      </c>
      <c r="E170" s="88" t="s">
        <v>349</v>
      </c>
      <c r="F170" s="16"/>
      <c r="G170" s="24" t="str">
        <f t="shared" si="1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4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53</v>
      </c>
      <c r="B171" s="2" t="s">
        <v>274</v>
      </c>
      <c r="C171" s="97" t="s">
        <v>276</v>
      </c>
      <c r="D171" s="89" t="s">
        <v>234</v>
      </c>
      <c r="E171" s="88" t="s">
        <v>337</v>
      </c>
      <c r="F171" s="16"/>
      <c r="G171" s="24" t="str">
        <f t="shared" si="1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4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96" t="s">
        <v>54</v>
      </c>
      <c r="B172" s="2" t="s">
        <v>275</v>
      </c>
      <c r="C172" s="97" t="s">
        <v>277</v>
      </c>
      <c r="D172" s="89" t="s">
        <v>234</v>
      </c>
      <c r="E172" s="88" t="s">
        <v>337</v>
      </c>
      <c r="F172" s="16" t="s">
        <v>347</v>
      </c>
      <c r="G172" s="24" t="str">
        <f t="shared" si="1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96" t="s">
        <v>54</v>
      </c>
      <c r="B173" s="2" t="s">
        <v>278</v>
      </c>
      <c r="C173" s="97" t="s">
        <v>279</v>
      </c>
      <c r="D173" s="89" t="s">
        <v>234</v>
      </c>
      <c r="E173" s="88" t="s">
        <v>337</v>
      </c>
      <c r="F173" s="16"/>
      <c r="G173" s="24" t="str">
        <f t="shared" si="1"/>
        <v/>
      </c>
      <c r="H173" s="25"/>
      <c r="I173" s="18">
        <v>6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108" t="s">
        <v>54</v>
      </c>
      <c r="B174" s="2" t="s">
        <v>280</v>
      </c>
      <c r="C174" s="109" t="s">
        <v>281</v>
      </c>
      <c r="D174" s="110" t="s">
        <v>338</v>
      </c>
      <c r="E174" s="88"/>
      <c r="F174" s="16"/>
      <c r="G174" s="24" t="str">
        <f t="shared" si="1"/>
        <v/>
      </c>
      <c r="H174" s="25"/>
      <c r="I174" s="18">
        <v>1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108" t="s">
        <v>54</v>
      </c>
      <c r="B175" s="2" t="s">
        <v>282</v>
      </c>
      <c r="C175" s="109" t="s">
        <v>283</v>
      </c>
      <c r="D175" s="110" t="s">
        <v>338</v>
      </c>
      <c r="E175" s="88"/>
      <c r="F175" s="16"/>
      <c r="G175" s="24" t="str">
        <f t="shared" si="1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54</v>
      </c>
      <c r="B176" s="2">
        <v>2292227</v>
      </c>
      <c r="C176" s="97" t="s">
        <v>286</v>
      </c>
      <c r="D176" s="23" t="s">
        <v>338</v>
      </c>
      <c r="E176" s="88"/>
      <c r="F176" s="16" t="s">
        <v>350</v>
      </c>
      <c r="G176" s="24" t="str">
        <f t="shared" si="1"/>
        <v/>
      </c>
      <c r="H176" s="25"/>
      <c r="I176" s="18">
        <v>2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96" t="s">
        <v>54</v>
      </c>
      <c r="B177" s="2">
        <v>999038530</v>
      </c>
      <c r="C177" s="97" t="s">
        <v>287</v>
      </c>
      <c r="D177" s="23" t="s">
        <v>255</v>
      </c>
      <c r="E177" s="88" t="s">
        <v>349</v>
      </c>
      <c r="F177" s="16"/>
      <c r="G177" s="24" t="str">
        <f t="shared" si="1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47</v>
      </c>
      <c r="B178" s="2" t="s">
        <v>327</v>
      </c>
      <c r="C178" s="97" t="s">
        <v>328</v>
      </c>
      <c r="D178" s="23" t="s">
        <v>255</v>
      </c>
      <c r="E178" s="88" t="s">
        <v>349</v>
      </c>
      <c r="F178" s="16"/>
      <c r="G178" s="24" t="str">
        <f t="shared" si="1"/>
        <v/>
      </c>
      <c r="H178" s="25"/>
      <c r="I178" s="18">
        <v>3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t="30" x14ac:dyDescent="0.25">
      <c r="A179" s="96" t="s">
        <v>47</v>
      </c>
      <c r="B179" s="2" t="s">
        <v>329</v>
      </c>
      <c r="C179" s="97" t="s">
        <v>330</v>
      </c>
      <c r="D179" s="23" t="s">
        <v>255</v>
      </c>
      <c r="E179" s="88" t="s">
        <v>349</v>
      </c>
      <c r="F179" s="16"/>
      <c r="G179" s="24" t="str">
        <f t="shared" si="1"/>
        <v/>
      </c>
      <c r="H179" s="25"/>
      <c r="I179" s="18">
        <v>2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49</v>
      </c>
      <c r="B180" s="2" t="s">
        <v>353</v>
      </c>
      <c r="C180" s="97" t="s">
        <v>352</v>
      </c>
      <c r="D180" s="111" t="s">
        <v>255</v>
      </c>
      <c r="E180" s="112" t="s">
        <v>349</v>
      </c>
      <c r="F180" s="111"/>
      <c r="G180" s="113" t="str">
        <f t="shared" si="1"/>
        <v/>
      </c>
      <c r="H180" s="111"/>
      <c r="I180" s="1">
        <v>1</v>
      </c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</row>
    <row r="181" spans="1:49" x14ac:dyDescent="0.25">
      <c r="A181" s="1" t="s">
        <v>49</v>
      </c>
      <c r="B181" s="2" t="s">
        <v>359</v>
      </c>
      <c r="C181" s="97" t="s">
        <v>360</v>
      </c>
      <c r="D181" s="112" t="s">
        <v>234</v>
      </c>
      <c r="E181" s="112" t="s">
        <v>337</v>
      </c>
      <c r="F181" s="111"/>
      <c r="G181" s="113" t="str">
        <f t="shared" si="1"/>
        <v/>
      </c>
      <c r="H181" s="111"/>
      <c r="I181" s="1">
        <v>1</v>
      </c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</row>
    <row r="182" spans="1:49" x14ac:dyDescent="0.25">
      <c r="A182" s="1" t="s">
        <v>49</v>
      </c>
      <c r="B182" s="2" t="s">
        <v>299</v>
      </c>
      <c r="C182" s="97" t="s">
        <v>361</v>
      </c>
      <c r="D182" s="112" t="s">
        <v>234</v>
      </c>
      <c r="E182" s="112" t="s">
        <v>337</v>
      </c>
      <c r="F182" s="111"/>
      <c r="G182" s="113" t="str">
        <f t="shared" ref="G182:G188" si="2">IF(H182="","",I182-H182)</f>
        <v/>
      </c>
      <c r="H182" s="111"/>
      <c r="I182" s="1">
        <v>1</v>
      </c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</row>
    <row r="183" spans="1:49" x14ac:dyDescent="0.25">
      <c r="A183" s="96" t="s">
        <v>47</v>
      </c>
      <c r="B183" s="112">
        <v>205000877</v>
      </c>
      <c r="C183" s="97" t="s">
        <v>362</v>
      </c>
      <c r="D183" s="112" t="s">
        <v>234</v>
      </c>
      <c r="E183" s="112" t="s">
        <v>337</v>
      </c>
      <c r="F183" s="111"/>
      <c r="G183" s="113" t="str">
        <f t="shared" si="2"/>
        <v/>
      </c>
      <c r="H183" s="111"/>
      <c r="I183" s="1">
        <v>4</v>
      </c>
      <c r="J183" s="117">
        <v>44370</v>
      </c>
      <c r="K183" s="111">
        <v>4</v>
      </c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</row>
    <row r="184" spans="1:49" x14ac:dyDescent="0.25">
      <c r="A184" s="96" t="s">
        <v>47</v>
      </c>
      <c r="B184" s="112">
        <v>205000894</v>
      </c>
      <c r="C184" s="97" t="s">
        <v>363</v>
      </c>
      <c r="D184" s="112" t="s">
        <v>234</v>
      </c>
      <c r="E184" s="112" t="s">
        <v>337</v>
      </c>
      <c r="F184" s="111"/>
      <c r="G184" s="113" t="str">
        <f t="shared" si="2"/>
        <v/>
      </c>
      <c r="H184" s="111"/>
      <c r="I184" s="1">
        <v>2</v>
      </c>
      <c r="J184" s="117">
        <v>44370</v>
      </c>
      <c r="K184" s="111">
        <v>2</v>
      </c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</row>
    <row r="185" spans="1:49" x14ac:dyDescent="0.25">
      <c r="A185" s="96" t="s">
        <v>47</v>
      </c>
      <c r="B185" s="112">
        <v>186006049</v>
      </c>
      <c r="C185" s="97" t="s">
        <v>135</v>
      </c>
      <c r="D185" s="112" t="s">
        <v>234</v>
      </c>
      <c r="E185" s="112" t="s">
        <v>337</v>
      </c>
      <c r="F185" s="111"/>
      <c r="G185" s="113" t="str">
        <f t="shared" si="2"/>
        <v/>
      </c>
      <c r="H185" s="111"/>
      <c r="I185" s="1">
        <v>2</v>
      </c>
      <c r="J185" s="117">
        <v>44370</v>
      </c>
      <c r="K185" s="111">
        <v>2</v>
      </c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</row>
    <row r="186" spans="1:49" x14ac:dyDescent="0.25">
      <c r="A186" s="96" t="s">
        <v>47</v>
      </c>
      <c r="B186" s="112">
        <v>186002350</v>
      </c>
      <c r="C186" s="97" t="s">
        <v>364</v>
      </c>
      <c r="D186" s="112" t="s">
        <v>234</v>
      </c>
      <c r="E186" s="112" t="s">
        <v>337</v>
      </c>
      <c r="F186" s="111"/>
      <c r="G186" s="113" t="str">
        <f t="shared" si="2"/>
        <v/>
      </c>
      <c r="H186" s="111"/>
      <c r="I186" s="1">
        <v>2</v>
      </c>
      <c r="J186" s="117">
        <v>44370</v>
      </c>
      <c r="K186" s="111">
        <v>2</v>
      </c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</row>
    <row r="187" spans="1:49" x14ac:dyDescent="0.25">
      <c r="A187" s="96" t="s">
        <v>47</v>
      </c>
      <c r="B187" s="112">
        <v>430002727</v>
      </c>
      <c r="C187" s="111" t="s">
        <v>365</v>
      </c>
      <c r="D187" s="112" t="s">
        <v>234</v>
      </c>
      <c r="E187" s="112" t="s">
        <v>337</v>
      </c>
      <c r="F187" s="111"/>
      <c r="G187" s="111" t="str">
        <f t="shared" si="2"/>
        <v/>
      </c>
      <c r="H187" s="111"/>
      <c r="I187" s="1">
        <v>2</v>
      </c>
      <c r="J187" s="117">
        <v>44370</v>
      </c>
      <c r="K187" s="111">
        <v>2</v>
      </c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</row>
    <row r="188" spans="1:49" x14ac:dyDescent="0.25">
      <c r="A188" s="96" t="s">
        <v>47</v>
      </c>
      <c r="B188" s="102">
        <v>410005194</v>
      </c>
      <c r="C188" s="97" t="s">
        <v>366</v>
      </c>
      <c r="D188" s="112" t="s">
        <v>234</v>
      </c>
      <c r="E188" s="112" t="s">
        <v>337</v>
      </c>
      <c r="F188" s="111"/>
      <c r="G188" s="113" t="str">
        <f t="shared" si="2"/>
        <v/>
      </c>
      <c r="H188" s="111"/>
      <c r="I188" s="1">
        <v>2</v>
      </c>
      <c r="J188" s="117">
        <v>44370</v>
      </c>
      <c r="K188" s="118">
        <v>2</v>
      </c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</row>
  </sheetData>
  <autoFilter ref="A1:AW188" xr:uid="{33165732-921F-4B38-922B-372698C0E235}"/>
  <conditionalFormatting sqref="B1">
    <cfRule type="duplicateValues" dxfId="132" priority="32"/>
  </conditionalFormatting>
  <conditionalFormatting sqref="B2:B3">
    <cfRule type="duplicateValues" dxfId="131" priority="31"/>
  </conditionalFormatting>
  <conditionalFormatting sqref="B4">
    <cfRule type="duplicateValues" dxfId="130" priority="30"/>
  </conditionalFormatting>
  <conditionalFormatting sqref="B5">
    <cfRule type="duplicateValues" dxfId="129" priority="29"/>
  </conditionalFormatting>
  <conditionalFormatting sqref="B6">
    <cfRule type="duplicateValues" dxfId="128" priority="28"/>
  </conditionalFormatting>
  <conditionalFormatting sqref="B7:B9">
    <cfRule type="duplicateValues" dxfId="127" priority="27"/>
  </conditionalFormatting>
  <conditionalFormatting sqref="B10:B22">
    <cfRule type="duplicateValues" dxfId="126" priority="26"/>
  </conditionalFormatting>
  <conditionalFormatting sqref="B49:B51 B23:B47">
    <cfRule type="duplicateValues" dxfId="125" priority="25"/>
  </conditionalFormatting>
  <conditionalFormatting sqref="B149:B156 B129:B141 B74:B80 B82:B126 B143">
    <cfRule type="duplicateValues" dxfId="124" priority="23"/>
  </conditionalFormatting>
  <conditionalFormatting sqref="B127">
    <cfRule type="duplicateValues" dxfId="123" priority="22"/>
  </conditionalFormatting>
  <conditionalFormatting sqref="B128">
    <cfRule type="duplicateValues" dxfId="122" priority="21"/>
  </conditionalFormatting>
  <conditionalFormatting sqref="B157">
    <cfRule type="duplicateValues" dxfId="121" priority="20"/>
  </conditionalFormatting>
  <conditionalFormatting sqref="B158:B160">
    <cfRule type="duplicateValues" dxfId="120" priority="19"/>
  </conditionalFormatting>
  <conditionalFormatting sqref="B48">
    <cfRule type="duplicateValues" dxfId="119" priority="15"/>
  </conditionalFormatting>
  <conditionalFormatting sqref="B167:B179 B181">
    <cfRule type="duplicateValues" dxfId="118" priority="6"/>
  </conditionalFormatting>
  <conditionalFormatting sqref="B161">
    <cfRule type="duplicateValues" dxfId="117" priority="47"/>
  </conditionalFormatting>
  <conditionalFormatting sqref="B163:B166">
    <cfRule type="duplicateValues" dxfId="116" priority="50"/>
  </conditionalFormatting>
  <conditionalFormatting sqref="B144:B148">
    <cfRule type="duplicateValues" dxfId="115" priority="53"/>
  </conditionalFormatting>
  <conditionalFormatting sqref="B52:B73">
    <cfRule type="duplicateValues" dxfId="114" priority="54"/>
  </conditionalFormatting>
  <conditionalFormatting sqref="B180">
    <cfRule type="duplicateValues" dxfId="113" priority="4"/>
  </conditionalFormatting>
  <conditionalFormatting sqref="B81">
    <cfRule type="duplicateValues" dxfId="112" priority="3"/>
  </conditionalFormatting>
  <conditionalFormatting sqref="B182">
    <cfRule type="duplicateValues" dxfId="111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4D25-1479-434A-AA6A-33636F8860D6}">
  <sheetPr filterMode="1"/>
  <dimension ref="A1:AW186"/>
  <sheetViews>
    <sheetView tabSelected="1" zoomScale="90" zoomScaleNormal="90" workbookViewId="0">
      <pane ySplit="1" topLeftCell="A139" activePane="bottomLeft" state="frozen"/>
      <selection pane="bottomLeft" activeCell="B188" sqref="B188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2851562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96" t="s">
        <v>201</v>
      </c>
      <c r="B20" s="2" t="s">
        <v>220</v>
      </c>
      <c r="C20" s="97" t="s">
        <v>221</v>
      </c>
      <c r="D20" s="89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98" t="s">
        <v>201</v>
      </c>
      <c r="B21" s="99" t="s">
        <v>224</v>
      </c>
      <c r="C21" s="100" t="s">
        <v>226</v>
      </c>
      <c r="D21" s="89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98" t="s">
        <v>201</v>
      </c>
      <c r="B22" s="99" t="s">
        <v>225</v>
      </c>
      <c r="C22" s="100" t="s">
        <v>227</v>
      </c>
      <c r="D22" s="89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 t="s">
        <v>229</v>
      </c>
      <c r="C23" s="97" t="s">
        <v>230</v>
      </c>
      <c r="D23" s="89" t="s">
        <v>234</v>
      </c>
      <c r="E23" s="88" t="s">
        <v>337</v>
      </c>
      <c r="F23" s="16" t="s">
        <v>339</v>
      </c>
      <c r="G23" s="34"/>
      <c r="H23" s="34"/>
      <c r="I23" s="18">
        <v>1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96" t="s">
        <v>201</v>
      </c>
      <c r="B24" s="2">
        <v>201000197</v>
      </c>
      <c r="C24" s="97" t="s">
        <v>170</v>
      </c>
      <c r="D24" s="89" t="s">
        <v>234</v>
      </c>
      <c r="E24" s="88" t="s">
        <v>337</v>
      </c>
      <c r="F24" s="16"/>
      <c r="G24" s="24" t="s">
        <v>321</v>
      </c>
      <c r="H24" s="25"/>
      <c r="I24" s="18">
        <v>1</v>
      </c>
      <c r="J24" s="11"/>
      <c r="K24" s="8"/>
      <c r="L24" s="11"/>
      <c r="M24" s="12"/>
      <c r="N24" s="11"/>
      <c r="O24" s="12"/>
      <c r="P24" s="11"/>
      <c r="Q24" s="12"/>
      <c r="R24" s="11"/>
      <c r="S24" s="12"/>
      <c r="T24" s="11"/>
      <c r="U24" s="12"/>
      <c r="V24" s="11"/>
      <c r="W24" s="12"/>
      <c r="X24" s="11"/>
      <c r="Y24" s="12"/>
      <c r="Z24" s="11"/>
      <c r="AA24" s="12"/>
      <c r="AB24" s="11"/>
      <c r="AC24" s="12"/>
      <c r="AD24" s="11"/>
      <c r="AE24" s="12"/>
      <c r="AF24" s="11"/>
      <c r="AG24" s="12"/>
      <c r="AH24" s="11"/>
      <c r="AI24" s="12"/>
      <c r="AJ24" s="11"/>
      <c r="AK24" s="12"/>
      <c r="AL24" s="11"/>
      <c r="AM24" s="12"/>
      <c r="AN24" s="11"/>
      <c r="AO24" s="12"/>
      <c r="AP24" s="11"/>
      <c r="AQ24" s="12"/>
      <c r="AR24" s="11"/>
      <c r="AS24" s="12"/>
      <c r="AT24" s="11"/>
      <c r="AU24" s="12"/>
      <c r="AV24" s="11"/>
      <c r="AW24" s="12"/>
    </row>
    <row r="25" spans="1:49" x14ac:dyDescent="0.25">
      <c r="A25" s="96" t="s">
        <v>201</v>
      </c>
      <c r="B25" s="2">
        <v>201000197</v>
      </c>
      <c r="C25" s="97" t="s">
        <v>126</v>
      </c>
      <c r="D25" s="89" t="s">
        <v>234</v>
      </c>
      <c r="E25" s="88" t="s">
        <v>337</v>
      </c>
      <c r="F25" s="16"/>
      <c r="G25" s="24">
        <v>0</v>
      </c>
      <c r="H25" s="25">
        <v>1</v>
      </c>
      <c r="I25" s="22">
        <v>1</v>
      </c>
      <c r="J25" s="11"/>
      <c r="K25" s="8"/>
      <c r="L25" s="11"/>
      <c r="M25" s="12"/>
      <c r="N25" s="11"/>
      <c r="O25" s="13"/>
      <c r="P25" s="14"/>
      <c r="Q25" s="12"/>
      <c r="R25" s="14"/>
      <c r="S25" s="12"/>
      <c r="T25" s="14"/>
      <c r="U25" s="12"/>
      <c r="V25" s="14"/>
      <c r="W25" s="12"/>
      <c r="X25" s="14"/>
      <c r="Y25" s="12"/>
      <c r="Z25" s="14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96" t="s">
        <v>201</v>
      </c>
      <c r="B26" s="2">
        <v>201000260</v>
      </c>
      <c r="C26" s="97" t="s">
        <v>55</v>
      </c>
      <c r="D26" s="89" t="s">
        <v>234</v>
      </c>
      <c r="E26" s="88" t="s">
        <v>337</v>
      </c>
      <c r="F26" s="16"/>
      <c r="G26" s="24" t="s">
        <v>321</v>
      </c>
      <c r="H26" s="25"/>
      <c r="I26" s="18">
        <v>1</v>
      </c>
      <c r="J26" s="11"/>
      <c r="K26" s="8"/>
      <c r="L26" s="11"/>
      <c r="M26" s="12"/>
      <c r="N26" s="11"/>
      <c r="O26" s="12"/>
      <c r="P26" s="11"/>
      <c r="Q26" s="12"/>
      <c r="R26" s="11"/>
      <c r="S26" s="12"/>
      <c r="T26" s="11"/>
      <c r="U26" s="12"/>
      <c r="V26" s="11"/>
      <c r="W26" s="12"/>
      <c r="X26" s="11"/>
      <c r="Y26" s="12"/>
      <c r="Z26" s="11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96" t="s">
        <v>201</v>
      </c>
      <c r="B27" s="2">
        <v>201000160</v>
      </c>
      <c r="C27" s="97" t="s">
        <v>171</v>
      </c>
      <c r="D27" s="89" t="s">
        <v>234</v>
      </c>
      <c r="E27" s="88" t="s">
        <v>337</v>
      </c>
      <c r="F27" s="16"/>
      <c r="G27" s="24" t="s">
        <v>321</v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3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96" t="s">
        <v>201</v>
      </c>
      <c r="B28" s="2">
        <v>201000160</v>
      </c>
      <c r="C28" s="97" t="s">
        <v>172</v>
      </c>
      <c r="D28" s="89" t="s">
        <v>234</v>
      </c>
      <c r="E28" s="88" t="s">
        <v>337</v>
      </c>
      <c r="F28" s="16"/>
      <c r="G28" s="24" t="s">
        <v>321</v>
      </c>
      <c r="H28" s="25"/>
      <c r="I28" s="18">
        <v>1</v>
      </c>
      <c r="J28" s="11"/>
      <c r="K28" s="12"/>
      <c r="L28" s="11"/>
      <c r="M28" s="12"/>
      <c r="N28" s="14"/>
      <c r="O28" s="12"/>
      <c r="P28" s="14"/>
      <c r="Q28" s="12"/>
      <c r="R28" s="11"/>
      <c r="S28" s="12"/>
      <c r="T28" s="11"/>
      <c r="U28" s="13"/>
      <c r="V28" s="14"/>
      <c r="W28" s="12"/>
      <c r="X28" s="14"/>
      <c r="Y28" s="12"/>
      <c r="Z28" s="14"/>
      <c r="AA28" s="12"/>
      <c r="AB28" s="14"/>
      <c r="AC28" s="12"/>
      <c r="AD28" s="14"/>
      <c r="AE28" s="12"/>
      <c r="AF28" s="14"/>
      <c r="AG28" s="12"/>
      <c r="AH28" s="14"/>
      <c r="AI28" s="12"/>
      <c r="AJ28" s="14"/>
      <c r="AK28" s="12"/>
      <c r="AL28" s="14"/>
      <c r="AM28" s="12"/>
      <c r="AN28" s="14"/>
      <c r="AO28" s="12"/>
      <c r="AP28" s="14"/>
      <c r="AQ28" s="12"/>
      <c r="AR28" s="11"/>
      <c r="AS28" s="12"/>
      <c r="AT28" s="11"/>
      <c r="AU28" s="12"/>
      <c r="AV28" s="11"/>
      <c r="AW28" s="12"/>
    </row>
    <row r="29" spans="1:49" x14ac:dyDescent="0.25">
      <c r="A29" s="96" t="s">
        <v>201</v>
      </c>
      <c r="B29" s="101">
        <v>201000174</v>
      </c>
      <c r="C29" s="97" t="s">
        <v>127</v>
      </c>
      <c r="D29" s="89" t="s">
        <v>234</v>
      </c>
      <c r="E29" s="88" t="s">
        <v>337</v>
      </c>
      <c r="F29" s="16"/>
      <c r="G29" s="24">
        <v>0</v>
      </c>
      <c r="H29" s="25">
        <v>1</v>
      </c>
      <c r="I29" s="18">
        <v>1</v>
      </c>
      <c r="J29" s="11"/>
      <c r="K29" s="8"/>
      <c r="L29" s="11"/>
      <c r="M29" s="12"/>
      <c r="N29" s="11"/>
      <c r="O29" s="13"/>
      <c r="P29" s="11"/>
      <c r="Q29" s="12"/>
      <c r="R29" s="11"/>
      <c r="S29" s="13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96" t="s">
        <v>201</v>
      </c>
      <c r="B30" s="2">
        <v>201000281</v>
      </c>
      <c r="C30" s="97" t="s">
        <v>128</v>
      </c>
      <c r="D30" s="89" t="s">
        <v>234</v>
      </c>
      <c r="E30" s="88" t="s">
        <v>337</v>
      </c>
      <c r="F30" s="16"/>
      <c r="G30" s="24"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2"/>
      <c r="P30" s="11"/>
      <c r="Q30" s="12"/>
      <c r="R30" s="11"/>
      <c r="S30" s="12"/>
      <c r="T30" s="11"/>
      <c r="U30" s="12"/>
      <c r="V30" s="11"/>
      <c r="W30" s="12"/>
      <c r="X30" s="11"/>
      <c r="Y30" s="12"/>
      <c r="Z30" s="11"/>
      <c r="AA30" s="12"/>
      <c r="AB30" s="11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1"/>
      <c r="AO30" s="12"/>
      <c r="AP30" s="11"/>
      <c r="AQ30" s="12"/>
      <c r="AR30" s="11"/>
      <c r="AS30" s="12"/>
      <c r="AT30" s="11"/>
      <c r="AU30" s="12"/>
      <c r="AV30" s="11"/>
      <c r="AW30" s="12"/>
    </row>
    <row r="31" spans="1:49" x14ac:dyDescent="0.25">
      <c r="A31" s="96" t="s">
        <v>50</v>
      </c>
      <c r="B31" s="2" t="s">
        <v>2</v>
      </c>
      <c r="C31" s="97" t="s">
        <v>2</v>
      </c>
      <c r="D31" s="89" t="s">
        <v>234</v>
      </c>
      <c r="E31" s="88" t="s">
        <v>337</v>
      </c>
      <c r="F31" s="16" t="s">
        <v>340</v>
      </c>
      <c r="G31" s="24" t="s">
        <v>321</v>
      </c>
      <c r="H31" s="25"/>
      <c r="I31" s="18">
        <v>15</v>
      </c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96" t="s">
        <v>50</v>
      </c>
      <c r="B32" s="2">
        <v>430001208</v>
      </c>
      <c r="C32" s="97" t="s">
        <v>65</v>
      </c>
      <c r="D32" s="89" t="s">
        <v>234</v>
      </c>
      <c r="E32" s="88" t="s">
        <v>337</v>
      </c>
      <c r="F32" s="16"/>
      <c r="G32" s="24" t="s">
        <v>321</v>
      </c>
      <c r="H32" s="25"/>
      <c r="I32" s="18">
        <v>8</v>
      </c>
      <c r="J32" s="11"/>
      <c r="K32" s="8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96" t="s">
        <v>50</v>
      </c>
      <c r="B33" s="2" t="s">
        <v>14</v>
      </c>
      <c r="C33" s="97" t="s">
        <v>70</v>
      </c>
      <c r="D33" s="89" t="s">
        <v>234</v>
      </c>
      <c r="E33" s="88" t="s">
        <v>337</v>
      </c>
      <c r="F33" s="16"/>
      <c r="G33" s="24" t="s">
        <v>321</v>
      </c>
      <c r="H33" s="25"/>
      <c r="I33" s="18">
        <v>190</v>
      </c>
      <c r="J33" s="11"/>
      <c r="K33" s="8"/>
      <c r="L33" s="11"/>
      <c r="M33" s="13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15</v>
      </c>
      <c r="C34" s="97" t="s">
        <v>71</v>
      </c>
      <c r="D34" s="89" t="s">
        <v>234</v>
      </c>
      <c r="E34" s="88" t="s">
        <v>337</v>
      </c>
      <c r="F34" s="16"/>
      <c r="G34" s="24" t="s">
        <v>321</v>
      </c>
      <c r="H34" s="25"/>
      <c r="I34" s="18">
        <v>2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20</v>
      </c>
      <c r="C35" s="97" t="s">
        <v>262</v>
      </c>
      <c r="D35" s="89" t="s">
        <v>234</v>
      </c>
      <c r="E35" s="88" t="s">
        <v>337</v>
      </c>
      <c r="F35" s="16"/>
      <c r="G35" s="24" t="s">
        <v>321</v>
      </c>
      <c r="H35" s="25"/>
      <c r="I35" s="22">
        <v>5</v>
      </c>
      <c r="J35" s="11"/>
      <c r="K35" s="13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96" t="s">
        <v>50</v>
      </c>
      <c r="B36" s="2">
        <v>405008767</v>
      </c>
      <c r="C36" s="97" t="s">
        <v>75</v>
      </c>
      <c r="D36" s="89" t="s">
        <v>234</v>
      </c>
      <c r="E36" s="88" t="s">
        <v>337</v>
      </c>
      <c r="F36" s="16"/>
      <c r="G36" s="24" t="s">
        <v>321</v>
      </c>
      <c r="H36" s="25"/>
      <c r="I36" s="18">
        <v>5</v>
      </c>
      <c r="J36" s="11"/>
      <c r="K36" s="8"/>
      <c r="L36" s="11"/>
      <c r="M36" s="12"/>
      <c r="N36" s="11"/>
      <c r="O36" s="13"/>
      <c r="P36" s="11"/>
      <c r="Q36" s="13"/>
      <c r="R36" s="11"/>
      <c r="S36" s="13"/>
      <c r="T36" s="11"/>
      <c r="U36" s="13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96" t="s">
        <v>50</v>
      </c>
      <c r="B37" s="2" t="s">
        <v>22</v>
      </c>
      <c r="C37" s="97" t="s">
        <v>76</v>
      </c>
      <c r="D37" s="89" t="s">
        <v>234</v>
      </c>
      <c r="E37" s="88" t="s">
        <v>337</v>
      </c>
      <c r="F37" s="16"/>
      <c r="G37" s="24" t="s">
        <v>321</v>
      </c>
      <c r="H37" s="25"/>
      <c r="I37" s="18">
        <v>12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t="30" x14ac:dyDescent="0.25">
      <c r="A38" s="96" t="s">
        <v>50</v>
      </c>
      <c r="B38" s="2">
        <v>430003154</v>
      </c>
      <c r="C38" s="97" t="s">
        <v>250</v>
      </c>
      <c r="D38" s="89" t="s">
        <v>234</v>
      </c>
      <c r="E38" s="88" t="s">
        <v>337</v>
      </c>
      <c r="F38" s="16"/>
      <c r="G38" s="24">
        <v>0</v>
      </c>
      <c r="H38" s="26">
        <v>4</v>
      </c>
      <c r="I38" s="22">
        <v>6</v>
      </c>
      <c r="J38" s="11">
        <v>43844</v>
      </c>
      <c r="K38" s="42">
        <v>-1</v>
      </c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96" t="s">
        <v>50</v>
      </c>
      <c r="B39" s="2">
        <v>430001101</v>
      </c>
      <c r="C39" s="97" t="s">
        <v>80</v>
      </c>
      <c r="D39" s="89" t="s">
        <v>234</v>
      </c>
      <c r="E39" s="88" t="s">
        <v>337</v>
      </c>
      <c r="F39" s="16" t="s">
        <v>259</v>
      </c>
      <c r="G39" s="24" t="s">
        <v>321</v>
      </c>
      <c r="H39" s="25"/>
      <c r="I39" s="18">
        <v>48</v>
      </c>
      <c r="J39" s="11"/>
      <c r="K39" s="8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96" t="s">
        <v>50</v>
      </c>
      <c r="B40" s="2" t="s">
        <v>24</v>
      </c>
      <c r="C40" s="97" t="s">
        <v>256</v>
      </c>
      <c r="D40" s="89" t="s">
        <v>234</v>
      </c>
      <c r="E40" s="88" t="s">
        <v>337</v>
      </c>
      <c r="F40" s="16" t="s">
        <v>259</v>
      </c>
      <c r="G40" s="24" t="s">
        <v>321</v>
      </c>
      <c r="H40" s="25"/>
      <c r="I40" s="18">
        <v>7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96" t="s">
        <v>50</v>
      </c>
      <c r="B41" s="2">
        <v>430001102</v>
      </c>
      <c r="C41" s="97" t="s">
        <v>80</v>
      </c>
      <c r="D41" s="89" t="s">
        <v>234</v>
      </c>
      <c r="E41" s="88" t="s">
        <v>337</v>
      </c>
      <c r="F41" s="16" t="s">
        <v>259</v>
      </c>
      <c r="G41" s="24" t="s">
        <v>321</v>
      </c>
      <c r="H41" s="25"/>
      <c r="I41" s="18">
        <v>48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96" t="s">
        <v>50</v>
      </c>
      <c r="B42" s="2">
        <v>323000639</v>
      </c>
      <c r="C42" s="97" t="s">
        <v>265</v>
      </c>
      <c r="D42" s="89" t="s">
        <v>234</v>
      </c>
      <c r="E42" s="88" t="s">
        <v>337</v>
      </c>
      <c r="F42" s="16"/>
      <c r="G42" s="24" t="s">
        <v>321</v>
      </c>
      <c r="H42" s="25"/>
      <c r="I42" s="18">
        <v>25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96" t="s">
        <v>50</v>
      </c>
      <c r="B43" s="2" t="s">
        <v>25</v>
      </c>
      <c r="C43" s="97" t="s">
        <v>79</v>
      </c>
      <c r="D43" s="89" t="s">
        <v>234</v>
      </c>
      <c r="E43" s="88" t="s">
        <v>337</v>
      </c>
      <c r="F43" s="16"/>
      <c r="G43" s="24" t="s">
        <v>321</v>
      </c>
      <c r="H43" s="25"/>
      <c r="I43" s="18">
        <v>4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4"/>
      <c r="AS43" s="12"/>
      <c r="AT43" s="14"/>
      <c r="AU43" s="12"/>
      <c r="AV43" s="14"/>
      <c r="AW43" s="12"/>
    </row>
    <row r="44" spans="1:49" x14ac:dyDescent="0.25">
      <c r="A44" s="96" t="s">
        <v>50</v>
      </c>
      <c r="B44" s="2" t="s">
        <v>26</v>
      </c>
      <c r="C44" s="97" t="s">
        <v>79</v>
      </c>
      <c r="D44" s="89" t="s">
        <v>234</v>
      </c>
      <c r="E44" s="88" t="s">
        <v>337</v>
      </c>
      <c r="F44" s="16"/>
      <c r="G44" s="24" t="s">
        <v>321</v>
      </c>
      <c r="H44" s="25"/>
      <c r="I44" s="18">
        <v>4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3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4"/>
      <c r="AS44" s="12"/>
      <c r="AT44" s="14"/>
      <c r="AU44" s="12"/>
      <c r="AV44" s="14"/>
      <c r="AW44" s="12"/>
    </row>
    <row r="45" spans="1:49" x14ac:dyDescent="0.25">
      <c r="A45" s="96" t="s">
        <v>50</v>
      </c>
      <c r="B45" s="2">
        <v>205000730</v>
      </c>
      <c r="C45" s="97" t="s">
        <v>86</v>
      </c>
      <c r="D45" s="89" t="s">
        <v>234</v>
      </c>
      <c r="E45" s="88" t="s">
        <v>337</v>
      </c>
      <c r="F45" s="16"/>
      <c r="G45" s="24">
        <v>1</v>
      </c>
      <c r="H45" s="25">
        <v>2</v>
      </c>
      <c r="I45" s="18">
        <v>3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4"/>
      <c r="AS45" s="12"/>
      <c r="AT45" s="14"/>
      <c r="AU45" s="12"/>
      <c r="AV45" s="14"/>
      <c r="AW45" s="12"/>
    </row>
    <row r="46" spans="1:49" ht="30" x14ac:dyDescent="0.25">
      <c r="A46" s="96" t="s">
        <v>50</v>
      </c>
      <c r="B46" s="2">
        <v>205000894</v>
      </c>
      <c r="C46" s="97" t="s">
        <v>236</v>
      </c>
      <c r="D46" s="89" t="s">
        <v>234</v>
      </c>
      <c r="E46" s="88" t="s">
        <v>337</v>
      </c>
      <c r="F46" s="16"/>
      <c r="G46" s="24">
        <v>0</v>
      </c>
      <c r="H46" s="25">
        <v>2</v>
      </c>
      <c r="I46" s="18">
        <v>2</v>
      </c>
      <c r="J46" s="11"/>
      <c r="K46" s="12"/>
      <c r="L46" s="11"/>
      <c r="M46" s="13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t="30" x14ac:dyDescent="0.25">
      <c r="A47" s="96" t="s">
        <v>50</v>
      </c>
      <c r="B47" s="2">
        <v>700006052</v>
      </c>
      <c r="C47" s="97" t="s">
        <v>237</v>
      </c>
      <c r="D47" s="89" t="s">
        <v>234</v>
      </c>
      <c r="E47" s="88" t="s">
        <v>337</v>
      </c>
      <c r="F47" s="16"/>
      <c r="G47" s="24">
        <v>0</v>
      </c>
      <c r="H47" s="25">
        <v>3</v>
      </c>
      <c r="I47" s="22">
        <v>3</v>
      </c>
      <c r="J47" s="11"/>
      <c r="K47" s="42"/>
      <c r="L47" s="11"/>
      <c r="M47" s="13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96" t="s">
        <v>50</v>
      </c>
      <c r="B48" s="2">
        <v>700010979</v>
      </c>
      <c r="C48" s="97" t="s">
        <v>87</v>
      </c>
      <c r="D48" s="89" t="s">
        <v>234</v>
      </c>
      <c r="E48" s="88" t="s">
        <v>337</v>
      </c>
      <c r="F48" s="16"/>
      <c r="G48" s="24" t="s">
        <v>321</v>
      </c>
      <c r="H48" s="25"/>
      <c r="I48" s="18">
        <v>1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1"/>
      <c r="AS48" s="12"/>
      <c r="AT48" s="11"/>
      <c r="AU48" s="12"/>
      <c r="AV48" s="11"/>
      <c r="AW48" s="12"/>
    </row>
    <row r="49" spans="1:49" x14ac:dyDescent="0.25">
      <c r="A49" s="96" t="s">
        <v>50</v>
      </c>
      <c r="B49" s="2">
        <v>430003141</v>
      </c>
      <c r="C49" s="97" t="s">
        <v>253</v>
      </c>
      <c r="D49" s="89" t="s">
        <v>234</v>
      </c>
      <c r="E49" s="88" t="s">
        <v>337</v>
      </c>
      <c r="F49" s="16"/>
      <c r="G49" s="24" t="s">
        <v>321</v>
      </c>
      <c r="H49" s="25"/>
      <c r="I49" s="18">
        <v>1</v>
      </c>
      <c r="J49" s="11"/>
      <c r="K49" s="12"/>
      <c r="L49" s="11"/>
      <c r="M49" s="12"/>
      <c r="N49" s="14"/>
      <c r="O49" s="12"/>
      <c r="P49" s="14"/>
      <c r="Q49" s="12"/>
      <c r="R49" s="14"/>
      <c r="S49" s="12"/>
      <c r="T49" s="11"/>
      <c r="U49" s="13"/>
      <c r="V49" s="14"/>
      <c r="W49" s="12"/>
      <c r="X49" s="14"/>
      <c r="Y49" s="12"/>
      <c r="Z49" s="14"/>
      <c r="AA49" s="12"/>
      <c r="AB49" s="14"/>
      <c r="AC49" s="12"/>
      <c r="AD49" s="14"/>
      <c r="AE49" s="12"/>
      <c r="AF49" s="14"/>
      <c r="AG49" s="12"/>
      <c r="AH49" s="14"/>
      <c r="AI49" s="12"/>
      <c r="AJ49" s="14"/>
      <c r="AK49" s="12"/>
      <c r="AL49" s="14"/>
      <c r="AM49" s="12"/>
      <c r="AN49" s="14"/>
      <c r="AO49" s="12"/>
      <c r="AP49" s="14"/>
      <c r="AQ49" s="12"/>
      <c r="AR49" s="11"/>
      <c r="AS49" s="12"/>
      <c r="AT49" s="11"/>
      <c r="AU49" s="12"/>
      <c r="AV49" s="11"/>
      <c r="AW49" s="12"/>
    </row>
    <row r="50" spans="1:49" x14ac:dyDescent="0.25">
      <c r="A50" s="96" t="s">
        <v>50</v>
      </c>
      <c r="B50" s="2">
        <v>205000610</v>
      </c>
      <c r="C50" s="97" t="s">
        <v>223</v>
      </c>
      <c r="D50" s="89" t="s">
        <v>234</v>
      </c>
      <c r="E50" s="88" t="s">
        <v>337</v>
      </c>
      <c r="F50" s="16"/>
      <c r="G50" s="34"/>
      <c r="H50" s="34"/>
      <c r="I50" s="18">
        <v>1</v>
      </c>
      <c r="J50" s="11"/>
      <c r="K50" s="8"/>
      <c r="L50" s="14"/>
      <c r="M50" s="12"/>
      <c r="N50" s="11"/>
      <c r="O50" s="13"/>
      <c r="P50" s="11"/>
      <c r="Q50" s="12"/>
      <c r="R50" s="11"/>
      <c r="S50" s="13"/>
      <c r="T50" s="11"/>
      <c r="U50" s="13"/>
      <c r="V50" s="14"/>
      <c r="W50" s="12"/>
      <c r="X50" s="14"/>
      <c r="Y50" s="12"/>
      <c r="Z50" s="14"/>
      <c r="AA50" s="12"/>
      <c r="AB50" s="14"/>
      <c r="AC50" s="12"/>
      <c r="AD50" s="14"/>
      <c r="AE50" s="12"/>
      <c r="AF50" s="14"/>
      <c r="AG50" s="12"/>
      <c r="AH50" s="14"/>
      <c r="AI50" s="12"/>
      <c r="AJ50" s="14"/>
      <c r="AK50" s="12"/>
      <c r="AL50" s="14"/>
      <c r="AM50" s="12"/>
      <c r="AN50" s="14"/>
      <c r="AO50" s="12"/>
      <c r="AP50" s="14"/>
      <c r="AQ50" s="12"/>
      <c r="AR50" s="11"/>
      <c r="AS50" s="12"/>
      <c r="AT50" s="11"/>
      <c r="AU50" s="12"/>
      <c r="AV50" s="11"/>
      <c r="AW50" s="12"/>
    </row>
    <row r="51" spans="1:49" x14ac:dyDescent="0.25">
      <c r="A51" s="96" t="s">
        <v>47</v>
      </c>
      <c r="B51" s="2" t="s">
        <v>1</v>
      </c>
      <c r="C51" s="97" t="s">
        <v>57</v>
      </c>
      <c r="D51" s="89" t="s">
        <v>234</v>
      </c>
      <c r="E51" s="88" t="s">
        <v>337</v>
      </c>
      <c r="F51" s="16"/>
      <c r="G51" s="24" t="s">
        <v>321</v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47</v>
      </c>
      <c r="B52" s="2" t="s">
        <v>263</v>
      </c>
      <c r="C52" s="97" t="s">
        <v>264</v>
      </c>
      <c r="D52" s="89" t="s">
        <v>234</v>
      </c>
      <c r="E52" s="88" t="s">
        <v>337</v>
      </c>
      <c r="F52" s="16"/>
      <c r="G52" s="24"/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96" t="s">
        <v>47</v>
      </c>
      <c r="B53" s="2" t="s">
        <v>6</v>
      </c>
      <c r="C53" s="97" t="s">
        <v>61</v>
      </c>
      <c r="D53" s="89" t="s">
        <v>234</v>
      </c>
      <c r="E53" s="88" t="s">
        <v>337</v>
      </c>
      <c r="F53" s="16"/>
      <c r="G53" s="24" t="s">
        <v>321</v>
      </c>
      <c r="H53" s="25"/>
      <c r="I53" s="18">
        <v>1</v>
      </c>
      <c r="J53" s="11"/>
      <c r="K53" s="12"/>
      <c r="L53" s="11"/>
      <c r="M53" s="12"/>
      <c r="N53" s="11"/>
      <c r="O53" s="12"/>
      <c r="P53" s="11"/>
      <c r="Q53" s="12"/>
      <c r="R53" s="11"/>
      <c r="S53" s="12"/>
      <c r="T53" s="11"/>
      <c r="U53" s="12"/>
      <c r="V53" s="11"/>
      <c r="W53" s="12"/>
      <c r="X53" s="11"/>
      <c r="Y53" s="12"/>
      <c r="Z53" s="11"/>
      <c r="AA53" s="12"/>
      <c r="AB53" s="11"/>
      <c r="AC53" s="12"/>
      <c r="AD53" s="11"/>
      <c r="AE53" s="12"/>
      <c r="AF53" s="11"/>
      <c r="AG53" s="12"/>
      <c r="AH53" s="11"/>
      <c r="AI53" s="12"/>
      <c r="AJ53" s="11"/>
      <c r="AK53" s="12"/>
      <c r="AL53" s="11"/>
      <c r="AM53" s="12"/>
      <c r="AN53" s="11"/>
      <c r="AO53" s="12"/>
      <c r="AP53" s="11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47</v>
      </c>
      <c r="B54" s="2" t="s">
        <v>7</v>
      </c>
      <c r="C54" s="97" t="s">
        <v>62</v>
      </c>
      <c r="D54" s="89" t="s">
        <v>234</v>
      </c>
      <c r="E54" s="88" t="s">
        <v>337</v>
      </c>
      <c r="F54" s="16"/>
      <c r="G54" s="24" t="s">
        <v>321</v>
      </c>
      <c r="H54" s="25"/>
      <c r="I54" s="18">
        <v>4</v>
      </c>
      <c r="J54" s="11"/>
      <c r="K54" s="8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47</v>
      </c>
      <c r="B55" s="2">
        <v>700001722</v>
      </c>
      <c r="C55" s="97" t="s">
        <v>258</v>
      </c>
      <c r="D55" s="89" t="s">
        <v>234</v>
      </c>
      <c r="E55" s="88" t="s">
        <v>337</v>
      </c>
      <c r="F55" s="16"/>
      <c r="G55" s="24" t="s">
        <v>321</v>
      </c>
      <c r="H55" s="25"/>
      <c r="I55" s="18">
        <v>1</v>
      </c>
      <c r="J55" s="11"/>
      <c r="K55" s="8"/>
      <c r="L55" s="11"/>
      <c r="M55" s="12"/>
      <c r="N55" s="11"/>
      <c r="O55" s="12"/>
      <c r="P55" s="11"/>
      <c r="Q55" s="12"/>
      <c r="R55" s="11"/>
      <c r="S55" s="12"/>
      <c r="T55" s="11"/>
      <c r="U55" s="12"/>
      <c r="V55" s="11"/>
      <c r="W55" s="12"/>
      <c r="X55" s="11"/>
      <c r="Y55" s="12"/>
      <c r="Z55" s="11"/>
      <c r="AA55" s="12"/>
      <c r="AB55" s="11"/>
      <c r="AC55" s="12"/>
      <c r="AD55" s="11"/>
      <c r="AE55" s="12"/>
      <c r="AF55" s="11"/>
      <c r="AG55" s="12"/>
      <c r="AH55" s="11"/>
      <c r="AI55" s="12"/>
      <c r="AJ55" s="11"/>
      <c r="AK55" s="12"/>
      <c r="AL55" s="11"/>
      <c r="AM55" s="12"/>
      <c r="AN55" s="11"/>
      <c r="AO55" s="12"/>
      <c r="AP55" s="11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47</v>
      </c>
      <c r="B56" s="2" t="s">
        <v>8</v>
      </c>
      <c r="C56" s="97" t="s">
        <v>232</v>
      </c>
      <c r="D56" s="89" t="s">
        <v>234</v>
      </c>
      <c r="E56" s="88" t="s">
        <v>337</v>
      </c>
      <c r="F56" s="16"/>
      <c r="G56" s="24" t="s">
        <v>321</v>
      </c>
      <c r="H56" s="25"/>
      <c r="I56" s="18">
        <v>3</v>
      </c>
      <c r="J56" s="11"/>
      <c r="K56" s="8"/>
      <c r="L56" s="11"/>
      <c r="M56" s="12"/>
      <c r="N56" s="11"/>
      <c r="O56" s="12"/>
      <c r="P56" s="11"/>
      <c r="Q56" s="12"/>
      <c r="R56" s="11"/>
      <c r="S56" s="12"/>
      <c r="T56" s="11"/>
      <c r="U56" s="12"/>
      <c r="V56" s="11"/>
      <c r="W56" s="12"/>
      <c r="X56" s="11"/>
      <c r="Y56" s="12"/>
      <c r="Z56" s="11"/>
      <c r="AA56" s="12"/>
      <c r="AB56" s="11"/>
      <c r="AC56" s="12"/>
      <c r="AD56" s="11"/>
      <c r="AE56" s="12"/>
      <c r="AF56" s="11"/>
      <c r="AG56" s="12"/>
      <c r="AH56" s="11"/>
      <c r="AI56" s="12"/>
      <c r="AJ56" s="11"/>
      <c r="AK56" s="12"/>
      <c r="AL56" s="11"/>
      <c r="AM56" s="12"/>
      <c r="AN56" s="11"/>
      <c r="AO56" s="12"/>
      <c r="AP56" s="11"/>
      <c r="AQ56" s="12"/>
      <c r="AR56" s="11"/>
      <c r="AS56" s="12"/>
      <c r="AT56" s="11"/>
      <c r="AU56" s="12"/>
      <c r="AV56" s="11"/>
      <c r="AW56" s="12"/>
    </row>
    <row r="57" spans="1:49" ht="30" x14ac:dyDescent="0.25">
      <c r="A57" s="96" t="s">
        <v>47</v>
      </c>
      <c r="B57" s="2" t="s">
        <v>9</v>
      </c>
      <c r="C57" s="97" t="s">
        <v>63</v>
      </c>
      <c r="D57" s="89" t="s">
        <v>234</v>
      </c>
      <c r="E57" s="88" t="s">
        <v>337</v>
      </c>
      <c r="F57" s="16"/>
      <c r="G57" s="24" t="s">
        <v>321</v>
      </c>
      <c r="H57" s="25"/>
      <c r="I57" s="18">
        <v>1</v>
      </c>
      <c r="J57" s="11"/>
      <c r="K57" s="8"/>
      <c r="L57" s="11"/>
      <c r="M57" s="12"/>
      <c r="N57" s="11"/>
      <c r="O57" s="12"/>
      <c r="P57" s="11"/>
      <c r="Q57" s="12"/>
      <c r="R57" s="11"/>
      <c r="S57" s="12"/>
      <c r="T57" s="11"/>
      <c r="U57" s="12"/>
      <c r="V57" s="11"/>
      <c r="W57" s="12"/>
      <c r="X57" s="11"/>
      <c r="Y57" s="12"/>
      <c r="Z57" s="11"/>
      <c r="AA57" s="12"/>
      <c r="AB57" s="11"/>
      <c r="AC57" s="12"/>
      <c r="AD57" s="11"/>
      <c r="AE57" s="12"/>
      <c r="AF57" s="11"/>
      <c r="AG57" s="12"/>
      <c r="AH57" s="11"/>
      <c r="AI57" s="12"/>
      <c r="AJ57" s="11"/>
      <c r="AK57" s="12"/>
      <c r="AL57" s="11"/>
      <c r="AM57" s="12"/>
      <c r="AN57" s="11"/>
      <c r="AO57" s="12"/>
      <c r="AP57" s="11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47</v>
      </c>
      <c r="B58" s="2">
        <v>700004156</v>
      </c>
      <c r="C58" s="97" t="s">
        <v>84</v>
      </c>
      <c r="D58" s="89" t="s">
        <v>234</v>
      </c>
      <c r="E58" s="88" t="s">
        <v>337</v>
      </c>
      <c r="F58" s="16"/>
      <c r="G58" s="24">
        <v>0</v>
      </c>
      <c r="H58" s="25">
        <v>3</v>
      </c>
      <c r="I58" s="22">
        <v>6</v>
      </c>
      <c r="J58" s="11"/>
      <c r="K58" s="42"/>
      <c r="L58" s="11"/>
      <c r="M58" s="13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3"/>
      <c r="AT58" s="11"/>
      <c r="AU58" s="13"/>
      <c r="AV58" s="11"/>
      <c r="AW58" s="13"/>
    </row>
    <row r="59" spans="1:49" x14ac:dyDescent="0.25">
      <c r="A59" s="96" t="s">
        <v>47</v>
      </c>
      <c r="B59" s="2" t="s">
        <v>31</v>
      </c>
      <c r="C59" s="97" t="s">
        <v>88</v>
      </c>
      <c r="D59" s="89" t="s">
        <v>234</v>
      </c>
      <c r="E59" s="88" t="s">
        <v>337</v>
      </c>
      <c r="F59" s="16"/>
      <c r="G59" s="24" t="s">
        <v>321</v>
      </c>
      <c r="H59" s="25"/>
      <c r="I59" s="18">
        <v>2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96" t="s">
        <v>47</v>
      </c>
      <c r="B60" s="2">
        <v>700003639</v>
      </c>
      <c r="C60" s="97" t="s">
        <v>89</v>
      </c>
      <c r="D60" s="89" t="s">
        <v>234</v>
      </c>
      <c r="E60" s="88" t="s">
        <v>337</v>
      </c>
      <c r="F60" s="16"/>
      <c r="G60" s="24" t="s">
        <v>321</v>
      </c>
      <c r="H60" s="25"/>
      <c r="I60" s="18">
        <v>2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4"/>
      <c r="AS60" s="12"/>
      <c r="AT60" s="14"/>
      <c r="AU60" s="12"/>
      <c r="AV60" s="14"/>
      <c r="AW60" s="12"/>
    </row>
    <row r="61" spans="1:49" x14ac:dyDescent="0.25">
      <c r="A61" s="96" t="s">
        <v>47</v>
      </c>
      <c r="B61" s="2">
        <v>700008988</v>
      </c>
      <c r="C61" s="97" t="s">
        <v>90</v>
      </c>
      <c r="D61" s="89" t="s">
        <v>234</v>
      </c>
      <c r="E61" s="88" t="s">
        <v>337</v>
      </c>
      <c r="F61" s="16"/>
      <c r="G61" s="24" t="s">
        <v>321</v>
      </c>
      <c r="H61" s="25"/>
      <c r="I61" s="18">
        <v>4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4"/>
      <c r="AS61" s="12"/>
      <c r="AT61" s="14"/>
      <c r="AU61" s="12"/>
      <c r="AV61" s="14"/>
      <c r="AW61" s="12"/>
    </row>
    <row r="62" spans="1:49" x14ac:dyDescent="0.25">
      <c r="A62" s="96" t="s">
        <v>47</v>
      </c>
      <c r="B62" s="2" t="s">
        <v>32</v>
      </c>
      <c r="C62" s="97" t="s">
        <v>32</v>
      </c>
      <c r="D62" s="89" t="s">
        <v>234</v>
      </c>
      <c r="E62" s="88" t="s">
        <v>337</v>
      </c>
      <c r="F62" s="16" t="s">
        <v>341</v>
      </c>
      <c r="G62" s="24" t="s">
        <v>321</v>
      </c>
      <c r="H62" s="25"/>
      <c r="I62" s="18">
        <v>1</v>
      </c>
      <c r="J62" s="11"/>
      <c r="K62" s="8"/>
      <c r="L62" s="11"/>
      <c r="M62" s="12"/>
      <c r="N62" s="11"/>
      <c r="O62" s="13"/>
      <c r="P62" s="11"/>
      <c r="Q62" s="13"/>
      <c r="R62" s="11"/>
      <c r="S62" s="13"/>
      <c r="T62" s="11"/>
      <c r="U62" s="13"/>
      <c r="V62" s="11"/>
      <c r="W62" s="13"/>
      <c r="X62" s="11"/>
      <c r="Y62" s="13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4"/>
      <c r="AS62" s="12"/>
      <c r="AT62" s="14"/>
      <c r="AU62" s="12"/>
      <c r="AV62" s="14"/>
      <c r="AW62" s="12"/>
    </row>
    <row r="63" spans="1:49" x14ac:dyDescent="0.25">
      <c r="A63" s="96" t="s">
        <v>49</v>
      </c>
      <c r="B63" s="2">
        <v>700003090</v>
      </c>
      <c r="C63" s="97" t="s">
        <v>136</v>
      </c>
      <c r="D63" s="89" t="s">
        <v>234</v>
      </c>
      <c r="E63" s="88" t="s">
        <v>337</v>
      </c>
      <c r="F63" s="16"/>
      <c r="G63" s="24">
        <v>-1</v>
      </c>
      <c r="H63" s="25">
        <v>3</v>
      </c>
      <c r="I63" s="22">
        <v>2</v>
      </c>
      <c r="J63" s="11">
        <v>44169</v>
      </c>
      <c r="K63" s="13">
        <v>-1</v>
      </c>
      <c r="L63" s="11"/>
      <c r="M63" s="13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4"/>
      <c r="AS63" s="12"/>
      <c r="AT63" s="14"/>
      <c r="AU63" s="12"/>
      <c r="AV63" s="14"/>
      <c r="AW63" s="12"/>
    </row>
    <row r="64" spans="1:49" x14ac:dyDescent="0.25">
      <c r="A64" s="96" t="s">
        <v>47</v>
      </c>
      <c r="B64" s="2">
        <v>289001438</v>
      </c>
      <c r="C64" s="97" t="s">
        <v>257</v>
      </c>
      <c r="D64" s="89" t="s">
        <v>234</v>
      </c>
      <c r="E64" s="88" t="s">
        <v>337</v>
      </c>
      <c r="F64" s="16"/>
      <c r="G64" s="24"/>
      <c r="H64" s="25"/>
      <c r="I64" s="18">
        <v>1</v>
      </c>
      <c r="J64" s="11"/>
      <c r="K64" s="8"/>
      <c r="L64" s="14"/>
      <c r="M64" s="12"/>
      <c r="N64" s="11"/>
      <c r="O64" s="13"/>
      <c r="P64" s="11"/>
      <c r="Q64" s="13"/>
      <c r="R64" s="11"/>
      <c r="S64" s="13"/>
      <c r="T64" s="11"/>
      <c r="U64" s="13"/>
      <c r="V64" s="11"/>
      <c r="W64" s="13"/>
      <c r="X64" s="14"/>
      <c r="Y64" s="12"/>
      <c r="Z64" s="14"/>
      <c r="AA64" s="12"/>
      <c r="AB64" s="14"/>
      <c r="AC64" s="12"/>
      <c r="AD64" s="14"/>
      <c r="AE64" s="12"/>
      <c r="AF64" s="14"/>
      <c r="AG64" s="12"/>
      <c r="AH64" s="14"/>
      <c r="AI64" s="12"/>
      <c r="AJ64" s="11"/>
      <c r="AK64" s="13"/>
      <c r="AL64" s="14"/>
      <c r="AM64" s="12"/>
      <c r="AN64" s="14"/>
      <c r="AO64" s="12"/>
      <c r="AP64" s="14"/>
      <c r="AQ64" s="12"/>
      <c r="AR64" s="11"/>
      <c r="AS64" s="12"/>
      <c r="AT64" s="11"/>
      <c r="AU64" s="12"/>
      <c r="AV64" s="11"/>
      <c r="AW64" s="12"/>
    </row>
    <row r="65" spans="1:49" x14ac:dyDescent="0.25">
      <c r="A65" s="96" t="s">
        <v>47</v>
      </c>
      <c r="B65" s="2" t="s">
        <v>121</v>
      </c>
      <c r="C65" s="97" t="s">
        <v>196</v>
      </c>
      <c r="D65" s="89" t="s">
        <v>234</v>
      </c>
      <c r="E65" s="88" t="s">
        <v>337</v>
      </c>
      <c r="F65" s="16"/>
      <c r="G65" s="24">
        <v>0</v>
      </c>
      <c r="H65" s="25">
        <v>4</v>
      </c>
      <c r="I65" s="22">
        <v>4</v>
      </c>
      <c r="J65" s="11"/>
      <c r="K65" s="42"/>
      <c r="L65" s="11"/>
      <c r="M65" s="13"/>
      <c r="N65" s="11"/>
      <c r="O65" s="12"/>
      <c r="P65" s="11"/>
      <c r="Q65" s="13"/>
      <c r="R65" s="11"/>
      <c r="S65" s="13"/>
      <c r="T65" s="11"/>
      <c r="U65" s="13"/>
      <c r="V65" s="14"/>
      <c r="W65" s="12"/>
      <c r="X65" s="14"/>
      <c r="Y65" s="12"/>
      <c r="Z65" s="14"/>
      <c r="AA65" s="12"/>
      <c r="AB65" s="14"/>
      <c r="AC65" s="12"/>
      <c r="AD65" s="14"/>
      <c r="AE65" s="12"/>
      <c r="AF65" s="14"/>
      <c r="AG65" s="12"/>
      <c r="AH65" s="14"/>
      <c r="AI65" s="12"/>
      <c r="AJ65" s="14"/>
      <c r="AK65" s="12"/>
      <c r="AL65" s="14"/>
      <c r="AM65" s="12"/>
      <c r="AN65" s="14"/>
      <c r="AO65" s="12"/>
      <c r="AP65" s="14"/>
      <c r="AQ65" s="12"/>
      <c r="AR65" s="11"/>
      <c r="AS65" s="12"/>
      <c r="AT65" s="11"/>
      <c r="AU65" s="12"/>
      <c r="AV65" s="11"/>
      <c r="AW65" s="12"/>
    </row>
    <row r="66" spans="1:49" x14ac:dyDescent="0.25">
      <c r="A66" s="96" t="s">
        <v>47</v>
      </c>
      <c r="B66" s="2" t="s">
        <v>124</v>
      </c>
      <c r="C66" s="97" t="s">
        <v>122</v>
      </c>
      <c r="D66" s="89" t="s">
        <v>234</v>
      </c>
      <c r="E66" s="88" t="s">
        <v>337</v>
      </c>
      <c r="F66" s="16"/>
      <c r="G66" s="24">
        <v>0</v>
      </c>
      <c r="H66" s="25">
        <v>4</v>
      </c>
      <c r="I66" s="22">
        <v>4</v>
      </c>
      <c r="J66" s="11"/>
      <c r="K66" s="42"/>
      <c r="L66" s="11"/>
      <c r="M66" s="13"/>
      <c r="N66" s="14"/>
      <c r="O66" s="12"/>
      <c r="P66" s="14"/>
      <c r="Q66" s="12"/>
      <c r="R66" s="11"/>
      <c r="S66" s="12"/>
      <c r="T66" s="11"/>
      <c r="U66" s="13"/>
      <c r="V66" s="14"/>
      <c r="W66" s="12"/>
      <c r="X66" s="14"/>
      <c r="Y66" s="12"/>
      <c r="Z66" s="14"/>
      <c r="AA66" s="12"/>
      <c r="AB66" s="14"/>
      <c r="AC66" s="12"/>
      <c r="AD66" s="14"/>
      <c r="AE66" s="12"/>
      <c r="AF66" s="14"/>
      <c r="AG66" s="12"/>
      <c r="AH66" s="14"/>
      <c r="AI66" s="12"/>
      <c r="AJ66" s="14"/>
      <c r="AK66" s="12"/>
      <c r="AL66" s="14"/>
      <c r="AM66" s="12"/>
      <c r="AN66" s="14"/>
      <c r="AO66" s="12"/>
      <c r="AP66" s="14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>
        <v>210000520</v>
      </c>
      <c r="C67" s="97" t="s">
        <v>169</v>
      </c>
      <c r="D67" s="89" t="s">
        <v>234</v>
      </c>
      <c r="E67" s="88" t="s">
        <v>337</v>
      </c>
      <c r="F67" s="16"/>
      <c r="G67" s="24" t="s">
        <v>321</v>
      </c>
      <c r="H67" s="25"/>
      <c r="I67" s="18">
        <v>1</v>
      </c>
      <c r="J67" s="11"/>
      <c r="K67" s="12"/>
      <c r="L67" s="11"/>
      <c r="M67" s="13"/>
      <c r="N67" s="30"/>
      <c r="O67" s="32"/>
      <c r="P67" s="30"/>
      <c r="Q67" s="31"/>
      <c r="R67" s="30"/>
      <c r="S67" s="31"/>
      <c r="T67" s="30"/>
      <c r="U67" s="32"/>
      <c r="V67" s="33"/>
      <c r="W67" s="31"/>
      <c r="X67" s="33"/>
      <c r="Y67" s="31"/>
      <c r="Z67" s="33"/>
      <c r="AA67" s="31"/>
      <c r="AB67" s="33"/>
      <c r="AC67" s="31"/>
      <c r="AD67" s="33"/>
      <c r="AE67" s="31"/>
      <c r="AF67" s="14"/>
      <c r="AG67" s="12"/>
      <c r="AH67" s="14"/>
      <c r="AI67" s="12"/>
      <c r="AJ67" s="14"/>
      <c r="AK67" s="12"/>
      <c r="AL67" s="14"/>
      <c r="AM67" s="12"/>
      <c r="AN67" s="14"/>
      <c r="AO67" s="12"/>
      <c r="AP67" s="14"/>
      <c r="AQ67" s="12"/>
      <c r="AR67" s="11"/>
      <c r="AS67" s="12"/>
      <c r="AT67" s="11"/>
      <c r="AU67" s="12"/>
      <c r="AV67" s="11"/>
      <c r="AW67" s="12"/>
    </row>
    <row r="68" spans="1:49" ht="45" x14ac:dyDescent="0.25">
      <c r="A68" s="98" t="s">
        <v>47</v>
      </c>
      <c r="B68" s="99">
        <v>289006760</v>
      </c>
      <c r="C68" s="100" t="s">
        <v>244</v>
      </c>
      <c r="D68" s="103" t="s">
        <v>234</v>
      </c>
      <c r="E68" s="88" t="s">
        <v>337</v>
      </c>
      <c r="F68" s="28"/>
      <c r="G68" s="24">
        <v>-2</v>
      </c>
      <c r="H68" s="25">
        <v>2</v>
      </c>
      <c r="I68" s="116">
        <v>0</v>
      </c>
      <c r="J68" s="11">
        <v>43950</v>
      </c>
      <c r="K68" s="13">
        <v>-2</v>
      </c>
      <c r="L68" s="30"/>
      <c r="M68" s="31"/>
      <c r="N68" s="14"/>
      <c r="O68" s="12"/>
      <c r="P68" s="14"/>
      <c r="Q68" s="12"/>
      <c r="R68" s="14"/>
      <c r="S68" s="12"/>
      <c r="T68" s="11"/>
      <c r="U68" s="13"/>
      <c r="V68" s="14"/>
      <c r="W68" s="12"/>
      <c r="X68" s="14"/>
      <c r="Y68" s="12"/>
      <c r="Z68" s="14"/>
      <c r="AA68" s="12"/>
      <c r="AB68" s="14"/>
      <c r="AC68" s="12"/>
      <c r="AD68" s="14"/>
      <c r="AE68" s="12"/>
      <c r="AF68" s="14"/>
      <c r="AG68" s="12"/>
      <c r="AH68" s="14"/>
      <c r="AI68" s="12"/>
      <c r="AJ68" s="14"/>
      <c r="AK68" s="12"/>
      <c r="AL68" s="14"/>
      <c r="AM68" s="12"/>
      <c r="AN68" s="14"/>
      <c r="AO68" s="12"/>
      <c r="AP68" s="14"/>
      <c r="AQ68" s="12"/>
      <c r="AR68" s="11"/>
      <c r="AS68" s="12"/>
      <c r="AT68" s="11"/>
      <c r="AU68" s="12"/>
      <c r="AV68" s="11"/>
      <c r="AW68" s="12"/>
    </row>
    <row r="69" spans="1:49" x14ac:dyDescent="0.25">
      <c r="A69" s="96" t="s">
        <v>53</v>
      </c>
      <c r="B69" s="2" t="s">
        <v>266</v>
      </c>
      <c r="C69" s="97" t="s">
        <v>267</v>
      </c>
      <c r="D69" s="89" t="s">
        <v>234</v>
      </c>
      <c r="E69" s="88" t="s">
        <v>337</v>
      </c>
      <c r="F69" s="16"/>
      <c r="G69" s="24" t="s">
        <v>321</v>
      </c>
      <c r="H69" s="25"/>
      <c r="I69" s="18">
        <v>3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96" t="s">
        <v>53</v>
      </c>
      <c r="B70" s="2" t="s">
        <v>17</v>
      </c>
      <c r="C70" s="97" t="s">
        <v>106</v>
      </c>
      <c r="D70" s="89" t="s">
        <v>234</v>
      </c>
      <c r="E70" s="88" t="s">
        <v>337</v>
      </c>
      <c r="F70" s="16"/>
      <c r="G70" s="24" t="s">
        <v>321</v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ht="30" x14ac:dyDescent="0.25">
      <c r="A71" s="96" t="s">
        <v>261</v>
      </c>
      <c r="B71" s="2">
        <v>205015016</v>
      </c>
      <c r="C71" s="97" t="s">
        <v>238</v>
      </c>
      <c r="D71" s="89" t="s">
        <v>234</v>
      </c>
      <c r="E71" s="88" t="s">
        <v>337</v>
      </c>
      <c r="F71" s="16" t="s">
        <v>260</v>
      </c>
      <c r="G71" s="24">
        <v>0</v>
      </c>
      <c r="H71" s="25">
        <v>8</v>
      </c>
      <c r="I71" s="22">
        <v>1</v>
      </c>
      <c r="J71" s="11">
        <v>44169</v>
      </c>
      <c r="K71" s="13">
        <v>-4</v>
      </c>
      <c r="L71" s="11"/>
      <c r="M71" s="13"/>
      <c r="N71" s="11"/>
      <c r="O71" s="12"/>
      <c r="P71" s="11"/>
      <c r="Q71" s="13"/>
      <c r="R71" s="11"/>
      <c r="S71" s="13"/>
      <c r="T71" s="11"/>
      <c r="U71" s="13"/>
      <c r="V71" s="11"/>
      <c r="W71" s="13"/>
      <c r="X71" s="11"/>
      <c r="Y71" s="12"/>
      <c r="Z71" s="11"/>
      <c r="AA71" s="13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96" t="s">
        <v>53</v>
      </c>
      <c r="B72" s="2" t="s">
        <v>33</v>
      </c>
      <c r="C72" s="97" t="s">
        <v>268</v>
      </c>
      <c r="D72" s="89" t="s">
        <v>234</v>
      </c>
      <c r="E72" s="88" t="s">
        <v>337</v>
      </c>
      <c r="F72" s="16"/>
      <c r="G72" s="24">
        <v>0</v>
      </c>
      <c r="H72" s="25"/>
      <c r="I72" s="22">
        <v>1</v>
      </c>
      <c r="J72" s="11"/>
      <c r="K72" s="13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96" t="s">
        <v>53</v>
      </c>
      <c r="B73" s="2" t="s">
        <v>35</v>
      </c>
      <c r="C73" s="97" t="s">
        <v>239</v>
      </c>
      <c r="D73" s="89" t="s">
        <v>234</v>
      </c>
      <c r="E73" s="88" t="s">
        <v>337</v>
      </c>
      <c r="F73" s="16"/>
      <c r="G73" s="24"/>
      <c r="H73" s="27"/>
      <c r="I73" s="18">
        <v>4</v>
      </c>
      <c r="J73" s="11"/>
      <c r="K73" s="12"/>
      <c r="L73" s="11"/>
      <c r="M73" s="12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53</v>
      </c>
      <c r="B74" s="2">
        <v>289002450</v>
      </c>
      <c r="C74" s="97" t="s">
        <v>100</v>
      </c>
      <c r="D74" s="89" t="s">
        <v>234</v>
      </c>
      <c r="E74" s="88" t="s">
        <v>337</v>
      </c>
      <c r="F74" s="16"/>
      <c r="G74" s="24">
        <v>0</v>
      </c>
      <c r="H74" s="25">
        <v>2</v>
      </c>
      <c r="I74" s="18">
        <v>3</v>
      </c>
      <c r="J74" s="11"/>
      <c r="K74" s="8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ht="30" x14ac:dyDescent="0.25">
      <c r="A75" s="96" t="s">
        <v>53</v>
      </c>
      <c r="B75" s="2">
        <v>289002226</v>
      </c>
      <c r="C75" s="97" t="s">
        <v>240</v>
      </c>
      <c r="D75" s="89" t="s">
        <v>234</v>
      </c>
      <c r="E75" s="88" t="s">
        <v>337</v>
      </c>
      <c r="F75" s="16"/>
      <c r="G75" s="24">
        <v>0</v>
      </c>
      <c r="H75" s="25">
        <v>3</v>
      </c>
      <c r="I75" s="22">
        <v>4</v>
      </c>
      <c r="J75" s="11">
        <v>44013</v>
      </c>
      <c r="K75" s="8">
        <v>3</v>
      </c>
      <c r="L75" s="11">
        <v>44152</v>
      </c>
      <c r="M75" s="13">
        <v>-2</v>
      </c>
      <c r="N75" s="11"/>
      <c r="O75" s="13"/>
      <c r="P75" s="11"/>
      <c r="Q75" s="12"/>
      <c r="R75" s="11"/>
      <c r="S75" s="12"/>
      <c r="T75" s="11"/>
      <c r="U75" s="12"/>
      <c r="V75" s="11"/>
      <c r="W75" s="12"/>
      <c r="X75" s="11"/>
      <c r="Y75" s="12"/>
      <c r="Z75" s="11"/>
      <c r="AA75" s="12"/>
      <c r="AB75" s="11"/>
      <c r="AC75" s="12"/>
      <c r="AD75" s="11"/>
      <c r="AE75" s="12"/>
      <c r="AF75" s="11"/>
      <c r="AG75" s="12"/>
      <c r="AH75" s="11"/>
      <c r="AI75" s="12"/>
      <c r="AJ75" s="11"/>
      <c r="AK75" s="12"/>
      <c r="AL75" s="11"/>
      <c r="AM75" s="12"/>
      <c r="AN75" s="11"/>
      <c r="AO75" s="12"/>
      <c r="AP75" s="11"/>
      <c r="AQ75" s="12"/>
      <c r="AR75" s="14"/>
      <c r="AS75" s="12"/>
      <c r="AT75" s="14"/>
      <c r="AU75" s="12"/>
      <c r="AV75" s="14"/>
      <c r="AW75" s="12"/>
    </row>
    <row r="76" spans="1:49" x14ac:dyDescent="0.25">
      <c r="A76" s="96" t="s">
        <v>53</v>
      </c>
      <c r="B76" s="2">
        <v>289002149</v>
      </c>
      <c r="C76" s="97" t="s">
        <v>189</v>
      </c>
      <c r="D76" s="89" t="s">
        <v>234</v>
      </c>
      <c r="E76" s="88" t="s">
        <v>337</v>
      </c>
      <c r="F76" s="16"/>
      <c r="G76" s="24">
        <v>1</v>
      </c>
      <c r="H76" s="25">
        <v>2</v>
      </c>
      <c r="I76" s="18">
        <v>3</v>
      </c>
      <c r="J76" s="11"/>
      <c r="K76" s="8"/>
      <c r="L76" s="11"/>
      <c r="M76" s="12"/>
      <c r="N76" s="11"/>
      <c r="O76" s="12"/>
      <c r="P76" s="11"/>
      <c r="Q76" s="12"/>
      <c r="R76" s="11"/>
      <c r="S76" s="12"/>
      <c r="T76" s="11"/>
      <c r="U76" s="12"/>
      <c r="V76" s="11"/>
      <c r="W76" s="12"/>
      <c r="X76" s="11"/>
      <c r="Y76" s="12"/>
      <c r="Z76" s="11"/>
      <c r="AA76" s="12"/>
      <c r="AB76" s="11"/>
      <c r="AC76" s="12"/>
      <c r="AD76" s="11"/>
      <c r="AE76" s="12"/>
      <c r="AF76" s="11"/>
      <c r="AG76" s="12"/>
      <c r="AH76" s="11"/>
      <c r="AI76" s="12"/>
      <c r="AJ76" s="11"/>
      <c r="AK76" s="12"/>
      <c r="AL76" s="11"/>
      <c r="AM76" s="12"/>
      <c r="AN76" s="11"/>
      <c r="AO76" s="12"/>
      <c r="AP76" s="11"/>
      <c r="AQ76" s="12"/>
      <c r="AR76" s="14"/>
      <c r="AS76" s="12"/>
      <c r="AT76" s="14"/>
      <c r="AU76" s="12"/>
      <c r="AV76" s="14"/>
      <c r="AW76" s="12"/>
    </row>
    <row r="77" spans="1:49" x14ac:dyDescent="0.25">
      <c r="A77" s="96" t="s">
        <v>53</v>
      </c>
      <c r="B77" s="2">
        <v>289002219</v>
      </c>
      <c r="C77" s="97" t="s">
        <v>190</v>
      </c>
      <c r="D77" s="89" t="s">
        <v>234</v>
      </c>
      <c r="E77" s="88" t="s">
        <v>337</v>
      </c>
      <c r="F77" s="16"/>
      <c r="G77" s="24">
        <v>0</v>
      </c>
      <c r="H77" s="25">
        <v>1</v>
      </c>
      <c r="I77" s="18">
        <v>1</v>
      </c>
      <c r="J77" s="11"/>
      <c r="K77" s="8"/>
      <c r="L77" s="11"/>
      <c r="M77" s="12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4"/>
      <c r="AS77" s="12"/>
      <c r="AT77" s="14"/>
      <c r="AU77" s="12"/>
      <c r="AV77" s="14"/>
      <c r="AW77" s="12"/>
    </row>
    <row r="78" spans="1:49" x14ac:dyDescent="0.25">
      <c r="A78" s="96" t="s">
        <v>53</v>
      </c>
      <c r="B78" s="2">
        <v>289002227</v>
      </c>
      <c r="C78" s="97" t="s">
        <v>288</v>
      </c>
      <c r="D78" s="89" t="s">
        <v>234</v>
      </c>
      <c r="E78" s="88" t="s">
        <v>337</v>
      </c>
      <c r="F78" s="16"/>
      <c r="G78" s="24">
        <v>0</v>
      </c>
      <c r="H78" s="25">
        <v>1</v>
      </c>
      <c r="I78" s="18">
        <v>1</v>
      </c>
      <c r="J78" s="11">
        <v>44013</v>
      </c>
      <c r="K78" s="8">
        <v>1</v>
      </c>
      <c r="L78" s="11"/>
      <c r="M78" s="12"/>
      <c r="N78" s="11"/>
      <c r="O78" s="12"/>
      <c r="P78" s="11"/>
      <c r="Q78" s="12"/>
      <c r="R78" s="11"/>
      <c r="S78" s="12"/>
      <c r="T78" s="11"/>
      <c r="U78" s="12"/>
      <c r="V78" s="11"/>
      <c r="W78" s="12"/>
      <c r="X78" s="11"/>
      <c r="Y78" s="12"/>
      <c r="Z78" s="11"/>
      <c r="AA78" s="12"/>
      <c r="AB78" s="11"/>
      <c r="AC78" s="12"/>
      <c r="AD78" s="11"/>
      <c r="AE78" s="12"/>
      <c r="AF78" s="11"/>
      <c r="AG78" s="12"/>
      <c r="AH78" s="11"/>
      <c r="AI78" s="12"/>
      <c r="AJ78" s="11"/>
      <c r="AK78" s="12"/>
      <c r="AL78" s="11"/>
      <c r="AM78" s="12"/>
      <c r="AN78" s="11"/>
      <c r="AO78" s="12"/>
      <c r="AP78" s="11"/>
      <c r="AQ78" s="12"/>
      <c r="AR78" s="14"/>
      <c r="AS78" s="12"/>
      <c r="AT78" s="14"/>
      <c r="AU78" s="12"/>
      <c r="AV78" s="14"/>
      <c r="AW78" s="12"/>
    </row>
    <row r="79" spans="1:49" x14ac:dyDescent="0.25">
      <c r="A79" s="96" t="s">
        <v>53</v>
      </c>
      <c r="B79" s="2">
        <v>700002825</v>
      </c>
      <c r="C79" s="97" t="s">
        <v>289</v>
      </c>
      <c r="D79" s="89" t="s">
        <v>234</v>
      </c>
      <c r="E79" s="88" t="s">
        <v>337</v>
      </c>
      <c r="F79" s="16"/>
      <c r="G79" s="24">
        <v>1</v>
      </c>
      <c r="H79" s="25">
        <v>2</v>
      </c>
      <c r="I79" s="18">
        <v>3</v>
      </c>
      <c r="J79" s="11">
        <v>44013</v>
      </c>
      <c r="K79" s="8">
        <v>3</v>
      </c>
      <c r="L79" s="11"/>
      <c r="M79" s="12"/>
      <c r="N79" s="11"/>
      <c r="O79" s="12"/>
      <c r="P79" s="11"/>
      <c r="Q79" s="12"/>
      <c r="R79" s="11"/>
      <c r="S79" s="12"/>
      <c r="T79" s="11"/>
      <c r="U79" s="12"/>
      <c r="V79" s="11"/>
      <c r="W79" s="12"/>
      <c r="X79" s="11"/>
      <c r="Y79" s="12"/>
      <c r="Z79" s="11"/>
      <c r="AA79" s="12"/>
      <c r="AB79" s="11"/>
      <c r="AC79" s="12"/>
      <c r="AD79" s="11"/>
      <c r="AE79" s="12"/>
      <c r="AF79" s="11"/>
      <c r="AG79" s="12"/>
      <c r="AH79" s="11"/>
      <c r="AI79" s="12"/>
      <c r="AJ79" s="11"/>
      <c r="AK79" s="12"/>
      <c r="AL79" s="11"/>
      <c r="AM79" s="12"/>
      <c r="AN79" s="11"/>
      <c r="AO79" s="12"/>
      <c r="AP79" s="11"/>
      <c r="AQ79" s="12"/>
      <c r="AR79" s="14"/>
      <c r="AS79" s="12"/>
      <c r="AT79" s="14"/>
      <c r="AU79" s="12"/>
      <c r="AV79" s="14"/>
      <c r="AW79" s="12"/>
    </row>
    <row r="80" spans="1:49" x14ac:dyDescent="0.25">
      <c r="A80" s="96" t="s">
        <v>53</v>
      </c>
      <c r="B80" s="2" t="s">
        <v>113</v>
      </c>
      <c r="C80" s="97" t="s">
        <v>241</v>
      </c>
      <c r="D80" s="89" t="s">
        <v>234</v>
      </c>
      <c r="E80" s="88" t="s">
        <v>337</v>
      </c>
      <c r="F80" s="16"/>
      <c r="G80" s="24" t="s">
        <v>321</v>
      </c>
      <c r="H80" s="25"/>
      <c r="I80" s="18">
        <v>2</v>
      </c>
      <c r="J80" s="11"/>
      <c r="K80" s="8"/>
      <c r="L80" s="14"/>
      <c r="M80" s="12"/>
      <c r="N80" s="14"/>
      <c r="O80" s="12"/>
      <c r="P80" s="14"/>
      <c r="Q80" s="12"/>
      <c r="R80" s="14"/>
      <c r="S80" s="12"/>
      <c r="T80" s="14"/>
      <c r="U80" s="12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3"/>
      <c r="AT80" s="11"/>
      <c r="AU80" s="13"/>
      <c r="AV80" s="11"/>
      <c r="AW80" s="13"/>
    </row>
    <row r="81" spans="1:49" ht="24.75" customHeight="1" x14ac:dyDescent="0.25">
      <c r="A81" s="96" t="s">
        <v>53</v>
      </c>
      <c r="B81" s="104" t="s">
        <v>160</v>
      </c>
      <c r="C81" s="97" t="s">
        <v>161</v>
      </c>
      <c r="D81" s="89" t="s">
        <v>234</v>
      </c>
      <c r="E81" s="88" t="s">
        <v>337</v>
      </c>
      <c r="F81" s="16"/>
      <c r="G81" s="24" t="s">
        <v>321</v>
      </c>
      <c r="H81" s="25"/>
      <c r="I81" s="18">
        <v>3</v>
      </c>
      <c r="J81" s="11"/>
      <c r="K81" s="8"/>
      <c r="L81" s="11"/>
      <c r="M81" s="12"/>
      <c r="N81" s="14"/>
      <c r="O81" s="12"/>
      <c r="P81" s="14"/>
      <c r="Q81" s="12"/>
      <c r="R81" s="11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4"/>
      <c r="AS81" s="12"/>
      <c r="AT81" s="14"/>
      <c r="AU81" s="12"/>
      <c r="AV81" s="14"/>
      <c r="AW81" s="12"/>
    </row>
    <row r="82" spans="1:49" x14ac:dyDescent="0.25">
      <c r="A82" s="96" t="s">
        <v>53</v>
      </c>
      <c r="B82" s="2" t="s">
        <v>162</v>
      </c>
      <c r="C82" s="97" t="s">
        <v>163</v>
      </c>
      <c r="D82" s="89" t="s">
        <v>234</v>
      </c>
      <c r="E82" s="88" t="s">
        <v>337</v>
      </c>
      <c r="F82" s="16"/>
      <c r="G82" s="24" t="s">
        <v>321</v>
      </c>
      <c r="H82" s="25"/>
      <c r="I82" s="18">
        <v>2</v>
      </c>
      <c r="J82" s="11"/>
      <c r="K82" s="12"/>
      <c r="L82" s="14"/>
      <c r="M82" s="12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4"/>
      <c r="AS82" s="12"/>
      <c r="AT82" s="14"/>
      <c r="AU82" s="12"/>
      <c r="AV82" s="14"/>
      <c r="AW82" s="12"/>
    </row>
    <row r="83" spans="1:49" ht="30" x14ac:dyDescent="0.25">
      <c r="A83" s="96" t="s">
        <v>53</v>
      </c>
      <c r="B83" s="2">
        <v>210000399</v>
      </c>
      <c r="C83" s="97" t="s">
        <v>243</v>
      </c>
      <c r="D83" s="89" t="s">
        <v>234</v>
      </c>
      <c r="E83" s="88" t="s">
        <v>337</v>
      </c>
      <c r="F83" s="16"/>
      <c r="G83" s="24">
        <v>-2</v>
      </c>
      <c r="H83" s="25">
        <v>2</v>
      </c>
      <c r="I83" s="22">
        <v>0</v>
      </c>
      <c r="J83" s="11">
        <v>44078</v>
      </c>
      <c r="K83" s="13">
        <v>-1</v>
      </c>
      <c r="L83" s="11"/>
      <c r="M83" s="13"/>
      <c r="N83" s="11"/>
      <c r="O83" s="12"/>
      <c r="P83" s="11"/>
      <c r="Q83" s="13"/>
      <c r="R83" s="11"/>
      <c r="S83" s="12"/>
      <c r="T83" s="11"/>
      <c r="U83" s="13"/>
      <c r="V83" s="14"/>
      <c r="W83" s="12"/>
      <c r="X83" s="14"/>
      <c r="Y83" s="12"/>
      <c r="Z83" s="14"/>
      <c r="AA83" s="12"/>
      <c r="AB83" s="14"/>
      <c r="AC83" s="12"/>
      <c r="AD83" s="14"/>
      <c r="AE83" s="12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4"/>
      <c r="AS83" s="12"/>
      <c r="AT83" s="14"/>
      <c r="AU83" s="12"/>
      <c r="AV83" s="14"/>
      <c r="AW83" s="12"/>
    </row>
    <row r="84" spans="1:49" x14ac:dyDescent="0.25">
      <c r="A84" s="96" t="s">
        <v>53</v>
      </c>
      <c r="B84" s="2">
        <v>700005250</v>
      </c>
      <c r="C84" s="97" t="s">
        <v>176</v>
      </c>
      <c r="D84" s="89" t="s">
        <v>234</v>
      </c>
      <c r="E84" s="88" t="s">
        <v>337</v>
      </c>
      <c r="F84" s="16"/>
      <c r="G84" s="24" t="s">
        <v>321</v>
      </c>
      <c r="H84" s="25"/>
      <c r="I84" s="18">
        <v>1</v>
      </c>
      <c r="J84" s="11"/>
      <c r="K84" s="8"/>
      <c r="L84" s="11"/>
      <c r="M84" s="13"/>
      <c r="N84" s="11"/>
      <c r="O84" s="13"/>
      <c r="P84" s="14"/>
      <c r="Q84" s="12"/>
      <c r="R84" s="11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4"/>
      <c r="AS84" s="12"/>
      <c r="AT84" s="14"/>
      <c r="AU84" s="12"/>
      <c r="AV84" s="14"/>
      <c r="AW84" s="12"/>
    </row>
    <row r="85" spans="1:49" x14ac:dyDescent="0.25">
      <c r="A85" s="96" t="s">
        <v>177</v>
      </c>
      <c r="B85" s="2" t="s">
        <v>273</v>
      </c>
      <c r="C85" s="97" t="s">
        <v>181</v>
      </c>
      <c r="D85" s="89" t="s">
        <v>234</v>
      </c>
      <c r="E85" s="88" t="s">
        <v>337</v>
      </c>
      <c r="F85" s="16" t="s">
        <v>342</v>
      </c>
      <c r="G85" s="24" t="s">
        <v>321</v>
      </c>
      <c r="H85" s="25"/>
      <c r="I85" s="18">
        <v>2</v>
      </c>
      <c r="J85" s="11"/>
      <c r="K85" s="12"/>
      <c r="L85" s="11"/>
      <c r="M85" s="13"/>
      <c r="N85" s="14"/>
      <c r="O85" s="12"/>
      <c r="P85" s="14"/>
      <c r="Q85" s="12"/>
      <c r="R85" s="14"/>
      <c r="S85" s="12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ht="30" x14ac:dyDescent="0.25">
      <c r="A86" s="105" t="s">
        <v>51</v>
      </c>
      <c r="B86" s="2" t="s">
        <v>293</v>
      </c>
      <c r="C86" s="106" t="s">
        <v>294</v>
      </c>
      <c r="D86" s="89" t="s">
        <v>234</v>
      </c>
      <c r="E86" s="88" t="s">
        <v>337</v>
      </c>
      <c r="F86" s="16"/>
      <c r="G86" s="24" t="s">
        <v>321</v>
      </c>
      <c r="H86" s="25"/>
      <c r="I86" s="18">
        <v>1</v>
      </c>
      <c r="J86" s="11"/>
      <c r="K86" s="12"/>
      <c r="L86" s="14"/>
      <c r="M86" s="12"/>
      <c r="N86" s="14"/>
      <c r="O86" s="12"/>
      <c r="P86" s="14"/>
      <c r="Q86" s="12"/>
      <c r="R86" s="14"/>
      <c r="S86" s="12"/>
      <c r="T86" s="11"/>
      <c r="U86" s="13"/>
      <c r="V86" s="14"/>
      <c r="W86" s="12"/>
      <c r="X86" s="14"/>
      <c r="Y86" s="12"/>
      <c r="Z86" s="14"/>
      <c r="AA86" s="12"/>
      <c r="AB86" s="14"/>
      <c r="AC86" s="12"/>
      <c r="AD86" s="14"/>
      <c r="AE86" s="12"/>
      <c r="AF86" s="14"/>
      <c r="AG86" s="12"/>
      <c r="AH86" s="14"/>
      <c r="AI86" s="12"/>
      <c r="AJ86" s="14"/>
      <c r="AK86" s="12"/>
      <c r="AL86" s="14"/>
      <c r="AM86" s="12"/>
      <c r="AN86" s="14"/>
      <c r="AO86" s="12"/>
      <c r="AP86" s="14"/>
      <c r="AQ86" s="12"/>
      <c r="AR86" s="14"/>
      <c r="AS86" s="12"/>
      <c r="AT86" s="14"/>
      <c r="AU86" s="12"/>
      <c r="AV86" s="14"/>
      <c r="AW86" s="12"/>
    </row>
    <row r="87" spans="1:49" ht="45" x14ac:dyDescent="0.25">
      <c r="A87" s="105" t="s">
        <v>51</v>
      </c>
      <c r="B87" s="2" t="s">
        <v>292</v>
      </c>
      <c r="C87" s="106" t="s">
        <v>246</v>
      </c>
      <c r="D87" s="89" t="s">
        <v>234</v>
      </c>
      <c r="E87" s="88" t="s">
        <v>337</v>
      </c>
      <c r="F87" s="16"/>
      <c r="G87" s="24" t="s">
        <v>321</v>
      </c>
      <c r="H87" s="25"/>
      <c r="I87" s="18">
        <v>2</v>
      </c>
      <c r="J87" s="11"/>
      <c r="K87" s="12"/>
      <c r="L87" s="14"/>
      <c r="M87" s="12"/>
      <c r="N87" s="14"/>
      <c r="O87" s="12"/>
      <c r="P87" s="14"/>
      <c r="Q87" s="12"/>
      <c r="R87" s="14"/>
      <c r="S87" s="12"/>
      <c r="T87" s="11"/>
      <c r="U87" s="13"/>
      <c r="V87" s="14"/>
      <c r="W87" s="12"/>
      <c r="X87" s="14"/>
      <c r="Y87" s="12"/>
      <c r="Z87" s="14"/>
      <c r="AA87" s="12"/>
      <c r="AB87" s="14"/>
      <c r="AC87" s="12"/>
      <c r="AD87" s="14"/>
      <c r="AE87" s="12"/>
      <c r="AF87" s="14"/>
      <c r="AG87" s="12"/>
      <c r="AH87" s="14"/>
      <c r="AI87" s="12"/>
      <c r="AJ87" s="14"/>
      <c r="AK87" s="12"/>
      <c r="AL87" s="14"/>
      <c r="AM87" s="12"/>
      <c r="AN87" s="14"/>
      <c r="AO87" s="12"/>
      <c r="AP87" s="14"/>
      <c r="AQ87" s="12"/>
      <c r="AR87" s="11"/>
      <c r="AS87" s="12"/>
      <c r="AT87" s="11"/>
      <c r="AU87" s="12"/>
      <c r="AV87" s="11"/>
      <c r="AW87" s="12"/>
    </row>
    <row r="88" spans="1:49" x14ac:dyDescent="0.25">
      <c r="A88" s="96" t="s">
        <v>51</v>
      </c>
      <c r="B88" s="2" t="s">
        <v>4</v>
      </c>
      <c r="C88" s="97" t="s">
        <v>58</v>
      </c>
      <c r="D88" s="89" t="s">
        <v>234</v>
      </c>
      <c r="E88" s="88" t="s">
        <v>337</v>
      </c>
      <c r="F88" s="16"/>
      <c r="G88" s="24" t="s">
        <v>321</v>
      </c>
      <c r="H88" s="25"/>
      <c r="I88" s="18">
        <v>3</v>
      </c>
      <c r="J88" s="11"/>
      <c r="K88" s="8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1"/>
      <c r="AS88" s="12"/>
      <c r="AT88" s="11"/>
      <c r="AU88" s="12"/>
      <c r="AV88" s="11"/>
      <c r="AW88" s="12"/>
    </row>
    <row r="89" spans="1:49" x14ac:dyDescent="0.25">
      <c r="A89" s="96" t="s">
        <v>51</v>
      </c>
      <c r="B89" s="2" t="s">
        <v>295</v>
      </c>
      <c r="C89" s="97" t="s">
        <v>296</v>
      </c>
      <c r="D89" s="89" t="s">
        <v>234</v>
      </c>
      <c r="E89" s="88" t="s">
        <v>337</v>
      </c>
      <c r="F89" s="16"/>
      <c r="G89" s="24" t="s">
        <v>321</v>
      </c>
      <c r="H89" s="25"/>
      <c r="I89" s="18">
        <v>1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1"/>
      <c r="AS89" s="12"/>
      <c r="AT89" s="11"/>
      <c r="AU89" s="12"/>
      <c r="AV89" s="11"/>
      <c r="AW89" s="12"/>
    </row>
    <row r="90" spans="1:49" x14ac:dyDescent="0.25">
      <c r="A90" s="96" t="s">
        <v>51</v>
      </c>
      <c r="B90" s="2" t="s">
        <v>299</v>
      </c>
      <c r="C90" s="97" t="s">
        <v>300</v>
      </c>
      <c r="D90" s="89" t="s">
        <v>234</v>
      </c>
      <c r="E90" s="88" t="s">
        <v>337</v>
      </c>
      <c r="F90" s="16"/>
      <c r="G90" s="24" t="s">
        <v>321</v>
      </c>
      <c r="H90" s="25"/>
      <c r="I90" s="18">
        <v>1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1"/>
      <c r="AS90" s="12"/>
      <c r="AT90" s="11"/>
      <c r="AU90" s="12"/>
      <c r="AV90" s="11"/>
      <c r="AW90" s="12"/>
    </row>
    <row r="91" spans="1:49" s="7" customFormat="1" x14ac:dyDescent="0.25">
      <c r="A91" s="96" t="s">
        <v>52</v>
      </c>
      <c r="B91" s="2" t="s">
        <v>5</v>
      </c>
      <c r="C91" s="97" t="s">
        <v>59</v>
      </c>
      <c r="D91" s="89" t="s">
        <v>234</v>
      </c>
      <c r="E91" s="88" t="s">
        <v>337</v>
      </c>
      <c r="F91" s="16"/>
      <c r="G91" s="24">
        <v>1</v>
      </c>
      <c r="H91" s="25">
        <v>2</v>
      </c>
      <c r="I91" s="18">
        <v>3</v>
      </c>
      <c r="J91" s="11">
        <v>43990</v>
      </c>
      <c r="K91" s="42">
        <v>-1</v>
      </c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1"/>
      <c r="AS91" s="12"/>
      <c r="AT91" s="11"/>
      <c r="AU91" s="12"/>
      <c r="AV91" s="11"/>
      <c r="AW91" s="12"/>
    </row>
    <row r="92" spans="1:49" x14ac:dyDescent="0.25">
      <c r="A92" s="96" t="s">
        <v>51</v>
      </c>
      <c r="B92" s="2">
        <v>442000135</v>
      </c>
      <c r="C92" s="97" t="s">
        <v>182</v>
      </c>
      <c r="D92" s="89" t="s">
        <v>234</v>
      </c>
      <c r="E92" s="88" t="s">
        <v>337</v>
      </c>
      <c r="F92" s="16"/>
      <c r="G92" s="24" t="s">
        <v>321</v>
      </c>
      <c r="H92" s="25"/>
      <c r="I92" s="18">
        <v>8</v>
      </c>
      <c r="J92" s="11"/>
      <c r="K92" s="8"/>
      <c r="L92" s="11"/>
      <c r="M92" s="13"/>
      <c r="N92" s="20"/>
      <c r="O92" s="12"/>
      <c r="P92" s="14"/>
      <c r="Q92" s="12"/>
      <c r="R92" s="14"/>
      <c r="S92" s="12"/>
      <c r="T92" s="11"/>
      <c r="U92" s="13"/>
      <c r="V92" s="14"/>
      <c r="W92" s="12"/>
      <c r="X92" s="14"/>
      <c r="Y92" s="12"/>
      <c r="Z92" s="14"/>
      <c r="AA92" s="12"/>
      <c r="AB92" s="14"/>
      <c r="AC92" s="12"/>
      <c r="AD92" s="14"/>
      <c r="AE92" s="12"/>
      <c r="AF92" s="14"/>
      <c r="AG92" s="12"/>
      <c r="AH92" s="14"/>
      <c r="AI92" s="12"/>
      <c r="AJ92" s="14"/>
      <c r="AK92" s="12"/>
      <c r="AL92" s="14"/>
      <c r="AM92" s="12"/>
      <c r="AN92" s="14"/>
      <c r="AO92" s="12"/>
      <c r="AP92" s="14"/>
      <c r="AQ92" s="12"/>
      <c r="AR92" s="11"/>
      <c r="AS92" s="12"/>
      <c r="AT92" s="11"/>
      <c r="AU92" s="12"/>
      <c r="AV92" s="11"/>
      <c r="AW92" s="12"/>
    </row>
    <row r="93" spans="1:49" x14ac:dyDescent="0.25">
      <c r="A93" s="96" t="s">
        <v>52</v>
      </c>
      <c r="B93" s="2">
        <v>441001128</v>
      </c>
      <c r="C93" s="97" t="s">
        <v>60</v>
      </c>
      <c r="D93" s="89" t="s">
        <v>234</v>
      </c>
      <c r="E93" s="88" t="s">
        <v>337</v>
      </c>
      <c r="F93" s="16"/>
      <c r="G93" s="24" t="s">
        <v>321</v>
      </c>
      <c r="H93" s="25"/>
      <c r="I93" s="18">
        <v>3</v>
      </c>
      <c r="J93" s="11"/>
      <c r="K93" s="8"/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1"/>
      <c r="AS93" s="12"/>
      <c r="AT93" s="11"/>
      <c r="AU93" s="12"/>
      <c r="AV93" s="11"/>
      <c r="AW93" s="12"/>
    </row>
    <row r="94" spans="1:49" x14ac:dyDescent="0.25">
      <c r="A94" s="96" t="s">
        <v>52</v>
      </c>
      <c r="B94" s="2" t="s">
        <v>16</v>
      </c>
      <c r="C94" s="97" t="s">
        <v>297</v>
      </c>
      <c r="D94" s="89" t="s">
        <v>234</v>
      </c>
      <c r="E94" s="88" t="s">
        <v>337</v>
      </c>
      <c r="F94" s="16"/>
      <c r="G94" s="24" t="s">
        <v>321</v>
      </c>
      <c r="H94" s="25"/>
      <c r="I94" s="18">
        <v>6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96" t="s">
        <v>52</v>
      </c>
      <c r="B95" s="2">
        <v>700001351</v>
      </c>
      <c r="C95" s="97" t="s">
        <v>72</v>
      </c>
      <c r="D95" s="89" t="s">
        <v>234</v>
      </c>
      <c r="E95" s="88" t="s">
        <v>337</v>
      </c>
      <c r="F95" s="16"/>
      <c r="G95" s="24" t="s">
        <v>321</v>
      </c>
      <c r="H95" s="25"/>
      <c r="I95" s="18">
        <v>3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ht="30" x14ac:dyDescent="0.25">
      <c r="A96" s="96" t="s">
        <v>52</v>
      </c>
      <c r="B96" s="2">
        <v>725000459</v>
      </c>
      <c r="C96" s="97" t="s">
        <v>251</v>
      </c>
      <c r="D96" s="89" t="s">
        <v>234</v>
      </c>
      <c r="E96" s="88" t="s">
        <v>337</v>
      </c>
      <c r="F96" s="23"/>
      <c r="G96" s="24">
        <v>0</v>
      </c>
      <c r="H96" s="25">
        <v>2</v>
      </c>
      <c r="I96" s="22">
        <v>3</v>
      </c>
      <c r="J96" s="11">
        <v>44078</v>
      </c>
      <c r="K96" s="42">
        <v>-1</v>
      </c>
      <c r="L96" s="11">
        <v>44117</v>
      </c>
      <c r="M96" s="42">
        <v>-2</v>
      </c>
      <c r="N96" s="11"/>
      <c r="O96" s="13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96" t="s">
        <v>52</v>
      </c>
      <c r="B97" s="2">
        <v>21000552</v>
      </c>
      <c r="C97" s="97" t="s">
        <v>81</v>
      </c>
      <c r="D97" s="89" t="s">
        <v>234</v>
      </c>
      <c r="E97" s="88" t="s">
        <v>337</v>
      </c>
      <c r="F97" s="16"/>
      <c r="G97" s="24" t="s">
        <v>321</v>
      </c>
      <c r="H97" s="25"/>
      <c r="I97" s="18">
        <v>2</v>
      </c>
      <c r="J97" s="11"/>
      <c r="K97" s="8"/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1"/>
      <c r="AS97" s="12"/>
      <c r="AT97" s="11"/>
      <c r="AU97" s="12"/>
      <c r="AV97" s="11"/>
      <c r="AW97" s="12"/>
    </row>
    <row r="98" spans="1:49" x14ac:dyDescent="0.25">
      <c r="A98" s="96" t="s">
        <v>52</v>
      </c>
      <c r="B98" s="2">
        <v>210000190</v>
      </c>
      <c r="C98" s="97" t="s">
        <v>175</v>
      </c>
      <c r="D98" s="89" t="s">
        <v>234</v>
      </c>
      <c r="E98" s="88" t="s">
        <v>337</v>
      </c>
      <c r="F98" s="16"/>
      <c r="G98" s="24" t="s">
        <v>321</v>
      </c>
      <c r="H98" s="25"/>
      <c r="I98" s="18">
        <v>3</v>
      </c>
      <c r="J98" s="11"/>
      <c r="K98" s="8"/>
      <c r="L98" s="11"/>
      <c r="M98" s="12"/>
      <c r="N98" s="11"/>
      <c r="O98" s="12"/>
      <c r="P98" s="11"/>
      <c r="Q98" s="12"/>
      <c r="R98" s="11"/>
      <c r="S98" s="12"/>
      <c r="T98" s="11"/>
      <c r="U98" s="12"/>
      <c r="V98" s="11"/>
      <c r="W98" s="12"/>
      <c r="X98" s="11"/>
      <c r="Y98" s="12"/>
      <c r="Z98" s="11"/>
      <c r="AA98" s="12"/>
      <c r="AB98" s="11"/>
      <c r="AC98" s="12"/>
      <c r="AD98" s="11"/>
      <c r="AE98" s="12"/>
      <c r="AF98" s="11"/>
      <c r="AG98" s="12"/>
      <c r="AH98" s="11"/>
      <c r="AI98" s="12"/>
      <c r="AJ98" s="11"/>
      <c r="AK98" s="12"/>
      <c r="AL98" s="11"/>
      <c r="AM98" s="12"/>
      <c r="AN98" s="11"/>
      <c r="AO98" s="12"/>
      <c r="AP98" s="11"/>
      <c r="AQ98" s="12"/>
      <c r="AR98" s="11"/>
      <c r="AS98" s="12"/>
      <c r="AT98" s="11"/>
      <c r="AU98" s="12"/>
      <c r="AV98" s="11"/>
      <c r="AW98" s="12"/>
    </row>
    <row r="99" spans="1:49" ht="30" x14ac:dyDescent="0.25">
      <c r="A99" s="96" t="s">
        <v>52</v>
      </c>
      <c r="B99" s="2" t="s">
        <v>44</v>
      </c>
      <c r="C99" s="97" t="s">
        <v>96</v>
      </c>
      <c r="D99" s="89" t="s">
        <v>234</v>
      </c>
      <c r="E99" s="88" t="s">
        <v>337</v>
      </c>
      <c r="F99" s="16"/>
      <c r="G99" s="24" t="s">
        <v>321</v>
      </c>
      <c r="H99" s="25"/>
      <c r="I99" s="18">
        <v>1</v>
      </c>
      <c r="J99" s="11"/>
      <c r="K99" s="8"/>
      <c r="L99" s="11"/>
      <c r="M99" s="12"/>
      <c r="N99" s="11"/>
      <c r="O99" s="12"/>
      <c r="P99" s="11"/>
      <c r="Q99" s="12"/>
      <c r="R99" s="11"/>
      <c r="S99" s="12"/>
      <c r="T99" s="11"/>
      <c r="U99" s="12"/>
      <c r="V99" s="11"/>
      <c r="W99" s="12"/>
      <c r="X99" s="11"/>
      <c r="Y99" s="12"/>
      <c r="Z99" s="11"/>
      <c r="AA99" s="12"/>
      <c r="AB99" s="11"/>
      <c r="AC99" s="12"/>
      <c r="AD99" s="11"/>
      <c r="AE99" s="12"/>
      <c r="AF99" s="11"/>
      <c r="AG99" s="12"/>
      <c r="AH99" s="11"/>
      <c r="AI99" s="12"/>
      <c r="AJ99" s="11"/>
      <c r="AK99" s="12"/>
      <c r="AL99" s="11"/>
      <c r="AM99" s="12"/>
      <c r="AN99" s="11"/>
      <c r="AO99" s="12"/>
      <c r="AP99" s="11"/>
      <c r="AQ99" s="12"/>
      <c r="AR99" s="11"/>
      <c r="AS99" s="12"/>
      <c r="AT99" s="11"/>
      <c r="AU99" s="12"/>
      <c r="AV99" s="11"/>
      <c r="AW99" s="12"/>
    </row>
    <row r="100" spans="1:49" x14ac:dyDescent="0.25">
      <c r="A100" s="96" t="s">
        <v>52</v>
      </c>
      <c r="B100" s="2" t="s">
        <v>43</v>
      </c>
      <c r="C100" s="97" t="s">
        <v>222</v>
      </c>
      <c r="D100" s="89" t="s">
        <v>234</v>
      </c>
      <c r="E100" s="88" t="s">
        <v>337</v>
      </c>
      <c r="F100" s="16"/>
      <c r="G100" s="24">
        <v>0</v>
      </c>
      <c r="H100" s="25">
        <v>1</v>
      </c>
      <c r="I100" s="22">
        <v>1</v>
      </c>
      <c r="J100" s="11">
        <v>44172</v>
      </c>
      <c r="K100" s="42">
        <v>-1</v>
      </c>
      <c r="L100" s="11">
        <v>44264</v>
      </c>
      <c r="M100" s="42">
        <v>2</v>
      </c>
      <c r="N100" s="11">
        <v>44266</v>
      </c>
      <c r="O100" s="42">
        <v>-1</v>
      </c>
      <c r="P100" s="14"/>
      <c r="Q100" s="12"/>
      <c r="R100" s="14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1"/>
      <c r="AS100" s="12"/>
      <c r="AT100" s="11"/>
      <c r="AU100" s="12"/>
      <c r="AV100" s="11"/>
      <c r="AW100" s="12"/>
    </row>
    <row r="101" spans="1:49" ht="30" x14ac:dyDescent="0.25">
      <c r="A101" s="96" t="s">
        <v>52</v>
      </c>
      <c r="B101" s="2">
        <v>700005512</v>
      </c>
      <c r="C101" s="97" t="s">
        <v>245</v>
      </c>
      <c r="D101" s="89" t="s">
        <v>234</v>
      </c>
      <c r="E101" s="88" t="s">
        <v>337</v>
      </c>
      <c r="F101" s="16"/>
      <c r="G101" s="24" t="s">
        <v>321</v>
      </c>
      <c r="H101" s="25"/>
      <c r="I101" s="18">
        <v>1</v>
      </c>
      <c r="J101" s="11"/>
      <c r="K101" s="8"/>
      <c r="L101" s="14"/>
      <c r="M101" s="12"/>
      <c r="N101" s="14"/>
      <c r="O101" s="12"/>
      <c r="P101" s="14"/>
      <c r="Q101" s="12"/>
      <c r="R101" s="14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1"/>
      <c r="AS101" s="12"/>
      <c r="AT101" s="11"/>
      <c r="AU101" s="12"/>
      <c r="AV101" s="11"/>
      <c r="AW101" s="12"/>
    </row>
    <row r="102" spans="1:49" x14ac:dyDescent="0.25">
      <c r="A102" s="96" t="s">
        <v>52</v>
      </c>
      <c r="B102" s="2" t="s">
        <v>274</v>
      </c>
      <c r="C102" s="97" t="s">
        <v>298</v>
      </c>
      <c r="D102" s="89" t="s">
        <v>234</v>
      </c>
      <c r="E102" s="88" t="s">
        <v>337</v>
      </c>
      <c r="F102" s="16"/>
      <c r="G102" s="24" t="s">
        <v>321</v>
      </c>
      <c r="H102" s="25"/>
      <c r="I102" s="18">
        <v>1</v>
      </c>
      <c r="J102" s="11"/>
      <c r="K102" s="8"/>
      <c r="L102" s="14"/>
      <c r="M102" s="12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x14ac:dyDescent="0.25">
      <c r="A103" s="96" t="s">
        <v>49</v>
      </c>
      <c r="B103" s="2" t="s">
        <v>13</v>
      </c>
      <c r="C103" s="97" t="s">
        <v>69</v>
      </c>
      <c r="D103" s="89" t="s">
        <v>234</v>
      </c>
      <c r="E103" s="88" t="s">
        <v>337</v>
      </c>
      <c r="F103" s="16"/>
      <c r="G103" s="24" t="s">
        <v>321</v>
      </c>
      <c r="H103" s="25"/>
      <c r="I103" s="18">
        <v>4</v>
      </c>
      <c r="J103" s="11"/>
      <c r="K103" s="8"/>
      <c r="L103" s="11"/>
      <c r="M103" s="12"/>
      <c r="N103" s="11"/>
      <c r="O103" s="12"/>
      <c r="P103" s="11"/>
      <c r="Q103" s="12"/>
      <c r="R103" s="11"/>
      <c r="S103" s="12"/>
      <c r="T103" s="11"/>
      <c r="U103" s="12"/>
      <c r="V103" s="11"/>
      <c r="W103" s="12"/>
      <c r="X103" s="11"/>
      <c r="Y103" s="12"/>
      <c r="Z103" s="11"/>
      <c r="AA103" s="12"/>
      <c r="AB103" s="11"/>
      <c r="AC103" s="12"/>
      <c r="AD103" s="11"/>
      <c r="AE103" s="12"/>
      <c r="AF103" s="11"/>
      <c r="AG103" s="12"/>
      <c r="AH103" s="11"/>
      <c r="AI103" s="12"/>
      <c r="AJ103" s="11"/>
      <c r="AK103" s="12"/>
      <c r="AL103" s="11"/>
      <c r="AM103" s="12"/>
      <c r="AN103" s="11"/>
      <c r="AO103" s="12"/>
      <c r="AP103" s="11"/>
      <c r="AQ103" s="12"/>
      <c r="AR103" s="11"/>
      <c r="AS103" s="12"/>
      <c r="AT103" s="11"/>
      <c r="AU103" s="12"/>
      <c r="AV103" s="11"/>
      <c r="AW103" s="12"/>
    </row>
    <row r="104" spans="1:49" x14ac:dyDescent="0.25">
      <c r="A104" s="96" t="s">
        <v>49</v>
      </c>
      <c r="B104" s="2">
        <v>441000440</v>
      </c>
      <c r="C104" s="97" t="s">
        <v>73</v>
      </c>
      <c r="D104" s="89" t="s">
        <v>234</v>
      </c>
      <c r="E104" s="88" t="s">
        <v>337</v>
      </c>
      <c r="F104" s="16"/>
      <c r="G104" s="24">
        <v>2</v>
      </c>
      <c r="H104" s="25">
        <v>2</v>
      </c>
      <c r="I104" s="18">
        <v>4</v>
      </c>
      <c r="J104" s="11">
        <v>43990</v>
      </c>
      <c r="K104" s="42">
        <v>-1</v>
      </c>
      <c r="L104" s="11"/>
      <c r="M104" s="12"/>
      <c r="N104" s="11"/>
      <c r="O104" s="12"/>
      <c r="P104" s="11"/>
      <c r="Q104" s="12"/>
      <c r="R104" s="11"/>
      <c r="S104" s="12"/>
      <c r="T104" s="11"/>
      <c r="U104" s="12"/>
      <c r="V104" s="11"/>
      <c r="W104" s="12"/>
      <c r="X104" s="11"/>
      <c r="Y104" s="12"/>
      <c r="Z104" s="11"/>
      <c r="AA104" s="12"/>
      <c r="AB104" s="11"/>
      <c r="AC104" s="12"/>
      <c r="AD104" s="11"/>
      <c r="AE104" s="12"/>
      <c r="AF104" s="11"/>
      <c r="AG104" s="12"/>
      <c r="AH104" s="11"/>
      <c r="AI104" s="12"/>
      <c r="AJ104" s="11"/>
      <c r="AK104" s="12"/>
      <c r="AL104" s="11"/>
      <c r="AM104" s="12"/>
      <c r="AN104" s="11"/>
      <c r="AO104" s="12"/>
      <c r="AP104" s="11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49</v>
      </c>
      <c r="B105" s="2" t="s">
        <v>23</v>
      </c>
      <c r="C105" s="97" t="s">
        <v>77</v>
      </c>
      <c r="D105" s="89" t="s">
        <v>234</v>
      </c>
      <c r="E105" s="88" t="s">
        <v>337</v>
      </c>
      <c r="F105" s="16" t="s">
        <v>343</v>
      </c>
      <c r="G105" s="24" t="s">
        <v>321</v>
      </c>
      <c r="H105" s="25"/>
      <c r="I105" s="18">
        <v>1</v>
      </c>
      <c r="J105" s="11"/>
      <c r="K105" s="8"/>
      <c r="L105" s="11"/>
      <c r="M105" s="12"/>
      <c r="N105" s="11"/>
      <c r="O105" s="12"/>
      <c r="P105" s="11"/>
      <c r="Q105" s="12"/>
      <c r="R105" s="11"/>
      <c r="S105" s="12"/>
      <c r="T105" s="11"/>
      <c r="U105" s="12"/>
      <c r="V105" s="11"/>
      <c r="W105" s="12"/>
      <c r="X105" s="11"/>
      <c r="Y105" s="12"/>
      <c r="Z105" s="11"/>
      <c r="AA105" s="12"/>
      <c r="AB105" s="11"/>
      <c r="AC105" s="12"/>
      <c r="AD105" s="11"/>
      <c r="AE105" s="12"/>
      <c r="AF105" s="11"/>
      <c r="AG105" s="12"/>
      <c r="AH105" s="11"/>
      <c r="AI105" s="12"/>
      <c r="AJ105" s="11"/>
      <c r="AK105" s="12"/>
      <c r="AL105" s="11"/>
      <c r="AM105" s="12"/>
      <c r="AN105" s="11"/>
      <c r="AO105" s="12"/>
      <c r="AP105" s="11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96" t="s">
        <v>49</v>
      </c>
      <c r="B106" s="2" t="s">
        <v>27</v>
      </c>
      <c r="C106" s="97" t="s">
        <v>82</v>
      </c>
      <c r="D106" s="89" t="s">
        <v>234</v>
      </c>
      <c r="E106" s="88" t="s">
        <v>337</v>
      </c>
      <c r="F106" s="16"/>
      <c r="G106" s="24" t="s">
        <v>321</v>
      </c>
      <c r="H106" s="25"/>
      <c r="I106" s="18">
        <v>1</v>
      </c>
      <c r="J106" s="11"/>
      <c r="K106" s="8"/>
      <c r="L106" s="11"/>
      <c r="M106" s="12"/>
      <c r="N106" s="11"/>
      <c r="O106" s="12"/>
      <c r="P106" s="11"/>
      <c r="Q106" s="12"/>
      <c r="R106" s="11"/>
      <c r="S106" s="12"/>
      <c r="T106" s="11"/>
      <c r="U106" s="12"/>
      <c r="V106" s="11"/>
      <c r="W106" s="12"/>
      <c r="X106" s="11"/>
      <c r="Y106" s="12"/>
      <c r="Z106" s="11"/>
      <c r="AA106" s="12"/>
      <c r="AB106" s="11"/>
      <c r="AC106" s="12"/>
      <c r="AD106" s="11"/>
      <c r="AE106" s="12"/>
      <c r="AF106" s="11"/>
      <c r="AG106" s="12"/>
      <c r="AH106" s="11"/>
      <c r="AI106" s="12"/>
      <c r="AJ106" s="11"/>
      <c r="AK106" s="12"/>
      <c r="AL106" s="11"/>
      <c r="AM106" s="12"/>
      <c r="AN106" s="11"/>
      <c r="AO106" s="12"/>
      <c r="AP106" s="11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96" t="s">
        <v>49</v>
      </c>
      <c r="B107" s="2" t="s">
        <v>30</v>
      </c>
      <c r="C107" s="97" t="s">
        <v>85</v>
      </c>
      <c r="D107" s="89" t="s">
        <v>234</v>
      </c>
      <c r="E107" s="88" t="s">
        <v>337</v>
      </c>
      <c r="F107" s="16"/>
      <c r="G107" s="24" t="s">
        <v>321</v>
      </c>
      <c r="H107" s="25"/>
      <c r="I107" s="18">
        <v>4</v>
      </c>
      <c r="J107" s="11"/>
      <c r="K107" s="12"/>
      <c r="L107" s="11"/>
      <c r="M107" s="12"/>
      <c r="N107" s="11"/>
      <c r="O107" s="12"/>
      <c r="P107" s="11"/>
      <c r="Q107" s="12"/>
      <c r="R107" s="11"/>
      <c r="S107" s="12"/>
      <c r="T107" s="11"/>
      <c r="U107" s="12"/>
      <c r="V107" s="11"/>
      <c r="W107" s="12"/>
      <c r="X107" s="11"/>
      <c r="Y107" s="12"/>
      <c r="Z107" s="11"/>
      <c r="AA107" s="12"/>
      <c r="AB107" s="11"/>
      <c r="AC107" s="12"/>
      <c r="AD107" s="11"/>
      <c r="AE107" s="12"/>
      <c r="AF107" s="11"/>
      <c r="AG107" s="12"/>
      <c r="AH107" s="11"/>
      <c r="AI107" s="12"/>
      <c r="AJ107" s="11"/>
      <c r="AK107" s="12"/>
      <c r="AL107" s="11"/>
      <c r="AM107" s="12"/>
      <c r="AN107" s="11"/>
      <c r="AO107" s="12"/>
      <c r="AP107" s="11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96" t="s">
        <v>47</v>
      </c>
      <c r="B108" s="2" t="s">
        <v>37</v>
      </c>
      <c r="C108" s="97" t="s">
        <v>95</v>
      </c>
      <c r="D108" s="89" t="s">
        <v>234</v>
      </c>
      <c r="E108" s="88" t="s">
        <v>337</v>
      </c>
      <c r="F108" s="16"/>
      <c r="G108" s="24" t="s">
        <v>321</v>
      </c>
      <c r="H108" s="25"/>
      <c r="I108" s="18">
        <v>5</v>
      </c>
      <c r="J108" s="11"/>
      <c r="K108" s="12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4"/>
      <c r="AS108" s="12"/>
      <c r="AT108" s="14"/>
      <c r="AU108" s="12"/>
      <c r="AV108" s="14"/>
      <c r="AW108" s="12"/>
    </row>
    <row r="109" spans="1:49" x14ac:dyDescent="0.25">
      <c r="A109" s="96" t="s">
        <v>49</v>
      </c>
      <c r="B109" s="2" t="s">
        <v>28</v>
      </c>
      <c r="C109" s="97" t="s">
        <v>120</v>
      </c>
      <c r="D109" s="89" t="s">
        <v>234</v>
      </c>
      <c r="E109" s="88" t="s">
        <v>337</v>
      </c>
      <c r="F109" s="16"/>
      <c r="G109" s="24">
        <v>0</v>
      </c>
      <c r="H109" s="25">
        <v>2</v>
      </c>
      <c r="I109" s="22">
        <v>5</v>
      </c>
      <c r="J109" s="11">
        <v>44064</v>
      </c>
      <c r="K109" s="42">
        <v>-1</v>
      </c>
      <c r="L109" s="11">
        <v>44230</v>
      </c>
      <c r="M109" s="42">
        <v>-1</v>
      </c>
      <c r="N109" s="11">
        <v>44243</v>
      </c>
      <c r="O109" s="42">
        <v>-1</v>
      </c>
      <c r="P109" s="20">
        <v>44277</v>
      </c>
      <c r="Q109" s="13">
        <v>5</v>
      </c>
      <c r="R109" s="11">
        <v>44315</v>
      </c>
      <c r="S109" s="42">
        <v>-1</v>
      </c>
      <c r="T109" s="20"/>
      <c r="U109" s="13"/>
      <c r="V109" s="20"/>
      <c r="W109" s="13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4"/>
      <c r="AS109" s="12"/>
      <c r="AT109" s="14"/>
      <c r="AU109" s="12"/>
      <c r="AV109" s="14"/>
      <c r="AW109" s="12"/>
    </row>
    <row r="110" spans="1:49" x14ac:dyDescent="0.25">
      <c r="A110" s="96" t="s">
        <v>49</v>
      </c>
      <c r="B110" s="2" t="s">
        <v>34</v>
      </c>
      <c r="C110" s="97" t="s">
        <v>103</v>
      </c>
      <c r="D110" s="89" t="s">
        <v>234</v>
      </c>
      <c r="E110" s="88" t="s">
        <v>337</v>
      </c>
      <c r="F110" s="16"/>
      <c r="G110" s="24">
        <v>-2</v>
      </c>
      <c r="H110" s="25">
        <v>4</v>
      </c>
      <c r="I110" s="22">
        <v>2</v>
      </c>
      <c r="J110" s="11">
        <v>43844</v>
      </c>
      <c r="K110" s="42">
        <v>-1</v>
      </c>
      <c r="L110" s="11"/>
      <c r="M110" s="13"/>
      <c r="N110" s="11"/>
      <c r="O110" s="13"/>
      <c r="P110" s="14"/>
      <c r="Q110" s="12"/>
      <c r="R110" s="14"/>
      <c r="S110" s="12"/>
      <c r="T110" s="14"/>
      <c r="U110" s="12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x14ac:dyDescent="0.25">
      <c r="A111" s="96" t="s">
        <v>49</v>
      </c>
      <c r="B111" s="2" t="s">
        <v>125</v>
      </c>
      <c r="C111" s="97" t="s">
        <v>123</v>
      </c>
      <c r="D111" s="89" t="s">
        <v>234</v>
      </c>
      <c r="E111" s="88" t="s">
        <v>337</v>
      </c>
      <c r="F111" s="16"/>
      <c r="G111" s="24">
        <v>0</v>
      </c>
      <c r="H111" s="25">
        <v>2</v>
      </c>
      <c r="I111" s="18">
        <v>2</v>
      </c>
      <c r="J111" s="11"/>
      <c r="K111" s="8"/>
      <c r="L111" s="11"/>
      <c r="M111" s="13"/>
      <c r="N111" s="11"/>
      <c r="O111" s="12"/>
      <c r="P111" s="11"/>
      <c r="Q111" s="13"/>
      <c r="R111" s="11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96" t="s">
        <v>49</v>
      </c>
      <c r="B112" s="2">
        <v>186003031</v>
      </c>
      <c r="C112" s="97" t="s">
        <v>135</v>
      </c>
      <c r="D112" s="89" t="s">
        <v>234</v>
      </c>
      <c r="E112" s="88" t="s">
        <v>337</v>
      </c>
      <c r="F112" s="16"/>
      <c r="G112" s="24">
        <v>0</v>
      </c>
      <c r="H112" s="25">
        <v>12</v>
      </c>
      <c r="I112" s="22">
        <v>22</v>
      </c>
      <c r="J112" s="11">
        <v>43844</v>
      </c>
      <c r="K112" s="42">
        <v>-1</v>
      </c>
      <c r="L112" s="11">
        <v>43906</v>
      </c>
      <c r="M112" s="13">
        <v>-1</v>
      </c>
      <c r="N112" s="11"/>
      <c r="O112" s="13"/>
      <c r="P112" s="11"/>
      <c r="Q112" s="12"/>
      <c r="R112" s="11"/>
      <c r="S112" s="13"/>
      <c r="T112" s="11"/>
      <c r="U112" s="13"/>
      <c r="V112" s="11"/>
      <c r="W112" s="13"/>
      <c r="X112" s="20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96" t="s">
        <v>49</v>
      </c>
      <c r="B113" s="2" t="s">
        <v>217</v>
      </c>
      <c r="C113" s="97" t="s">
        <v>239</v>
      </c>
      <c r="D113" s="89" t="s">
        <v>234</v>
      </c>
      <c r="E113" s="88" t="s">
        <v>337</v>
      </c>
      <c r="F113" s="16"/>
      <c r="G113" s="24"/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1"/>
      <c r="U113" s="13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4"/>
      <c r="AK113" s="12"/>
      <c r="AL113" s="14"/>
      <c r="AM113" s="12"/>
      <c r="AN113" s="14"/>
      <c r="AO113" s="12"/>
      <c r="AP113" s="14"/>
      <c r="AQ113" s="12"/>
      <c r="AR113" s="14"/>
      <c r="AS113" s="12"/>
      <c r="AT113" s="14"/>
      <c r="AU113" s="12"/>
      <c r="AV113" s="14"/>
      <c r="AW113" s="12"/>
    </row>
    <row r="114" spans="1:49" x14ac:dyDescent="0.25">
      <c r="A114" s="96" t="s">
        <v>49</v>
      </c>
      <c r="B114" s="2" t="s">
        <v>303</v>
      </c>
      <c r="C114" s="97" t="s">
        <v>304</v>
      </c>
      <c r="D114" s="89" t="s">
        <v>234</v>
      </c>
      <c r="E114" s="88" t="s">
        <v>337</v>
      </c>
      <c r="F114" s="16"/>
      <c r="G114" s="24"/>
      <c r="H114" s="25"/>
      <c r="I114" s="18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1"/>
      <c r="U114" s="13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4"/>
      <c r="AK114" s="12"/>
      <c r="AL114" s="14"/>
      <c r="AM114" s="12"/>
      <c r="AN114" s="14"/>
      <c r="AO114" s="12"/>
      <c r="AP114" s="14"/>
      <c r="AQ114" s="12"/>
      <c r="AR114" s="14"/>
      <c r="AS114" s="12"/>
      <c r="AT114" s="14"/>
      <c r="AU114" s="12"/>
      <c r="AV114" s="14"/>
      <c r="AW114" s="12"/>
    </row>
    <row r="115" spans="1:49" x14ac:dyDescent="0.25">
      <c r="A115" s="96" t="s">
        <v>49</v>
      </c>
      <c r="B115" s="2" t="s">
        <v>301</v>
      </c>
      <c r="C115" s="97" t="s">
        <v>302</v>
      </c>
      <c r="D115" s="89" t="s">
        <v>234</v>
      </c>
      <c r="E115" s="88" t="s">
        <v>337</v>
      </c>
      <c r="F115" s="16"/>
      <c r="G115" s="24"/>
      <c r="H115" s="25"/>
      <c r="I115" s="18">
        <v>8</v>
      </c>
      <c r="J115" s="11"/>
      <c r="K115" s="8"/>
      <c r="L115" s="14"/>
      <c r="M115" s="12"/>
      <c r="N115" s="14"/>
      <c r="O115" s="12"/>
      <c r="P115" s="14"/>
      <c r="Q115" s="12"/>
      <c r="R115" s="14"/>
      <c r="S115" s="12"/>
      <c r="T115" s="11"/>
      <c r="U115" s="13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4"/>
      <c r="AK115" s="12"/>
      <c r="AL115" s="14"/>
      <c r="AM115" s="12"/>
      <c r="AN115" s="14"/>
      <c r="AO115" s="12"/>
      <c r="AP115" s="14"/>
      <c r="AQ115" s="12"/>
      <c r="AR115" s="14"/>
      <c r="AS115" s="12"/>
      <c r="AT115" s="14"/>
      <c r="AU115" s="12"/>
      <c r="AV115" s="14"/>
      <c r="AW115" s="12"/>
    </row>
    <row r="116" spans="1:49" x14ac:dyDescent="0.25">
      <c r="A116" s="96" t="s">
        <v>49</v>
      </c>
      <c r="B116" s="2" t="s">
        <v>274</v>
      </c>
      <c r="C116" s="97" t="s">
        <v>305</v>
      </c>
      <c r="D116" s="89" t="s">
        <v>234</v>
      </c>
      <c r="E116" s="88" t="s">
        <v>337</v>
      </c>
      <c r="F116" s="16" t="s">
        <v>339</v>
      </c>
      <c r="G116" s="24"/>
      <c r="H116" s="25"/>
      <c r="I116" s="18">
        <v>2</v>
      </c>
      <c r="J116" s="11"/>
      <c r="K116" s="8"/>
      <c r="L116" s="14"/>
      <c r="M116" s="12"/>
      <c r="N116" s="14"/>
      <c r="O116" s="12"/>
      <c r="P116" s="14"/>
      <c r="Q116" s="12"/>
      <c r="R116" s="14"/>
      <c r="S116" s="12"/>
      <c r="T116" s="11"/>
      <c r="U116" s="13"/>
      <c r="V116" s="14"/>
      <c r="W116" s="12"/>
      <c r="X116" s="14"/>
      <c r="Y116" s="12"/>
      <c r="Z116" s="14"/>
      <c r="AA116" s="12"/>
      <c r="AB116" s="14"/>
      <c r="AC116" s="12"/>
      <c r="AD116" s="14"/>
      <c r="AE116" s="12"/>
      <c r="AF116" s="14"/>
      <c r="AG116" s="12"/>
      <c r="AH116" s="14"/>
      <c r="AI116" s="12"/>
      <c r="AJ116" s="14"/>
      <c r="AK116" s="12"/>
      <c r="AL116" s="14"/>
      <c r="AM116" s="12"/>
      <c r="AN116" s="14"/>
      <c r="AO116" s="12"/>
      <c r="AP116" s="14"/>
      <c r="AQ116" s="12"/>
      <c r="AR116" s="14"/>
      <c r="AS116" s="12"/>
      <c r="AT116" s="14"/>
      <c r="AU116" s="12"/>
      <c r="AV116" s="14"/>
      <c r="AW116" s="12"/>
    </row>
    <row r="117" spans="1:49" x14ac:dyDescent="0.25">
      <c r="A117" s="96" t="s">
        <v>49</v>
      </c>
      <c r="B117" s="2" t="s">
        <v>306</v>
      </c>
      <c r="C117" s="97" t="s">
        <v>307</v>
      </c>
      <c r="D117" s="89" t="s">
        <v>234</v>
      </c>
      <c r="E117" s="88" t="s">
        <v>337</v>
      </c>
      <c r="F117" s="16" t="s">
        <v>339</v>
      </c>
      <c r="G117" s="24"/>
      <c r="H117" s="25"/>
      <c r="I117" s="18">
        <v>1</v>
      </c>
      <c r="J117" s="11"/>
      <c r="K117" s="8"/>
      <c r="L117" s="14"/>
      <c r="M117" s="12"/>
      <c r="N117" s="14"/>
      <c r="O117" s="12"/>
      <c r="P117" s="14"/>
      <c r="Q117" s="12"/>
      <c r="R117" s="14"/>
      <c r="S117" s="12"/>
      <c r="T117" s="11"/>
      <c r="U117" s="13"/>
      <c r="V117" s="14"/>
      <c r="W117" s="12"/>
      <c r="X117" s="14"/>
      <c r="Y117" s="12"/>
      <c r="Z117" s="14"/>
      <c r="AA117" s="12"/>
      <c r="AB117" s="14"/>
      <c r="AC117" s="12"/>
      <c r="AD117" s="14"/>
      <c r="AE117" s="12"/>
      <c r="AF117" s="14"/>
      <c r="AG117" s="12"/>
      <c r="AH117" s="14"/>
      <c r="AI117" s="12"/>
      <c r="AJ117" s="14"/>
      <c r="AK117" s="12"/>
      <c r="AL117" s="14"/>
      <c r="AM117" s="12"/>
      <c r="AN117" s="14"/>
      <c r="AO117" s="12"/>
      <c r="AP117" s="14"/>
      <c r="AQ117" s="12"/>
      <c r="AR117" s="14"/>
      <c r="AS117" s="12"/>
      <c r="AT117" s="14"/>
      <c r="AU117" s="12"/>
      <c r="AV117" s="14"/>
      <c r="AW117" s="12"/>
    </row>
    <row r="118" spans="1:49" x14ac:dyDescent="0.25">
      <c r="A118" s="96" t="s">
        <v>49</v>
      </c>
      <c r="B118" s="2" t="s">
        <v>308</v>
      </c>
      <c r="C118" s="97" t="s">
        <v>309</v>
      </c>
      <c r="D118" s="89" t="s">
        <v>234</v>
      </c>
      <c r="E118" s="88" t="s">
        <v>337</v>
      </c>
      <c r="F118" s="16"/>
      <c r="G118" s="24"/>
      <c r="H118" s="25"/>
      <c r="I118" s="18">
        <v>5</v>
      </c>
      <c r="J118" s="11"/>
      <c r="K118" s="8"/>
      <c r="L118" s="14"/>
      <c r="M118" s="12"/>
      <c r="N118" s="14"/>
      <c r="O118" s="12"/>
      <c r="P118" s="14"/>
      <c r="Q118" s="12"/>
      <c r="R118" s="14"/>
      <c r="S118" s="12"/>
      <c r="T118" s="11"/>
      <c r="U118" s="13"/>
      <c r="V118" s="14"/>
      <c r="W118" s="12"/>
      <c r="X118" s="14"/>
      <c r="Y118" s="12"/>
      <c r="Z118" s="14"/>
      <c r="AA118" s="12"/>
      <c r="AB118" s="14"/>
      <c r="AC118" s="12"/>
      <c r="AD118" s="14"/>
      <c r="AE118" s="12"/>
      <c r="AF118" s="14"/>
      <c r="AG118" s="12"/>
      <c r="AH118" s="14"/>
      <c r="AI118" s="12"/>
      <c r="AJ118" s="14"/>
      <c r="AK118" s="12"/>
      <c r="AL118" s="14"/>
      <c r="AM118" s="12"/>
      <c r="AN118" s="14"/>
      <c r="AO118" s="12"/>
      <c r="AP118" s="14"/>
      <c r="AQ118" s="12"/>
      <c r="AR118" s="14"/>
      <c r="AS118" s="12"/>
      <c r="AT118" s="14"/>
      <c r="AU118" s="12"/>
      <c r="AV118" s="14"/>
      <c r="AW118" s="12"/>
    </row>
    <row r="119" spans="1:49" x14ac:dyDescent="0.25">
      <c r="A119" s="96" t="s">
        <v>52</v>
      </c>
      <c r="B119" s="2" t="s">
        <v>218</v>
      </c>
      <c r="C119" s="97" t="s">
        <v>219</v>
      </c>
      <c r="D119" s="89" t="s">
        <v>234</v>
      </c>
      <c r="E119" s="88" t="s">
        <v>337</v>
      </c>
      <c r="F119" s="16"/>
      <c r="G119" s="24"/>
      <c r="H119" s="25"/>
      <c r="I119" s="18">
        <v>1</v>
      </c>
      <c r="J119" s="11"/>
      <c r="K119" s="8"/>
      <c r="L119" s="14"/>
      <c r="M119" s="12"/>
      <c r="N119" s="14"/>
      <c r="O119" s="12"/>
      <c r="P119" s="14"/>
      <c r="Q119" s="12"/>
      <c r="R119" s="14"/>
      <c r="S119" s="12"/>
      <c r="T119" s="11"/>
      <c r="U119" s="13"/>
      <c r="V119" s="14"/>
      <c r="W119" s="12"/>
      <c r="X119" s="14"/>
      <c r="Y119" s="12"/>
      <c r="Z119" s="14"/>
      <c r="AA119" s="12"/>
      <c r="AB119" s="14"/>
      <c r="AC119" s="12"/>
      <c r="AD119" s="14"/>
      <c r="AE119" s="12"/>
      <c r="AF119" s="14"/>
      <c r="AG119" s="12"/>
      <c r="AH119" s="14"/>
      <c r="AI119" s="12"/>
      <c r="AJ119" s="14"/>
      <c r="AK119" s="12"/>
      <c r="AL119" s="14"/>
      <c r="AM119" s="12"/>
      <c r="AN119" s="14"/>
      <c r="AO119" s="12"/>
      <c r="AP119" s="14"/>
      <c r="AQ119" s="12"/>
      <c r="AR119" s="14"/>
      <c r="AS119" s="12"/>
      <c r="AT119" s="14"/>
      <c r="AU119" s="12"/>
      <c r="AV119" s="14"/>
      <c r="AW119" s="12"/>
    </row>
    <row r="120" spans="1:49" x14ac:dyDescent="0.25">
      <c r="A120" s="96" t="s">
        <v>48</v>
      </c>
      <c r="B120" s="2" t="s">
        <v>36</v>
      </c>
      <c r="C120" s="97" t="s">
        <v>106</v>
      </c>
      <c r="D120" s="89" t="s">
        <v>234</v>
      </c>
      <c r="E120" s="88" t="s">
        <v>337</v>
      </c>
      <c r="F120" s="16"/>
      <c r="G120" s="24" t="s">
        <v>321</v>
      </c>
      <c r="H120" s="25"/>
      <c r="I120" s="18">
        <v>1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4"/>
      <c r="AS120" s="12"/>
      <c r="AT120" s="14"/>
      <c r="AU120" s="12"/>
      <c r="AV120" s="14"/>
      <c r="AW120" s="12"/>
    </row>
    <row r="121" spans="1:49" x14ac:dyDescent="0.25">
      <c r="A121" s="96" t="s">
        <v>48</v>
      </c>
      <c r="B121" s="2" t="s">
        <v>315</v>
      </c>
      <c r="C121" s="97" t="s">
        <v>316</v>
      </c>
      <c r="D121" s="89" t="s">
        <v>234</v>
      </c>
      <c r="E121" s="88" t="s">
        <v>337</v>
      </c>
      <c r="F121" s="16"/>
      <c r="G121" s="24"/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4"/>
      <c r="AS121" s="12"/>
      <c r="AT121" s="14"/>
      <c r="AU121" s="12"/>
      <c r="AV121" s="14"/>
      <c r="AW121" s="12"/>
    </row>
    <row r="122" spans="1:49" x14ac:dyDescent="0.25">
      <c r="A122" s="96" t="s">
        <v>48</v>
      </c>
      <c r="B122" s="2" t="s">
        <v>139</v>
      </c>
      <c r="C122" s="97" t="s">
        <v>140</v>
      </c>
      <c r="D122" s="89" t="s">
        <v>234</v>
      </c>
      <c r="E122" s="88" t="s">
        <v>337</v>
      </c>
      <c r="F122" s="16"/>
      <c r="G122" s="24" t="s">
        <v>321</v>
      </c>
      <c r="H122" s="25"/>
      <c r="I122" s="18">
        <v>1</v>
      </c>
      <c r="J122" s="11"/>
      <c r="K122" s="8"/>
      <c r="L122" s="11"/>
      <c r="M122" s="13"/>
      <c r="N122" s="14"/>
      <c r="O122" s="12"/>
      <c r="P122" s="14"/>
      <c r="Q122" s="12"/>
      <c r="R122" s="11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96" t="s">
        <v>314</v>
      </c>
      <c r="B123" s="2" t="s">
        <v>141</v>
      </c>
      <c r="C123" s="97" t="s">
        <v>142</v>
      </c>
      <c r="D123" s="89" t="s">
        <v>234</v>
      </c>
      <c r="E123" s="88" t="s">
        <v>337</v>
      </c>
      <c r="F123" s="16"/>
      <c r="G123" s="24" t="s">
        <v>321</v>
      </c>
      <c r="H123" s="25"/>
      <c r="I123" s="18">
        <v>0</v>
      </c>
      <c r="J123" s="11"/>
      <c r="K123" s="8"/>
      <c r="L123" s="11"/>
      <c r="M123" s="13"/>
      <c r="N123" s="14"/>
      <c r="O123" s="12"/>
      <c r="P123" s="14"/>
      <c r="Q123" s="12"/>
      <c r="R123" s="11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4"/>
      <c r="AS123" s="12"/>
      <c r="AT123" s="14"/>
      <c r="AU123" s="12"/>
      <c r="AV123" s="14"/>
      <c r="AW123" s="12"/>
    </row>
    <row r="124" spans="1:49" x14ac:dyDescent="0.25">
      <c r="A124" s="96" t="s">
        <v>48</v>
      </c>
      <c r="B124" s="2" t="s">
        <v>167</v>
      </c>
      <c r="C124" s="97" t="s">
        <v>168</v>
      </c>
      <c r="D124" s="89" t="s">
        <v>234</v>
      </c>
      <c r="E124" s="88" t="s">
        <v>337</v>
      </c>
      <c r="F124" s="16" t="s">
        <v>346</v>
      </c>
      <c r="G124" s="24" t="s">
        <v>321</v>
      </c>
      <c r="H124" s="25"/>
      <c r="I124" s="18">
        <v>12</v>
      </c>
      <c r="J124" s="11"/>
      <c r="K124" s="8"/>
      <c r="L124" s="11"/>
      <c r="M124" s="13"/>
      <c r="N124" s="11"/>
      <c r="O124" s="13"/>
      <c r="P124" s="11"/>
      <c r="Q124" s="13"/>
      <c r="R124" s="11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96" t="s">
        <v>53</v>
      </c>
      <c r="B125" s="2">
        <v>700001834</v>
      </c>
      <c r="C125" s="97" t="s">
        <v>191</v>
      </c>
      <c r="D125" s="89" t="s">
        <v>234</v>
      </c>
      <c r="E125" s="88" t="s">
        <v>337</v>
      </c>
      <c r="F125" s="16"/>
      <c r="G125" s="24" t="s">
        <v>321</v>
      </c>
      <c r="H125" s="25"/>
      <c r="I125" s="22">
        <v>6</v>
      </c>
      <c r="J125" s="11">
        <v>44211</v>
      </c>
      <c r="K125" s="42">
        <v>-2</v>
      </c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4"/>
      <c r="AS125" s="12"/>
      <c r="AT125" s="14"/>
      <c r="AU125" s="12"/>
      <c r="AV125" s="14"/>
      <c r="AW125" s="12"/>
    </row>
    <row r="126" spans="1:49" x14ac:dyDescent="0.25">
      <c r="A126" s="96" t="s">
        <v>192</v>
      </c>
      <c r="B126" s="2" t="s">
        <v>193</v>
      </c>
      <c r="C126" s="97" t="s">
        <v>194</v>
      </c>
      <c r="D126" s="89" t="s">
        <v>234</v>
      </c>
      <c r="E126" s="88" t="s">
        <v>337</v>
      </c>
      <c r="F126" s="16"/>
      <c r="G126" s="24" t="s">
        <v>321</v>
      </c>
      <c r="H126" s="25"/>
      <c r="I126" s="18">
        <v>1</v>
      </c>
      <c r="J126" s="11"/>
      <c r="K126" s="8"/>
      <c r="L126" s="14"/>
      <c r="M126" s="12"/>
      <c r="N126" s="14"/>
      <c r="O126" s="12"/>
      <c r="P126" s="14"/>
      <c r="Q126" s="12"/>
      <c r="R126" s="14"/>
      <c r="S126" s="12"/>
      <c r="T126" s="11"/>
      <c r="U126" s="13"/>
      <c r="V126" s="14"/>
      <c r="W126" s="12"/>
      <c r="X126" s="14"/>
      <c r="Y126" s="12"/>
      <c r="Z126" s="14"/>
      <c r="AA126" s="12"/>
      <c r="AB126" s="14"/>
      <c r="AC126" s="12"/>
      <c r="AD126" s="14"/>
      <c r="AE126" s="12"/>
      <c r="AF126" s="14"/>
      <c r="AG126" s="12"/>
      <c r="AH126" s="14"/>
      <c r="AI126" s="12"/>
      <c r="AJ126" s="14"/>
      <c r="AK126" s="12"/>
      <c r="AL126" s="14"/>
      <c r="AM126" s="12"/>
      <c r="AN126" s="14"/>
      <c r="AO126" s="12"/>
      <c r="AP126" s="14"/>
      <c r="AQ126" s="12"/>
      <c r="AR126" s="14"/>
      <c r="AS126" s="12"/>
      <c r="AT126" s="14"/>
      <c r="AU126" s="12"/>
      <c r="AV126" s="14"/>
      <c r="AW126" s="12"/>
    </row>
    <row r="127" spans="1:49" x14ac:dyDescent="0.25">
      <c r="A127" s="96" t="s">
        <v>192</v>
      </c>
      <c r="B127" s="115" t="s">
        <v>357</v>
      </c>
      <c r="C127" s="97" t="s">
        <v>358</v>
      </c>
      <c r="D127" s="89" t="s">
        <v>234</v>
      </c>
      <c r="E127" s="88" t="s">
        <v>337</v>
      </c>
      <c r="F127" s="16"/>
      <c r="G127" s="24" t="s">
        <v>321</v>
      </c>
      <c r="H127" s="25"/>
      <c r="I127" s="18">
        <v>1</v>
      </c>
      <c r="J127" s="11">
        <v>44218</v>
      </c>
      <c r="K127" s="42">
        <v>-1</v>
      </c>
      <c r="L127" s="14"/>
      <c r="M127" s="12"/>
      <c r="N127" s="14"/>
      <c r="O127" s="12"/>
      <c r="P127" s="14"/>
      <c r="Q127" s="12"/>
      <c r="R127" s="14"/>
      <c r="S127" s="12"/>
      <c r="T127" s="11"/>
      <c r="U127" s="13"/>
      <c r="V127" s="14"/>
      <c r="W127" s="12"/>
      <c r="X127" s="14"/>
      <c r="Y127" s="12"/>
      <c r="Z127" s="14"/>
      <c r="AA127" s="12"/>
      <c r="AB127" s="14"/>
      <c r="AC127" s="12"/>
      <c r="AD127" s="14"/>
      <c r="AE127" s="12"/>
      <c r="AF127" s="14"/>
      <c r="AG127" s="12"/>
      <c r="AH127" s="14"/>
      <c r="AI127" s="12"/>
      <c r="AJ127" s="14"/>
      <c r="AK127" s="12"/>
      <c r="AL127" s="14"/>
      <c r="AM127" s="12"/>
      <c r="AN127" s="14"/>
      <c r="AO127" s="12"/>
      <c r="AP127" s="14"/>
      <c r="AQ127" s="12"/>
      <c r="AR127" s="14"/>
      <c r="AS127" s="12"/>
      <c r="AT127" s="14"/>
      <c r="AU127" s="12"/>
      <c r="AV127" s="14"/>
      <c r="AW127" s="12"/>
    </row>
    <row r="128" spans="1:49" x14ac:dyDescent="0.25">
      <c r="A128" s="96" t="s">
        <v>48</v>
      </c>
      <c r="B128" s="2">
        <v>26956</v>
      </c>
      <c r="C128" s="97" t="s">
        <v>318</v>
      </c>
      <c r="D128" s="89" t="s">
        <v>234</v>
      </c>
      <c r="E128" s="88" t="s">
        <v>337</v>
      </c>
      <c r="F128" s="16"/>
      <c r="G128" s="24" t="s">
        <v>321</v>
      </c>
      <c r="H128" s="25"/>
      <c r="I128" s="18">
        <v>2</v>
      </c>
      <c r="J128" s="11"/>
      <c r="K128" s="8"/>
      <c r="L128" s="14"/>
      <c r="M128" s="12"/>
      <c r="N128" s="14"/>
      <c r="O128" s="12"/>
      <c r="P128" s="14"/>
      <c r="Q128" s="12"/>
      <c r="R128" s="11"/>
      <c r="S128" s="12"/>
      <c r="T128" s="11"/>
      <c r="U128" s="13"/>
      <c r="V128" s="14"/>
      <c r="W128" s="12"/>
      <c r="X128" s="14"/>
      <c r="Y128" s="12"/>
      <c r="Z128" s="14"/>
      <c r="AA128" s="12"/>
      <c r="AB128" s="14"/>
      <c r="AC128" s="12"/>
      <c r="AD128" s="14"/>
      <c r="AE128" s="12"/>
      <c r="AF128" s="14"/>
      <c r="AG128" s="12"/>
      <c r="AH128" s="14"/>
      <c r="AI128" s="12"/>
      <c r="AJ128" s="14"/>
      <c r="AK128" s="12"/>
      <c r="AL128" s="14"/>
      <c r="AM128" s="12"/>
      <c r="AN128" s="14"/>
      <c r="AO128" s="12"/>
      <c r="AP128" s="14"/>
      <c r="AQ128" s="12"/>
      <c r="AR128" s="14"/>
      <c r="AS128" s="12"/>
      <c r="AT128" s="14"/>
      <c r="AU128" s="12"/>
      <c r="AV128" s="14"/>
      <c r="AW128" s="12"/>
    </row>
    <row r="129" spans="1:49" x14ac:dyDescent="0.25">
      <c r="A129" s="96" t="s">
        <v>48</v>
      </c>
      <c r="B129" s="2">
        <v>700009330</v>
      </c>
      <c r="C129" s="97" t="s">
        <v>173</v>
      </c>
      <c r="D129" s="89" t="s">
        <v>234</v>
      </c>
      <c r="E129" s="88" t="s">
        <v>337</v>
      </c>
      <c r="F129" s="16"/>
      <c r="G129" s="24" t="s">
        <v>321</v>
      </c>
      <c r="H129" s="25"/>
      <c r="I129" s="18">
        <v>4</v>
      </c>
      <c r="J129" s="11"/>
      <c r="K129" s="8"/>
      <c r="L129" s="14"/>
      <c r="M129" s="12"/>
      <c r="N129" s="14"/>
      <c r="O129" s="12"/>
      <c r="P129" s="14"/>
      <c r="Q129" s="12"/>
      <c r="R129" s="11"/>
      <c r="S129" s="12"/>
      <c r="T129" s="11"/>
      <c r="U129" s="13"/>
      <c r="V129" s="14"/>
      <c r="W129" s="12"/>
      <c r="X129" s="14"/>
      <c r="Y129" s="12"/>
      <c r="Z129" s="14"/>
      <c r="AA129" s="12"/>
      <c r="AB129" s="14"/>
      <c r="AC129" s="12"/>
      <c r="AD129" s="14"/>
      <c r="AE129" s="12"/>
      <c r="AF129" s="14"/>
      <c r="AG129" s="12"/>
      <c r="AH129" s="14"/>
      <c r="AI129" s="12"/>
      <c r="AJ129" s="14"/>
      <c r="AK129" s="12"/>
      <c r="AL129" s="14"/>
      <c r="AM129" s="12"/>
      <c r="AN129" s="14"/>
      <c r="AO129" s="12"/>
      <c r="AP129" s="14"/>
      <c r="AQ129" s="12"/>
      <c r="AR129" s="14"/>
      <c r="AS129" s="12"/>
      <c r="AT129" s="14"/>
      <c r="AU129" s="12"/>
      <c r="AV129" s="14"/>
      <c r="AW129" s="12"/>
    </row>
    <row r="130" spans="1:49" x14ac:dyDescent="0.25">
      <c r="A130" s="96" t="s">
        <v>314</v>
      </c>
      <c r="B130" s="2"/>
      <c r="C130" s="97" t="s">
        <v>317</v>
      </c>
      <c r="D130" s="89" t="s">
        <v>234</v>
      </c>
      <c r="E130" s="88" t="s">
        <v>337</v>
      </c>
      <c r="F130" s="16" t="s">
        <v>345</v>
      </c>
      <c r="G130" s="24" t="s">
        <v>321</v>
      </c>
      <c r="H130" s="25"/>
      <c r="I130" s="18">
        <v>1</v>
      </c>
      <c r="J130" s="11"/>
      <c r="K130" s="8"/>
      <c r="L130" s="14"/>
      <c r="M130" s="12"/>
      <c r="N130" s="14"/>
      <c r="O130" s="12"/>
      <c r="P130" s="14"/>
      <c r="Q130" s="12"/>
      <c r="R130" s="11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4"/>
      <c r="AS130" s="12"/>
      <c r="AT130" s="14"/>
      <c r="AU130" s="12"/>
      <c r="AV130" s="14"/>
      <c r="AW130" s="12"/>
    </row>
    <row r="131" spans="1:49" x14ac:dyDescent="0.25">
      <c r="A131" s="96" t="s">
        <v>261</v>
      </c>
      <c r="B131" s="2" t="s">
        <v>319</v>
      </c>
      <c r="C131" s="97" t="s">
        <v>320</v>
      </c>
      <c r="D131" s="89" t="s">
        <v>234</v>
      </c>
      <c r="E131" s="88" t="s">
        <v>337</v>
      </c>
      <c r="F131" s="16" t="s">
        <v>346</v>
      </c>
      <c r="G131" s="24" t="s">
        <v>321</v>
      </c>
      <c r="H131" s="25"/>
      <c r="I131" s="18">
        <v>2</v>
      </c>
      <c r="J131" s="11"/>
      <c r="K131" s="8"/>
      <c r="L131" s="14"/>
      <c r="M131" s="12"/>
      <c r="N131" s="14"/>
      <c r="O131" s="12"/>
      <c r="P131" s="14"/>
      <c r="Q131" s="12"/>
      <c r="R131" s="11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4"/>
      <c r="AS131" s="12"/>
      <c r="AT131" s="14"/>
      <c r="AU131" s="12"/>
      <c r="AV131" s="14"/>
      <c r="AW131" s="12"/>
    </row>
    <row r="132" spans="1:49" x14ac:dyDescent="0.25">
      <c r="A132" s="96" t="s">
        <v>53</v>
      </c>
      <c r="B132" s="2" t="s">
        <v>106</v>
      </c>
      <c r="C132" s="97" t="s">
        <v>269</v>
      </c>
      <c r="D132" s="89" t="s">
        <v>234</v>
      </c>
      <c r="E132" s="88" t="s">
        <v>337</v>
      </c>
      <c r="F132" s="16" t="s">
        <v>339</v>
      </c>
      <c r="G132" s="24" t="s">
        <v>321</v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4"/>
      <c r="AS132" s="12"/>
      <c r="AT132" s="14"/>
      <c r="AU132" s="12"/>
      <c r="AV132" s="14"/>
      <c r="AW132" s="12"/>
    </row>
    <row r="133" spans="1:49" x14ac:dyDescent="0.25">
      <c r="A133" s="96" t="s">
        <v>53</v>
      </c>
      <c r="B133" s="2" t="s">
        <v>106</v>
      </c>
      <c r="C133" s="97" t="s">
        <v>270</v>
      </c>
      <c r="D133" s="89" t="s">
        <v>234</v>
      </c>
      <c r="E133" s="88" t="s">
        <v>337</v>
      </c>
      <c r="F133" s="16" t="s">
        <v>339</v>
      </c>
      <c r="G133" s="24" t="s">
        <v>321</v>
      </c>
      <c r="H133" s="25"/>
      <c r="I133" s="18">
        <v>1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4"/>
      <c r="AS133" s="12"/>
      <c r="AT133" s="14"/>
      <c r="AU133" s="12"/>
      <c r="AV133" s="14"/>
      <c r="AW133" s="12"/>
    </row>
    <row r="134" spans="1:49" x14ac:dyDescent="0.25">
      <c r="A134" s="96" t="s">
        <v>53</v>
      </c>
      <c r="B134" s="2" t="s">
        <v>106</v>
      </c>
      <c r="C134" s="97" t="s">
        <v>271</v>
      </c>
      <c r="D134" s="89" t="s">
        <v>234</v>
      </c>
      <c r="E134" s="88" t="s">
        <v>337</v>
      </c>
      <c r="F134" s="16" t="s">
        <v>339</v>
      </c>
      <c r="G134" s="24" t="s">
        <v>321</v>
      </c>
      <c r="H134" s="25"/>
      <c r="I134" s="18">
        <v>1</v>
      </c>
      <c r="J134" s="11"/>
      <c r="K134" s="8"/>
      <c r="L134" s="14"/>
      <c r="M134" s="12"/>
      <c r="N134" s="14"/>
      <c r="O134" s="12"/>
      <c r="P134" s="14"/>
      <c r="Q134" s="12"/>
      <c r="R134" s="14"/>
      <c r="S134" s="12"/>
      <c r="T134" s="11"/>
      <c r="U134" s="13"/>
      <c r="V134" s="14"/>
      <c r="W134" s="12"/>
      <c r="X134" s="14"/>
      <c r="Y134" s="12"/>
      <c r="Z134" s="14"/>
      <c r="AA134" s="12"/>
      <c r="AB134" s="14"/>
      <c r="AC134" s="12"/>
      <c r="AD134" s="14"/>
      <c r="AE134" s="12"/>
      <c r="AF134" s="14"/>
      <c r="AG134" s="12"/>
      <c r="AH134" s="14"/>
      <c r="AI134" s="12"/>
      <c r="AJ134" s="14"/>
      <c r="AK134" s="12"/>
      <c r="AL134" s="14"/>
      <c r="AM134" s="12"/>
      <c r="AN134" s="14"/>
      <c r="AO134" s="12"/>
      <c r="AP134" s="14"/>
      <c r="AQ134" s="12"/>
      <c r="AR134" s="14"/>
      <c r="AS134" s="12"/>
      <c r="AT134" s="14"/>
      <c r="AU134" s="12"/>
      <c r="AV134" s="14"/>
      <c r="AW134" s="12"/>
    </row>
    <row r="135" spans="1:49" x14ac:dyDescent="0.25">
      <c r="A135" s="96" t="s">
        <v>53</v>
      </c>
      <c r="B135" s="2" t="s">
        <v>274</v>
      </c>
      <c r="C135" s="97" t="s">
        <v>276</v>
      </c>
      <c r="D135" s="89" t="s">
        <v>234</v>
      </c>
      <c r="E135" s="88" t="s">
        <v>337</v>
      </c>
      <c r="F135" s="16"/>
      <c r="G135" s="24" t="s">
        <v>321</v>
      </c>
      <c r="H135" s="25"/>
      <c r="I135" s="18">
        <v>1</v>
      </c>
      <c r="J135" s="11"/>
      <c r="K135" s="8"/>
      <c r="L135" s="14"/>
      <c r="M135" s="12"/>
      <c r="N135" s="14"/>
      <c r="O135" s="12"/>
      <c r="P135" s="14"/>
      <c r="Q135" s="12"/>
      <c r="R135" s="14"/>
      <c r="S135" s="12"/>
      <c r="T135" s="11"/>
      <c r="U135" s="13"/>
      <c r="V135" s="14"/>
      <c r="W135" s="12"/>
      <c r="X135" s="14"/>
      <c r="Y135" s="12"/>
      <c r="Z135" s="14"/>
      <c r="AA135" s="12"/>
      <c r="AB135" s="14"/>
      <c r="AC135" s="12"/>
      <c r="AD135" s="14"/>
      <c r="AE135" s="12"/>
      <c r="AF135" s="14"/>
      <c r="AG135" s="12"/>
      <c r="AH135" s="14"/>
      <c r="AI135" s="12"/>
      <c r="AJ135" s="14"/>
      <c r="AK135" s="12"/>
      <c r="AL135" s="14"/>
      <c r="AM135" s="12"/>
      <c r="AN135" s="14"/>
      <c r="AO135" s="12"/>
      <c r="AP135" s="14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54</v>
      </c>
      <c r="B136" s="2" t="s">
        <v>275</v>
      </c>
      <c r="C136" s="97" t="s">
        <v>277</v>
      </c>
      <c r="D136" s="89" t="s">
        <v>234</v>
      </c>
      <c r="E136" s="88" t="s">
        <v>337</v>
      </c>
      <c r="F136" s="16" t="s">
        <v>347</v>
      </c>
      <c r="G136" s="24" t="s">
        <v>321</v>
      </c>
      <c r="H136" s="25"/>
      <c r="I136" s="18">
        <v>1</v>
      </c>
      <c r="J136" s="11"/>
      <c r="K136" s="8"/>
      <c r="L136" s="14"/>
      <c r="M136" s="12"/>
      <c r="N136" s="14"/>
      <c r="O136" s="12"/>
      <c r="P136" s="14"/>
      <c r="Q136" s="12"/>
      <c r="R136" s="14"/>
      <c r="S136" s="12"/>
      <c r="T136" s="11"/>
      <c r="U136" s="13"/>
      <c r="V136" s="14"/>
      <c r="W136" s="12"/>
      <c r="X136" s="14"/>
      <c r="Y136" s="12"/>
      <c r="Z136" s="14"/>
      <c r="AA136" s="12"/>
      <c r="AB136" s="14"/>
      <c r="AC136" s="12"/>
      <c r="AD136" s="14"/>
      <c r="AE136" s="12"/>
      <c r="AF136" s="14"/>
      <c r="AG136" s="12"/>
      <c r="AH136" s="14"/>
      <c r="AI136" s="12"/>
      <c r="AJ136" s="14"/>
      <c r="AK136" s="12"/>
      <c r="AL136" s="14"/>
      <c r="AM136" s="12"/>
      <c r="AN136" s="14"/>
      <c r="AO136" s="12"/>
      <c r="AP136" s="14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54</v>
      </c>
      <c r="B137" s="2" t="s">
        <v>278</v>
      </c>
      <c r="C137" s="97" t="s">
        <v>279</v>
      </c>
      <c r="D137" s="89" t="s">
        <v>234</v>
      </c>
      <c r="E137" s="88" t="s">
        <v>337</v>
      </c>
      <c r="F137" s="16"/>
      <c r="G137" s="24" t="s">
        <v>321</v>
      </c>
      <c r="H137" s="25"/>
      <c r="I137" s="18">
        <v>6</v>
      </c>
      <c r="J137" s="11"/>
      <c r="K137" s="8"/>
      <c r="L137" s="14"/>
      <c r="M137" s="12"/>
      <c r="N137" s="14"/>
      <c r="O137" s="12"/>
      <c r="P137" s="14"/>
      <c r="Q137" s="12"/>
      <c r="R137" s="14"/>
      <c r="S137" s="12"/>
      <c r="T137" s="11"/>
      <c r="U137" s="13"/>
      <c r="V137" s="14"/>
      <c r="W137" s="12"/>
      <c r="X137" s="14"/>
      <c r="Y137" s="12"/>
      <c r="Z137" s="14"/>
      <c r="AA137" s="12"/>
      <c r="AB137" s="14"/>
      <c r="AC137" s="12"/>
      <c r="AD137" s="14"/>
      <c r="AE137" s="12"/>
      <c r="AF137" s="14"/>
      <c r="AG137" s="12"/>
      <c r="AH137" s="14"/>
      <c r="AI137" s="12"/>
      <c r="AJ137" s="14"/>
      <c r="AK137" s="12"/>
      <c r="AL137" s="14"/>
      <c r="AM137" s="12"/>
      <c r="AN137" s="14"/>
      <c r="AO137" s="12"/>
      <c r="AP137" s="14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1" t="s">
        <v>49</v>
      </c>
      <c r="B138" s="2" t="s">
        <v>359</v>
      </c>
      <c r="C138" s="97" t="s">
        <v>360</v>
      </c>
      <c r="D138" s="112" t="s">
        <v>234</v>
      </c>
      <c r="E138" s="112" t="s">
        <v>337</v>
      </c>
      <c r="F138" s="111"/>
      <c r="G138" s="113" t="s">
        <v>321</v>
      </c>
      <c r="H138" s="111"/>
      <c r="I138" s="1">
        <v>1</v>
      </c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</row>
    <row r="139" spans="1:49" x14ac:dyDescent="0.25">
      <c r="A139" s="1" t="s">
        <v>49</v>
      </c>
      <c r="B139" s="2" t="s">
        <v>299</v>
      </c>
      <c r="C139" s="97" t="s">
        <v>361</v>
      </c>
      <c r="D139" s="112" t="s">
        <v>234</v>
      </c>
      <c r="E139" s="112" t="s">
        <v>337</v>
      </c>
      <c r="F139" s="111"/>
      <c r="G139" s="113" t="s">
        <v>321</v>
      </c>
      <c r="H139" s="111"/>
      <c r="I139" s="1">
        <v>1</v>
      </c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</row>
    <row r="140" spans="1:49" x14ac:dyDescent="0.25">
      <c r="A140" s="96" t="s">
        <v>47</v>
      </c>
      <c r="B140" s="111">
        <v>205000877</v>
      </c>
      <c r="C140" s="97" t="s">
        <v>362</v>
      </c>
      <c r="D140" s="112" t="s">
        <v>234</v>
      </c>
      <c r="E140" s="112" t="s">
        <v>337</v>
      </c>
      <c r="F140" s="111"/>
      <c r="G140" s="113" t="s">
        <v>321</v>
      </c>
      <c r="H140" s="111"/>
      <c r="I140" s="1">
        <v>4</v>
      </c>
      <c r="J140" s="117">
        <v>44370</v>
      </c>
      <c r="K140" s="111">
        <v>4</v>
      </c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</row>
    <row r="141" spans="1:49" x14ac:dyDescent="0.25">
      <c r="A141" s="96" t="s">
        <v>47</v>
      </c>
      <c r="B141" s="111">
        <v>205000894</v>
      </c>
      <c r="C141" s="97" t="s">
        <v>363</v>
      </c>
      <c r="D141" s="112" t="s">
        <v>234</v>
      </c>
      <c r="E141" s="112" t="s">
        <v>337</v>
      </c>
      <c r="F141" s="111"/>
      <c r="G141" s="113" t="s">
        <v>321</v>
      </c>
      <c r="H141" s="111"/>
      <c r="I141" s="1">
        <v>2</v>
      </c>
      <c r="J141" s="117">
        <v>44370</v>
      </c>
      <c r="K141" s="111">
        <v>2</v>
      </c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</row>
    <row r="142" spans="1:49" x14ac:dyDescent="0.25">
      <c r="A142" s="96" t="s">
        <v>47</v>
      </c>
      <c r="B142" s="111">
        <v>186006049</v>
      </c>
      <c r="C142" s="97" t="s">
        <v>135</v>
      </c>
      <c r="D142" s="112" t="s">
        <v>234</v>
      </c>
      <c r="E142" s="112" t="s">
        <v>337</v>
      </c>
      <c r="F142" s="111"/>
      <c r="G142" s="113" t="s">
        <v>321</v>
      </c>
      <c r="H142" s="111"/>
      <c r="I142" s="1">
        <v>2</v>
      </c>
      <c r="J142" s="117">
        <v>44370</v>
      </c>
      <c r="K142" s="111">
        <v>2</v>
      </c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</row>
    <row r="143" spans="1:49" x14ac:dyDescent="0.25">
      <c r="A143" s="96" t="s">
        <v>47</v>
      </c>
      <c r="B143" s="111">
        <v>186002350</v>
      </c>
      <c r="C143" s="97" t="s">
        <v>364</v>
      </c>
      <c r="D143" s="112" t="s">
        <v>234</v>
      </c>
      <c r="E143" s="112" t="s">
        <v>337</v>
      </c>
      <c r="F143" s="111"/>
      <c r="G143" s="113" t="s">
        <v>321</v>
      </c>
      <c r="H143" s="111"/>
      <c r="I143" s="1">
        <v>2</v>
      </c>
      <c r="J143" s="117">
        <v>44370</v>
      </c>
      <c r="K143" s="111">
        <v>2</v>
      </c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</row>
    <row r="144" spans="1:49" x14ac:dyDescent="0.25">
      <c r="A144" s="96" t="s">
        <v>47</v>
      </c>
      <c r="B144" s="111">
        <v>430002727</v>
      </c>
      <c r="C144" s="111" t="s">
        <v>365</v>
      </c>
      <c r="D144" s="112" t="s">
        <v>234</v>
      </c>
      <c r="E144" s="112" t="s">
        <v>337</v>
      </c>
      <c r="F144" s="111"/>
      <c r="G144" s="111" t="s">
        <v>321</v>
      </c>
      <c r="H144" s="111"/>
      <c r="I144" s="1">
        <v>2</v>
      </c>
      <c r="J144" s="117">
        <v>44370</v>
      </c>
      <c r="K144" s="111">
        <v>2</v>
      </c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</row>
    <row r="145" spans="1:49" x14ac:dyDescent="0.25">
      <c r="A145" s="96" t="s">
        <v>47</v>
      </c>
      <c r="B145" s="118">
        <v>410005194</v>
      </c>
      <c r="C145" s="97" t="s">
        <v>366</v>
      </c>
      <c r="D145" s="112" t="s">
        <v>234</v>
      </c>
      <c r="E145" s="112" t="s">
        <v>337</v>
      </c>
      <c r="F145" s="111"/>
      <c r="G145" s="113" t="s">
        <v>321</v>
      </c>
      <c r="H145" s="111"/>
      <c r="I145" s="1">
        <v>2</v>
      </c>
      <c r="J145" s="117">
        <v>44370</v>
      </c>
      <c r="K145" s="118">
        <v>2</v>
      </c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</row>
    <row r="146" spans="1:49" x14ac:dyDescent="0.25">
      <c r="A146" s="96" t="s">
        <v>49</v>
      </c>
      <c r="B146" s="2" t="s">
        <v>34</v>
      </c>
      <c r="C146" s="97" t="s">
        <v>103</v>
      </c>
      <c r="D146" s="89" t="s">
        <v>234</v>
      </c>
      <c r="E146" s="88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96" t="s">
        <v>49</v>
      </c>
      <c r="B147" s="2" t="s">
        <v>125</v>
      </c>
      <c r="C147" s="97" t="s">
        <v>123</v>
      </c>
      <c r="D147" s="89" t="s">
        <v>234</v>
      </c>
      <c r="E147" s="88" t="s">
        <v>337</v>
      </c>
      <c r="F147" s="16"/>
      <c r="G147" s="24">
        <f>IF(I147-H147&gt;0,0,I147-H147)</f>
        <v>0</v>
      </c>
      <c r="H147" s="25">
        <v>2</v>
      </c>
      <c r="I147" s="18">
        <v>2</v>
      </c>
      <c r="J147" s="11"/>
      <c r="K147" s="8"/>
      <c r="L147" s="11"/>
      <c r="M147" s="13"/>
      <c r="N147" s="11"/>
      <c r="O147" s="12"/>
      <c r="P147" s="11"/>
      <c r="Q147" s="13"/>
      <c r="R147" s="11"/>
      <c r="S147" s="12"/>
      <c r="T147" s="11"/>
      <c r="U147" s="13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1"/>
      <c r="AS147" s="12"/>
      <c r="AT147" s="11"/>
      <c r="AU147" s="12"/>
      <c r="AV147" s="11"/>
      <c r="AW147" s="12"/>
    </row>
    <row r="148" spans="1:49" x14ac:dyDescent="0.25">
      <c r="A148" s="96" t="s">
        <v>49</v>
      </c>
      <c r="B148" s="2">
        <v>186003031</v>
      </c>
      <c r="C148" s="97" t="s">
        <v>135</v>
      </c>
      <c r="D148" s="89" t="s">
        <v>234</v>
      </c>
      <c r="E148" s="88" t="s">
        <v>337</v>
      </c>
      <c r="F148" s="16"/>
      <c r="G148" s="24">
        <f>IF(I148-H148&gt;0,0,I148-H148)</f>
        <v>0</v>
      </c>
      <c r="H148" s="25">
        <v>12</v>
      </c>
      <c r="I148" s="22">
        <f>24+K148+M148+O148</f>
        <v>22</v>
      </c>
      <c r="J148" s="11">
        <v>43844</v>
      </c>
      <c r="K148" s="42">
        <v>-1</v>
      </c>
      <c r="L148" s="11">
        <v>43906</v>
      </c>
      <c r="M148" s="13">
        <v>-1</v>
      </c>
      <c r="N148" s="11"/>
      <c r="O148" s="13"/>
      <c r="P148" s="11"/>
      <c r="Q148" s="12"/>
      <c r="R148" s="11"/>
      <c r="S148" s="13"/>
      <c r="T148" s="11"/>
      <c r="U148" s="13"/>
      <c r="V148" s="11"/>
      <c r="W148" s="13"/>
      <c r="X148" s="20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81" t="s">
        <v>49</v>
      </c>
      <c r="B149" s="82" t="s">
        <v>137</v>
      </c>
      <c r="C149" s="83" t="s">
        <v>138</v>
      </c>
      <c r="D149" s="60"/>
      <c r="E149" s="94"/>
      <c r="F149" s="60"/>
      <c r="G149" s="62" t="str">
        <f>IF(H149="","",I149-H149)</f>
        <v/>
      </c>
      <c r="H149" s="63"/>
      <c r="I149" s="77">
        <v>0</v>
      </c>
      <c r="J149" s="11"/>
      <c r="K149" s="8"/>
      <c r="L149" s="11"/>
      <c r="M149" s="13"/>
      <c r="N149" s="14"/>
      <c r="O149" s="12"/>
      <c r="P149" s="14"/>
      <c r="Q149" s="12"/>
      <c r="R149" s="11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43" t="s">
        <v>49</v>
      </c>
      <c r="B150" s="44">
        <v>999042549</v>
      </c>
      <c r="C150" s="45" t="s">
        <v>331</v>
      </c>
      <c r="D150" s="16" t="s">
        <v>255</v>
      </c>
      <c r="E150" s="88" t="s">
        <v>349</v>
      </c>
      <c r="F150" s="16"/>
      <c r="G150" s="24" t="str">
        <f>IF(H150="","",I150-H150)</f>
        <v/>
      </c>
      <c r="H150" s="25"/>
      <c r="I150" s="18">
        <v>1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 t="s">
        <v>332</v>
      </c>
      <c r="C151" s="45" t="s">
        <v>333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6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ht="30" hidden="1" x14ac:dyDescent="0.25">
      <c r="A152" s="43" t="s">
        <v>49</v>
      </c>
      <c r="B152" s="44" t="s">
        <v>334</v>
      </c>
      <c r="C152" s="45" t="s">
        <v>335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96" t="s">
        <v>49</v>
      </c>
      <c r="B153" s="2" t="s">
        <v>217</v>
      </c>
      <c r="C153" s="97" t="s">
        <v>239</v>
      </c>
      <c r="D153" s="89" t="s">
        <v>234</v>
      </c>
      <c r="E153" s="88" t="s">
        <v>337</v>
      </c>
      <c r="F153" s="16"/>
      <c r="G153" s="24"/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4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96" t="s">
        <v>49</v>
      </c>
      <c r="B154" s="2" t="s">
        <v>303</v>
      </c>
      <c r="C154" s="97" t="s">
        <v>304</v>
      </c>
      <c r="D154" s="89" t="s">
        <v>234</v>
      </c>
      <c r="E154" s="88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96" t="s">
        <v>49</v>
      </c>
      <c r="B155" s="2" t="s">
        <v>301</v>
      </c>
      <c r="C155" s="97" t="s">
        <v>302</v>
      </c>
      <c r="D155" s="89" t="s">
        <v>234</v>
      </c>
      <c r="E155" s="88" t="s">
        <v>337</v>
      </c>
      <c r="F155" s="16"/>
      <c r="G155" s="24"/>
      <c r="H155" s="25"/>
      <c r="I155" s="18">
        <v>8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96" t="s">
        <v>49</v>
      </c>
      <c r="B156" s="2" t="s">
        <v>274</v>
      </c>
      <c r="C156" s="97" t="s">
        <v>305</v>
      </c>
      <c r="D156" s="89" t="s">
        <v>234</v>
      </c>
      <c r="E156" s="88" t="s">
        <v>337</v>
      </c>
      <c r="F156" s="16" t="s">
        <v>339</v>
      </c>
      <c r="G156" s="24"/>
      <c r="H156" s="25"/>
      <c r="I156" s="18">
        <v>2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96" t="s">
        <v>49</v>
      </c>
      <c r="B157" s="2" t="s">
        <v>306</v>
      </c>
      <c r="C157" s="97" t="s">
        <v>307</v>
      </c>
      <c r="D157" s="89" t="s">
        <v>234</v>
      </c>
      <c r="E157" s="88" t="s">
        <v>337</v>
      </c>
      <c r="F157" s="16" t="s">
        <v>339</v>
      </c>
      <c r="G157" s="24"/>
      <c r="H157" s="25"/>
      <c r="I157" s="18">
        <v>1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96" t="s">
        <v>49</v>
      </c>
      <c r="B158" s="2" t="s">
        <v>308</v>
      </c>
      <c r="C158" s="97" t="s">
        <v>309</v>
      </c>
      <c r="D158" s="89" t="s">
        <v>234</v>
      </c>
      <c r="E158" s="88" t="s">
        <v>337</v>
      </c>
      <c r="F158" s="16"/>
      <c r="G158" s="24"/>
      <c r="H158" s="25"/>
      <c r="I158" s="18">
        <v>5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96" t="s">
        <v>52</v>
      </c>
      <c r="B159" s="2" t="s">
        <v>218</v>
      </c>
      <c r="C159" s="97" t="s">
        <v>219</v>
      </c>
      <c r="D159" s="89" t="s">
        <v>234</v>
      </c>
      <c r="E159" s="88" t="s">
        <v>337</v>
      </c>
      <c r="F159" s="16"/>
      <c r="G159" s="24"/>
      <c r="H159" s="25"/>
      <c r="I159" s="18">
        <v>1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96" t="s">
        <v>48</v>
      </c>
      <c r="B160" s="2" t="s">
        <v>36</v>
      </c>
      <c r="C160" s="97" t="s">
        <v>106</v>
      </c>
      <c r="D160" s="89" t="s">
        <v>234</v>
      </c>
      <c r="E160" s="88" t="s">
        <v>337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2"/>
      <c r="N160" s="11"/>
      <c r="O160" s="12"/>
      <c r="P160" s="11"/>
      <c r="Q160" s="12"/>
      <c r="R160" s="11"/>
      <c r="S160" s="12"/>
      <c r="T160" s="11"/>
      <c r="U160" s="12"/>
      <c r="V160" s="11"/>
      <c r="W160" s="12"/>
      <c r="X160" s="11"/>
      <c r="Y160" s="12"/>
      <c r="Z160" s="11"/>
      <c r="AA160" s="12"/>
      <c r="AB160" s="11"/>
      <c r="AC160" s="12"/>
      <c r="AD160" s="11"/>
      <c r="AE160" s="12"/>
      <c r="AF160" s="11"/>
      <c r="AG160" s="12"/>
      <c r="AH160" s="11"/>
      <c r="AI160" s="12"/>
      <c r="AJ160" s="11"/>
      <c r="AK160" s="12"/>
      <c r="AL160" s="11"/>
      <c r="AM160" s="12"/>
      <c r="AN160" s="11"/>
      <c r="AO160" s="12"/>
      <c r="AP160" s="11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96" t="s">
        <v>48</v>
      </c>
      <c r="B161" s="2" t="s">
        <v>315</v>
      </c>
      <c r="C161" s="97" t="s">
        <v>316</v>
      </c>
      <c r="D161" s="89" t="s">
        <v>234</v>
      </c>
      <c r="E161" s="88" t="s">
        <v>337</v>
      </c>
      <c r="F161" s="16"/>
      <c r="G161" s="24"/>
      <c r="H161" s="25"/>
      <c r="I161" s="18">
        <v>3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96" t="s">
        <v>48</v>
      </c>
      <c r="B162" s="2" t="s">
        <v>139</v>
      </c>
      <c r="C162" s="97" t="s">
        <v>140</v>
      </c>
      <c r="D162" s="89" t="s">
        <v>234</v>
      </c>
      <c r="E162" s="88" t="s">
        <v>337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1"/>
      <c r="M162" s="13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96" t="s">
        <v>314</v>
      </c>
      <c r="B163" s="2" t="s">
        <v>141</v>
      </c>
      <c r="C163" s="97" t="s">
        <v>142</v>
      </c>
      <c r="D163" s="89" t="s">
        <v>234</v>
      </c>
      <c r="E163" s="88" t="s">
        <v>337</v>
      </c>
      <c r="F163" s="16"/>
      <c r="G163" s="24" t="str">
        <f>IF(H163="","",I163-H163)</f>
        <v/>
      </c>
      <c r="H163" s="25"/>
      <c r="I163" s="18">
        <v>0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96" t="s">
        <v>48</v>
      </c>
      <c r="B164" s="2" t="s">
        <v>167</v>
      </c>
      <c r="C164" s="97" t="s">
        <v>168</v>
      </c>
      <c r="D164" s="89" t="s">
        <v>234</v>
      </c>
      <c r="E164" s="88" t="s">
        <v>337</v>
      </c>
      <c r="F164" s="16" t="s">
        <v>346</v>
      </c>
      <c r="G164" s="24" t="str">
        <f>IF(H164="","",I164-H164)</f>
        <v/>
      </c>
      <c r="H164" s="25"/>
      <c r="I164" s="18">
        <v>12</v>
      </c>
      <c r="J164" s="11"/>
      <c r="K164" s="8"/>
      <c r="L164" s="11"/>
      <c r="M164" s="13"/>
      <c r="N164" s="11"/>
      <c r="O164" s="13"/>
      <c r="P164" s="11"/>
      <c r="Q164" s="13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96" t="s">
        <v>53</v>
      </c>
      <c r="B165" s="2">
        <v>700001834</v>
      </c>
      <c r="C165" s="97" t="s">
        <v>191</v>
      </c>
      <c r="D165" s="89" t="s">
        <v>234</v>
      </c>
      <c r="E165" s="88" t="s">
        <v>337</v>
      </c>
      <c r="F165" s="16"/>
      <c r="G165" s="24" t="str">
        <f>IF(H165="","",I165-H165)</f>
        <v/>
      </c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96" t="s">
        <v>192</v>
      </c>
      <c r="B166" s="2" t="s">
        <v>193</v>
      </c>
      <c r="C166" s="97" t="s">
        <v>194</v>
      </c>
      <c r="D166" s="89" t="s">
        <v>234</v>
      </c>
      <c r="E166" s="88" t="s">
        <v>337</v>
      </c>
      <c r="F166" s="16"/>
      <c r="G166" s="24" t="str">
        <f>IF(H166="","",I166-H166)</f>
        <v/>
      </c>
      <c r="H166" s="25"/>
      <c r="I166" s="18">
        <v>1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s="40" customFormat="1" x14ac:dyDescent="0.25">
      <c r="A167" s="96" t="s">
        <v>48</v>
      </c>
      <c r="B167" s="2">
        <v>26956</v>
      </c>
      <c r="C167" s="97" t="s">
        <v>318</v>
      </c>
      <c r="D167" s="89" t="s">
        <v>234</v>
      </c>
      <c r="E167" s="88" t="s">
        <v>337</v>
      </c>
      <c r="F167" s="16"/>
      <c r="G167" s="24" t="str">
        <f t="shared" ref="G167:G186" si="0">IF(H167="","",I167-H167)</f>
        <v/>
      </c>
      <c r="H167" s="25"/>
      <c r="I167" s="18">
        <v>2</v>
      </c>
      <c r="J167" s="11"/>
      <c r="K167" s="8"/>
      <c r="L167" s="14"/>
      <c r="M167" s="12"/>
      <c r="N167" s="14"/>
      <c r="O167" s="12"/>
      <c r="P167" s="14"/>
      <c r="Q167" s="12"/>
      <c r="R167" s="11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81"/>
      <c r="B168" s="82">
        <v>667004297</v>
      </c>
      <c r="C168" s="83" t="s">
        <v>174</v>
      </c>
      <c r="D168" s="60"/>
      <c r="E168" s="94"/>
      <c r="F168" s="60"/>
      <c r="G168" s="62" t="str">
        <f t="shared" si="0"/>
        <v/>
      </c>
      <c r="H168" s="63"/>
      <c r="I168" s="77">
        <v>0</v>
      </c>
      <c r="J168" s="11"/>
      <c r="K168" s="8"/>
      <c r="L168" s="11"/>
      <c r="M168" s="13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96" t="s">
        <v>48</v>
      </c>
      <c r="B169" s="2">
        <v>700009330</v>
      </c>
      <c r="C169" s="97" t="s">
        <v>173</v>
      </c>
      <c r="D169" s="89" t="s">
        <v>234</v>
      </c>
      <c r="E169" s="88" t="s">
        <v>337</v>
      </c>
      <c r="F169" s="16"/>
      <c r="G169" s="24" t="str">
        <f t="shared" si="0"/>
        <v/>
      </c>
      <c r="H169" s="25"/>
      <c r="I169" s="18">
        <v>4</v>
      </c>
      <c r="J169" s="11"/>
      <c r="K169" s="8"/>
      <c r="L169" s="14"/>
      <c r="M169" s="12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96" t="s">
        <v>314</v>
      </c>
      <c r="B170" s="2"/>
      <c r="C170" s="97" t="s">
        <v>317</v>
      </c>
      <c r="D170" s="89" t="s">
        <v>234</v>
      </c>
      <c r="E170" s="88" t="s">
        <v>337</v>
      </c>
      <c r="F170" s="16" t="s">
        <v>345</v>
      </c>
      <c r="G170" s="24" t="str">
        <f t="shared" si="0"/>
        <v/>
      </c>
      <c r="H170" s="25"/>
      <c r="I170" s="18">
        <v>1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96" t="s">
        <v>261</v>
      </c>
      <c r="B171" s="2" t="s">
        <v>319</v>
      </c>
      <c r="C171" s="97" t="s">
        <v>320</v>
      </c>
      <c r="D171" s="89" t="s">
        <v>234</v>
      </c>
      <c r="E171" s="88" t="s">
        <v>337</v>
      </c>
      <c r="F171" s="16" t="s">
        <v>346</v>
      </c>
      <c r="G171" s="24" t="str">
        <f t="shared" si="0"/>
        <v/>
      </c>
      <c r="H171" s="25"/>
      <c r="I171" s="18">
        <v>2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81"/>
      <c r="B172" s="82" t="s">
        <v>184</v>
      </c>
      <c r="C172" s="83" t="s">
        <v>185</v>
      </c>
      <c r="D172" s="60"/>
      <c r="E172" s="94"/>
      <c r="F172" s="60"/>
      <c r="G172" s="62" t="str">
        <f t="shared" si="0"/>
        <v/>
      </c>
      <c r="H172" s="63"/>
      <c r="I172" s="77">
        <v>4</v>
      </c>
      <c r="J172" s="11"/>
      <c r="K172" s="8"/>
      <c r="L172" s="14"/>
      <c r="M172" s="12"/>
      <c r="N172" s="14"/>
      <c r="O172" s="12"/>
      <c r="P172" s="14"/>
      <c r="Q172" s="12"/>
      <c r="R172" s="14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186</v>
      </c>
      <c r="C173" s="83" t="s">
        <v>187</v>
      </c>
      <c r="D173" s="60"/>
      <c r="E173" s="94"/>
      <c r="F173" s="60"/>
      <c r="G173" s="62" t="str">
        <f t="shared" si="0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96" t="s">
        <v>53</v>
      </c>
      <c r="B174" s="2" t="s">
        <v>106</v>
      </c>
      <c r="C174" s="97" t="s">
        <v>269</v>
      </c>
      <c r="D174" s="89" t="s">
        <v>234</v>
      </c>
      <c r="E174" s="88" t="s">
        <v>337</v>
      </c>
      <c r="F174" s="16" t="s">
        <v>339</v>
      </c>
      <c r="G174" s="24" t="str">
        <f t="shared" si="0"/>
        <v/>
      </c>
      <c r="H174" s="25"/>
      <c r="I174" s="18">
        <v>1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96" t="s">
        <v>53</v>
      </c>
      <c r="B175" s="2" t="s">
        <v>106</v>
      </c>
      <c r="C175" s="97" t="s">
        <v>270</v>
      </c>
      <c r="D175" s="89" t="s">
        <v>234</v>
      </c>
      <c r="E175" s="88" t="s">
        <v>337</v>
      </c>
      <c r="F175" s="16" t="s">
        <v>339</v>
      </c>
      <c r="G175" s="24" t="str">
        <f t="shared" si="0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96" t="s">
        <v>53</v>
      </c>
      <c r="B176" s="2" t="s">
        <v>106</v>
      </c>
      <c r="C176" s="97" t="s">
        <v>271</v>
      </c>
      <c r="D176" s="89" t="s">
        <v>234</v>
      </c>
      <c r="E176" s="88" t="s">
        <v>337</v>
      </c>
      <c r="F176" s="16" t="s">
        <v>339</v>
      </c>
      <c r="G176" s="24" t="str">
        <f t="shared" si="0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177</v>
      </c>
      <c r="B177" s="3" t="s">
        <v>106</v>
      </c>
      <c r="C177" s="21" t="s">
        <v>272</v>
      </c>
      <c r="D177" s="16" t="s">
        <v>255</v>
      </c>
      <c r="E177" s="88" t="s">
        <v>349</v>
      </c>
      <c r="F177" s="16"/>
      <c r="G177" s="24" t="str">
        <f t="shared" si="0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96" t="s">
        <v>53</v>
      </c>
      <c r="B178" s="2" t="s">
        <v>274</v>
      </c>
      <c r="C178" s="97" t="s">
        <v>276</v>
      </c>
      <c r="D178" s="89" t="s">
        <v>234</v>
      </c>
      <c r="E178" s="88" t="s">
        <v>337</v>
      </c>
      <c r="F178" s="16"/>
      <c r="G178" s="24" t="str">
        <f t="shared" si="0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54</v>
      </c>
      <c r="B179" s="2" t="s">
        <v>275</v>
      </c>
      <c r="C179" s="97" t="s">
        <v>277</v>
      </c>
      <c r="D179" s="89" t="s">
        <v>234</v>
      </c>
      <c r="E179" s="88" t="s">
        <v>337</v>
      </c>
      <c r="F179" s="16" t="s">
        <v>347</v>
      </c>
      <c r="G179" s="24" t="str">
        <f t="shared" si="0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96" t="s">
        <v>54</v>
      </c>
      <c r="B180" s="2" t="s">
        <v>278</v>
      </c>
      <c r="C180" s="97" t="s">
        <v>279</v>
      </c>
      <c r="D180" s="89" t="s">
        <v>234</v>
      </c>
      <c r="E180" s="88" t="s">
        <v>337</v>
      </c>
      <c r="F180" s="16"/>
      <c r="G180" s="24" t="str">
        <f t="shared" si="0"/>
        <v/>
      </c>
      <c r="H180" s="25"/>
      <c r="I180" s="18">
        <v>6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84" t="s">
        <v>54</v>
      </c>
      <c r="B181" s="3" t="s">
        <v>280</v>
      </c>
      <c r="C181" s="85" t="s">
        <v>281</v>
      </c>
      <c r="D181" s="86" t="s">
        <v>338</v>
      </c>
      <c r="E181" s="88"/>
      <c r="F181" s="16"/>
      <c r="G181" s="24" t="str">
        <f t="shared" si="0"/>
        <v/>
      </c>
      <c r="H181" s="25"/>
      <c r="I181" s="18">
        <v>1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hidden="1" x14ac:dyDescent="0.25">
      <c r="A182" s="84" t="s">
        <v>54</v>
      </c>
      <c r="B182" s="3" t="s">
        <v>282</v>
      </c>
      <c r="C182" s="85" t="s">
        <v>283</v>
      </c>
      <c r="D182" s="86" t="s">
        <v>338</v>
      </c>
      <c r="E182" s="88"/>
      <c r="F182" s="16"/>
      <c r="G182" s="24" t="str">
        <f t="shared" si="0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hidden="1" x14ac:dyDescent="0.25">
      <c r="A183" s="1" t="s">
        <v>54</v>
      </c>
      <c r="B183" s="3">
        <v>2292227</v>
      </c>
      <c r="C183" s="21" t="s">
        <v>286</v>
      </c>
      <c r="D183" s="16" t="s">
        <v>338</v>
      </c>
      <c r="E183" s="88"/>
      <c r="F183" s="16" t="s">
        <v>350</v>
      </c>
      <c r="G183" s="24" t="str">
        <f t="shared" si="0"/>
        <v/>
      </c>
      <c r="H183" s="25"/>
      <c r="I183" s="18">
        <v>2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hidden="1" x14ac:dyDescent="0.25">
      <c r="A184" s="1" t="s">
        <v>54</v>
      </c>
      <c r="B184" s="3">
        <v>999038530</v>
      </c>
      <c r="C184" s="21" t="s">
        <v>287</v>
      </c>
      <c r="D184" s="16" t="s">
        <v>255</v>
      </c>
      <c r="E184" s="88" t="s">
        <v>349</v>
      </c>
      <c r="F184" s="16"/>
      <c r="G184" s="24" t="str">
        <f t="shared" si="0"/>
        <v/>
      </c>
      <c r="H184" s="25"/>
      <c r="I184" s="18">
        <v>1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47</v>
      </c>
      <c r="B185" s="3" t="s">
        <v>327</v>
      </c>
      <c r="C185" s="21" t="s">
        <v>328</v>
      </c>
      <c r="D185" s="16" t="s">
        <v>255</v>
      </c>
      <c r="E185" s="88" t="s">
        <v>349</v>
      </c>
      <c r="F185" s="16"/>
      <c r="G185" s="24" t="str">
        <f t="shared" si="0"/>
        <v/>
      </c>
      <c r="H185" s="25"/>
      <c r="I185" s="18">
        <v>3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t="30" hidden="1" x14ac:dyDescent="0.25">
      <c r="A186" s="1" t="s">
        <v>47</v>
      </c>
      <c r="B186" s="3" t="s">
        <v>329</v>
      </c>
      <c r="C186" s="21" t="s">
        <v>330</v>
      </c>
      <c r="D186" s="16" t="s">
        <v>255</v>
      </c>
      <c r="E186" s="88" t="s">
        <v>349</v>
      </c>
      <c r="F186" s="16"/>
      <c r="G186" s="24" t="str">
        <f t="shared" si="0"/>
        <v/>
      </c>
      <c r="H186" s="25"/>
      <c r="I186" s="18">
        <v>2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</sheetData>
  <autoFilter ref="A1:AW186" xr:uid="{33165732-921F-4B38-922B-372698C0E235}">
    <filterColumn colId="3">
      <filters>
        <filter val="TE"/>
      </filters>
    </filterColumn>
  </autoFilter>
  <conditionalFormatting sqref="B1">
    <cfRule type="duplicateValues" dxfId="110" priority="30"/>
  </conditionalFormatting>
  <conditionalFormatting sqref="B2:B3">
    <cfRule type="duplicateValues" dxfId="109" priority="29"/>
  </conditionalFormatting>
  <conditionalFormatting sqref="B4">
    <cfRule type="duplicateValues" dxfId="108" priority="28"/>
  </conditionalFormatting>
  <conditionalFormatting sqref="B5">
    <cfRule type="duplicateValues" dxfId="107" priority="27"/>
  </conditionalFormatting>
  <conditionalFormatting sqref="B6">
    <cfRule type="duplicateValues" dxfId="106" priority="26"/>
  </conditionalFormatting>
  <conditionalFormatting sqref="B7:B9">
    <cfRule type="duplicateValues" dxfId="105" priority="25"/>
  </conditionalFormatting>
  <conditionalFormatting sqref="B10:B19">
    <cfRule type="duplicateValues" dxfId="104" priority="24"/>
  </conditionalFormatting>
  <conditionalFormatting sqref="B154:B161 B146:B147">
    <cfRule type="duplicateValues" dxfId="101" priority="21"/>
  </conditionalFormatting>
  <conditionalFormatting sqref="B162">
    <cfRule type="duplicateValues" dxfId="98" priority="18"/>
  </conditionalFormatting>
  <conditionalFormatting sqref="B163:B165">
    <cfRule type="duplicateValues" dxfId="97" priority="17"/>
  </conditionalFormatting>
  <conditionalFormatting sqref="B174:B186">
    <cfRule type="duplicateValues" dxfId="95" priority="15"/>
  </conditionalFormatting>
  <conditionalFormatting sqref="B148:B153">
    <cfRule type="duplicateValues" dxfId="94" priority="14"/>
  </conditionalFormatting>
  <conditionalFormatting sqref="B166">
    <cfRule type="duplicateValues" dxfId="93" priority="31"/>
  </conditionalFormatting>
  <conditionalFormatting sqref="B167:B173">
    <cfRule type="duplicateValues" dxfId="92" priority="32"/>
  </conditionalFormatting>
  <conditionalFormatting sqref="B20:B22">
    <cfRule type="duplicateValues" dxfId="12" priority="13"/>
  </conditionalFormatting>
  <conditionalFormatting sqref="B46:B48 B23:B44">
    <cfRule type="duplicateValues" dxfId="11" priority="12"/>
  </conditionalFormatting>
  <conditionalFormatting sqref="B45">
    <cfRule type="duplicateValues" dxfId="10" priority="11"/>
  </conditionalFormatting>
  <conditionalFormatting sqref="B49:B63">
    <cfRule type="duplicateValues" dxfId="9" priority="10"/>
  </conditionalFormatting>
  <conditionalFormatting sqref="B114:B121 B107:B111 B64:B105">
    <cfRule type="duplicateValues" dxfId="8" priority="9"/>
  </conditionalFormatting>
  <conditionalFormatting sqref="B106">
    <cfRule type="duplicateValues" dxfId="7" priority="8"/>
  </conditionalFormatting>
  <conditionalFormatting sqref="B112:B113">
    <cfRule type="duplicateValues" dxfId="6" priority="7"/>
  </conditionalFormatting>
  <conditionalFormatting sqref="B122">
    <cfRule type="duplicateValues" dxfId="5" priority="4"/>
  </conditionalFormatting>
  <conditionalFormatting sqref="B123:B125">
    <cfRule type="duplicateValues" dxfId="4" priority="3"/>
  </conditionalFormatting>
  <conditionalFormatting sqref="B132:B138">
    <cfRule type="duplicateValues" dxfId="3" priority="2"/>
  </conditionalFormatting>
  <conditionalFormatting sqref="B126">
    <cfRule type="duplicateValues" dxfId="2" priority="5"/>
  </conditionalFormatting>
  <conditionalFormatting sqref="B128:B131">
    <cfRule type="duplicateValues" dxfId="1" priority="6"/>
  </conditionalFormatting>
  <conditionalFormatting sqref="B139">
    <cfRule type="duplicateValues" dxfId="0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DA7-9ECA-4F0C-9761-5EFB3A57B8D4}">
  <dimension ref="A1:AW190"/>
  <sheetViews>
    <sheetView topLeftCell="B1" zoomScale="90" zoomScaleNormal="90" workbookViewId="0">
      <pane ySplit="1" topLeftCell="A56" activePane="bottomLeft" state="frozen"/>
      <selection pane="bottomLeft" activeCell="A77" sqref="A77:K77"/>
    </sheetView>
  </sheetViews>
  <sheetFormatPr defaultRowHeight="15" x14ac:dyDescent="0.25"/>
  <cols>
    <col min="1" max="1" width="14" bestFit="1" customWidth="1"/>
    <col min="2" max="2" width="25.5703125" style="92" customWidth="1"/>
    <col min="3" max="3" width="46.28515625" customWidth="1"/>
    <col min="4" max="4" width="7.85546875" style="92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114" t="s">
        <v>111</v>
      </c>
      <c r="C1" s="5" t="s">
        <v>110</v>
      </c>
      <c r="D1" s="87" t="s">
        <v>351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96" t="s">
        <v>201</v>
      </c>
      <c r="B2" s="2" t="s">
        <v>38</v>
      </c>
      <c r="C2" s="97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96" t="s">
        <v>201</v>
      </c>
      <c r="B3" s="2">
        <v>999028283</v>
      </c>
      <c r="C3" s="97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96" t="s">
        <v>201</v>
      </c>
      <c r="B4" s="2" t="s">
        <v>40</v>
      </c>
      <c r="C4" s="97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96" t="s">
        <v>201</v>
      </c>
      <c r="B5" s="2">
        <v>999029341</v>
      </c>
      <c r="C5" s="97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96" t="s">
        <v>201</v>
      </c>
      <c r="B6" s="2">
        <v>119646</v>
      </c>
      <c r="C6" s="97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96" t="s">
        <v>201</v>
      </c>
      <c r="B7" s="2">
        <v>999028048</v>
      </c>
      <c r="C7" s="97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96" t="s">
        <v>201</v>
      </c>
      <c r="B8" s="2" t="s">
        <v>39</v>
      </c>
      <c r="C8" s="97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96" t="s">
        <v>201</v>
      </c>
      <c r="B9" s="2" t="s">
        <v>42</v>
      </c>
      <c r="C9" s="97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96" t="s">
        <v>201</v>
      </c>
      <c r="B10" s="2">
        <v>999027063</v>
      </c>
      <c r="C10" s="97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96" t="s">
        <v>201</v>
      </c>
      <c r="B11" s="2">
        <v>999029850</v>
      </c>
      <c r="C11" s="97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96" t="s">
        <v>201</v>
      </c>
      <c r="B12" s="2">
        <v>999120050</v>
      </c>
      <c r="C12" s="97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96" t="s">
        <v>201</v>
      </c>
      <c r="B13" s="2">
        <v>999039080</v>
      </c>
      <c r="C13" s="97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96" t="s">
        <v>201</v>
      </c>
      <c r="B14" s="2">
        <v>119652</v>
      </c>
      <c r="C14" s="97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96" t="s">
        <v>201</v>
      </c>
      <c r="B15" s="2" t="s">
        <v>41</v>
      </c>
      <c r="C15" s="97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96" t="s">
        <v>201</v>
      </c>
      <c r="B16" s="2">
        <v>999027845</v>
      </c>
      <c r="C16" s="97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96" t="s">
        <v>201</v>
      </c>
      <c r="B17" s="2">
        <v>999026329</v>
      </c>
      <c r="C17" s="97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96" t="s">
        <v>201</v>
      </c>
      <c r="B18" s="2">
        <v>999026419</v>
      </c>
      <c r="C18" s="97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96" t="s">
        <v>201</v>
      </c>
      <c r="B19" s="2">
        <v>888004188</v>
      </c>
      <c r="C19" s="97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96" t="s">
        <v>201</v>
      </c>
      <c r="B23" s="2">
        <v>999038140</v>
      </c>
      <c r="C23" s="97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96" t="s">
        <v>50</v>
      </c>
      <c r="B34" s="2" t="s">
        <v>11</v>
      </c>
      <c r="C34" s="97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96" t="s">
        <v>50</v>
      </c>
      <c r="B35" s="2" t="s">
        <v>12</v>
      </c>
      <c r="C35" s="97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x14ac:dyDescent="0.25">
      <c r="A52" s="96" t="s">
        <v>50</v>
      </c>
      <c r="B52" s="2">
        <v>999032368</v>
      </c>
      <c r="C52" s="97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96" t="s">
        <v>50</v>
      </c>
      <c r="B54" s="102">
        <v>999038882</v>
      </c>
      <c r="C54" s="97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96" t="s">
        <v>50</v>
      </c>
      <c r="B55" s="2">
        <v>999041596</v>
      </c>
      <c r="C55" s="97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96" t="s">
        <v>50</v>
      </c>
      <c r="B56" s="2">
        <v>999041597</v>
      </c>
      <c r="C56" s="97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96" t="s">
        <v>50</v>
      </c>
      <c r="B58" s="2" t="s">
        <v>231</v>
      </c>
      <c r="C58" s="97" t="s">
        <v>231</v>
      </c>
      <c r="D58" s="16" t="s">
        <v>255</v>
      </c>
      <c r="E58" s="88" t="s">
        <v>349</v>
      </c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x14ac:dyDescent="0.25">
      <c r="A67" s="96" t="s">
        <v>47</v>
      </c>
      <c r="B67" s="2" t="s">
        <v>21</v>
      </c>
      <c r="C67" s="97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96" t="s">
        <v>47</v>
      </c>
      <c r="B74" s="2">
        <v>999028048</v>
      </c>
      <c r="C74" s="97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x14ac:dyDescent="0.25">
      <c r="A75" s="96" t="s">
        <v>47</v>
      </c>
      <c r="B75" s="2" t="s">
        <v>45</v>
      </c>
      <c r="C75" s="97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x14ac:dyDescent="0.25">
      <c r="A76" s="96" t="s">
        <v>47</v>
      </c>
      <c r="B76" s="2">
        <v>9027905430</v>
      </c>
      <c r="C76" s="97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x14ac:dyDescent="0.25">
      <c r="A77" s="96" t="s">
        <v>47</v>
      </c>
      <c r="B77" s="2">
        <v>999038868</v>
      </c>
      <c r="C77" s="97" t="s">
        <v>354</v>
      </c>
      <c r="D77" s="16" t="s">
        <v>255</v>
      </c>
      <c r="E77" s="88" t="s">
        <v>355</v>
      </c>
      <c r="F77" s="16" t="s">
        <v>356</v>
      </c>
      <c r="G77" s="24"/>
      <c r="H77" s="25"/>
      <c r="I77" s="22">
        <f>240+K77</f>
        <v>220</v>
      </c>
      <c r="J77" s="11">
        <v>44225</v>
      </c>
      <c r="K77" s="8">
        <v>-20</v>
      </c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>
        <v>289001438</v>
      </c>
      <c r="C78" s="45" t="s">
        <v>257</v>
      </c>
      <c r="D78" s="88" t="s">
        <v>234</v>
      </c>
      <c r="E78" s="88" t="s">
        <v>337</v>
      </c>
      <c r="F78" s="16"/>
      <c r="G78" s="24"/>
      <c r="H78" s="25"/>
      <c r="I78" s="18">
        <v>1</v>
      </c>
      <c r="J78" s="11"/>
      <c r="K78" s="8"/>
      <c r="L78" s="14"/>
      <c r="M78" s="12"/>
      <c r="N78" s="11"/>
      <c r="O78" s="13"/>
      <c r="P78" s="11"/>
      <c r="Q78" s="13"/>
      <c r="R78" s="11"/>
      <c r="S78" s="13"/>
      <c r="T78" s="11"/>
      <c r="U78" s="13"/>
      <c r="V78" s="11"/>
      <c r="W78" s="13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1"/>
      <c r="AK78" s="13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 t="s">
        <v>121</v>
      </c>
      <c r="C79" s="45" t="s">
        <v>196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1"/>
      <c r="O79" s="12"/>
      <c r="P79" s="11"/>
      <c r="Q79" s="13"/>
      <c r="R79" s="11"/>
      <c r="S79" s="13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 t="s">
        <v>124</v>
      </c>
      <c r="C80" s="45" t="s">
        <v>122</v>
      </c>
      <c r="D80" s="88" t="s">
        <v>234</v>
      </c>
      <c r="E80" s="88" t="s">
        <v>337</v>
      </c>
      <c r="F80" s="16"/>
      <c r="G80" s="24">
        <f>IF(I80-H80&gt;0,0,I80-H80)</f>
        <v>0</v>
      </c>
      <c r="H80" s="25">
        <v>4</v>
      </c>
      <c r="I80" s="22">
        <v>4</v>
      </c>
      <c r="J80" s="11"/>
      <c r="K80" s="42"/>
      <c r="L80" s="11"/>
      <c r="M80" s="13"/>
      <c r="N80" s="14"/>
      <c r="O80" s="12"/>
      <c r="P80" s="14"/>
      <c r="Q80" s="12"/>
      <c r="R80" s="11"/>
      <c r="S80" s="12"/>
      <c r="T80" s="11"/>
      <c r="U80" s="13"/>
      <c r="V80" s="14"/>
      <c r="W80" s="12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>
        <v>210000520</v>
      </c>
      <c r="C81" s="45" t="s">
        <v>169</v>
      </c>
      <c r="D81" s="88" t="s">
        <v>234</v>
      </c>
      <c r="E81" s="88" t="s">
        <v>337</v>
      </c>
      <c r="F81" s="16"/>
      <c r="G81" s="24" t="str">
        <f>IF(H81="","",I81-H81)</f>
        <v/>
      </c>
      <c r="H81" s="25"/>
      <c r="I81" s="18">
        <v>1</v>
      </c>
      <c r="J81" s="11"/>
      <c r="K81" s="12"/>
      <c r="L81" s="11"/>
      <c r="M81" s="13"/>
      <c r="N81" s="30"/>
      <c r="O81" s="32"/>
      <c r="P81" s="30"/>
      <c r="Q81" s="31"/>
      <c r="R81" s="30"/>
      <c r="S81" s="31"/>
      <c r="T81" s="30"/>
      <c r="U81" s="32"/>
      <c r="V81" s="33"/>
      <c r="W81" s="31"/>
      <c r="X81" s="33"/>
      <c r="Y81" s="31"/>
      <c r="Z81" s="33"/>
      <c r="AA81" s="31"/>
      <c r="AB81" s="33"/>
      <c r="AC81" s="31"/>
      <c r="AD81" s="33"/>
      <c r="AE81" s="31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t="24.75" customHeight="1" x14ac:dyDescent="0.25">
      <c r="A82" s="48" t="s">
        <v>47</v>
      </c>
      <c r="B82" s="49">
        <v>289006760</v>
      </c>
      <c r="C82" s="50" t="s">
        <v>244</v>
      </c>
      <c r="D82" s="90" t="s">
        <v>234</v>
      </c>
      <c r="E82" s="88" t="s">
        <v>337</v>
      </c>
      <c r="F82" s="28"/>
      <c r="G82" s="24">
        <f>IF(I82-H82&gt;0,0,I82-H82)</f>
        <v>0</v>
      </c>
      <c r="H82" s="25">
        <v>2</v>
      </c>
      <c r="I82" s="29">
        <v>2</v>
      </c>
      <c r="J82" s="30"/>
      <c r="K82" s="39"/>
      <c r="L82" s="30"/>
      <c r="M82" s="31"/>
      <c r="N82" s="14"/>
      <c r="O82" s="12"/>
      <c r="P82" s="14"/>
      <c r="Q82" s="12"/>
      <c r="R82" s="14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81" t="s">
        <v>47</v>
      </c>
      <c r="B83" s="82" t="s">
        <v>183</v>
      </c>
      <c r="C83" s="83" t="s">
        <v>180</v>
      </c>
      <c r="D83" s="60"/>
      <c r="E83" s="94"/>
      <c r="F83" s="60"/>
      <c r="G83" s="62" t="str">
        <f>IF(H83="","",I83-H83)</f>
        <v/>
      </c>
      <c r="H83" s="63"/>
      <c r="I83" s="77">
        <v>1</v>
      </c>
      <c r="J83" s="11"/>
      <c r="K83" s="8"/>
      <c r="L83" s="14"/>
      <c r="M83" s="12"/>
      <c r="N83" s="11"/>
      <c r="O83" s="13"/>
      <c r="P83" s="11"/>
      <c r="Q83" s="12"/>
      <c r="R83" s="11"/>
      <c r="S83" s="13"/>
      <c r="T83" s="11"/>
      <c r="U83" s="13"/>
      <c r="V83" s="14"/>
      <c r="W83" s="12"/>
      <c r="X83" s="14"/>
      <c r="Y83" s="12"/>
      <c r="Z83" s="14"/>
      <c r="AA83" s="12"/>
      <c r="AB83" s="14"/>
      <c r="AC83" s="12"/>
      <c r="AD83" s="14"/>
      <c r="AE83" s="12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x14ac:dyDescent="0.25">
      <c r="A84" s="43" t="s">
        <v>53</v>
      </c>
      <c r="B84" s="44" t="s">
        <v>266</v>
      </c>
      <c r="C84" s="45" t="s">
        <v>267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3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x14ac:dyDescent="0.25">
      <c r="A85" s="43" t="s">
        <v>53</v>
      </c>
      <c r="B85" s="44" t="s">
        <v>17</v>
      </c>
      <c r="C85" s="45" t="s">
        <v>106</v>
      </c>
      <c r="D85" s="88" t="s">
        <v>234</v>
      </c>
      <c r="E85" s="88" t="s">
        <v>337</v>
      </c>
      <c r="F85" s="16"/>
      <c r="G85" s="24" t="str">
        <f>IF(H85="","",I85-H85)</f>
        <v/>
      </c>
      <c r="H85" s="25"/>
      <c r="I85" s="18">
        <v>2</v>
      </c>
      <c r="J85" s="11"/>
      <c r="K85" s="8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1"/>
      <c r="AS85" s="12"/>
      <c r="AT85" s="11"/>
      <c r="AU85" s="12"/>
      <c r="AV85" s="11"/>
      <c r="AW85" s="12"/>
    </row>
    <row r="86" spans="1:49" x14ac:dyDescent="0.25">
      <c r="A86" s="96" t="s">
        <v>53</v>
      </c>
      <c r="B86" s="2" t="s">
        <v>29</v>
      </c>
      <c r="C86" s="97" t="s">
        <v>83</v>
      </c>
      <c r="D86" s="16" t="s">
        <v>255</v>
      </c>
      <c r="E86" s="88" t="s">
        <v>349</v>
      </c>
      <c r="F86" s="16"/>
      <c r="G86" s="24" t="str">
        <f>IF(H86="","",I86-H86)</f>
        <v/>
      </c>
      <c r="H86" s="25"/>
      <c r="I86" s="18">
        <v>2</v>
      </c>
      <c r="J86" s="11"/>
      <c r="K86" s="12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t="30" x14ac:dyDescent="0.25">
      <c r="A87" s="43" t="s">
        <v>261</v>
      </c>
      <c r="B87" s="44">
        <v>205015016</v>
      </c>
      <c r="C87" s="45" t="s">
        <v>238</v>
      </c>
      <c r="D87" s="88" t="s">
        <v>234</v>
      </c>
      <c r="E87" s="88" t="s">
        <v>337</v>
      </c>
      <c r="F87" s="16" t="s">
        <v>260</v>
      </c>
      <c r="G87" s="24">
        <f>IF(I91-H91&gt;0,0,I91-H91)</f>
        <v>0</v>
      </c>
      <c r="H87" s="25">
        <v>8</v>
      </c>
      <c r="I87" s="22">
        <v>5</v>
      </c>
      <c r="J87" s="11"/>
      <c r="K87" s="12"/>
      <c r="L87" s="11"/>
      <c r="M87" s="13"/>
      <c r="N87" s="11"/>
      <c r="O87" s="12"/>
      <c r="P87" s="11"/>
      <c r="Q87" s="13"/>
      <c r="R87" s="11"/>
      <c r="S87" s="13"/>
      <c r="T87" s="11"/>
      <c r="U87" s="13"/>
      <c r="V87" s="11"/>
      <c r="W87" s="13"/>
      <c r="X87" s="11"/>
      <c r="Y87" s="12"/>
      <c r="Z87" s="11"/>
      <c r="AA87" s="13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x14ac:dyDescent="0.25">
      <c r="A88" s="43" t="s">
        <v>53</v>
      </c>
      <c r="B88" s="44" t="s">
        <v>33</v>
      </c>
      <c r="C88" s="45" t="s">
        <v>268</v>
      </c>
      <c r="D88" s="88" t="s">
        <v>234</v>
      </c>
      <c r="E88" s="88" t="s">
        <v>337</v>
      </c>
      <c r="F88" s="16"/>
      <c r="G88" s="24">
        <f>IF(I92-H92&gt;0,0,I92-H92)</f>
        <v>0</v>
      </c>
      <c r="H88" s="25"/>
      <c r="I88" s="22">
        <v>1</v>
      </c>
      <c r="J88" s="11"/>
      <c r="K88" s="13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x14ac:dyDescent="0.25">
      <c r="A89" s="43" t="s">
        <v>53</v>
      </c>
      <c r="B89" s="44" t="s">
        <v>35</v>
      </c>
      <c r="C89" s="45" t="s">
        <v>239</v>
      </c>
      <c r="D89" s="88" t="s">
        <v>234</v>
      </c>
      <c r="E89" s="88" t="s">
        <v>337</v>
      </c>
      <c r="F89" s="16"/>
      <c r="G89" s="24"/>
      <c r="H89" s="27"/>
      <c r="I89" s="18">
        <v>4</v>
      </c>
      <c r="J89" s="11"/>
      <c r="K89" s="12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>
        <v>289002450</v>
      </c>
      <c r="C90" s="45" t="s">
        <v>100</v>
      </c>
      <c r="D90" s="91" t="s">
        <v>234</v>
      </c>
      <c r="E90" s="91"/>
      <c r="F90" s="16"/>
      <c r="G90" s="24">
        <f>IF(I96-H96&gt;0,0,I96-H96)</f>
        <v>0</v>
      </c>
      <c r="H90" s="25">
        <v>2</v>
      </c>
      <c r="I90" s="18">
        <v>3</v>
      </c>
      <c r="J90" s="11"/>
      <c r="K90" s="8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ht="30" x14ac:dyDescent="0.25">
      <c r="A91" s="43" t="s">
        <v>53</v>
      </c>
      <c r="B91" s="44">
        <v>289002226</v>
      </c>
      <c r="C91" s="45" t="s">
        <v>240</v>
      </c>
      <c r="D91" s="88" t="s">
        <v>234</v>
      </c>
      <c r="E91" s="89" t="s">
        <v>337</v>
      </c>
      <c r="F91" s="16"/>
      <c r="G91" s="24">
        <f>IF(I97-H97&gt;0,0,I97-H97)</f>
        <v>0</v>
      </c>
      <c r="H91" s="25">
        <f>3</f>
        <v>3</v>
      </c>
      <c r="I91" s="22">
        <f>3+K91+M91</f>
        <v>4</v>
      </c>
      <c r="J91" s="11">
        <v>44013</v>
      </c>
      <c r="K91" s="8">
        <v>3</v>
      </c>
      <c r="L91" s="11">
        <v>44152</v>
      </c>
      <c r="M91" s="13">
        <v>-2</v>
      </c>
      <c r="N91" s="11"/>
      <c r="O91" s="13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s="7" customFormat="1" x14ac:dyDescent="0.25">
      <c r="A92" s="43" t="s">
        <v>53</v>
      </c>
      <c r="B92" s="44">
        <v>289002149</v>
      </c>
      <c r="C92" s="45" t="s">
        <v>189</v>
      </c>
      <c r="D92" s="91" t="s">
        <v>234</v>
      </c>
      <c r="E92" s="88"/>
      <c r="F92" s="16"/>
      <c r="G92" s="24">
        <f t="shared" ref="G92:G98" si="4">IF(H92="","",I92-H92)</f>
        <v>1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x14ac:dyDescent="0.25">
      <c r="A93" s="43" t="s">
        <v>53</v>
      </c>
      <c r="B93" s="44">
        <v>289002219</v>
      </c>
      <c r="C93" s="45" t="s">
        <v>190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/>
      <c r="K93" s="8"/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x14ac:dyDescent="0.25">
      <c r="A94" s="43" t="s">
        <v>53</v>
      </c>
      <c r="B94" s="44">
        <v>289002227</v>
      </c>
      <c r="C94" s="45" t="s">
        <v>288</v>
      </c>
      <c r="D94" s="91" t="s">
        <v>234</v>
      </c>
      <c r="E94" s="88"/>
      <c r="F94" s="16"/>
      <c r="G94" s="24">
        <f t="shared" si="4"/>
        <v>0</v>
      </c>
      <c r="H94" s="25">
        <v>1</v>
      </c>
      <c r="I94" s="18">
        <v>1</v>
      </c>
      <c r="J94" s="11">
        <v>44013</v>
      </c>
      <c r="K94" s="8">
        <v>1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700002825</v>
      </c>
      <c r="C95" s="45" t="s">
        <v>289</v>
      </c>
      <c r="D95" s="91" t="s">
        <v>234</v>
      </c>
      <c r="E95" s="88"/>
      <c r="F95" s="16"/>
      <c r="G95" s="24">
        <f t="shared" si="4"/>
        <v>1</v>
      </c>
      <c r="H95" s="25">
        <v>2</v>
      </c>
      <c r="I95" s="18">
        <v>3</v>
      </c>
      <c r="J95" s="11">
        <v>44013</v>
      </c>
      <c r="K95" s="8">
        <v>3</v>
      </c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 t="s">
        <v>113</v>
      </c>
      <c r="C96" s="45" t="s">
        <v>241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2</v>
      </c>
      <c r="J96" s="11"/>
      <c r="K96" s="8"/>
      <c r="L96" s="14"/>
      <c r="M96" s="12"/>
      <c r="N96" s="14"/>
      <c r="O96" s="12"/>
      <c r="P96" s="14"/>
      <c r="Q96" s="12"/>
      <c r="R96" s="14"/>
      <c r="S96" s="12"/>
      <c r="T96" s="14"/>
      <c r="U96" s="12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1"/>
      <c r="AK96" s="13"/>
      <c r="AL96" s="14"/>
      <c r="AM96" s="12"/>
      <c r="AN96" s="14"/>
      <c r="AO96" s="12"/>
      <c r="AP96" s="14"/>
      <c r="AQ96" s="12"/>
      <c r="AR96" s="11"/>
      <c r="AS96" s="13"/>
      <c r="AT96" s="11"/>
      <c r="AU96" s="13"/>
      <c r="AV96" s="11"/>
      <c r="AW96" s="13"/>
    </row>
    <row r="97" spans="1:49" x14ac:dyDescent="0.25">
      <c r="A97" s="43" t="s">
        <v>53</v>
      </c>
      <c r="B97" s="51" t="s">
        <v>160</v>
      </c>
      <c r="C97" s="45" t="s">
        <v>161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3</v>
      </c>
      <c r="J97" s="11"/>
      <c r="K97" s="8"/>
      <c r="L97" s="11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162</v>
      </c>
      <c r="C98" s="45" t="s">
        <v>163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12"/>
      <c r="L98" s="14"/>
      <c r="M98" s="12"/>
      <c r="N98" s="14"/>
      <c r="O98" s="12"/>
      <c r="P98" s="14"/>
      <c r="Q98" s="12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t="30" x14ac:dyDescent="0.25">
      <c r="A99" s="43" t="s">
        <v>53</v>
      </c>
      <c r="B99" s="44">
        <v>210000399</v>
      </c>
      <c r="C99" s="45" t="s">
        <v>243</v>
      </c>
      <c r="D99" s="88" t="s">
        <v>234</v>
      </c>
      <c r="E99" s="89" t="s">
        <v>337</v>
      </c>
      <c r="F99" s="16"/>
      <c r="G99" s="24">
        <f>IF(I99-H99&gt;0,0,I99-H99)</f>
        <v>-2</v>
      </c>
      <c r="H99" s="25">
        <v>2</v>
      </c>
      <c r="I99" s="22">
        <f>1+K99</f>
        <v>0</v>
      </c>
      <c r="J99" s="11">
        <v>44078</v>
      </c>
      <c r="K99" s="13">
        <v>-1</v>
      </c>
      <c r="L99" s="11"/>
      <c r="M99" s="13"/>
      <c r="N99" s="11"/>
      <c r="O99" s="12"/>
      <c r="P99" s="11"/>
      <c r="Q99" s="13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96" t="s">
        <v>53</v>
      </c>
      <c r="B100" s="2" t="s">
        <v>165</v>
      </c>
      <c r="C100" s="97" t="s">
        <v>164</v>
      </c>
      <c r="D100" s="16" t="s">
        <v>255</v>
      </c>
      <c r="E100" s="88" t="s">
        <v>349</v>
      </c>
      <c r="F100" s="16"/>
      <c r="G100" s="24" t="str">
        <f>IF(H100="","",I100-H100)</f>
        <v/>
      </c>
      <c r="H100" s="25"/>
      <c r="I100" s="22">
        <v>1</v>
      </c>
      <c r="J100" s="11"/>
      <c r="K100" s="13"/>
      <c r="L100" s="11"/>
      <c r="M100" s="12"/>
      <c r="N100" s="11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x14ac:dyDescent="0.25">
      <c r="A101" s="81" t="s">
        <v>53</v>
      </c>
      <c r="B101" s="82" t="s">
        <v>166</v>
      </c>
      <c r="C101" s="83" t="s">
        <v>164</v>
      </c>
      <c r="D101" s="60"/>
      <c r="E101" s="94"/>
      <c r="F101" s="60"/>
      <c r="G101" s="62" t="str">
        <f>IF(H101="","",I101-H101)</f>
        <v/>
      </c>
      <c r="H101" s="63"/>
      <c r="I101" s="66">
        <v>0</v>
      </c>
      <c r="J101" s="11"/>
      <c r="K101" s="12"/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>
        <v>700005250</v>
      </c>
      <c r="C102" s="45" t="s">
        <v>176</v>
      </c>
      <c r="D102" s="88" t="s">
        <v>234</v>
      </c>
      <c r="E102" s="89" t="s">
        <v>337</v>
      </c>
      <c r="F102" s="16"/>
      <c r="G102" s="24" t="str">
        <f t="shared" ref="G102:G116" si="5">IF(H102="","",I102-H102)</f>
        <v/>
      </c>
      <c r="H102" s="25"/>
      <c r="I102" s="18">
        <v>1</v>
      </c>
      <c r="J102" s="11"/>
      <c r="K102" s="8"/>
      <c r="L102" s="11"/>
      <c r="M102" s="13"/>
      <c r="N102" s="11"/>
      <c r="O102" s="13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43" t="s">
        <v>177</v>
      </c>
      <c r="B103" s="44" t="s">
        <v>273</v>
      </c>
      <c r="C103" s="45" t="s">
        <v>181</v>
      </c>
      <c r="D103" s="88" t="s">
        <v>234</v>
      </c>
      <c r="E103" s="88"/>
      <c r="F103" s="16" t="s">
        <v>342</v>
      </c>
      <c r="G103" s="24" t="str">
        <f t="shared" si="5"/>
        <v/>
      </c>
      <c r="H103" s="25"/>
      <c r="I103" s="18">
        <v>2</v>
      </c>
      <c r="J103" s="11"/>
      <c r="K103" s="12"/>
      <c r="L103" s="11"/>
      <c r="M103" s="13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1"/>
      <c r="AS103" s="12"/>
      <c r="AT103" s="11"/>
      <c r="AU103" s="12"/>
      <c r="AV103" s="11"/>
      <c r="AW103" s="12"/>
    </row>
    <row r="104" spans="1:49" ht="30" x14ac:dyDescent="0.25">
      <c r="A104" s="52" t="s">
        <v>51</v>
      </c>
      <c r="B104" s="44" t="s">
        <v>293</v>
      </c>
      <c r="C104" s="53" t="s">
        <v>294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1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ht="45" x14ac:dyDescent="0.25">
      <c r="A105" s="52" t="s">
        <v>51</v>
      </c>
      <c r="B105" s="44" t="s">
        <v>292</v>
      </c>
      <c r="C105" s="53" t="s">
        <v>246</v>
      </c>
      <c r="D105" s="88" t="s">
        <v>234</v>
      </c>
      <c r="E105" s="89" t="s">
        <v>337</v>
      </c>
      <c r="F105" s="16"/>
      <c r="G105" s="24" t="str">
        <f t="shared" si="5"/>
        <v/>
      </c>
      <c r="H105" s="25"/>
      <c r="I105" s="18">
        <v>2</v>
      </c>
      <c r="J105" s="11"/>
      <c r="K105" s="12"/>
      <c r="L105" s="14"/>
      <c r="M105" s="12"/>
      <c r="N105" s="14"/>
      <c r="O105" s="12"/>
      <c r="P105" s="14"/>
      <c r="Q105" s="12"/>
      <c r="R105" s="14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x14ac:dyDescent="0.25">
      <c r="A106" s="43" t="s">
        <v>177</v>
      </c>
      <c r="B106" s="44">
        <v>222635</v>
      </c>
      <c r="C106" s="45" t="s">
        <v>115</v>
      </c>
      <c r="D106" s="16" t="s">
        <v>338</v>
      </c>
      <c r="E106" s="88"/>
      <c r="F106" s="16"/>
      <c r="G106" s="24" t="str">
        <f t="shared" si="5"/>
        <v/>
      </c>
      <c r="H106" s="25"/>
      <c r="I106" s="18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x14ac:dyDescent="0.25">
      <c r="A107" s="81" t="s">
        <v>54</v>
      </c>
      <c r="B107" s="82" t="s">
        <v>117</v>
      </c>
      <c r="C107" s="83" t="s">
        <v>116</v>
      </c>
      <c r="D107" s="60"/>
      <c r="E107" s="94"/>
      <c r="F107" s="60"/>
      <c r="G107" s="62" t="str">
        <f t="shared" si="5"/>
        <v/>
      </c>
      <c r="H107" s="63"/>
      <c r="I107" s="77">
        <v>1</v>
      </c>
      <c r="J107" s="11"/>
      <c r="K107" s="8"/>
      <c r="L107" s="14"/>
      <c r="M107" s="12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x14ac:dyDescent="0.25">
      <c r="A108" s="81" t="s">
        <v>54</v>
      </c>
      <c r="B108" s="82">
        <v>222563</v>
      </c>
      <c r="C108" s="83" t="s">
        <v>118</v>
      </c>
      <c r="D108" s="60"/>
      <c r="E108" s="94"/>
      <c r="F108" s="60"/>
      <c r="G108" s="62" t="str">
        <f t="shared" si="5"/>
        <v/>
      </c>
      <c r="H108" s="63"/>
      <c r="I108" s="77">
        <v>0</v>
      </c>
      <c r="J108" s="11"/>
      <c r="K108" s="8"/>
      <c r="L108" s="11"/>
      <c r="M108" s="13"/>
      <c r="N108" s="14"/>
      <c r="O108" s="12"/>
      <c r="P108" s="14"/>
      <c r="Q108" s="12"/>
      <c r="R108" s="14"/>
      <c r="S108" s="12"/>
      <c r="T108" s="14"/>
      <c r="U108" s="12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1"/>
      <c r="AK108" s="13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51</v>
      </c>
      <c r="B109" s="44" t="s">
        <v>4</v>
      </c>
      <c r="C109" s="45" t="s">
        <v>58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3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x14ac:dyDescent="0.25">
      <c r="A110" s="43" t="s">
        <v>51</v>
      </c>
      <c r="B110" s="44" t="s">
        <v>295</v>
      </c>
      <c r="C110" s="45" t="s">
        <v>296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x14ac:dyDescent="0.25">
      <c r="A111" s="43" t="s">
        <v>51</v>
      </c>
      <c r="B111" s="44" t="s">
        <v>299</v>
      </c>
      <c r="C111" s="45" t="s">
        <v>300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1</v>
      </c>
      <c r="J111" s="11"/>
      <c r="K111" s="8"/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43" t="s">
        <v>52</v>
      </c>
      <c r="B112" s="44" t="s">
        <v>5</v>
      </c>
      <c r="C112" s="45" t="s">
        <v>59</v>
      </c>
      <c r="D112" s="88" t="s">
        <v>234</v>
      </c>
      <c r="E112" s="89" t="s">
        <v>337</v>
      </c>
      <c r="F112" s="16"/>
      <c r="G112" s="24">
        <f t="shared" si="5"/>
        <v>1</v>
      </c>
      <c r="H112" s="25">
        <v>2</v>
      </c>
      <c r="I112" s="18">
        <v>3</v>
      </c>
      <c r="J112" s="11">
        <v>43990</v>
      </c>
      <c r="K112" s="42">
        <v>-1</v>
      </c>
      <c r="L112" s="11"/>
      <c r="M112" s="12"/>
      <c r="N112" s="11"/>
      <c r="O112" s="12"/>
      <c r="P112" s="11"/>
      <c r="Q112" s="12"/>
      <c r="R112" s="11"/>
      <c r="S112" s="12"/>
      <c r="T112" s="11"/>
      <c r="U112" s="12"/>
      <c r="V112" s="11"/>
      <c r="W112" s="12"/>
      <c r="X112" s="11"/>
      <c r="Y112" s="12"/>
      <c r="Z112" s="11"/>
      <c r="AA112" s="12"/>
      <c r="AB112" s="11"/>
      <c r="AC112" s="12"/>
      <c r="AD112" s="11"/>
      <c r="AE112" s="12"/>
      <c r="AF112" s="11"/>
      <c r="AG112" s="12"/>
      <c r="AH112" s="11"/>
      <c r="AI112" s="12"/>
      <c r="AJ112" s="11"/>
      <c r="AK112" s="12"/>
      <c r="AL112" s="11"/>
      <c r="AM112" s="12"/>
      <c r="AN112" s="11"/>
      <c r="AO112" s="12"/>
      <c r="AP112" s="11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51</v>
      </c>
      <c r="B113" s="44">
        <v>442000135</v>
      </c>
      <c r="C113" s="45" t="s">
        <v>182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8</v>
      </c>
      <c r="J113" s="11"/>
      <c r="K113" s="8"/>
      <c r="L113" s="11"/>
      <c r="M113" s="13"/>
      <c r="N113" s="20"/>
      <c r="O113" s="12"/>
      <c r="P113" s="14"/>
      <c r="Q113" s="12"/>
      <c r="R113" s="14"/>
      <c r="S113" s="12"/>
      <c r="T113" s="11"/>
      <c r="U113" s="13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4"/>
      <c r="AK113" s="12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43" t="s">
        <v>52</v>
      </c>
      <c r="B114" s="44">
        <v>441001128</v>
      </c>
      <c r="C114" s="45" t="s">
        <v>60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3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43" t="s">
        <v>52</v>
      </c>
      <c r="B115" s="44" t="s">
        <v>16</v>
      </c>
      <c r="C115" s="45" t="s">
        <v>297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6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x14ac:dyDescent="0.25">
      <c r="A116" s="43" t="s">
        <v>52</v>
      </c>
      <c r="B116" s="44">
        <v>700001351</v>
      </c>
      <c r="C116" s="45" t="s">
        <v>72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t="30" x14ac:dyDescent="0.25">
      <c r="A117" s="43" t="s">
        <v>52</v>
      </c>
      <c r="B117" s="44">
        <v>725000459</v>
      </c>
      <c r="C117" s="45" t="s">
        <v>251</v>
      </c>
      <c r="D117" s="89" t="s">
        <v>234</v>
      </c>
      <c r="E117" s="89" t="s">
        <v>337</v>
      </c>
      <c r="F117" s="23"/>
      <c r="G117" s="24">
        <f>IF(I117-H117&gt;0,0,I117-H117)</f>
        <v>0</v>
      </c>
      <c r="H117" s="25">
        <v>2</v>
      </c>
      <c r="I117" s="22">
        <f>6+K117+M117</f>
        <v>3</v>
      </c>
      <c r="J117" s="11">
        <v>44078</v>
      </c>
      <c r="K117" s="42">
        <v>-1</v>
      </c>
      <c r="L117" s="11">
        <v>44117</v>
      </c>
      <c r="M117" s="42">
        <v>-2</v>
      </c>
      <c r="N117" s="11"/>
      <c r="O117" s="13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4"/>
      <c r="AS117" s="12"/>
      <c r="AT117" s="14"/>
      <c r="AU117" s="12"/>
      <c r="AV117" s="14"/>
      <c r="AW117" s="12"/>
    </row>
    <row r="118" spans="1:49" x14ac:dyDescent="0.25">
      <c r="A118" s="96" t="s">
        <v>52</v>
      </c>
      <c r="B118" s="2" t="s">
        <v>18</v>
      </c>
      <c r="C118" s="97" t="s">
        <v>106</v>
      </c>
      <c r="D118" s="16" t="s">
        <v>255</v>
      </c>
      <c r="E118" s="88" t="s">
        <v>349</v>
      </c>
      <c r="F118" s="16"/>
      <c r="G118" s="24" t="str">
        <f t="shared" ref="G118:G125" si="6">IF(H118="","",I118-H118)</f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96" t="s">
        <v>52</v>
      </c>
      <c r="B119" s="2" t="s">
        <v>19</v>
      </c>
      <c r="C119" s="97" t="s">
        <v>106</v>
      </c>
      <c r="D119" s="16" t="s">
        <v>255</v>
      </c>
      <c r="E119" s="88" t="s">
        <v>349</v>
      </c>
      <c r="F119" s="16"/>
      <c r="G119" s="24" t="str">
        <f t="shared" si="6"/>
        <v/>
      </c>
      <c r="H119" s="25"/>
      <c r="I119" s="18">
        <v>1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52</v>
      </c>
      <c r="B120" s="44">
        <v>21000552</v>
      </c>
      <c r="C120" s="45" t="s">
        <v>81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2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210000190</v>
      </c>
      <c r="C121" s="45" t="s">
        <v>175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t="30" x14ac:dyDescent="0.25">
      <c r="A122" s="43" t="s">
        <v>52</v>
      </c>
      <c r="B122" s="44" t="s">
        <v>44</v>
      </c>
      <c r="C122" s="45" t="s">
        <v>96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18">
        <v>1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1"/>
      <c r="AS122" s="12"/>
      <c r="AT122" s="11"/>
      <c r="AU122" s="12"/>
      <c r="AV122" s="11"/>
      <c r="AW122" s="12"/>
    </row>
    <row r="123" spans="1:49" x14ac:dyDescent="0.25">
      <c r="A123" s="43" t="s">
        <v>52</v>
      </c>
      <c r="B123" s="44" t="s">
        <v>43</v>
      </c>
      <c r="C123" s="45" t="s">
        <v>222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22">
        <v>1</v>
      </c>
      <c r="J123" s="11"/>
      <c r="K123" s="42"/>
      <c r="L123" s="11"/>
      <c r="M123" s="4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t="30" x14ac:dyDescent="0.25">
      <c r="A124" s="43" t="s">
        <v>52</v>
      </c>
      <c r="B124" s="44">
        <v>700005512</v>
      </c>
      <c r="C124" s="45" t="s">
        <v>245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x14ac:dyDescent="0.25">
      <c r="A125" s="43" t="s">
        <v>52</v>
      </c>
      <c r="B125" s="44" t="s">
        <v>274</v>
      </c>
      <c r="C125" s="45" t="s">
        <v>298</v>
      </c>
      <c r="D125" s="88" t="s">
        <v>234</v>
      </c>
      <c r="E125" s="89" t="s">
        <v>337</v>
      </c>
      <c r="F125" s="16"/>
      <c r="G125" s="24" t="str">
        <f t="shared" si="6"/>
        <v/>
      </c>
      <c r="H125" s="25"/>
      <c r="I125" s="18">
        <v>1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x14ac:dyDescent="0.25">
      <c r="A126" s="81" t="s">
        <v>52</v>
      </c>
      <c r="B126" s="82" t="s">
        <v>199</v>
      </c>
      <c r="C126" s="83" t="s">
        <v>247</v>
      </c>
      <c r="D126" s="60"/>
      <c r="E126" s="94"/>
      <c r="F126" s="60"/>
      <c r="G126" s="62"/>
      <c r="H126" s="63"/>
      <c r="I126" s="77">
        <v>4</v>
      </c>
      <c r="J126" s="11"/>
      <c r="K126" s="8"/>
      <c r="L126" s="14"/>
      <c r="M126" s="12"/>
      <c r="N126" s="14"/>
      <c r="O126" s="12"/>
      <c r="P126" s="14"/>
      <c r="Q126" s="12"/>
      <c r="R126" s="14"/>
      <c r="S126" s="12"/>
      <c r="T126" s="11"/>
      <c r="U126" s="13"/>
      <c r="V126" s="14"/>
      <c r="W126" s="12"/>
      <c r="X126" s="14"/>
      <c r="Y126" s="12"/>
      <c r="Z126" s="14"/>
      <c r="AA126" s="12"/>
      <c r="AB126" s="14"/>
      <c r="AC126" s="12"/>
      <c r="AD126" s="14"/>
      <c r="AE126" s="12"/>
      <c r="AF126" s="14"/>
      <c r="AG126" s="12"/>
      <c r="AH126" s="14"/>
      <c r="AI126" s="12"/>
      <c r="AJ126" s="14"/>
      <c r="AK126" s="12"/>
      <c r="AL126" s="14"/>
      <c r="AM126" s="12"/>
      <c r="AN126" s="14"/>
      <c r="AO126" s="12"/>
      <c r="AP126" s="14"/>
      <c r="AQ126" s="12"/>
      <c r="AR126" s="11"/>
      <c r="AS126" s="12"/>
      <c r="AT126" s="11"/>
      <c r="AU126" s="12"/>
      <c r="AV126" s="11"/>
      <c r="AW126" s="12"/>
    </row>
    <row r="127" spans="1:49" ht="30" x14ac:dyDescent="0.25">
      <c r="A127" s="96" t="s">
        <v>49</v>
      </c>
      <c r="B127" s="2">
        <v>999027699</v>
      </c>
      <c r="C127" s="97" t="s">
        <v>56</v>
      </c>
      <c r="D127" s="16" t="s">
        <v>255</v>
      </c>
      <c r="E127" s="88" t="s">
        <v>349</v>
      </c>
      <c r="F127" s="16"/>
      <c r="G127" s="24" t="str">
        <f t="shared" ref="G127:G145" si="7">IF(H127="","",I127-H127)</f>
        <v/>
      </c>
      <c r="H127" s="25"/>
      <c r="I127" s="18">
        <v>1</v>
      </c>
      <c r="J127" s="11"/>
      <c r="K127" s="12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96" t="s">
        <v>49</v>
      </c>
      <c r="B128" s="2" t="s">
        <v>10</v>
      </c>
      <c r="C128" s="97" t="s">
        <v>64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5</v>
      </c>
      <c r="J128" s="11"/>
      <c r="K128" s="12"/>
      <c r="L128" s="11"/>
      <c r="M128" s="13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x14ac:dyDescent="0.25">
      <c r="A129" s="96" t="s">
        <v>49</v>
      </c>
      <c r="B129" s="2">
        <v>999027952</v>
      </c>
      <c r="C129" s="97" t="s">
        <v>66</v>
      </c>
      <c r="D129" s="16" t="s">
        <v>255</v>
      </c>
      <c r="E129" s="88" t="s">
        <v>349</v>
      </c>
      <c r="F129" s="16"/>
      <c r="G129" s="24" t="str">
        <f t="shared" si="7"/>
        <v/>
      </c>
      <c r="H129" s="25"/>
      <c r="I129" s="18">
        <v>2</v>
      </c>
      <c r="J129" s="11"/>
      <c r="K129" s="8"/>
      <c r="L129" s="11"/>
      <c r="M129" s="12"/>
      <c r="N129" s="11"/>
      <c r="O129" s="12"/>
      <c r="P129" s="11"/>
      <c r="Q129" s="12"/>
      <c r="R129" s="11"/>
      <c r="S129" s="8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49</v>
      </c>
      <c r="B130" s="44" t="s">
        <v>13</v>
      </c>
      <c r="C130" s="45" t="s">
        <v>69</v>
      </c>
      <c r="D130" s="88" t="s">
        <v>234</v>
      </c>
      <c r="E130" s="89" t="s">
        <v>337</v>
      </c>
      <c r="F130" s="16"/>
      <c r="G130" s="24" t="str">
        <f t="shared" si="7"/>
        <v/>
      </c>
      <c r="H130" s="25"/>
      <c r="I130" s="18">
        <v>4</v>
      </c>
      <c r="J130" s="11"/>
      <c r="K130" s="8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x14ac:dyDescent="0.25">
      <c r="A131" s="43" t="s">
        <v>49</v>
      </c>
      <c r="B131" s="44">
        <v>441000440</v>
      </c>
      <c r="C131" s="45" t="s">
        <v>73</v>
      </c>
      <c r="D131" s="88" t="s">
        <v>234</v>
      </c>
      <c r="E131" s="89" t="s">
        <v>337</v>
      </c>
      <c r="F131" s="16"/>
      <c r="G131" s="24">
        <f t="shared" si="7"/>
        <v>2</v>
      </c>
      <c r="H131" s="25">
        <v>2</v>
      </c>
      <c r="I131" s="18">
        <v>4</v>
      </c>
      <c r="J131" s="11">
        <v>43990</v>
      </c>
      <c r="K131" s="42">
        <v>-1</v>
      </c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49</v>
      </c>
      <c r="B132" s="44" t="s">
        <v>23</v>
      </c>
      <c r="C132" s="45" t="s">
        <v>77</v>
      </c>
      <c r="D132" s="88" t="s">
        <v>234</v>
      </c>
      <c r="E132" s="88"/>
      <c r="F132" s="16" t="s">
        <v>343</v>
      </c>
      <c r="G132" s="24" t="str">
        <f t="shared" si="7"/>
        <v/>
      </c>
      <c r="H132" s="25"/>
      <c r="I132" s="18">
        <v>1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x14ac:dyDescent="0.25">
      <c r="A133" s="96" t="s">
        <v>49</v>
      </c>
      <c r="B133" s="2">
        <v>999120089</v>
      </c>
      <c r="C133" s="97" t="s">
        <v>78</v>
      </c>
      <c r="D133" s="16" t="s">
        <v>255</v>
      </c>
      <c r="E133" s="88" t="s">
        <v>349</v>
      </c>
      <c r="F133" s="16" t="s">
        <v>344</v>
      </c>
      <c r="G133" s="24" t="str">
        <f t="shared" si="7"/>
        <v/>
      </c>
      <c r="H133" s="25"/>
      <c r="I133" s="18">
        <v>2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x14ac:dyDescent="0.25">
      <c r="A134" s="43" t="s">
        <v>49</v>
      </c>
      <c r="B134" s="44" t="s">
        <v>27</v>
      </c>
      <c r="C134" s="45" t="s">
        <v>82</v>
      </c>
      <c r="D134" s="88" t="s">
        <v>234</v>
      </c>
      <c r="E134" s="88"/>
      <c r="F134" s="16"/>
      <c r="G134" s="24" t="str">
        <f t="shared" si="7"/>
        <v/>
      </c>
      <c r="H134" s="25"/>
      <c r="I134" s="18">
        <v>1</v>
      </c>
      <c r="J134" s="11"/>
      <c r="K134" s="8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30</v>
      </c>
      <c r="C135" s="45" t="s">
        <v>85</v>
      </c>
      <c r="D135" s="88" t="s">
        <v>234</v>
      </c>
      <c r="E135" s="89" t="s">
        <v>337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x14ac:dyDescent="0.25">
      <c r="A136" s="96" t="s">
        <v>49</v>
      </c>
      <c r="B136" s="2">
        <v>999119745</v>
      </c>
      <c r="C136" s="97" t="s">
        <v>106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4</v>
      </c>
      <c r="J136" s="11"/>
      <c r="K136" s="12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x14ac:dyDescent="0.25">
      <c r="A137" s="96" t="s">
        <v>49</v>
      </c>
      <c r="B137" s="2">
        <v>999026422</v>
      </c>
      <c r="C137" s="97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x14ac:dyDescent="0.25">
      <c r="A138" s="96" t="s">
        <v>49</v>
      </c>
      <c r="B138" s="2">
        <v>999026375</v>
      </c>
      <c r="C138" s="97" t="s">
        <v>91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x14ac:dyDescent="0.25">
      <c r="A139" s="96" t="s">
        <v>49</v>
      </c>
      <c r="B139" s="2">
        <v>999032164</v>
      </c>
      <c r="C139" s="97" t="s">
        <v>92</v>
      </c>
      <c r="D139" s="16" t="s">
        <v>255</v>
      </c>
      <c r="E139" s="88" t="s">
        <v>349</v>
      </c>
      <c r="F139" s="16"/>
      <c r="G139" s="24" t="str">
        <f t="shared" si="7"/>
        <v/>
      </c>
      <c r="H139" s="25"/>
      <c r="I139" s="18">
        <v>10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x14ac:dyDescent="0.25">
      <c r="A140" s="96" t="s">
        <v>49</v>
      </c>
      <c r="B140" s="2">
        <v>17742</v>
      </c>
      <c r="C140" s="97" t="s">
        <v>94</v>
      </c>
      <c r="D140" s="16" t="s">
        <v>255</v>
      </c>
      <c r="E140" s="88" t="s">
        <v>349</v>
      </c>
      <c r="F140" s="16" t="s">
        <v>339</v>
      </c>
      <c r="G140" s="24" t="str">
        <f t="shared" si="7"/>
        <v/>
      </c>
      <c r="H140" s="25"/>
      <c r="I140" s="18">
        <v>5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x14ac:dyDescent="0.25">
      <c r="A141" s="43" t="s">
        <v>47</v>
      </c>
      <c r="B141" s="44" t="s">
        <v>37</v>
      </c>
      <c r="C141" s="45" t="s">
        <v>95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5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x14ac:dyDescent="0.25">
      <c r="A142" s="96" t="s">
        <v>49</v>
      </c>
      <c r="B142" s="2" t="s">
        <v>46</v>
      </c>
      <c r="C142" s="97" t="s">
        <v>99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1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96" t="s">
        <v>49</v>
      </c>
      <c r="B143" s="107" t="s">
        <v>310</v>
      </c>
      <c r="C143" s="97" t="s">
        <v>101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6</v>
      </c>
      <c r="J143" s="11"/>
      <c r="K143" s="12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96" t="s">
        <v>49</v>
      </c>
      <c r="B144" s="107" t="s">
        <v>311</v>
      </c>
      <c r="C144" s="97" t="s">
        <v>312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5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96" t="s">
        <v>49</v>
      </c>
      <c r="B145" s="107" t="s">
        <v>274</v>
      </c>
      <c r="C145" s="97" t="s">
        <v>313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4"/>
      <c r="M145" s="12"/>
      <c r="N145" s="14"/>
      <c r="O145" s="12"/>
      <c r="P145" s="14"/>
      <c r="Q145" s="12"/>
      <c r="R145" s="14"/>
      <c r="S145" s="12"/>
      <c r="T145" s="14"/>
      <c r="U145" s="12"/>
      <c r="V145" s="14"/>
      <c r="W145" s="12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 t="s">
        <v>28</v>
      </c>
      <c r="C146" s="45" t="s">
        <v>120</v>
      </c>
      <c r="D146" s="89" t="s">
        <v>234</v>
      </c>
      <c r="E146" s="89" t="s">
        <v>337</v>
      </c>
      <c r="F146" s="16"/>
      <c r="G146" s="24">
        <f>IF(I146-H146&gt;0,0,I146-H146)</f>
        <v>0</v>
      </c>
      <c r="H146" s="25">
        <v>2</v>
      </c>
      <c r="I146" s="22">
        <f>4+K146</f>
        <v>3</v>
      </c>
      <c r="J146" s="11">
        <v>44064</v>
      </c>
      <c r="K146" s="42">
        <v>-1</v>
      </c>
      <c r="L146" s="11"/>
      <c r="M146" s="13"/>
      <c r="N146" s="11"/>
      <c r="O146" s="13"/>
      <c r="P146" s="20"/>
      <c r="Q146" s="13"/>
      <c r="R146" s="20"/>
      <c r="S146" s="13"/>
      <c r="T146" s="20"/>
      <c r="U146" s="13"/>
      <c r="V146" s="20"/>
      <c r="W146" s="13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 t="s">
        <v>34</v>
      </c>
      <c r="C147" s="45" t="s">
        <v>103</v>
      </c>
      <c r="D147" s="88" t="s">
        <v>234</v>
      </c>
      <c r="E147" s="89" t="s">
        <v>337</v>
      </c>
      <c r="F147" s="16"/>
      <c r="G147" s="24">
        <f>IF(H147="","",I147-H147)</f>
        <v>-2</v>
      </c>
      <c r="H147" s="25">
        <v>4</v>
      </c>
      <c r="I147" s="22">
        <f>3+K147</f>
        <v>2</v>
      </c>
      <c r="J147" s="11">
        <v>43844</v>
      </c>
      <c r="K147" s="42">
        <v>-1</v>
      </c>
      <c r="L147" s="11"/>
      <c r="M147" s="13"/>
      <c r="N147" s="11"/>
      <c r="O147" s="13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t="30" x14ac:dyDescent="0.25">
      <c r="A148" s="43" t="s">
        <v>48</v>
      </c>
      <c r="B148" s="44" t="s">
        <v>104</v>
      </c>
      <c r="C148" s="45" t="s">
        <v>105</v>
      </c>
      <c r="D148" s="88" t="s">
        <v>234</v>
      </c>
      <c r="E148" s="89" t="s">
        <v>337</v>
      </c>
      <c r="F148" s="16"/>
      <c r="G148" s="24" t="str">
        <f>IF(H148="","",I148-H148)</f>
        <v/>
      </c>
      <c r="H148" s="25"/>
      <c r="I148" s="18">
        <v>2</v>
      </c>
      <c r="J148" s="11"/>
      <c r="K148" s="8"/>
      <c r="L148" s="14"/>
      <c r="M148" s="12"/>
      <c r="N148" s="11"/>
      <c r="O148" s="12"/>
      <c r="P148" s="14"/>
      <c r="Q148" s="12"/>
      <c r="R148" s="14"/>
      <c r="S148" s="12"/>
      <c r="T148" s="14"/>
      <c r="U148" s="12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125</v>
      </c>
      <c r="C149" s="45" t="s">
        <v>123</v>
      </c>
      <c r="D149" s="88" t="s">
        <v>234</v>
      </c>
      <c r="E149" s="88" t="s">
        <v>337</v>
      </c>
      <c r="F149" s="16"/>
      <c r="G149" s="24">
        <f>IF(I149-H149&gt;0,0,I149-H149)</f>
        <v>0</v>
      </c>
      <c r="H149" s="25">
        <v>2</v>
      </c>
      <c r="I149" s="18">
        <v>2</v>
      </c>
      <c r="J149" s="11"/>
      <c r="K149" s="8"/>
      <c r="L149" s="11"/>
      <c r="M149" s="13"/>
      <c r="N149" s="11"/>
      <c r="O149" s="12"/>
      <c r="P149" s="11"/>
      <c r="Q149" s="13"/>
      <c r="R149" s="11"/>
      <c r="S149" s="12"/>
      <c r="T149" s="11"/>
      <c r="U149" s="13"/>
      <c r="V149" s="14"/>
      <c r="W149" s="12"/>
      <c r="X149" s="14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x14ac:dyDescent="0.25">
      <c r="A150" s="43" t="s">
        <v>49</v>
      </c>
      <c r="B150" s="44">
        <v>186003031</v>
      </c>
      <c r="C150" s="45" t="s">
        <v>135</v>
      </c>
      <c r="D150" s="88" t="s">
        <v>234</v>
      </c>
      <c r="E150" s="88"/>
      <c r="F150" s="16"/>
      <c r="G150" s="24">
        <f>IF(I150-H150&gt;0,0,I150-H150)</f>
        <v>0</v>
      </c>
      <c r="H150" s="25">
        <v>12</v>
      </c>
      <c r="I150" s="22">
        <f>24+K150+M150+O150</f>
        <v>22</v>
      </c>
      <c r="J150" s="11">
        <v>43844</v>
      </c>
      <c r="K150" s="42">
        <v>-1</v>
      </c>
      <c r="L150" s="11">
        <v>43906</v>
      </c>
      <c r="M150" s="13">
        <v>-1</v>
      </c>
      <c r="N150" s="11"/>
      <c r="O150" s="13"/>
      <c r="P150" s="11"/>
      <c r="Q150" s="12"/>
      <c r="R150" s="11"/>
      <c r="S150" s="13"/>
      <c r="T150" s="11"/>
      <c r="U150" s="13"/>
      <c r="V150" s="11"/>
      <c r="W150" s="13"/>
      <c r="X150" s="20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x14ac:dyDescent="0.25">
      <c r="A151" s="81" t="s">
        <v>49</v>
      </c>
      <c r="B151" s="82" t="s">
        <v>137</v>
      </c>
      <c r="C151" s="83" t="s">
        <v>138</v>
      </c>
      <c r="D151" s="60"/>
      <c r="E151" s="94"/>
      <c r="F151" s="60"/>
      <c r="G151" s="62" t="str">
        <f>IF(H151="","",I151-H151)</f>
        <v/>
      </c>
      <c r="H151" s="63"/>
      <c r="I151" s="77">
        <v>0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x14ac:dyDescent="0.25">
      <c r="A152" s="96" t="s">
        <v>49</v>
      </c>
      <c r="B152" s="2">
        <v>999042549</v>
      </c>
      <c r="C152" s="97" t="s">
        <v>331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1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1"/>
      <c r="AS152" s="12"/>
      <c r="AT152" s="11"/>
      <c r="AU152" s="12"/>
      <c r="AV152" s="11"/>
      <c r="AW152" s="12"/>
    </row>
    <row r="153" spans="1:49" x14ac:dyDescent="0.25">
      <c r="A153" s="96" t="s">
        <v>49</v>
      </c>
      <c r="B153" s="2" t="s">
        <v>332</v>
      </c>
      <c r="C153" s="97" t="s">
        <v>333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6</v>
      </c>
      <c r="J153" s="11"/>
      <c r="K153" s="8"/>
      <c r="L153" s="11"/>
      <c r="M153" s="13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t="30" x14ac:dyDescent="0.25">
      <c r="A154" s="96" t="s">
        <v>49</v>
      </c>
      <c r="B154" s="2" t="s">
        <v>334</v>
      </c>
      <c r="C154" s="97" t="s">
        <v>335</v>
      </c>
      <c r="D154" s="16" t="s">
        <v>255</v>
      </c>
      <c r="E154" s="88" t="s">
        <v>349</v>
      </c>
      <c r="F154" s="16"/>
      <c r="G154" s="24" t="str">
        <f>IF(H154="","",I154-H154)</f>
        <v/>
      </c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1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x14ac:dyDescent="0.25">
      <c r="A155" s="43" t="s">
        <v>49</v>
      </c>
      <c r="B155" s="44" t="s">
        <v>217</v>
      </c>
      <c r="C155" s="45" t="s">
        <v>239</v>
      </c>
      <c r="D155" s="88" t="s">
        <v>234</v>
      </c>
      <c r="E155" s="89" t="s">
        <v>337</v>
      </c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43" t="s">
        <v>49</v>
      </c>
      <c r="B156" s="44" t="s">
        <v>303</v>
      </c>
      <c r="C156" s="45" t="s">
        <v>304</v>
      </c>
      <c r="D156" s="88" t="s">
        <v>234</v>
      </c>
      <c r="E156" s="88"/>
      <c r="F156" s="16"/>
      <c r="G156" s="24"/>
      <c r="H156" s="25"/>
      <c r="I156" s="18">
        <v>1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301</v>
      </c>
      <c r="C157" s="45" t="s">
        <v>302</v>
      </c>
      <c r="D157" s="88" t="s">
        <v>234</v>
      </c>
      <c r="E157" s="89" t="s">
        <v>337</v>
      </c>
      <c r="F157" s="16"/>
      <c r="G157" s="24"/>
      <c r="H157" s="25"/>
      <c r="I157" s="18">
        <v>8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x14ac:dyDescent="0.25">
      <c r="A158" s="43" t="s">
        <v>49</v>
      </c>
      <c r="B158" s="44" t="s">
        <v>274</v>
      </c>
      <c r="C158" s="45" t="s">
        <v>305</v>
      </c>
      <c r="D158" s="88" t="s">
        <v>234</v>
      </c>
      <c r="E158" s="88"/>
      <c r="F158" s="16" t="s">
        <v>339</v>
      </c>
      <c r="G158" s="24"/>
      <c r="H158" s="25"/>
      <c r="I158" s="18">
        <v>2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x14ac:dyDescent="0.25">
      <c r="A159" s="43" t="s">
        <v>49</v>
      </c>
      <c r="B159" s="44" t="s">
        <v>306</v>
      </c>
      <c r="C159" s="45" t="s">
        <v>307</v>
      </c>
      <c r="D159" s="88" t="s">
        <v>234</v>
      </c>
      <c r="E159" s="88"/>
      <c r="F159" s="16" t="s">
        <v>339</v>
      </c>
      <c r="G159" s="24"/>
      <c r="H159" s="25"/>
      <c r="I159" s="18">
        <v>1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x14ac:dyDescent="0.25">
      <c r="A160" s="43" t="s">
        <v>49</v>
      </c>
      <c r="B160" s="44" t="s">
        <v>308</v>
      </c>
      <c r="C160" s="45" t="s">
        <v>309</v>
      </c>
      <c r="D160" s="88" t="s">
        <v>234</v>
      </c>
      <c r="E160" s="89" t="s">
        <v>337</v>
      </c>
      <c r="F160" s="16"/>
      <c r="G160" s="24"/>
      <c r="H160" s="25"/>
      <c r="I160" s="18">
        <v>5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x14ac:dyDescent="0.25">
      <c r="A161" s="43" t="s">
        <v>52</v>
      </c>
      <c r="B161" s="44" t="s">
        <v>218</v>
      </c>
      <c r="C161" s="45" t="s">
        <v>219</v>
      </c>
      <c r="D161" s="88" t="s">
        <v>234</v>
      </c>
      <c r="E161" s="89" t="s">
        <v>337</v>
      </c>
      <c r="F161" s="16"/>
      <c r="G161" s="24"/>
      <c r="H161" s="25"/>
      <c r="I161" s="18">
        <v>1</v>
      </c>
      <c r="J161" s="11"/>
      <c r="K161" s="8"/>
      <c r="L161" s="14"/>
      <c r="M161" s="12"/>
      <c r="N161" s="14"/>
      <c r="O161" s="12"/>
      <c r="P161" s="14"/>
      <c r="Q161" s="12"/>
      <c r="R161" s="14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x14ac:dyDescent="0.25">
      <c r="A162" s="43" t="s">
        <v>48</v>
      </c>
      <c r="B162" s="44" t="s">
        <v>36</v>
      </c>
      <c r="C162" s="45" t="s">
        <v>106</v>
      </c>
      <c r="D162" s="88" t="s">
        <v>234</v>
      </c>
      <c r="E162" s="89" t="s">
        <v>337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48</v>
      </c>
      <c r="B163" s="44" t="s">
        <v>315</v>
      </c>
      <c r="C163" s="45" t="s">
        <v>316</v>
      </c>
      <c r="D163" s="88" t="s">
        <v>234</v>
      </c>
      <c r="E163" s="89" t="s">
        <v>337</v>
      </c>
      <c r="F163" s="16"/>
      <c r="G163" s="24"/>
      <c r="H163" s="25"/>
      <c r="I163" s="18">
        <v>3</v>
      </c>
      <c r="J163" s="11"/>
      <c r="K163" s="8"/>
      <c r="L163" s="11"/>
      <c r="M163" s="12"/>
      <c r="N163" s="11"/>
      <c r="O163" s="12"/>
      <c r="P163" s="11"/>
      <c r="Q163" s="12"/>
      <c r="R163" s="11"/>
      <c r="S163" s="12"/>
      <c r="T163" s="11"/>
      <c r="U163" s="12"/>
      <c r="V163" s="11"/>
      <c r="W163" s="12"/>
      <c r="X163" s="11"/>
      <c r="Y163" s="12"/>
      <c r="Z163" s="11"/>
      <c r="AA163" s="12"/>
      <c r="AB163" s="11"/>
      <c r="AC163" s="12"/>
      <c r="AD163" s="11"/>
      <c r="AE163" s="12"/>
      <c r="AF163" s="11"/>
      <c r="AG163" s="12"/>
      <c r="AH163" s="11"/>
      <c r="AI163" s="12"/>
      <c r="AJ163" s="11"/>
      <c r="AK163" s="12"/>
      <c r="AL163" s="11"/>
      <c r="AM163" s="12"/>
      <c r="AN163" s="11"/>
      <c r="AO163" s="12"/>
      <c r="AP163" s="11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48</v>
      </c>
      <c r="B164" s="44" t="s">
        <v>139</v>
      </c>
      <c r="C164" s="45" t="s">
        <v>140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1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314</v>
      </c>
      <c r="B165" s="44" t="s">
        <v>141</v>
      </c>
      <c r="C165" s="45" t="s">
        <v>142</v>
      </c>
      <c r="D165" s="88" t="s">
        <v>234</v>
      </c>
      <c r="E165" s="89" t="s">
        <v>337</v>
      </c>
      <c r="F165" s="16"/>
      <c r="G165" s="24" t="str">
        <f>IF(H165="","",I165-H165)</f>
        <v/>
      </c>
      <c r="H165" s="25"/>
      <c r="I165" s="18">
        <v>0</v>
      </c>
      <c r="J165" s="11"/>
      <c r="K165" s="8"/>
      <c r="L165" s="11"/>
      <c r="M165" s="13"/>
      <c r="N165" s="14"/>
      <c r="O165" s="12"/>
      <c r="P165" s="14"/>
      <c r="Q165" s="12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48</v>
      </c>
      <c r="B166" s="44" t="s">
        <v>167</v>
      </c>
      <c r="C166" s="45" t="s">
        <v>168</v>
      </c>
      <c r="D166" s="88" t="s">
        <v>234</v>
      </c>
      <c r="E166" s="88"/>
      <c r="F166" s="16" t="s">
        <v>346</v>
      </c>
      <c r="G166" s="24" t="str">
        <f>IF(H166="","",I166-H166)</f>
        <v/>
      </c>
      <c r="H166" s="25"/>
      <c r="I166" s="18">
        <v>12</v>
      </c>
      <c r="J166" s="11"/>
      <c r="K166" s="8"/>
      <c r="L166" s="11"/>
      <c r="M166" s="13"/>
      <c r="N166" s="11"/>
      <c r="O166" s="13"/>
      <c r="P166" s="11"/>
      <c r="Q166" s="13"/>
      <c r="R166" s="11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53</v>
      </c>
      <c r="B167" s="44">
        <v>700001834</v>
      </c>
      <c r="C167" s="45" t="s">
        <v>191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8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192</v>
      </c>
      <c r="B168" s="44" t="s">
        <v>193</v>
      </c>
      <c r="C168" s="45" t="s">
        <v>194</v>
      </c>
      <c r="D168" s="88" t="s">
        <v>234</v>
      </c>
      <c r="E168" s="89" t="s">
        <v>337</v>
      </c>
      <c r="F168" s="16"/>
      <c r="G168" s="24" t="str">
        <f>IF(H168="","",I168-H168)</f>
        <v/>
      </c>
      <c r="H168" s="25"/>
      <c r="I168" s="18">
        <v>1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x14ac:dyDescent="0.25">
      <c r="A169" s="43" t="s">
        <v>48</v>
      </c>
      <c r="B169" s="44">
        <v>26956</v>
      </c>
      <c r="C169" s="45" t="s">
        <v>318</v>
      </c>
      <c r="D169" s="88" t="s">
        <v>234</v>
      </c>
      <c r="E169" s="89" t="s">
        <v>337</v>
      </c>
      <c r="F169" s="16"/>
      <c r="G169" s="24" t="str">
        <f t="shared" ref="G169:G189" si="8">IF(H169="","",I169-H169)</f>
        <v/>
      </c>
      <c r="H169" s="25"/>
      <c r="I169" s="18">
        <v>2</v>
      </c>
      <c r="J169" s="11"/>
      <c r="K169" s="8"/>
      <c r="L169" s="14"/>
      <c r="M169" s="12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s="40" customFormat="1" x14ac:dyDescent="0.25">
      <c r="A170" s="81"/>
      <c r="B170" s="82">
        <v>667004297</v>
      </c>
      <c r="C170" s="83" t="s">
        <v>174</v>
      </c>
      <c r="D170" s="60"/>
      <c r="E170" s="94"/>
      <c r="F170" s="60"/>
      <c r="G170" s="62" t="str">
        <f t="shared" si="8"/>
        <v/>
      </c>
      <c r="H170" s="63"/>
      <c r="I170" s="77">
        <v>0</v>
      </c>
      <c r="J170" s="11"/>
      <c r="K170" s="8"/>
      <c r="L170" s="11"/>
      <c r="M170" s="13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>
        <v>700009330</v>
      </c>
      <c r="C171" s="45" t="s">
        <v>173</v>
      </c>
      <c r="D171" s="88" t="s">
        <v>234</v>
      </c>
      <c r="E171" s="89" t="s">
        <v>337</v>
      </c>
      <c r="F171" s="16"/>
      <c r="G171" s="24" t="str">
        <f t="shared" si="8"/>
        <v/>
      </c>
      <c r="H171" s="25"/>
      <c r="I171" s="18">
        <v>4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43" t="s">
        <v>314</v>
      </c>
      <c r="B172" s="44"/>
      <c r="C172" s="45" t="s">
        <v>317</v>
      </c>
      <c r="D172" s="88" t="s">
        <v>234</v>
      </c>
      <c r="E172" s="88"/>
      <c r="F172" s="16" t="s">
        <v>345</v>
      </c>
      <c r="G172" s="24" t="str">
        <f t="shared" si="8"/>
        <v/>
      </c>
      <c r="H172" s="25"/>
      <c r="I172" s="18">
        <v>1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43" t="s">
        <v>261</v>
      </c>
      <c r="B173" s="44" t="s">
        <v>319</v>
      </c>
      <c r="C173" s="45" t="s">
        <v>320</v>
      </c>
      <c r="D173" s="88" t="s">
        <v>234</v>
      </c>
      <c r="E173" s="88"/>
      <c r="F173" s="16" t="s">
        <v>346</v>
      </c>
      <c r="G173" s="24" t="str">
        <f t="shared" si="8"/>
        <v/>
      </c>
      <c r="H173" s="25"/>
      <c r="I173" s="18">
        <v>2</v>
      </c>
      <c r="J173" s="11"/>
      <c r="K173" s="8"/>
      <c r="L173" s="14"/>
      <c r="M173" s="12"/>
      <c r="N173" s="14"/>
      <c r="O173" s="12"/>
      <c r="P173" s="14"/>
      <c r="Q173" s="12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81"/>
      <c r="B174" s="82" t="s">
        <v>184</v>
      </c>
      <c r="C174" s="83" t="s">
        <v>185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x14ac:dyDescent="0.25">
      <c r="A175" s="81"/>
      <c r="B175" s="82" t="s">
        <v>186</v>
      </c>
      <c r="C175" s="83" t="s">
        <v>187</v>
      </c>
      <c r="D175" s="60"/>
      <c r="E175" s="94"/>
      <c r="F175" s="60"/>
      <c r="G175" s="62" t="str">
        <f t="shared" si="8"/>
        <v/>
      </c>
      <c r="H175" s="63"/>
      <c r="I175" s="77">
        <v>4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1" t="s">
        <v>53</v>
      </c>
      <c r="B176" s="3" t="s">
        <v>106</v>
      </c>
      <c r="C176" s="21" t="s">
        <v>269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1" t="s">
        <v>53</v>
      </c>
      <c r="B177" s="3" t="s">
        <v>106</v>
      </c>
      <c r="C177" s="21" t="s">
        <v>270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1" t="s">
        <v>53</v>
      </c>
      <c r="B178" s="3" t="s">
        <v>106</v>
      </c>
      <c r="C178" s="21" t="s">
        <v>271</v>
      </c>
      <c r="D178" s="88" t="s">
        <v>234</v>
      </c>
      <c r="E178" s="88"/>
      <c r="F178" s="16" t="s">
        <v>339</v>
      </c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96" t="s">
        <v>177</v>
      </c>
      <c r="B179" s="2" t="s">
        <v>106</v>
      </c>
      <c r="C179" s="97" t="s">
        <v>272</v>
      </c>
      <c r="D179" s="16" t="s">
        <v>255</v>
      </c>
      <c r="E179" s="88" t="s">
        <v>349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1" t="s">
        <v>53</v>
      </c>
      <c r="B180" s="3" t="s">
        <v>274</v>
      </c>
      <c r="C180" s="21" t="s">
        <v>276</v>
      </c>
      <c r="D180" s="88" t="s">
        <v>234</v>
      </c>
      <c r="E180" s="89" t="s">
        <v>337</v>
      </c>
      <c r="F180" s="16"/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x14ac:dyDescent="0.25">
      <c r="A181" s="1" t="s">
        <v>54</v>
      </c>
      <c r="B181" s="3" t="s">
        <v>275</v>
      </c>
      <c r="C181" s="21" t="s">
        <v>277</v>
      </c>
      <c r="D181" s="88" t="s">
        <v>234</v>
      </c>
      <c r="E181" s="88"/>
      <c r="F181" s="16" t="s">
        <v>347</v>
      </c>
      <c r="G181" s="24" t="str">
        <f t="shared" si="8"/>
        <v/>
      </c>
      <c r="H181" s="25"/>
      <c r="I181" s="18">
        <v>1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" t="s">
        <v>54</v>
      </c>
      <c r="B182" s="3" t="s">
        <v>278</v>
      </c>
      <c r="C182" s="21" t="s">
        <v>279</v>
      </c>
      <c r="D182" s="88" t="s">
        <v>234</v>
      </c>
      <c r="E182" s="88"/>
      <c r="F182" s="16"/>
      <c r="G182" s="24" t="str">
        <f t="shared" si="8"/>
        <v/>
      </c>
      <c r="H182" s="25"/>
      <c r="I182" s="18">
        <v>6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84" t="s">
        <v>54</v>
      </c>
      <c r="B183" s="3" t="s">
        <v>280</v>
      </c>
      <c r="C183" s="85" t="s">
        <v>281</v>
      </c>
      <c r="D183" s="86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84" t="s">
        <v>54</v>
      </c>
      <c r="B184" s="3" t="s">
        <v>282</v>
      </c>
      <c r="C184" s="85" t="s">
        <v>283</v>
      </c>
      <c r="D184" s="86" t="s">
        <v>338</v>
      </c>
      <c r="E184" s="88"/>
      <c r="F184" s="16"/>
      <c r="G184" s="24" t="str">
        <f t="shared" si="8"/>
        <v/>
      </c>
      <c r="H184" s="25"/>
      <c r="I184" s="18">
        <v>1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1" t="s">
        <v>54</v>
      </c>
      <c r="B185" s="3">
        <v>2292227</v>
      </c>
      <c r="C185" s="21" t="s">
        <v>286</v>
      </c>
      <c r="D185" s="16" t="s">
        <v>338</v>
      </c>
      <c r="E185" s="88"/>
      <c r="F185" s="16" t="s">
        <v>350</v>
      </c>
      <c r="G185" s="24" t="str">
        <f t="shared" si="8"/>
        <v/>
      </c>
      <c r="H185" s="25"/>
      <c r="I185" s="18">
        <v>2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96" t="s">
        <v>54</v>
      </c>
      <c r="B186" s="2">
        <v>999038530</v>
      </c>
      <c r="C186" s="97" t="s">
        <v>287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1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96" t="s">
        <v>47</v>
      </c>
      <c r="B187" s="2" t="s">
        <v>327</v>
      </c>
      <c r="C187" s="97" t="s">
        <v>328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3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ht="30" x14ac:dyDescent="0.25">
      <c r="A188" s="96" t="s">
        <v>47</v>
      </c>
      <c r="B188" s="2" t="s">
        <v>329</v>
      </c>
      <c r="C188" s="97" t="s">
        <v>330</v>
      </c>
      <c r="D188" s="16" t="s">
        <v>255</v>
      </c>
      <c r="E188" s="88" t="s">
        <v>349</v>
      </c>
      <c r="F188" s="16"/>
      <c r="G188" s="24" t="str">
        <f t="shared" si="8"/>
        <v/>
      </c>
      <c r="H188" s="25"/>
      <c r="I188" s="18">
        <v>2</v>
      </c>
      <c r="J188" s="11"/>
      <c r="K188" s="8"/>
      <c r="L188" s="14"/>
      <c r="M188" s="12"/>
      <c r="N188" s="14"/>
      <c r="O188" s="12"/>
      <c r="P188" s="14"/>
      <c r="Q188" s="12"/>
      <c r="R188" s="14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96" t="s">
        <v>49</v>
      </c>
      <c r="B189" s="2" t="s">
        <v>353</v>
      </c>
      <c r="C189" s="97" t="s">
        <v>352</v>
      </c>
      <c r="D189" s="111" t="s">
        <v>255</v>
      </c>
      <c r="E189" s="112" t="s">
        <v>349</v>
      </c>
      <c r="F189" s="111"/>
      <c r="G189" s="113" t="str">
        <f t="shared" si="8"/>
        <v/>
      </c>
      <c r="H189" s="111"/>
      <c r="I189" s="1">
        <v>1</v>
      </c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</row>
    <row r="190" spans="1:49" x14ac:dyDescent="0.25">
      <c r="A190" s="111"/>
      <c r="B190" s="112">
        <v>999042549</v>
      </c>
      <c r="C190" s="111"/>
      <c r="D190" s="112"/>
      <c r="E190" s="112"/>
      <c r="F190" s="111"/>
      <c r="G190" s="111"/>
      <c r="H190" s="111"/>
      <c r="I190" s="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</row>
  </sheetData>
  <autoFilter ref="A1:AW190" xr:uid="{33165732-921F-4B38-922B-372698C0E235}"/>
  <conditionalFormatting sqref="B1">
    <cfRule type="duplicateValues" dxfId="91" priority="18"/>
  </conditionalFormatting>
  <conditionalFormatting sqref="B2:B3">
    <cfRule type="duplicateValues" dxfId="90" priority="17"/>
  </conditionalFormatting>
  <conditionalFormatting sqref="B4">
    <cfRule type="duplicateValues" dxfId="89" priority="16"/>
  </conditionalFormatting>
  <conditionalFormatting sqref="B5">
    <cfRule type="duplicateValues" dxfId="88" priority="15"/>
  </conditionalFormatting>
  <conditionalFormatting sqref="B6">
    <cfRule type="duplicateValues" dxfId="87" priority="14"/>
  </conditionalFormatting>
  <conditionalFormatting sqref="B7:B9">
    <cfRule type="duplicateValues" dxfId="86" priority="13"/>
  </conditionalFormatting>
  <conditionalFormatting sqref="B49:B51 B23:B47">
    <cfRule type="duplicateValues" dxfId="85" priority="11"/>
  </conditionalFormatting>
  <conditionalFormatting sqref="B52:B74">
    <cfRule type="duplicateValues" dxfId="84" priority="10"/>
  </conditionalFormatting>
  <conditionalFormatting sqref="B156:B163 B135:B149 B75:B76 B78:B132">
    <cfRule type="duplicateValues" dxfId="83" priority="9"/>
  </conditionalFormatting>
  <conditionalFormatting sqref="B133">
    <cfRule type="duplicateValues" dxfId="82" priority="8"/>
  </conditionalFormatting>
  <conditionalFormatting sqref="B134">
    <cfRule type="duplicateValues" dxfId="81" priority="7"/>
  </conditionalFormatting>
  <conditionalFormatting sqref="B164">
    <cfRule type="duplicateValues" dxfId="80" priority="6"/>
  </conditionalFormatting>
  <conditionalFormatting sqref="B165:B167">
    <cfRule type="duplicateValues" dxfId="79" priority="5"/>
  </conditionalFormatting>
  <conditionalFormatting sqref="B48">
    <cfRule type="duplicateValues" dxfId="78" priority="4"/>
  </conditionalFormatting>
  <conditionalFormatting sqref="B176:B189">
    <cfRule type="duplicateValues" dxfId="77" priority="3"/>
  </conditionalFormatting>
  <conditionalFormatting sqref="B150:B155">
    <cfRule type="duplicateValues" dxfId="76" priority="2"/>
  </conditionalFormatting>
  <conditionalFormatting sqref="B168">
    <cfRule type="duplicateValues" dxfId="75" priority="19"/>
  </conditionalFormatting>
  <conditionalFormatting sqref="B169:B175">
    <cfRule type="duplicateValues" dxfId="74" priority="20"/>
  </conditionalFormatting>
  <conditionalFormatting sqref="B77">
    <cfRule type="duplicateValues" dxfId="73" priority="1"/>
  </conditionalFormatting>
  <conditionalFormatting sqref="B10:B22">
    <cfRule type="duplicateValues" dxfId="72" priority="52"/>
  </conditionalFormatting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3251A-61A8-4087-A027-E036E20EB13B}">
  <sheetPr filterMode="1"/>
  <dimension ref="A1:AW187"/>
  <sheetViews>
    <sheetView zoomScale="90" zoomScaleNormal="90" workbookViewId="0">
      <pane ySplit="1" topLeftCell="A2" activePane="bottomLeft" state="frozen"/>
      <selection pane="bottomLeft" activeCell="C196" sqref="C196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hidden="1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hidden="1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hidden="1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hidden="1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hidden="1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hidden="1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hidden="1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hidden="1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hidden="1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hidden="1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hidden="1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hidden="1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hidden="1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hidden="1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hidden="1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hidden="1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hidden="1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hidden="1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hidden="1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hidden="1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hidden="1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hidden="1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hidden="1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hidden="1" x14ac:dyDescent="0.25">
      <c r="A25" s="43" t="s">
        <v>201</v>
      </c>
      <c r="B25" s="44">
        <v>201000197</v>
      </c>
      <c r="C25" s="45" t="s">
        <v>170</v>
      </c>
      <c r="D25" s="88" t="s">
        <v>234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hidden="1" x14ac:dyDescent="0.25">
      <c r="A26" s="43" t="s">
        <v>201</v>
      </c>
      <c r="B26" s="44">
        <v>201000197</v>
      </c>
      <c r="C26" s="45" t="s">
        <v>126</v>
      </c>
      <c r="D26" s="88" t="s">
        <v>234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hidden="1" x14ac:dyDescent="0.25">
      <c r="A27" s="43" t="s">
        <v>201</v>
      </c>
      <c r="B27" s="44">
        <v>201000260</v>
      </c>
      <c r="C27" s="45" t="s">
        <v>55</v>
      </c>
      <c r="D27" s="88" t="s">
        <v>234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hidden="1" x14ac:dyDescent="0.25">
      <c r="A28" s="43" t="s">
        <v>201</v>
      </c>
      <c r="B28" s="44">
        <v>201000160</v>
      </c>
      <c r="C28" s="45" t="s">
        <v>171</v>
      </c>
      <c r="D28" s="88" t="s">
        <v>234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hidden="1" x14ac:dyDescent="0.25">
      <c r="A29" s="43" t="s">
        <v>201</v>
      </c>
      <c r="B29" s="44">
        <v>201000160</v>
      </c>
      <c r="C29" s="45" t="s">
        <v>172</v>
      </c>
      <c r="D29" s="88" t="s">
        <v>234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hidden="1" x14ac:dyDescent="0.25">
      <c r="A30" s="43" t="s">
        <v>201</v>
      </c>
      <c r="B30" s="47">
        <v>201000174</v>
      </c>
      <c r="C30" s="45" t="s">
        <v>127</v>
      </c>
      <c r="D30" s="88" t="s">
        <v>234</v>
      </c>
      <c r="E30" s="88" t="s">
        <v>337</v>
      </c>
      <c r="F30" s="16"/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hidden="1" x14ac:dyDescent="0.25">
      <c r="A31" s="43" t="s">
        <v>201</v>
      </c>
      <c r="B31" s="44">
        <v>201000281</v>
      </c>
      <c r="C31" s="45" t="s">
        <v>128</v>
      </c>
      <c r="D31" s="88" t="s">
        <v>234</v>
      </c>
      <c r="E31" s="88" t="s">
        <v>337</v>
      </c>
      <c r="F31" s="16"/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17.25" hidden="1" customHeight="1" x14ac:dyDescent="0.25">
      <c r="A32" s="43" t="s">
        <v>50</v>
      </c>
      <c r="B32" s="44" t="s">
        <v>2</v>
      </c>
      <c r="C32" s="45" t="s">
        <v>2</v>
      </c>
      <c r="D32" s="88" t="s">
        <v>234</v>
      </c>
      <c r="E32" s="88" t="s">
        <v>337</v>
      </c>
      <c r="F32" s="16" t="s">
        <v>340</v>
      </c>
      <c r="G32" s="24" t="str">
        <f t="shared" ref="G32:G40" si="0">IF(H32="","",I32-H32)</f>
        <v/>
      </c>
      <c r="H32" s="25"/>
      <c r="I32" s="18">
        <v>15</v>
      </c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idden="1" x14ac:dyDescent="0.25">
      <c r="A33" s="43" t="s">
        <v>50</v>
      </c>
      <c r="B33" s="44">
        <v>430001208</v>
      </c>
      <c r="C33" s="45" t="s">
        <v>65</v>
      </c>
      <c r="D33" s="88" t="s">
        <v>234</v>
      </c>
      <c r="E33" s="88" t="s">
        <v>337</v>
      </c>
      <c r="F33" s="16"/>
      <c r="G33" s="24" t="str">
        <f t="shared" si="0"/>
        <v/>
      </c>
      <c r="H33" s="25"/>
      <c r="I33" s="18">
        <v>8</v>
      </c>
      <c r="J33" s="11"/>
      <c r="K33" s="8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hidden="1" x14ac:dyDescent="0.25">
      <c r="A34" s="43" t="s">
        <v>50</v>
      </c>
      <c r="B34" s="44" t="s">
        <v>11</v>
      </c>
      <c r="C34" s="45" t="s">
        <v>67</v>
      </c>
      <c r="D34" s="16" t="s">
        <v>255</v>
      </c>
      <c r="E34" s="88" t="s">
        <v>349</v>
      </c>
      <c r="F34" s="16"/>
      <c r="G34" s="24" t="str">
        <f t="shared" si="0"/>
        <v/>
      </c>
      <c r="H34" s="25"/>
      <c r="I34" s="18">
        <v>7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hidden="1" x14ac:dyDescent="0.25">
      <c r="A35" s="43" t="s">
        <v>50</v>
      </c>
      <c r="B35" s="44" t="s">
        <v>12</v>
      </c>
      <c r="C35" s="45" t="s">
        <v>68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hidden="1" x14ac:dyDescent="0.25">
      <c r="A36" s="43" t="s">
        <v>50</v>
      </c>
      <c r="B36" s="44" t="s">
        <v>14</v>
      </c>
      <c r="C36" s="45" t="s">
        <v>70</v>
      </c>
      <c r="D36" s="88" t="s">
        <v>234</v>
      </c>
      <c r="E36" s="88" t="s">
        <v>337</v>
      </c>
      <c r="F36" s="16"/>
      <c r="G36" s="24" t="str">
        <f t="shared" si="0"/>
        <v/>
      </c>
      <c r="H36" s="25"/>
      <c r="I36" s="18">
        <v>190</v>
      </c>
      <c r="J36" s="11"/>
      <c r="K36" s="8"/>
      <c r="L36" s="11"/>
      <c r="M36" s="13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hidden="1" x14ac:dyDescent="0.25">
      <c r="A37" s="43" t="s">
        <v>50</v>
      </c>
      <c r="B37" s="44" t="s">
        <v>15</v>
      </c>
      <c r="C37" s="45" t="s">
        <v>71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2</v>
      </c>
      <c r="J37" s="11"/>
      <c r="K37" s="8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hidden="1" x14ac:dyDescent="0.25">
      <c r="A38" s="43" t="s">
        <v>50</v>
      </c>
      <c r="B38" s="44" t="s">
        <v>20</v>
      </c>
      <c r="C38" s="45" t="s">
        <v>262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22">
        <v>5</v>
      </c>
      <c r="J38" s="11"/>
      <c r="K38" s="13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hidden="1" x14ac:dyDescent="0.25">
      <c r="A39" s="43" t="s">
        <v>50</v>
      </c>
      <c r="B39" s="44">
        <v>405008767</v>
      </c>
      <c r="C39" s="45" t="s">
        <v>75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18">
        <v>5</v>
      </c>
      <c r="J39" s="11"/>
      <c r="K39" s="8"/>
      <c r="L39" s="11"/>
      <c r="M39" s="12"/>
      <c r="N39" s="11"/>
      <c r="O39" s="13"/>
      <c r="P39" s="11"/>
      <c r="Q39" s="13"/>
      <c r="R39" s="11"/>
      <c r="S39" s="13"/>
      <c r="T39" s="11"/>
      <c r="U39" s="13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hidden="1" x14ac:dyDescent="0.25">
      <c r="A40" s="43" t="s">
        <v>50</v>
      </c>
      <c r="B40" s="44" t="s">
        <v>22</v>
      </c>
      <c r="C40" s="45" t="s">
        <v>76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12</v>
      </c>
      <c r="J40" s="11"/>
      <c r="K40" s="8"/>
      <c r="L40" s="11"/>
      <c r="M40" s="12"/>
      <c r="N40" s="11"/>
      <c r="O40" s="12"/>
      <c r="P40" s="11"/>
      <c r="Q40" s="12"/>
      <c r="R40" s="11"/>
      <c r="S40" s="12"/>
      <c r="T40" s="11"/>
      <c r="U40" s="12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ht="30.75" hidden="1" customHeight="1" x14ac:dyDescent="0.25">
      <c r="A41" s="43" t="s">
        <v>50</v>
      </c>
      <c r="B41" s="44">
        <v>430003154</v>
      </c>
      <c r="C41" s="45" t="s">
        <v>250</v>
      </c>
      <c r="D41" s="88" t="s">
        <v>234</v>
      </c>
      <c r="E41" s="88" t="s">
        <v>337</v>
      </c>
      <c r="F41" s="16"/>
      <c r="G41" s="24">
        <f>IF(I41-H41&gt;0,0,I41-H41)</f>
        <v>0</v>
      </c>
      <c r="H41" s="26">
        <v>4</v>
      </c>
      <c r="I41" s="22">
        <f>7+K41</f>
        <v>6</v>
      </c>
      <c r="J41" s="11">
        <v>43844</v>
      </c>
      <c r="K41" s="42">
        <v>-1</v>
      </c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idden="1" x14ac:dyDescent="0.25">
      <c r="A42" s="43" t="s">
        <v>50</v>
      </c>
      <c r="B42" s="44">
        <v>430001101</v>
      </c>
      <c r="C42" s="45" t="s">
        <v>80</v>
      </c>
      <c r="D42" s="88" t="s">
        <v>234</v>
      </c>
      <c r="E42" s="88" t="s">
        <v>337</v>
      </c>
      <c r="F42" s="16" t="s">
        <v>259</v>
      </c>
      <c r="G42" s="24" t="str">
        <f t="shared" ref="G42:G48" si="1">IF(H42="","",I42-H42)</f>
        <v/>
      </c>
      <c r="H42" s="25"/>
      <c r="I42" s="18">
        <v>48</v>
      </c>
      <c r="J42" s="11"/>
      <c r="K42" s="8"/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hidden="1" x14ac:dyDescent="0.25">
      <c r="A43" s="43" t="s">
        <v>50</v>
      </c>
      <c r="B43" s="44" t="s">
        <v>24</v>
      </c>
      <c r="C43" s="45" t="s">
        <v>256</v>
      </c>
      <c r="D43" s="88" t="s">
        <v>234</v>
      </c>
      <c r="E43" s="88" t="s">
        <v>337</v>
      </c>
      <c r="F43" s="16" t="s">
        <v>259</v>
      </c>
      <c r="G43" s="24" t="str">
        <f t="shared" si="1"/>
        <v/>
      </c>
      <c r="H43" s="25"/>
      <c r="I43" s="18">
        <v>7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hidden="1" x14ac:dyDescent="0.25">
      <c r="A44" s="43" t="s">
        <v>50</v>
      </c>
      <c r="B44" s="44">
        <v>430001102</v>
      </c>
      <c r="C44" s="45" t="s">
        <v>80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48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hidden="1" x14ac:dyDescent="0.25">
      <c r="A45" s="43" t="s">
        <v>50</v>
      </c>
      <c r="B45" s="44">
        <v>323000639</v>
      </c>
      <c r="C45" s="45" t="s">
        <v>265</v>
      </c>
      <c r="D45" s="88" t="s">
        <v>234</v>
      </c>
      <c r="E45" s="88" t="s">
        <v>337</v>
      </c>
      <c r="F45" s="16"/>
      <c r="G45" s="24" t="str">
        <f t="shared" si="1"/>
        <v/>
      </c>
      <c r="H45" s="25"/>
      <c r="I45" s="18">
        <v>25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hidden="1" x14ac:dyDescent="0.25">
      <c r="A46" s="43" t="s">
        <v>50</v>
      </c>
      <c r="B46" s="44" t="s">
        <v>25</v>
      </c>
      <c r="C46" s="45" t="s">
        <v>79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4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4"/>
      <c r="AS46" s="12"/>
      <c r="AT46" s="14"/>
      <c r="AU46" s="12"/>
      <c r="AV46" s="14"/>
      <c r="AW46" s="12"/>
    </row>
    <row r="47" spans="1:49" hidden="1" x14ac:dyDescent="0.25">
      <c r="A47" s="43" t="s">
        <v>50</v>
      </c>
      <c r="B47" s="44" t="s">
        <v>26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3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hidden="1" x14ac:dyDescent="0.25">
      <c r="A48" s="43" t="s">
        <v>50</v>
      </c>
      <c r="B48" s="44">
        <v>205000730</v>
      </c>
      <c r="C48" s="45" t="s">
        <v>86</v>
      </c>
      <c r="D48" s="88" t="s">
        <v>234</v>
      </c>
      <c r="E48" s="88" t="s">
        <v>337</v>
      </c>
      <c r="F48" s="16"/>
      <c r="G48" s="24">
        <f t="shared" si="1"/>
        <v>1</v>
      </c>
      <c r="H48" s="25">
        <v>2</v>
      </c>
      <c r="I48" s="18">
        <v>3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2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ht="30" hidden="1" x14ac:dyDescent="0.25">
      <c r="A49" s="43" t="s">
        <v>50</v>
      </c>
      <c r="B49" s="44">
        <v>205000894</v>
      </c>
      <c r="C49" s="45" t="s">
        <v>236</v>
      </c>
      <c r="D49" s="88" t="s">
        <v>234</v>
      </c>
      <c r="E49" s="88" t="s">
        <v>337</v>
      </c>
      <c r="F49" s="16"/>
      <c r="G49" s="24">
        <f>IF(I49-H49&gt;0,0,I49-H49)</f>
        <v>0</v>
      </c>
      <c r="H49" s="25">
        <v>2</v>
      </c>
      <c r="I49" s="18">
        <v>2</v>
      </c>
      <c r="J49" s="11"/>
      <c r="K49" s="12"/>
      <c r="L49" s="11"/>
      <c r="M49" s="13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hidden="1" x14ac:dyDescent="0.25">
      <c r="A50" s="43" t="s">
        <v>50</v>
      </c>
      <c r="B50" s="44">
        <v>700006052</v>
      </c>
      <c r="C50" s="45" t="s">
        <v>237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3</v>
      </c>
      <c r="I50" s="22">
        <v>3</v>
      </c>
      <c r="J50" s="11"/>
      <c r="K50" s="4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idden="1" x14ac:dyDescent="0.25">
      <c r="A51" s="43" t="s">
        <v>50</v>
      </c>
      <c r="B51" s="44">
        <v>700010979</v>
      </c>
      <c r="C51" s="45" t="s">
        <v>87</v>
      </c>
      <c r="D51" s="88" t="s">
        <v>234</v>
      </c>
      <c r="E51" s="88" t="s">
        <v>337</v>
      </c>
      <c r="F51" s="16"/>
      <c r="G51" s="24" t="str">
        <f t="shared" ref="G51:G56" si="2">IF(H51="","",I51-H51)</f>
        <v/>
      </c>
      <c r="H51" s="25"/>
      <c r="I51" s="18">
        <v>1</v>
      </c>
      <c r="J51" s="11"/>
      <c r="K51" s="8"/>
      <c r="L51" s="11"/>
      <c r="M51" s="12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1"/>
      <c r="AS51" s="12"/>
      <c r="AT51" s="11"/>
      <c r="AU51" s="12"/>
      <c r="AV51" s="11"/>
      <c r="AW51" s="12"/>
    </row>
    <row r="52" spans="1:49" hidden="1" x14ac:dyDescent="0.25">
      <c r="A52" s="43" t="s">
        <v>50</v>
      </c>
      <c r="B52" s="44">
        <v>999032368</v>
      </c>
      <c r="C52" s="45" t="s">
        <v>93</v>
      </c>
      <c r="D52" s="16" t="s">
        <v>255</v>
      </c>
      <c r="E52" s="88" t="s">
        <v>349</v>
      </c>
      <c r="F52" s="16"/>
      <c r="G52" s="24" t="str">
        <f t="shared" si="2"/>
        <v/>
      </c>
      <c r="H52" s="25"/>
      <c r="I52" s="18">
        <v>5</v>
      </c>
      <c r="J52" s="11"/>
      <c r="K52" s="8"/>
      <c r="L52" s="11"/>
      <c r="M52" s="12"/>
      <c r="N52" s="14"/>
      <c r="O52" s="12"/>
      <c r="P52" s="14"/>
      <c r="Q52" s="12"/>
      <c r="R52" s="14"/>
      <c r="S52" s="12"/>
      <c r="T52" s="14"/>
      <c r="U52" s="12"/>
      <c r="V52" s="14"/>
      <c r="W52" s="12"/>
      <c r="X52" s="14"/>
      <c r="Y52" s="12"/>
      <c r="Z52" s="14"/>
      <c r="AA52" s="12"/>
      <c r="AB52" s="14"/>
      <c r="AC52" s="12"/>
      <c r="AD52" s="14"/>
      <c r="AE52" s="12"/>
      <c r="AF52" s="14"/>
      <c r="AG52" s="12"/>
      <c r="AH52" s="14"/>
      <c r="AI52" s="12"/>
      <c r="AJ52" s="11"/>
      <c r="AK52" s="13"/>
      <c r="AL52" s="14"/>
      <c r="AM52" s="12"/>
      <c r="AN52" s="14"/>
      <c r="AO52" s="12"/>
      <c r="AP52" s="14"/>
      <c r="AQ52" s="12"/>
      <c r="AR52" s="11"/>
      <c r="AS52" s="12"/>
      <c r="AT52" s="11"/>
      <c r="AU52" s="12"/>
      <c r="AV52" s="11"/>
      <c r="AW52" s="12"/>
    </row>
    <row r="53" spans="1:49" hidden="1" x14ac:dyDescent="0.25">
      <c r="A53" s="43" t="s">
        <v>50</v>
      </c>
      <c r="B53" s="44">
        <v>430003141</v>
      </c>
      <c r="C53" s="45" t="s">
        <v>253</v>
      </c>
      <c r="D53" s="88" t="s">
        <v>234</v>
      </c>
      <c r="E53" s="88" t="s">
        <v>337</v>
      </c>
      <c r="F53" s="16"/>
      <c r="G53" s="24" t="str">
        <f t="shared" si="2"/>
        <v/>
      </c>
      <c r="H53" s="25"/>
      <c r="I53" s="18">
        <v>1</v>
      </c>
      <c r="J53" s="11"/>
      <c r="K53" s="12"/>
      <c r="L53" s="11"/>
      <c r="M53" s="12"/>
      <c r="N53" s="14"/>
      <c r="O53" s="12"/>
      <c r="P53" s="14"/>
      <c r="Q53" s="12"/>
      <c r="R53" s="14"/>
      <c r="S53" s="12"/>
      <c r="T53" s="11"/>
      <c r="U53" s="13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4"/>
      <c r="AK53" s="12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hidden="1" x14ac:dyDescent="0.25">
      <c r="A54" s="43" t="s">
        <v>50</v>
      </c>
      <c r="B54" s="46">
        <v>999038882</v>
      </c>
      <c r="C54" s="45" t="s">
        <v>119</v>
      </c>
      <c r="D54" s="16" t="s">
        <v>255</v>
      </c>
      <c r="E54" s="88" t="s">
        <v>349</v>
      </c>
      <c r="F54" s="16"/>
      <c r="G54" s="24" t="str">
        <f t="shared" si="2"/>
        <v/>
      </c>
      <c r="H54" s="25"/>
      <c r="I54" s="18">
        <v>1</v>
      </c>
      <c r="J54" s="11"/>
      <c r="K54" s="8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hidden="1" x14ac:dyDescent="0.25">
      <c r="A55" s="43" t="s">
        <v>50</v>
      </c>
      <c r="B55" s="44">
        <v>999041596</v>
      </c>
      <c r="C55" s="45" t="s">
        <v>188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4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hidden="1" x14ac:dyDescent="0.25">
      <c r="A56" s="43" t="s">
        <v>50</v>
      </c>
      <c r="B56" s="44">
        <v>999041597</v>
      </c>
      <c r="C56" s="45" t="s">
        <v>254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12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hidden="1" x14ac:dyDescent="0.25">
      <c r="A57" s="43" t="s">
        <v>50</v>
      </c>
      <c r="B57" s="44">
        <v>205000610</v>
      </c>
      <c r="C57" s="45" t="s">
        <v>223</v>
      </c>
      <c r="D57" s="88" t="s">
        <v>234</v>
      </c>
      <c r="E57" s="88" t="s">
        <v>337</v>
      </c>
      <c r="F57" s="16"/>
      <c r="G57" s="34"/>
      <c r="H57" s="34"/>
      <c r="I57" s="18">
        <v>1</v>
      </c>
      <c r="J57" s="11"/>
      <c r="K57" s="8"/>
      <c r="L57" s="14"/>
      <c r="M57" s="12"/>
      <c r="N57" s="11"/>
      <c r="O57" s="13"/>
      <c r="P57" s="11"/>
      <c r="Q57" s="12"/>
      <c r="R57" s="11"/>
      <c r="S57" s="13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hidden="1" x14ac:dyDescent="0.25">
      <c r="A58" s="43" t="s">
        <v>50</v>
      </c>
      <c r="B58" s="44" t="s">
        <v>231</v>
      </c>
      <c r="C58" s="45" t="s">
        <v>231</v>
      </c>
      <c r="D58" s="16" t="s">
        <v>255</v>
      </c>
      <c r="E58" s="88"/>
      <c r="F58" s="16"/>
      <c r="G58" s="34"/>
      <c r="H58" s="34"/>
      <c r="I58" s="18">
        <v>4</v>
      </c>
      <c r="J58" s="11"/>
      <c r="K58" s="8"/>
      <c r="L58" s="14"/>
      <c r="M58" s="12"/>
      <c r="N58" s="11"/>
      <c r="O58" s="12"/>
      <c r="P58" s="11"/>
      <c r="Q58" s="12"/>
      <c r="R58" s="11"/>
      <c r="S58" s="12"/>
      <c r="T58" s="11"/>
      <c r="U58" s="12"/>
      <c r="V58" s="11"/>
      <c r="W58" s="12"/>
      <c r="X58" s="11"/>
      <c r="Y58" s="12"/>
      <c r="Z58" s="11"/>
      <c r="AA58" s="12"/>
      <c r="AB58" s="11"/>
      <c r="AC58" s="12"/>
      <c r="AD58" s="11"/>
      <c r="AE58" s="12"/>
      <c r="AF58" s="11"/>
      <c r="AG58" s="12"/>
      <c r="AH58" s="11"/>
      <c r="AI58" s="12"/>
      <c r="AJ58" s="11"/>
      <c r="AK58" s="12"/>
      <c r="AL58" s="11"/>
      <c r="AM58" s="12"/>
      <c r="AN58" s="11"/>
      <c r="AO58" s="12"/>
      <c r="AP58" s="11"/>
      <c r="AQ58" s="12"/>
      <c r="AR58" s="11"/>
      <c r="AS58" s="12"/>
      <c r="AT58" s="11"/>
      <c r="AU58" s="12"/>
      <c r="AV58" s="11"/>
      <c r="AW58" s="12"/>
    </row>
    <row r="59" spans="1:49" hidden="1" x14ac:dyDescent="0.25">
      <c r="A59" s="43" t="s">
        <v>47</v>
      </c>
      <c r="B59" s="44" t="s">
        <v>1</v>
      </c>
      <c r="C59" s="45" t="s">
        <v>57</v>
      </c>
      <c r="D59" s="89" t="s">
        <v>234</v>
      </c>
      <c r="E59" s="88" t="s">
        <v>337</v>
      </c>
      <c r="F59" s="16"/>
      <c r="G59" s="24" t="str">
        <f>IF(H59="","",I59-H59)</f>
        <v/>
      </c>
      <c r="H59" s="25"/>
      <c r="I59" s="18">
        <v>1</v>
      </c>
      <c r="J59" s="11"/>
      <c r="K59" s="8"/>
      <c r="L59" s="11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hidden="1" x14ac:dyDescent="0.25">
      <c r="A60" s="43" t="s">
        <v>47</v>
      </c>
      <c r="B60" s="44" t="s">
        <v>263</v>
      </c>
      <c r="C60" s="45" t="s">
        <v>264</v>
      </c>
      <c r="D60" s="89" t="s">
        <v>234</v>
      </c>
      <c r="E60" s="88" t="s">
        <v>337</v>
      </c>
      <c r="F60" s="16"/>
      <c r="G60" s="24"/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hidden="1" x14ac:dyDescent="0.25">
      <c r="A61" s="81" t="s">
        <v>47</v>
      </c>
      <c r="B61" s="93" t="s">
        <v>3</v>
      </c>
      <c r="C61" s="83" t="s">
        <v>233</v>
      </c>
      <c r="D61" s="60"/>
      <c r="E61" s="94"/>
      <c r="F61" s="60"/>
      <c r="G61" s="62" t="str">
        <f t="shared" ref="G61:G67" si="3">IF(H61="","",I61-H61)</f>
        <v/>
      </c>
      <c r="H61" s="63"/>
      <c r="I61" s="77">
        <v>5</v>
      </c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hidden="1" x14ac:dyDescent="0.25">
      <c r="A62" s="43" t="s">
        <v>47</v>
      </c>
      <c r="B62" s="44" t="s">
        <v>6</v>
      </c>
      <c r="C62" s="45" t="s">
        <v>61</v>
      </c>
      <c r="D62" s="88" t="s">
        <v>234</v>
      </c>
      <c r="E62" s="88" t="s">
        <v>337</v>
      </c>
      <c r="F62" s="16"/>
      <c r="G62" s="24" t="str">
        <f t="shared" si="3"/>
        <v/>
      </c>
      <c r="H62" s="25"/>
      <c r="I62" s="18">
        <v>1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hidden="1" x14ac:dyDescent="0.25">
      <c r="A63" s="43" t="s">
        <v>47</v>
      </c>
      <c r="B63" s="44" t="s">
        <v>7</v>
      </c>
      <c r="C63" s="45" t="s">
        <v>62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4</v>
      </c>
      <c r="J63" s="11"/>
      <c r="K63" s="8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hidden="1" x14ac:dyDescent="0.25">
      <c r="A64" s="43" t="s">
        <v>47</v>
      </c>
      <c r="B64" s="44">
        <v>700001722</v>
      </c>
      <c r="C64" s="45" t="s">
        <v>258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1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hidden="1" x14ac:dyDescent="0.25">
      <c r="A65" s="43" t="s">
        <v>47</v>
      </c>
      <c r="B65" s="44" t="s">
        <v>8</v>
      </c>
      <c r="C65" s="45" t="s">
        <v>232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3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ht="30" hidden="1" x14ac:dyDescent="0.25">
      <c r="A66" s="43" t="s">
        <v>47</v>
      </c>
      <c r="B66" s="44" t="s">
        <v>9</v>
      </c>
      <c r="C66" s="45" t="s">
        <v>63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1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idden="1" x14ac:dyDescent="0.25">
      <c r="A67" s="43" t="s">
        <v>47</v>
      </c>
      <c r="B67" s="44" t="s">
        <v>21</v>
      </c>
      <c r="C67" s="45" t="s">
        <v>74</v>
      </c>
      <c r="D67" s="16" t="s">
        <v>255</v>
      </c>
      <c r="E67" s="88" t="s">
        <v>349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3"/>
      <c r="AT67" s="11"/>
      <c r="AU67" s="13"/>
      <c r="AV67" s="11"/>
      <c r="AW67" s="13"/>
    </row>
    <row r="68" spans="1:49" hidden="1" x14ac:dyDescent="0.25">
      <c r="A68" s="43" t="s">
        <v>47</v>
      </c>
      <c r="B68" s="44">
        <v>700004156</v>
      </c>
      <c r="C68" s="45" t="s">
        <v>84</v>
      </c>
      <c r="D68" s="88" t="s">
        <v>234</v>
      </c>
      <c r="E68" s="88" t="s">
        <v>337</v>
      </c>
      <c r="F68" s="16"/>
      <c r="G68" s="24">
        <f>IF(I68-H68&gt;0,0,I68-H68)</f>
        <v>0</v>
      </c>
      <c r="H68" s="25">
        <v>3</v>
      </c>
      <c r="I68" s="22">
        <v>6</v>
      </c>
      <c r="J68" s="11"/>
      <c r="K68" s="42"/>
      <c r="L68" s="11"/>
      <c r="M68" s="13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hidden="1" x14ac:dyDescent="0.25">
      <c r="A69" s="43" t="s">
        <v>47</v>
      </c>
      <c r="B69" s="44" t="s">
        <v>31</v>
      </c>
      <c r="C69" s="45" t="s">
        <v>88</v>
      </c>
      <c r="D69" s="88" t="s">
        <v>234</v>
      </c>
      <c r="E69" s="88" t="s">
        <v>337</v>
      </c>
      <c r="F69" s="16"/>
      <c r="G69" s="24" t="str">
        <f>IF(H69="","",I69-H69)</f>
        <v/>
      </c>
      <c r="H69" s="25"/>
      <c r="I69" s="18">
        <v>2</v>
      </c>
      <c r="J69" s="11"/>
      <c r="K69" s="8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2"/>
      <c r="AT69" s="11"/>
      <c r="AU69" s="12"/>
      <c r="AV69" s="11"/>
      <c r="AW69" s="12"/>
    </row>
    <row r="70" spans="1:49" hidden="1" x14ac:dyDescent="0.25">
      <c r="A70" s="43" t="s">
        <v>47</v>
      </c>
      <c r="B70" s="44">
        <v>700003639</v>
      </c>
      <c r="C70" s="45" t="s">
        <v>89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4"/>
      <c r="AS70" s="12"/>
      <c r="AT70" s="14"/>
      <c r="AU70" s="12"/>
      <c r="AV70" s="14"/>
      <c r="AW70" s="12"/>
    </row>
    <row r="71" spans="1:49" hidden="1" x14ac:dyDescent="0.25">
      <c r="A71" s="43" t="s">
        <v>47</v>
      </c>
      <c r="B71" s="44">
        <v>700008988</v>
      </c>
      <c r="C71" s="45" t="s">
        <v>90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4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hidden="1" x14ac:dyDescent="0.25">
      <c r="A72" s="43" t="s">
        <v>47</v>
      </c>
      <c r="B72" s="44" t="s">
        <v>32</v>
      </c>
      <c r="C72" s="45" t="s">
        <v>32</v>
      </c>
      <c r="D72" s="88" t="s">
        <v>234</v>
      </c>
      <c r="E72" s="88" t="s">
        <v>337</v>
      </c>
      <c r="F72" s="16" t="s">
        <v>341</v>
      </c>
      <c r="G72" s="24" t="str">
        <f>IF(H72="","",I72-H72)</f>
        <v/>
      </c>
      <c r="H72" s="25"/>
      <c r="I72" s="18">
        <v>1</v>
      </c>
      <c r="J72" s="11"/>
      <c r="K72" s="8"/>
      <c r="L72" s="11"/>
      <c r="M72" s="12"/>
      <c r="N72" s="11"/>
      <c r="O72" s="13"/>
      <c r="P72" s="11"/>
      <c r="Q72" s="13"/>
      <c r="R72" s="11"/>
      <c r="S72" s="13"/>
      <c r="T72" s="11"/>
      <c r="U72" s="13"/>
      <c r="V72" s="11"/>
      <c r="W72" s="13"/>
      <c r="X72" s="11"/>
      <c r="Y72" s="13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hidden="1" x14ac:dyDescent="0.25">
      <c r="A73" s="43" t="s">
        <v>49</v>
      </c>
      <c r="B73" s="44">
        <v>700003090</v>
      </c>
      <c r="C73" s="45" t="s">
        <v>136</v>
      </c>
      <c r="D73" s="88" t="s">
        <v>234</v>
      </c>
      <c r="E73" s="88" t="s">
        <v>337</v>
      </c>
      <c r="F73" s="16"/>
      <c r="G73" s="24">
        <f>IF(I73-H73&gt;0,0,I73-H73)</f>
        <v>0</v>
      </c>
      <c r="H73" s="25">
        <v>3</v>
      </c>
      <c r="I73" s="22">
        <v>3</v>
      </c>
      <c r="J73" s="11"/>
      <c r="K73" s="8"/>
      <c r="L73" s="11"/>
      <c r="M73" s="13"/>
      <c r="N73" s="11"/>
      <c r="O73" s="12"/>
      <c r="P73" s="11"/>
      <c r="Q73" s="12"/>
      <c r="R73" s="11"/>
      <c r="S73" s="12"/>
      <c r="T73" s="11"/>
      <c r="U73" s="12"/>
      <c r="V73" s="11"/>
      <c r="W73" s="12"/>
      <c r="X73" s="11"/>
      <c r="Y73" s="12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hidden="1" x14ac:dyDescent="0.25">
      <c r="A74" s="43" t="s">
        <v>47</v>
      </c>
      <c r="B74" s="44">
        <v>999028048</v>
      </c>
      <c r="C74" s="45" t="s">
        <v>106</v>
      </c>
      <c r="D74" s="16" t="s">
        <v>255</v>
      </c>
      <c r="E74" s="88" t="s">
        <v>349</v>
      </c>
      <c r="F74" s="16"/>
      <c r="G74" s="24" t="str">
        <f>IF(H74="","",I74-H74)</f>
        <v/>
      </c>
      <c r="H74" s="25"/>
      <c r="I74" s="18">
        <v>3</v>
      </c>
      <c r="J74" s="11"/>
      <c r="K74" s="8"/>
      <c r="L74" s="11"/>
      <c r="M74" s="12"/>
      <c r="N74" s="11"/>
      <c r="O74" s="13"/>
      <c r="P74" s="11"/>
      <c r="Q74" s="13"/>
      <c r="R74" s="11"/>
      <c r="S74" s="13"/>
      <c r="T74" s="11"/>
      <c r="U74" s="13"/>
      <c r="V74" s="11"/>
      <c r="W74" s="13"/>
      <c r="X74" s="11"/>
      <c r="Y74" s="13"/>
      <c r="Z74" s="11"/>
      <c r="AA74" s="13"/>
      <c r="AB74" s="11"/>
      <c r="AC74" s="13"/>
      <c r="AD74" s="11"/>
      <c r="AE74" s="13"/>
      <c r="AF74" s="11"/>
      <c r="AG74" s="13"/>
      <c r="AH74" s="11"/>
      <c r="AI74" s="13"/>
      <c r="AJ74" s="11"/>
      <c r="AK74" s="13"/>
      <c r="AL74" s="11"/>
      <c r="AM74" s="13"/>
      <c r="AN74" s="11"/>
      <c r="AO74" s="13"/>
      <c r="AP74" s="11"/>
      <c r="AQ74" s="13"/>
      <c r="AR74" s="14"/>
      <c r="AS74" s="12"/>
      <c r="AT74" s="14"/>
      <c r="AU74" s="12"/>
      <c r="AV74" s="14"/>
      <c r="AW74" s="12"/>
    </row>
    <row r="75" spans="1:49" hidden="1" x14ac:dyDescent="0.25">
      <c r="A75" s="43" t="s">
        <v>47</v>
      </c>
      <c r="B75" s="44" t="s">
        <v>45</v>
      </c>
      <c r="C75" s="45" t="s">
        <v>98</v>
      </c>
      <c r="D75" s="16" t="s">
        <v>255</v>
      </c>
      <c r="E75" s="88" t="s">
        <v>349</v>
      </c>
      <c r="F75" s="23"/>
      <c r="G75" s="24" t="str">
        <f>IF(H75="","",I75-H75)</f>
        <v/>
      </c>
      <c r="H75" s="25"/>
      <c r="I75" s="18">
        <v>1</v>
      </c>
      <c r="J75" s="11"/>
      <c r="K75" s="8"/>
      <c r="L75" s="11"/>
      <c r="M75" s="12"/>
      <c r="N75" s="14"/>
      <c r="O75" s="12"/>
      <c r="P75" s="14"/>
      <c r="Q75" s="12"/>
      <c r="R75" s="14"/>
      <c r="S75" s="12"/>
      <c r="T75" s="14"/>
      <c r="U75" s="12"/>
      <c r="V75" s="14"/>
      <c r="W75" s="12"/>
      <c r="X75" s="14"/>
      <c r="Y75" s="12"/>
      <c r="Z75" s="14"/>
      <c r="AA75" s="12"/>
      <c r="AB75" s="14"/>
      <c r="AC75" s="12"/>
      <c r="AD75" s="14"/>
      <c r="AE75" s="12"/>
      <c r="AF75" s="14"/>
      <c r="AG75" s="12"/>
      <c r="AH75" s="14"/>
      <c r="AI75" s="12"/>
      <c r="AJ75" s="14"/>
      <c r="AK75" s="12"/>
      <c r="AL75" s="14"/>
      <c r="AM75" s="12"/>
      <c r="AN75" s="14"/>
      <c r="AO75" s="12"/>
      <c r="AP75" s="14"/>
      <c r="AQ75" s="12"/>
      <c r="AR75" s="11"/>
      <c r="AS75" s="12"/>
      <c r="AT75" s="11"/>
      <c r="AU75" s="12"/>
      <c r="AV75" s="11"/>
      <c r="AW75" s="12"/>
    </row>
    <row r="76" spans="1:49" hidden="1" x14ac:dyDescent="0.25">
      <c r="A76" s="43" t="s">
        <v>47</v>
      </c>
      <c r="B76" s="44">
        <v>9027905430</v>
      </c>
      <c r="C76" s="45" t="s">
        <v>102</v>
      </c>
      <c r="D76" s="16" t="s">
        <v>255</v>
      </c>
      <c r="E76" s="88" t="s">
        <v>349</v>
      </c>
      <c r="F76" s="16"/>
      <c r="G76" s="24" t="str">
        <f>IF(H76="","",I76-H76)</f>
        <v/>
      </c>
      <c r="H76" s="25"/>
      <c r="I76" s="18">
        <v>4</v>
      </c>
      <c r="J76" s="11"/>
      <c r="K76" s="8"/>
      <c r="L76" s="14"/>
      <c r="M76" s="12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4"/>
      <c r="Y76" s="12"/>
      <c r="Z76" s="14"/>
      <c r="AA76" s="12"/>
      <c r="AB76" s="14"/>
      <c r="AC76" s="12"/>
      <c r="AD76" s="14"/>
      <c r="AE76" s="12"/>
      <c r="AF76" s="14"/>
      <c r="AG76" s="12"/>
      <c r="AH76" s="14"/>
      <c r="AI76" s="12"/>
      <c r="AJ76" s="11"/>
      <c r="AK76" s="13"/>
      <c r="AL76" s="14"/>
      <c r="AM76" s="12"/>
      <c r="AN76" s="14"/>
      <c r="AO76" s="12"/>
      <c r="AP76" s="14"/>
      <c r="AQ76" s="12"/>
      <c r="AR76" s="11"/>
      <c r="AS76" s="12"/>
      <c r="AT76" s="11"/>
      <c r="AU76" s="12"/>
      <c r="AV76" s="11"/>
      <c r="AW76" s="12"/>
    </row>
    <row r="77" spans="1:49" hidden="1" x14ac:dyDescent="0.25">
      <c r="A77" s="43" t="s">
        <v>47</v>
      </c>
      <c r="B77" s="44">
        <v>289001438</v>
      </c>
      <c r="C77" s="45" t="s">
        <v>257</v>
      </c>
      <c r="D77" s="88" t="s">
        <v>234</v>
      </c>
      <c r="E77" s="88" t="s">
        <v>337</v>
      </c>
      <c r="F77" s="16"/>
      <c r="G77" s="24"/>
      <c r="H77" s="25"/>
      <c r="I77" s="18">
        <v>1</v>
      </c>
      <c r="J77" s="11"/>
      <c r="K77" s="8"/>
      <c r="L77" s="14"/>
      <c r="M77" s="12"/>
      <c r="N77" s="11"/>
      <c r="O77" s="13"/>
      <c r="P77" s="11"/>
      <c r="Q77" s="13"/>
      <c r="R77" s="11"/>
      <c r="S77" s="13"/>
      <c r="T77" s="11"/>
      <c r="U77" s="13"/>
      <c r="V77" s="11"/>
      <c r="W77" s="13"/>
      <c r="X77" s="14"/>
      <c r="Y77" s="12"/>
      <c r="Z77" s="14"/>
      <c r="AA77" s="12"/>
      <c r="AB77" s="14"/>
      <c r="AC77" s="12"/>
      <c r="AD77" s="14"/>
      <c r="AE77" s="12"/>
      <c r="AF77" s="14"/>
      <c r="AG77" s="12"/>
      <c r="AH77" s="14"/>
      <c r="AI77" s="12"/>
      <c r="AJ77" s="11"/>
      <c r="AK77" s="13"/>
      <c r="AL77" s="14"/>
      <c r="AM77" s="12"/>
      <c r="AN77" s="14"/>
      <c r="AO77" s="12"/>
      <c r="AP77" s="14"/>
      <c r="AQ77" s="12"/>
      <c r="AR77" s="11"/>
      <c r="AS77" s="12"/>
      <c r="AT77" s="11"/>
      <c r="AU77" s="12"/>
      <c r="AV77" s="11"/>
      <c r="AW77" s="12"/>
    </row>
    <row r="78" spans="1:49" hidden="1" x14ac:dyDescent="0.25">
      <c r="A78" s="43" t="s">
        <v>47</v>
      </c>
      <c r="B78" s="44" t="s">
        <v>121</v>
      </c>
      <c r="C78" s="45" t="s">
        <v>196</v>
      </c>
      <c r="D78" s="88" t="s">
        <v>234</v>
      </c>
      <c r="E78" s="88" t="s">
        <v>337</v>
      </c>
      <c r="F78" s="16"/>
      <c r="G78" s="24">
        <f>IF(I78-H78&gt;0,0,I78-H78)</f>
        <v>0</v>
      </c>
      <c r="H78" s="25">
        <v>4</v>
      </c>
      <c r="I78" s="22">
        <v>4</v>
      </c>
      <c r="J78" s="11"/>
      <c r="K78" s="42"/>
      <c r="L78" s="11"/>
      <c r="M78" s="13"/>
      <c r="N78" s="11"/>
      <c r="O78" s="12"/>
      <c r="P78" s="11"/>
      <c r="Q78" s="13"/>
      <c r="R78" s="11"/>
      <c r="S78" s="13"/>
      <c r="T78" s="11"/>
      <c r="U78" s="13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hidden="1" x14ac:dyDescent="0.25">
      <c r="A79" s="43" t="s">
        <v>47</v>
      </c>
      <c r="B79" s="44" t="s">
        <v>124</v>
      </c>
      <c r="C79" s="45" t="s">
        <v>122</v>
      </c>
      <c r="D79" s="88" t="s">
        <v>234</v>
      </c>
      <c r="E79" s="88" t="s">
        <v>337</v>
      </c>
      <c r="F79" s="16"/>
      <c r="G79" s="24">
        <f>IF(I79-H79&gt;0,0,I79-H79)</f>
        <v>0</v>
      </c>
      <c r="H79" s="25">
        <v>4</v>
      </c>
      <c r="I79" s="22">
        <v>4</v>
      </c>
      <c r="J79" s="11"/>
      <c r="K79" s="42"/>
      <c r="L79" s="11"/>
      <c r="M79" s="13"/>
      <c r="N79" s="14"/>
      <c r="O79" s="12"/>
      <c r="P79" s="14"/>
      <c r="Q79" s="12"/>
      <c r="R79" s="11"/>
      <c r="S79" s="12"/>
      <c r="T79" s="11"/>
      <c r="U79" s="13"/>
      <c r="V79" s="14"/>
      <c r="W79" s="12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4"/>
      <c r="AK79" s="12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hidden="1" x14ac:dyDescent="0.25">
      <c r="A80" s="43" t="s">
        <v>47</v>
      </c>
      <c r="B80" s="44">
        <v>210000520</v>
      </c>
      <c r="C80" s="45" t="s">
        <v>169</v>
      </c>
      <c r="D80" s="88" t="s">
        <v>234</v>
      </c>
      <c r="E80" s="88" t="s">
        <v>337</v>
      </c>
      <c r="F80" s="16"/>
      <c r="G80" s="24" t="str">
        <f>IF(H80="","",I80-H80)</f>
        <v/>
      </c>
      <c r="H80" s="25"/>
      <c r="I80" s="18">
        <v>1</v>
      </c>
      <c r="J80" s="11"/>
      <c r="K80" s="12"/>
      <c r="L80" s="11"/>
      <c r="M80" s="13"/>
      <c r="N80" s="30"/>
      <c r="O80" s="32"/>
      <c r="P80" s="30"/>
      <c r="Q80" s="31"/>
      <c r="R80" s="30"/>
      <c r="S80" s="31"/>
      <c r="T80" s="30"/>
      <c r="U80" s="32"/>
      <c r="V80" s="33"/>
      <c r="W80" s="31"/>
      <c r="X80" s="33"/>
      <c r="Y80" s="31"/>
      <c r="Z80" s="33"/>
      <c r="AA80" s="31"/>
      <c r="AB80" s="33"/>
      <c r="AC80" s="31"/>
      <c r="AD80" s="33"/>
      <c r="AE80" s="31"/>
      <c r="AF80" s="14"/>
      <c r="AG80" s="12"/>
      <c r="AH80" s="14"/>
      <c r="AI80" s="12"/>
      <c r="AJ80" s="14"/>
      <c r="AK80" s="12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ht="24.75" hidden="1" customHeight="1" x14ac:dyDescent="0.25">
      <c r="A81" s="48" t="s">
        <v>47</v>
      </c>
      <c r="B81" s="49">
        <v>289006760</v>
      </c>
      <c r="C81" s="50" t="s">
        <v>244</v>
      </c>
      <c r="D81" s="90" t="s">
        <v>234</v>
      </c>
      <c r="E81" s="88" t="s">
        <v>337</v>
      </c>
      <c r="F81" s="28"/>
      <c r="G81" s="24">
        <f>IF(I81-H81&gt;0,0,I81-H81)</f>
        <v>0</v>
      </c>
      <c r="H81" s="25">
        <v>2</v>
      </c>
      <c r="I81" s="29">
        <v>2</v>
      </c>
      <c r="J81" s="30"/>
      <c r="K81" s="39"/>
      <c r="L81" s="30"/>
      <c r="M81" s="31"/>
      <c r="N81" s="14"/>
      <c r="O81" s="12"/>
      <c r="P81" s="14"/>
      <c r="Q81" s="12"/>
      <c r="R81" s="14"/>
      <c r="S81" s="12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hidden="1" x14ac:dyDescent="0.25">
      <c r="A82" s="81" t="s">
        <v>47</v>
      </c>
      <c r="B82" s="82" t="s">
        <v>183</v>
      </c>
      <c r="C82" s="83" t="s">
        <v>180</v>
      </c>
      <c r="D82" s="60"/>
      <c r="E82" s="94"/>
      <c r="F82" s="60"/>
      <c r="G82" s="62" t="str">
        <f>IF(H82="","",I82-H82)</f>
        <v/>
      </c>
      <c r="H82" s="63"/>
      <c r="I82" s="77">
        <v>1</v>
      </c>
      <c r="J82" s="11"/>
      <c r="K82" s="8"/>
      <c r="L82" s="14"/>
      <c r="M82" s="12"/>
      <c r="N82" s="11"/>
      <c r="O82" s="13"/>
      <c r="P82" s="11"/>
      <c r="Q82" s="12"/>
      <c r="R82" s="11"/>
      <c r="S82" s="13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hidden="1" x14ac:dyDescent="0.25">
      <c r="A83" s="43" t="s">
        <v>53</v>
      </c>
      <c r="B83" s="44" t="s">
        <v>266</v>
      </c>
      <c r="C83" s="45" t="s">
        <v>267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3</v>
      </c>
      <c r="J83" s="11"/>
      <c r="K83" s="8"/>
      <c r="L83" s="11"/>
      <c r="M83" s="12"/>
      <c r="N83" s="11"/>
      <c r="O83" s="12"/>
      <c r="P83" s="11"/>
      <c r="Q83" s="12"/>
      <c r="R83" s="11"/>
      <c r="S83" s="12"/>
      <c r="T83" s="11"/>
      <c r="U83" s="12"/>
      <c r="V83" s="11"/>
      <c r="W83" s="12"/>
      <c r="X83" s="11"/>
      <c r="Y83" s="12"/>
      <c r="Z83" s="11"/>
      <c r="AA83" s="12"/>
      <c r="AB83" s="11"/>
      <c r="AC83" s="12"/>
      <c r="AD83" s="11"/>
      <c r="AE83" s="12"/>
      <c r="AF83" s="11"/>
      <c r="AG83" s="12"/>
      <c r="AH83" s="11"/>
      <c r="AI83" s="12"/>
      <c r="AJ83" s="11"/>
      <c r="AK83" s="12"/>
      <c r="AL83" s="11"/>
      <c r="AM83" s="12"/>
      <c r="AN83" s="11"/>
      <c r="AO83" s="12"/>
      <c r="AP83" s="11"/>
      <c r="AQ83" s="12"/>
      <c r="AR83" s="11"/>
      <c r="AS83" s="12"/>
      <c r="AT83" s="11"/>
      <c r="AU83" s="12"/>
      <c r="AV83" s="11"/>
      <c r="AW83" s="12"/>
    </row>
    <row r="84" spans="1:49" hidden="1" x14ac:dyDescent="0.25">
      <c r="A84" s="43" t="s">
        <v>53</v>
      </c>
      <c r="B84" s="44" t="s">
        <v>17</v>
      </c>
      <c r="C84" s="45" t="s">
        <v>106</v>
      </c>
      <c r="D84" s="88" t="s">
        <v>234</v>
      </c>
      <c r="E84" s="88" t="s">
        <v>337</v>
      </c>
      <c r="F84" s="16"/>
      <c r="G84" s="24" t="str">
        <f>IF(H84="","",I84-H84)</f>
        <v/>
      </c>
      <c r="H84" s="25"/>
      <c r="I84" s="18">
        <v>2</v>
      </c>
      <c r="J84" s="11"/>
      <c r="K84" s="8"/>
      <c r="L84" s="11"/>
      <c r="M84" s="12"/>
      <c r="N84" s="11"/>
      <c r="O84" s="12"/>
      <c r="P84" s="11"/>
      <c r="Q84" s="12"/>
      <c r="R84" s="11"/>
      <c r="S84" s="12"/>
      <c r="T84" s="11"/>
      <c r="U84" s="12"/>
      <c r="V84" s="11"/>
      <c r="W84" s="12"/>
      <c r="X84" s="11"/>
      <c r="Y84" s="12"/>
      <c r="Z84" s="11"/>
      <c r="AA84" s="12"/>
      <c r="AB84" s="11"/>
      <c r="AC84" s="12"/>
      <c r="AD84" s="11"/>
      <c r="AE84" s="12"/>
      <c r="AF84" s="11"/>
      <c r="AG84" s="12"/>
      <c r="AH84" s="11"/>
      <c r="AI84" s="12"/>
      <c r="AJ84" s="11"/>
      <c r="AK84" s="12"/>
      <c r="AL84" s="11"/>
      <c r="AM84" s="12"/>
      <c r="AN84" s="11"/>
      <c r="AO84" s="12"/>
      <c r="AP84" s="11"/>
      <c r="AQ84" s="12"/>
      <c r="AR84" s="11"/>
      <c r="AS84" s="12"/>
      <c r="AT84" s="11"/>
      <c r="AU84" s="12"/>
      <c r="AV84" s="11"/>
      <c r="AW84" s="12"/>
    </row>
    <row r="85" spans="1:49" hidden="1" x14ac:dyDescent="0.25">
      <c r="A85" s="43" t="s">
        <v>53</v>
      </c>
      <c r="B85" s="44" t="s">
        <v>29</v>
      </c>
      <c r="C85" s="45" t="s">
        <v>83</v>
      </c>
      <c r="D85" s="16" t="s">
        <v>255</v>
      </c>
      <c r="E85" s="88" t="s">
        <v>349</v>
      </c>
      <c r="F85" s="16"/>
      <c r="G85" s="24" t="str">
        <f>IF(H85="","",I85-H85)</f>
        <v/>
      </c>
      <c r="H85" s="25"/>
      <c r="I85" s="18">
        <v>2</v>
      </c>
      <c r="J85" s="11"/>
      <c r="K85" s="12"/>
      <c r="L85" s="11"/>
      <c r="M85" s="12"/>
      <c r="N85" s="11"/>
      <c r="O85" s="12"/>
      <c r="P85" s="11"/>
      <c r="Q85" s="12"/>
      <c r="R85" s="11"/>
      <c r="S85" s="12"/>
      <c r="T85" s="11"/>
      <c r="U85" s="12"/>
      <c r="V85" s="11"/>
      <c r="W85" s="12"/>
      <c r="X85" s="11"/>
      <c r="Y85" s="12"/>
      <c r="Z85" s="11"/>
      <c r="AA85" s="12"/>
      <c r="AB85" s="11"/>
      <c r="AC85" s="12"/>
      <c r="AD85" s="11"/>
      <c r="AE85" s="12"/>
      <c r="AF85" s="11"/>
      <c r="AG85" s="12"/>
      <c r="AH85" s="11"/>
      <c r="AI85" s="12"/>
      <c r="AJ85" s="11"/>
      <c r="AK85" s="12"/>
      <c r="AL85" s="11"/>
      <c r="AM85" s="12"/>
      <c r="AN85" s="11"/>
      <c r="AO85" s="12"/>
      <c r="AP85" s="11"/>
      <c r="AQ85" s="12"/>
      <c r="AR85" s="14"/>
      <c r="AS85" s="12"/>
      <c r="AT85" s="14"/>
      <c r="AU85" s="12"/>
      <c r="AV85" s="14"/>
      <c r="AW85" s="12"/>
    </row>
    <row r="86" spans="1:49" ht="30" hidden="1" x14ac:dyDescent="0.25">
      <c r="A86" s="43" t="s">
        <v>261</v>
      </c>
      <c r="B86" s="44">
        <v>205015016</v>
      </c>
      <c r="C86" s="45" t="s">
        <v>238</v>
      </c>
      <c r="D86" s="88" t="s">
        <v>234</v>
      </c>
      <c r="E86" s="88" t="s">
        <v>337</v>
      </c>
      <c r="F86" s="16" t="s">
        <v>260</v>
      </c>
      <c r="G86" s="24">
        <f>IF(I90-H90&gt;0,0,I90-H90)</f>
        <v>0</v>
      </c>
      <c r="H86" s="25">
        <v>8</v>
      </c>
      <c r="I86" s="22">
        <v>5</v>
      </c>
      <c r="J86" s="11"/>
      <c r="K86" s="12"/>
      <c r="L86" s="11"/>
      <c r="M86" s="13"/>
      <c r="N86" s="11"/>
      <c r="O86" s="12"/>
      <c r="P86" s="11"/>
      <c r="Q86" s="13"/>
      <c r="R86" s="11"/>
      <c r="S86" s="13"/>
      <c r="T86" s="11"/>
      <c r="U86" s="13"/>
      <c r="V86" s="11"/>
      <c r="W86" s="13"/>
      <c r="X86" s="11"/>
      <c r="Y86" s="12"/>
      <c r="Z86" s="11"/>
      <c r="AA86" s="13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4"/>
      <c r="AS86" s="12"/>
      <c r="AT86" s="14"/>
      <c r="AU86" s="12"/>
      <c r="AV86" s="14"/>
      <c r="AW86" s="12"/>
    </row>
    <row r="87" spans="1:49" hidden="1" x14ac:dyDescent="0.25">
      <c r="A87" s="43" t="s">
        <v>53</v>
      </c>
      <c r="B87" s="44" t="s">
        <v>33</v>
      </c>
      <c r="C87" s="45" t="s">
        <v>268</v>
      </c>
      <c r="D87" s="88" t="s">
        <v>234</v>
      </c>
      <c r="E87" s="88" t="s">
        <v>337</v>
      </c>
      <c r="F87" s="16"/>
      <c r="G87" s="24">
        <f>IF(I91-H91&gt;0,0,I91-H91)</f>
        <v>0</v>
      </c>
      <c r="H87" s="25"/>
      <c r="I87" s="22">
        <v>1</v>
      </c>
      <c r="J87" s="11"/>
      <c r="K87" s="13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4"/>
      <c r="AS87" s="12"/>
      <c r="AT87" s="14"/>
      <c r="AU87" s="12"/>
      <c r="AV87" s="14"/>
      <c r="AW87" s="12"/>
    </row>
    <row r="88" spans="1:49" hidden="1" x14ac:dyDescent="0.25">
      <c r="A88" s="43" t="s">
        <v>53</v>
      </c>
      <c r="B88" s="44" t="s">
        <v>35</v>
      </c>
      <c r="C88" s="45" t="s">
        <v>239</v>
      </c>
      <c r="D88" s="88" t="s">
        <v>234</v>
      </c>
      <c r="E88" s="88" t="s">
        <v>337</v>
      </c>
      <c r="F88" s="16"/>
      <c r="G88" s="24"/>
      <c r="H88" s="27"/>
      <c r="I88" s="18">
        <v>4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idden="1" x14ac:dyDescent="0.25">
      <c r="A89" s="43" t="s">
        <v>53</v>
      </c>
      <c r="B89" s="44">
        <v>289002450</v>
      </c>
      <c r="C89" s="45" t="s">
        <v>100</v>
      </c>
      <c r="D89" s="91" t="s">
        <v>234</v>
      </c>
      <c r="E89" s="91"/>
      <c r="F89" s="16"/>
      <c r="G89" s="24">
        <f>IF(I95-H95&gt;0,0,I95-H95)</f>
        <v>0</v>
      </c>
      <c r="H89" s="25">
        <v>2</v>
      </c>
      <c r="I89" s="18">
        <v>3</v>
      </c>
      <c r="J89" s="11"/>
      <c r="K89" s="8"/>
      <c r="L89" s="11"/>
      <c r="M89" s="12"/>
      <c r="N89" s="11"/>
      <c r="O89" s="12"/>
      <c r="P89" s="11"/>
      <c r="Q89" s="12"/>
      <c r="R89" s="11"/>
      <c r="S89" s="12"/>
      <c r="T89" s="11"/>
      <c r="U89" s="12"/>
      <c r="V89" s="11"/>
      <c r="W89" s="12"/>
      <c r="X89" s="11"/>
      <c r="Y89" s="12"/>
      <c r="Z89" s="11"/>
      <c r="AA89" s="12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ht="30" hidden="1" x14ac:dyDescent="0.25">
      <c r="A90" s="43" t="s">
        <v>53</v>
      </c>
      <c r="B90" s="44">
        <v>289002226</v>
      </c>
      <c r="C90" s="45" t="s">
        <v>240</v>
      </c>
      <c r="D90" s="88" t="s">
        <v>234</v>
      </c>
      <c r="E90" s="89" t="s">
        <v>337</v>
      </c>
      <c r="F90" s="16"/>
      <c r="G90" s="24">
        <f>IF(I96-H96&gt;0,0,I96-H96)</f>
        <v>0</v>
      </c>
      <c r="H90" s="25">
        <f>3</f>
        <v>3</v>
      </c>
      <c r="I90" s="22">
        <f>3+K90+M90</f>
        <v>4</v>
      </c>
      <c r="J90" s="11">
        <v>44013</v>
      </c>
      <c r="K90" s="8">
        <v>3</v>
      </c>
      <c r="L90" s="11">
        <v>44152</v>
      </c>
      <c r="M90" s="13">
        <v>-2</v>
      </c>
      <c r="N90" s="11"/>
      <c r="O90" s="13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s="7" customFormat="1" hidden="1" x14ac:dyDescent="0.25">
      <c r="A91" s="43" t="s">
        <v>53</v>
      </c>
      <c r="B91" s="44">
        <v>289002149</v>
      </c>
      <c r="C91" s="45" t="s">
        <v>189</v>
      </c>
      <c r="D91" s="91" t="s">
        <v>234</v>
      </c>
      <c r="E91" s="88"/>
      <c r="F91" s="16"/>
      <c r="G91" s="24">
        <f t="shared" ref="G91:G97" si="4">IF(H91="","",I91-H91)</f>
        <v>1</v>
      </c>
      <c r="H91" s="25">
        <v>2</v>
      </c>
      <c r="I91" s="18">
        <v>3</v>
      </c>
      <c r="J91" s="11"/>
      <c r="K91" s="8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hidden="1" x14ac:dyDescent="0.25">
      <c r="A92" s="43" t="s">
        <v>53</v>
      </c>
      <c r="B92" s="44">
        <v>289002219</v>
      </c>
      <c r="C92" s="45" t="s">
        <v>190</v>
      </c>
      <c r="D92" s="91" t="s">
        <v>234</v>
      </c>
      <c r="E92" s="88"/>
      <c r="F92" s="16"/>
      <c r="G92" s="24">
        <f t="shared" si="4"/>
        <v>0</v>
      </c>
      <c r="H92" s="25">
        <v>1</v>
      </c>
      <c r="I92" s="18">
        <v>1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idden="1" x14ac:dyDescent="0.25">
      <c r="A93" s="43" t="s">
        <v>53</v>
      </c>
      <c r="B93" s="44">
        <v>289002227</v>
      </c>
      <c r="C93" s="45" t="s">
        <v>288</v>
      </c>
      <c r="D93" s="91" t="s">
        <v>234</v>
      </c>
      <c r="E93" s="88"/>
      <c r="F93" s="16"/>
      <c r="G93" s="24">
        <f t="shared" si="4"/>
        <v>0</v>
      </c>
      <c r="H93" s="25">
        <v>1</v>
      </c>
      <c r="I93" s="18">
        <v>1</v>
      </c>
      <c r="J93" s="11">
        <v>44013</v>
      </c>
      <c r="K93" s="8">
        <v>1</v>
      </c>
      <c r="L93" s="11"/>
      <c r="M93" s="12"/>
      <c r="N93" s="11"/>
      <c r="O93" s="12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hidden="1" x14ac:dyDescent="0.25">
      <c r="A94" s="43" t="s">
        <v>53</v>
      </c>
      <c r="B94" s="44">
        <v>700002825</v>
      </c>
      <c r="C94" s="45" t="s">
        <v>289</v>
      </c>
      <c r="D94" s="91" t="s">
        <v>234</v>
      </c>
      <c r="E94" s="88"/>
      <c r="F94" s="16"/>
      <c r="G94" s="24">
        <f t="shared" si="4"/>
        <v>1</v>
      </c>
      <c r="H94" s="25">
        <v>2</v>
      </c>
      <c r="I94" s="18">
        <v>3</v>
      </c>
      <c r="J94" s="11">
        <v>44013</v>
      </c>
      <c r="K94" s="8">
        <v>3</v>
      </c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hidden="1" x14ac:dyDescent="0.25">
      <c r="A95" s="43" t="s">
        <v>53</v>
      </c>
      <c r="B95" s="44" t="s">
        <v>113</v>
      </c>
      <c r="C95" s="45" t="s">
        <v>241</v>
      </c>
      <c r="D95" s="88" t="s">
        <v>234</v>
      </c>
      <c r="E95" s="89" t="s">
        <v>337</v>
      </c>
      <c r="F95" s="16"/>
      <c r="G95" s="24" t="str">
        <f t="shared" si="4"/>
        <v/>
      </c>
      <c r="H95" s="25"/>
      <c r="I95" s="18">
        <v>2</v>
      </c>
      <c r="J95" s="11"/>
      <c r="K95" s="8"/>
      <c r="L95" s="14"/>
      <c r="M95" s="12"/>
      <c r="N95" s="14"/>
      <c r="O95" s="12"/>
      <c r="P95" s="14"/>
      <c r="Q95" s="12"/>
      <c r="R95" s="14"/>
      <c r="S95" s="12"/>
      <c r="T95" s="14"/>
      <c r="U95" s="12"/>
      <c r="V95" s="14"/>
      <c r="W95" s="12"/>
      <c r="X95" s="14"/>
      <c r="Y95" s="12"/>
      <c r="Z95" s="14"/>
      <c r="AA95" s="12"/>
      <c r="AB95" s="14"/>
      <c r="AC95" s="12"/>
      <c r="AD95" s="14"/>
      <c r="AE95" s="12"/>
      <c r="AF95" s="14"/>
      <c r="AG95" s="12"/>
      <c r="AH95" s="14"/>
      <c r="AI95" s="12"/>
      <c r="AJ95" s="11"/>
      <c r="AK95" s="13"/>
      <c r="AL95" s="14"/>
      <c r="AM95" s="12"/>
      <c r="AN95" s="14"/>
      <c r="AO95" s="12"/>
      <c r="AP95" s="14"/>
      <c r="AQ95" s="12"/>
      <c r="AR95" s="11"/>
      <c r="AS95" s="13"/>
      <c r="AT95" s="11"/>
      <c r="AU95" s="13"/>
      <c r="AV95" s="11"/>
      <c r="AW95" s="13"/>
    </row>
    <row r="96" spans="1:49" hidden="1" x14ac:dyDescent="0.25">
      <c r="A96" s="43" t="s">
        <v>53</v>
      </c>
      <c r="B96" s="51" t="s">
        <v>160</v>
      </c>
      <c r="C96" s="45" t="s">
        <v>161</v>
      </c>
      <c r="D96" s="88" t="s">
        <v>234</v>
      </c>
      <c r="E96" s="89" t="s">
        <v>337</v>
      </c>
      <c r="F96" s="16"/>
      <c r="G96" s="24" t="str">
        <f t="shared" si="4"/>
        <v/>
      </c>
      <c r="H96" s="25"/>
      <c r="I96" s="18">
        <v>3</v>
      </c>
      <c r="J96" s="11"/>
      <c r="K96" s="8"/>
      <c r="L96" s="11"/>
      <c r="M96" s="12"/>
      <c r="N96" s="14"/>
      <c r="O96" s="12"/>
      <c r="P96" s="14"/>
      <c r="Q96" s="12"/>
      <c r="R96" s="11"/>
      <c r="S96" s="12"/>
      <c r="T96" s="11"/>
      <c r="U96" s="13"/>
      <c r="V96" s="14"/>
      <c r="W96" s="12"/>
      <c r="X96" s="14"/>
      <c r="Y96" s="12"/>
      <c r="Z96" s="14"/>
      <c r="AA96" s="12"/>
      <c r="AB96" s="14"/>
      <c r="AC96" s="12"/>
      <c r="AD96" s="14"/>
      <c r="AE96" s="12"/>
      <c r="AF96" s="14"/>
      <c r="AG96" s="12"/>
      <c r="AH96" s="14"/>
      <c r="AI96" s="12"/>
      <c r="AJ96" s="14"/>
      <c r="AK96" s="12"/>
      <c r="AL96" s="14"/>
      <c r="AM96" s="12"/>
      <c r="AN96" s="14"/>
      <c r="AO96" s="12"/>
      <c r="AP96" s="14"/>
      <c r="AQ96" s="12"/>
      <c r="AR96" s="14"/>
      <c r="AS96" s="12"/>
      <c r="AT96" s="14"/>
      <c r="AU96" s="12"/>
      <c r="AV96" s="14"/>
      <c r="AW96" s="12"/>
    </row>
    <row r="97" spans="1:49" hidden="1" x14ac:dyDescent="0.25">
      <c r="A97" s="43" t="s">
        <v>53</v>
      </c>
      <c r="B97" s="44" t="s">
        <v>162</v>
      </c>
      <c r="C97" s="45" t="s">
        <v>163</v>
      </c>
      <c r="D97" s="88" t="s">
        <v>234</v>
      </c>
      <c r="E97" s="89" t="s">
        <v>337</v>
      </c>
      <c r="F97" s="16"/>
      <c r="G97" s="24" t="str">
        <f t="shared" si="4"/>
        <v/>
      </c>
      <c r="H97" s="25"/>
      <c r="I97" s="18">
        <v>2</v>
      </c>
      <c r="J97" s="11"/>
      <c r="K97" s="12"/>
      <c r="L97" s="14"/>
      <c r="M97" s="12"/>
      <c r="N97" s="14"/>
      <c r="O97" s="12"/>
      <c r="P97" s="14"/>
      <c r="Q97" s="12"/>
      <c r="R97" s="11"/>
      <c r="S97" s="12"/>
      <c r="T97" s="11"/>
      <c r="U97" s="13"/>
      <c r="V97" s="14"/>
      <c r="W97" s="12"/>
      <c r="X97" s="14"/>
      <c r="Y97" s="12"/>
      <c r="Z97" s="14"/>
      <c r="AA97" s="12"/>
      <c r="AB97" s="14"/>
      <c r="AC97" s="12"/>
      <c r="AD97" s="14"/>
      <c r="AE97" s="12"/>
      <c r="AF97" s="14"/>
      <c r="AG97" s="12"/>
      <c r="AH97" s="14"/>
      <c r="AI97" s="12"/>
      <c r="AJ97" s="14"/>
      <c r="AK97" s="12"/>
      <c r="AL97" s="14"/>
      <c r="AM97" s="12"/>
      <c r="AN97" s="14"/>
      <c r="AO97" s="12"/>
      <c r="AP97" s="14"/>
      <c r="AQ97" s="12"/>
      <c r="AR97" s="14"/>
      <c r="AS97" s="12"/>
      <c r="AT97" s="14"/>
      <c r="AU97" s="12"/>
      <c r="AV97" s="14"/>
      <c r="AW97" s="12"/>
    </row>
    <row r="98" spans="1:49" ht="30" hidden="1" x14ac:dyDescent="0.25">
      <c r="A98" s="43" t="s">
        <v>53</v>
      </c>
      <c r="B98" s="44">
        <v>210000399</v>
      </c>
      <c r="C98" s="45" t="s">
        <v>243</v>
      </c>
      <c r="D98" s="88" t="s">
        <v>234</v>
      </c>
      <c r="E98" s="89" t="s">
        <v>337</v>
      </c>
      <c r="F98" s="16"/>
      <c r="G98" s="24">
        <f>IF(I98-H98&gt;0,0,I98-H98)</f>
        <v>-2</v>
      </c>
      <c r="H98" s="25">
        <v>2</v>
      </c>
      <c r="I98" s="22">
        <f>1+K98</f>
        <v>0</v>
      </c>
      <c r="J98" s="11">
        <v>44078</v>
      </c>
      <c r="K98" s="13">
        <v>-1</v>
      </c>
      <c r="L98" s="11"/>
      <c r="M98" s="13"/>
      <c r="N98" s="11"/>
      <c r="O98" s="12"/>
      <c r="P98" s="11"/>
      <c r="Q98" s="13"/>
      <c r="R98" s="11"/>
      <c r="S98" s="12"/>
      <c r="T98" s="11"/>
      <c r="U98" s="13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4"/>
      <c r="AK98" s="12"/>
      <c r="AL98" s="14"/>
      <c r="AM98" s="12"/>
      <c r="AN98" s="14"/>
      <c r="AO98" s="12"/>
      <c r="AP98" s="14"/>
      <c r="AQ98" s="12"/>
      <c r="AR98" s="14"/>
      <c r="AS98" s="12"/>
      <c r="AT98" s="14"/>
      <c r="AU98" s="12"/>
      <c r="AV98" s="14"/>
      <c r="AW98" s="12"/>
    </row>
    <row r="99" spans="1:49" hidden="1" x14ac:dyDescent="0.25">
      <c r="A99" s="43" t="s">
        <v>53</v>
      </c>
      <c r="B99" s="44" t="s">
        <v>165</v>
      </c>
      <c r="C99" s="45" t="s">
        <v>164</v>
      </c>
      <c r="D99" s="16" t="s">
        <v>255</v>
      </c>
      <c r="E99" s="88" t="s">
        <v>349</v>
      </c>
      <c r="F99" s="16"/>
      <c r="G99" s="24" t="str">
        <f>IF(H99="","",I99-H99)</f>
        <v/>
      </c>
      <c r="H99" s="25"/>
      <c r="I99" s="22">
        <v>1</v>
      </c>
      <c r="J99" s="11"/>
      <c r="K99" s="13"/>
      <c r="L99" s="11"/>
      <c r="M99" s="12"/>
      <c r="N99" s="11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hidden="1" x14ac:dyDescent="0.25">
      <c r="A100" s="81" t="s">
        <v>53</v>
      </c>
      <c r="B100" s="82" t="s">
        <v>166</v>
      </c>
      <c r="C100" s="83" t="s">
        <v>164</v>
      </c>
      <c r="D100" s="60"/>
      <c r="E100" s="94"/>
      <c r="F100" s="60"/>
      <c r="G100" s="62" t="str">
        <f>IF(H100="","",I100-H100)</f>
        <v/>
      </c>
      <c r="H100" s="63"/>
      <c r="I100" s="66">
        <v>0</v>
      </c>
      <c r="J100" s="11"/>
      <c r="K100" s="12"/>
      <c r="L100" s="11"/>
      <c r="M100" s="13"/>
      <c r="N100" s="11"/>
      <c r="O100" s="12"/>
      <c r="P100" s="11"/>
      <c r="Q100" s="13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idden="1" x14ac:dyDescent="0.25">
      <c r="A101" s="43" t="s">
        <v>53</v>
      </c>
      <c r="B101" s="44">
        <v>700005250</v>
      </c>
      <c r="C101" s="45" t="s">
        <v>176</v>
      </c>
      <c r="D101" s="88" t="s">
        <v>234</v>
      </c>
      <c r="E101" s="89" t="s">
        <v>337</v>
      </c>
      <c r="F101" s="16"/>
      <c r="G101" s="24" t="str">
        <f t="shared" ref="G101:G115" si="5">IF(H101="","",I101-H101)</f>
        <v/>
      </c>
      <c r="H101" s="25"/>
      <c r="I101" s="18">
        <v>1</v>
      </c>
      <c r="J101" s="11"/>
      <c r="K101" s="8"/>
      <c r="L101" s="11"/>
      <c r="M101" s="13"/>
      <c r="N101" s="11"/>
      <c r="O101" s="13"/>
      <c r="P101" s="14"/>
      <c r="Q101" s="12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hidden="1" x14ac:dyDescent="0.25">
      <c r="A102" s="43" t="s">
        <v>177</v>
      </c>
      <c r="B102" s="44" t="s">
        <v>273</v>
      </c>
      <c r="C102" s="45" t="s">
        <v>181</v>
      </c>
      <c r="D102" s="88" t="s">
        <v>234</v>
      </c>
      <c r="E102" s="88"/>
      <c r="F102" s="16" t="s">
        <v>342</v>
      </c>
      <c r="G102" s="24" t="str">
        <f t="shared" si="5"/>
        <v/>
      </c>
      <c r="H102" s="25"/>
      <c r="I102" s="18">
        <v>2</v>
      </c>
      <c r="J102" s="11"/>
      <c r="K102" s="12"/>
      <c r="L102" s="11"/>
      <c r="M102" s="13"/>
      <c r="N102" s="14"/>
      <c r="O102" s="12"/>
      <c r="P102" s="14"/>
      <c r="Q102" s="12"/>
      <c r="R102" s="14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1"/>
      <c r="AS102" s="12"/>
      <c r="AT102" s="11"/>
      <c r="AU102" s="12"/>
      <c r="AV102" s="11"/>
      <c r="AW102" s="12"/>
    </row>
    <row r="103" spans="1:49" ht="30" hidden="1" x14ac:dyDescent="0.25">
      <c r="A103" s="52" t="s">
        <v>51</v>
      </c>
      <c r="B103" s="44" t="s">
        <v>293</v>
      </c>
      <c r="C103" s="53" t="s">
        <v>294</v>
      </c>
      <c r="D103" s="88" t="s">
        <v>234</v>
      </c>
      <c r="E103" s="89" t="s">
        <v>337</v>
      </c>
      <c r="F103" s="16"/>
      <c r="G103" s="24" t="str">
        <f t="shared" si="5"/>
        <v/>
      </c>
      <c r="H103" s="25"/>
      <c r="I103" s="18">
        <v>1</v>
      </c>
      <c r="J103" s="11"/>
      <c r="K103" s="12"/>
      <c r="L103" s="14"/>
      <c r="M103" s="12"/>
      <c r="N103" s="14"/>
      <c r="O103" s="12"/>
      <c r="P103" s="14"/>
      <c r="Q103" s="12"/>
      <c r="R103" s="14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ht="45" hidden="1" x14ac:dyDescent="0.25">
      <c r="A104" s="52" t="s">
        <v>51</v>
      </c>
      <c r="B104" s="44" t="s">
        <v>292</v>
      </c>
      <c r="C104" s="53" t="s">
        <v>246</v>
      </c>
      <c r="D104" s="88" t="s">
        <v>234</v>
      </c>
      <c r="E104" s="89" t="s">
        <v>337</v>
      </c>
      <c r="F104" s="16"/>
      <c r="G104" s="24" t="str">
        <f t="shared" si="5"/>
        <v/>
      </c>
      <c r="H104" s="25"/>
      <c r="I104" s="18">
        <v>2</v>
      </c>
      <c r="J104" s="11"/>
      <c r="K104" s="12"/>
      <c r="L104" s="14"/>
      <c r="M104" s="12"/>
      <c r="N104" s="14"/>
      <c r="O104" s="12"/>
      <c r="P104" s="14"/>
      <c r="Q104" s="12"/>
      <c r="R104" s="14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1"/>
      <c r="AS104" s="12"/>
      <c r="AT104" s="11"/>
      <c r="AU104" s="12"/>
      <c r="AV104" s="11"/>
      <c r="AW104" s="12"/>
    </row>
    <row r="105" spans="1:49" x14ac:dyDescent="0.25">
      <c r="A105" s="96" t="s">
        <v>177</v>
      </c>
      <c r="B105" s="2">
        <v>222635</v>
      </c>
      <c r="C105" s="97" t="s">
        <v>115</v>
      </c>
      <c r="D105" s="23" t="s">
        <v>338</v>
      </c>
      <c r="E105" s="88"/>
      <c r="F105" s="16"/>
      <c r="G105" s="24" t="str">
        <f t="shared" si="5"/>
        <v/>
      </c>
      <c r="H105" s="25"/>
      <c r="I105" s="18">
        <v>1</v>
      </c>
      <c r="J105" s="11"/>
      <c r="K105" s="8"/>
      <c r="L105" s="14"/>
      <c r="M105" s="12"/>
      <c r="N105" s="14"/>
      <c r="O105" s="12"/>
      <c r="P105" s="14"/>
      <c r="Q105" s="12"/>
      <c r="R105" s="14"/>
      <c r="S105" s="12"/>
      <c r="T105" s="14"/>
      <c r="U105" s="12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1"/>
      <c r="AK105" s="13"/>
      <c r="AL105" s="14"/>
      <c r="AM105" s="12"/>
      <c r="AN105" s="14"/>
      <c r="AO105" s="12"/>
      <c r="AP105" s="14"/>
      <c r="AQ105" s="12"/>
      <c r="AR105" s="11"/>
      <c r="AS105" s="12"/>
      <c r="AT105" s="11"/>
      <c r="AU105" s="12"/>
      <c r="AV105" s="11"/>
      <c r="AW105" s="12"/>
    </row>
    <row r="106" spans="1:49" hidden="1" x14ac:dyDescent="0.25">
      <c r="A106" s="81" t="s">
        <v>54</v>
      </c>
      <c r="B106" s="82" t="s">
        <v>117</v>
      </c>
      <c r="C106" s="83" t="s">
        <v>116</v>
      </c>
      <c r="D106" s="60"/>
      <c r="E106" s="94"/>
      <c r="F106" s="60"/>
      <c r="G106" s="62" t="str">
        <f t="shared" si="5"/>
        <v/>
      </c>
      <c r="H106" s="63"/>
      <c r="I106" s="77">
        <v>1</v>
      </c>
      <c r="J106" s="11"/>
      <c r="K106" s="8"/>
      <c r="L106" s="14"/>
      <c r="M106" s="12"/>
      <c r="N106" s="14"/>
      <c r="O106" s="12"/>
      <c r="P106" s="14"/>
      <c r="Q106" s="12"/>
      <c r="R106" s="14"/>
      <c r="S106" s="12"/>
      <c r="T106" s="14"/>
      <c r="U106" s="12"/>
      <c r="V106" s="14"/>
      <c r="W106" s="12"/>
      <c r="X106" s="14"/>
      <c r="Y106" s="12"/>
      <c r="Z106" s="14"/>
      <c r="AA106" s="12"/>
      <c r="AB106" s="14"/>
      <c r="AC106" s="12"/>
      <c r="AD106" s="14"/>
      <c r="AE106" s="12"/>
      <c r="AF106" s="14"/>
      <c r="AG106" s="12"/>
      <c r="AH106" s="14"/>
      <c r="AI106" s="12"/>
      <c r="AJ106" s="11"/>
      <c r="AK106" s="13"/>
      <c r="AL106" s="14"/>
      <c r="AM106" s="12"/>
      <c r="AN106" s="14"/>
      <c r="AO106" s="12"/>
      <c r="AP106" s="14"/>
      <c r="AQ106" s="12"/>
      <c r="AR106" s="11"/>
      <c r="AS106" s="12"/>
      <c r="AT106" s="11"/>
      <c r="AU106" s="12"/>
      <c r="AV106" s="11"/>
      <c r="AW106" s="12"/>
    </row>
    <row r="107" spans="1:49" hidden="1" x14ac:dyDescent="0.25">
      <c r="A107" s="81" t="s">
        <v>54</v>
      </c>
      <c r="B107" s="82">
        <v>222563</v>
      </c>
      <c r="C107" s="83" t="s">
        <v>118</v>
      </c>
      <c r="D107" s="60"/>
      <c r="E107" s="94"/>
      <c r="F107" s="60"/>
      <c r="G107" s="62" t="str">
        <f t="shared" si="5"/>
        <v/>
      </c>
      <c r="H107" s="63"/>
      <c r="I107" s="77">
        <v>0</v>
      </c>
      <c r="J107" s="11"/>
      <c r="K107" s="8"/>
      <c r="L107" s="11"/>
      <c r="M107" s="13"/>
      <c r="N107" s="14"/>
      <c r="O107" s="12"/>
      <c r="P107" s="14"/>
      <c r="Q107" s="12"/>
      <c r="R107" s="14"/>
      <c r="S107" s="12"/>
      <c r="T107" s="14"/>
      <c r="U107" s="12"/>
      <c r="V107" s="14"/>
      <c r="W107" s="12"/>
      <c r="X107" s="14"/>
      <c r="Y107" s="12"/>
      <c r="Z107" s="14"/>
      <c r="AA107" s="12"/>
      <c r="AB107" s="14"/>
      <c r="AC107" s="12"/>
      <c r="AD107" s="14"/>
      <c r="AE107" s="12"/>
      <c r="AF107" s="14"/>
      <c r="AG107" s="12"/>
      <c r="AH107" s="14"/>
      <c r="AI107" s="12"/>
      <c r="AJ107" s="11"/>
      <c r="AK107" s="13"/>
      <c r="AL107" s="14"/>
      <c r="AM107" s="12"/>
      <c r="AN107" s="14"/>
      <c r="AO107" s="12"/>
      <c r="AP107" s="14"/>
      <c r="AQ107" s="12"/>
      <c r="AR107" s="11"/>
      <c r="AS107" s="12"/>
      <c r="AT107" s="11"/>
      <c r="AU107" s="12"/>
      <c r="AV107" s="11"/>
      <c r="AW107" s="12"/>
    </row>
    <row r="108" spans="1:49" hidden="1" x14ac:dyDescent="0.25">
      <c r="A108" s="43" t="s">
        <v>51</v>
      </c>
      <c r="B108" s="44" t="s">
        <v>4</v>
      </c>
      <c r="C108" s="45" t="s">
        <v>58</v>
      </c>
      <c r="D108" s="88" t="s">
        <v>234</v>
      </c>
      <c r="E108" s="89" t="s">
        <v>337</v>
      </c>
      <c r="F108" s="16"/>
      <c r="G108" s="24" t="str">
        <f t="shared" si="5"/>
        <v/>
      </c>
      <c r="H108" s="25"/>
      <c r="I108" s="18">
        <v>3</v>
      </c>
      <c r="J108" s="11"/>
      <c r="K108" s="8"/>
      <c r="L108" s="11"/>
      <c r="M108" s="12"/>
      <c r="N108" s="11"/>
      <c r="O108" s="12"/>
      <c r="P108" s="11"/>
      <c r="Q108" s="12"/>
      <c r="R108" s="11"/>
      <c r="S108" s="12"/>
      <c r="T108" s="11"/>
      <c r="U108" s="12"/>
      <c r="V108" s="11"/>
      <c r="W108" s="12"/>
      <c r="X108" s="11"/>
      <c r="Y108" s="12"/>
      <c r="Z108" s="11"/>
      <c r="AA108" s="12"/>
      <c r="AB108" s="11"/>
      <c r="AC108" s="12"/>
      <c r="AD108" s="11"/>
      <c r="AE108" s="12"/>
      <c r="AF108" s="11"/>
      <c r="AG108" s="12"/>
      <c r="AH108" s="11"/>
      <c r="AI108" s="12"/>
      <c r="AJ108" s="11"/>
      <c r="AK108" s="12"/>
      <c r="AL108" s="11"/>
      <c r="AM108" s="12"/>
      <c r="AN108" s="11"/>
      <c r="AO108" s="12"/>
      <c r="AP108" s="11"/>
      <c r="AQ108" s="12"/>
      <c r="AR108" s="11"/>
      <c r="AS108" s="12"/>
      <c r="AT108" s="11"/>
      <c r="AU108" s="12"/>
      <c r="AV108" s="11"/>
      <c r="AW108" s="12"/>
    </row>
    <row r="109" spans="1:49" hidden="1" x14ac:dyDescent="0.25">
      <c r="A109" s="43" t="s">
        <v>51</v>
      </c>
      <c r="B109" s="44" t="s">
        <v>295</v>
      </c>
      <c r="C109" s="45" t="s">
        <v>296</v>
      </c>
      <c r="D109" s="88" t="s">
        <v>234</v>
      </c>
      <c r="E109" s="89" t="s">
        <v>337</v>
      </c>
      <c r="F109" s="16"/>
      <c r="G109" s="24" t="str">
        <f t="shared" si="5"/>
        <v/>
      </c>
      <c r="H109" s="25"/>
      <c r="I109" s="18">
        <v>1</v>
      </c>
      <c r="J109" s="11"/>
      <c r="K109" s="8"/>
      <c r="L109" s="11"/>
      <c r="M109" s="12"/>
      <c r="N109" s="11"/>
      <c r="O109" s="12"/>
      <c r="P109" s="11"/>
      <c r="Q109" s="12"/>
      <c r="R109" s="11"/>
      <c r="S109" s="12"/>
      <c r="T109" s="11"/>
      <c r="U109" s="12"/>
      <c r="V109" s="11"/>
      <c r="W109" s="12"/>
      <c r="X109" s="11"/>
      <c r="Y109" s="12"/>
      <c r="Z109" s="11"/>
      <c r="AA109" s="12"/>
      <c r="AB109" s="11"/>
      <c r="AC109" s="12"/>
      <c r="AD109" s="11"/>
      <c r="AE109" s="12"/>
      <c r="AF109" s="11"/>
      <c r="AG109" s="12"/>
      <c r="AH109" s="11"/>
      <c r="AI109" s="12"/>
      <c r="AJ109" s="11"/>
      <c r="AK109" s="12"/>
      <c r="AL109" s="11"/>
      <c r="AM109" s="12"/>
      <c r="AN109" s="11"/>
      <c r="AO109" s="12"/>
      <c r="AP109" s="11"/>
      <c r="AQ109" s="12"/>
      <c r="AR109" s="11"/>
      <c r="AS109" s="12"/>
      <c r="AT109" s="11"/>
      <c r="AU109" s="12"/>
      <c r="AV109" s="11"/>
      <c r="AW109" s="12"/>
    </row>
    <row r="110" spans="1:49" hidden="1" x14ac:dyDescent="0.25">
      <c r="A110" s="43" t="s">
        <v>51</v>
      </c>
      <c r="B110" s="44" t="s">
        <v>299</v>
      </c>
      <c r="C110" s="45" t="s">
        <v>300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8"/>
      <c r="L110" s="11"/>
      <c r="M110" s="12"/>
      <c r="N110" s="11"/>
      <c r="O110" s="12"/>
      <c r="P110" s="11"/>
      <c r="Q110" s="12"/>
      <c r="R110" s="11"/>
      <c r="S110" s="12"/>
      <c r="T110" s="11"/>
      <c r="U110" s="12"/>
      <c r="V110" s="11"/>
      <c r="W110" s="12"/>
      <c r="X110" s="11"/>
      <c r="Y110" s="12"/>
      <c r="Z110" s="11"/>
      <c r="AA110" s="12"/>
      <c r="AB110" s="11"/>
      <c r="AC110" s="12"/>
      <c r="AD110" s="11"/>
      <c r="AE110" s="12"/>
      <c r="AF110" s="11"/>
      <c r="AG110" s="12"/>
      <c r="AH110" s="11"/>
      <c r="AI110" s="12"/>
      <c r="AJ110" s="11"/>
      <c r="AK110" s="12"/>
      <c r="AL110" s="11"/>
      <c r="AM110" s="12"/>
      <c r="AN110" s="11"/>
      <c r="AO110" s="12"/>
      <c r="AP110" s="11"/>
      <c r="AQ110" s="12"/>
      <c r="AR110" s="11"/>
      <c r="AS110" s="12"/>
      <c r="AT110" s="11"/>
      <c r="AU110" s="12"/>
      <c r="AV110" s="11"/>
      <c r="AW110" s="12"/>
    </row>
    <row r="111" spans="1:49" hidden="1" x14ac:dyDescent="0.25">
      <c r="A111" s="43" t="s">
        <v>52</v>
      </c>
      <c r="B111" s="44" t="s">
        <v>5</v>
      </c>
      <c r="C111" s="45" t="s">
        <v>59</v>
      </c>
      <c r="D111" s="88" t="s">
        <v>234</v>
      </c>
      <c r="E111" s="89" t="s">
        <v>337</v>
      </c>
      <c r="F111" s="16"/>
      <c r="G111" s="24">
        <f t="shared" si="5"/>
        <v>1</v>
      </c>
      <c r="H111" s="25">
        <v>2</v>
      </c>
      <c r="I111" s="18">
        <v>3</v>
      </c>
      <c r="J111" s="11">
        <v>43990</v>
      </c>
      <c r="K111" s="42">
        <v>-1</v>
      </c>
      <c r="L111" s="11"/>
      <c r="M111" s="12"/>
      <c r="N111" s="11"/>
      <c r="O111" s="12"/>
      <c r="P111" s="11"/>
      <c r="Q111" s="12"/>
      <c r="R111" s="11"/>
      <c r="S111" s="12"/>
      <c r="T111" s="11"/>
      <c r="U111" s="12"/>
      <c r="V111" s="11"/>
      <c r="W111" s="12"/>
      <c r="X111" s="11"/>
      <c r="Y111" s="12"/>
      <c r="Z111" s="11"/>
      <c r="AA111" s="12"/>
      <c r="AB111" s="11"/>
      <c r="AC111" s="12"/>
      <c r="AD111" s="11"/>
      <c r="AE111" s="12"/>
      <c r="AF111" s="11"/>
      <c r="AG111" s="12"/>
      <c r="AH111" s="11"/>
      <c r="AI111" s="12"/>
      <c r="AJ111" s="11"/>
      <c r="AK111" s="12"/>
      <c r="AL111" s="11"/>
      <c r="AM111" s="12"/>
      <c r="AN111" s="11"/>
      <c r="AO111" s="12"/>
      <c r="AP111" s="11"/>
      <c r="AQ111" s="12"/>
      <c r="AR111" s="11"/>
      <c r="AS111" s="12"/>
      <c r="AT111" s="11"/>
      <c r="AU111" s="12"/>
      <c r="AV111" s="11"/>
      <c r="AW111" s="12"/>
    </row>
    <row r="112" spans="1:49" hidden="1" x14ac:dyDescent="0.25">
      <c r="A112" s="43" t="s">
        <v>51</v>
      </c>
      <c r="B112" s="44">
        <v>442000135</v>
      </c>
      <c r="C112" s="45" t="s">
        <v>182</v>
      </c>
      <c r="D112" s="88" t="s">
        <v>234</v>
      </c>
      <c r="E112" s="89" t="s">
        <v>337</v>
      </c>
      <c r="F112" s="16"/>
      <c r="G112" s="24" t="str">
        <f t="shared" si="5"/>
        <v/>
      </c>
      <c r="H112" s="25"/>
      <c r="I112" s="18">
        <v>8</v>
      </c>
      <c r="J112" s="11"/>
      <c r="K112" s="8"/>
      <c r="L112" s="11"/>
      <c r="M112" s="13"/>
      <c r="N112" s="20"/>
      <c r="O112" s="12"/>
      <c r="P112" s="14"/>
      <c r="Q112" s="12"/>
      <c r="R112" s="14"/>
      <c r="S112" s="12"/>
      <c r="T112" s="11"/>
      <c r="U112" s="13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4"/>
      <c r="AK112" s="12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hidden="1" x14ac:dyDescent="0.25">
      <c r="A113" s="43" t="s">
        <v>52</v>
      </c>
      <c r="B113" s="44">
        <v>441001128</v>
      </c>
      <c r="C113" s="45" t="s">
        <v>60</v>
      </c>
      <c r="D113" s="88" t="s">
        <v>234</v>
      </c>
      <c r="E113" s="89" t="s">
        <v>337</v>
      </c>
      <c r="F113" s="16"/>
      <c r="G113" s="24" t="str">
        <f t="shared" si="5"/>
        <v/>
      </c>
      <c r="H113" s="25"/>
      <c r="I113" s="18">
        <v>3</v>
      </c>
      <c r="J113" s="11"/>
      <c r="K113" s="8"/>
      <c r="L113" s="11"/>
      <c r="M113" s="12"/>
      <c r="N113" s="11"/>
      <c r="O113" s="12"/>
      <c r="P113" s="11"/>
      <c r="Q113" s="12"/>
      <c r="R113" s="11"/>
      <c r="S113" s="12"/>
      <c r="T113" s="11"/>
      <c r="U113" s="12"/>
      <c r="V113" s="11"/>
      <c r="W113" s="12"/>
      <c r="X113" s="11"/>
      <c r="Y113" s="12"/>
      <c r="Z113" s="11"/>
      <c r="AA113" s="12"/>
      <c r="AB113" s="11"/>
      <c r="AC113" s="12"/>
      <c r="AD113" s="11"/>
      <c r="AE113" s="12"/>
      <c r="AF113" s="11"/>
      <c r="AG113" s="12"/>
      <c r="AH113" s="11"/>
      <c r="AI113" s="12"/>
      <c r="AJ113" s="11"/>
      <c r="AK113" s="12"/>
      <c r="AL113" s="11"/>
      <c r="AM113" s="12"/>
      <c r="AN113" s="11"/>
      <c r="AO113" s="12"/>
      <c r="AP113" s="11"/>
      <c r="AQ113" s="12"/>
      <c r="AR113" s="11"/>
      <c r="AS113" s="12"/>
      <c r="AT113" s="11"/>
      <c r="AU113" s="12"/>
      <c r="AV113" s="11"/>
      <c r="AW113" s="12"/>
    </row>
    <row r="114" spans="1:49" hidden="1" x14ac:dyDescent="0.25">
      <c r="A114" s="43" t="s">
        <v>52</v>
      </c>
      <c r="B114" s="44" t="s">
        <v>16</v>
      </c>
      <c r="C114" s="45" t="s">
        <v>297</v>
      </c>
      <c r="D114" s="88" t="s">
        <v>234</v>
      </c>
      <c r="E114" s="89" t="s">
        <v>337</v>
      </c>
      <c r="F114" s="16"/>
      <c r="G114" s="24" t="str">
        <f t="shared" si="5"/>
        <v/>
      </c>
      <c r="H114" s="25"/>
      <c r="I114" s="18">
        <v>6</v>
      </c>
      <c r="J114" s="11"/>
      <c r="K114" s="8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  <c r="AR114" s="14"/>
      <c r="AS114" s="12"/>
      <c r="AT114" s="14"/>
      <c r="AU114" s="12"/>
      <c r="AV114" s="14"/>
      <c r="AW114" s="12"/>
    </row>
    <row r="115" spans="1:49" hidden="1" x14ac:dyDescent="0.25">
      <c r="A115" s="43" t="s">
        <v>52</v>
      </c>
      <c r="B115" s="44">
        <v>700001351</v>
      </c>
      <c r="C115" s="45" t="s">
        <v>72</v>
      </c>
      <c r="D115" s="88" t="s">
        <v>234</v>
      </c>
      <c r="E115" s="89" t="s">
        <v>337</v>
      </c>
      <c r="F115" s="16"/>
      <c r="G115" s="24" t="str">
        <f t="shared" si="5"/>
        <v/>
      </c>
      <c r="H115" s="25"/>
      <c r="I115" s="18">
        <v>3</v>
      </c>
      <c r="J115" s="11"/>
      <c r="K115" s="8"/>
      <c r="L115" s="11"/>
      <c r="M115" s="12"/>
      <c r="N115" s="11"/>
      <c r="O115" s="12"/>
      <c r="P115" s="11"/>
      <c r="Q115" s="12"/>
      <c r="R115" s="11"/>
      <c r="S115" s="12"/>
      <c r="T115" s="11"/>
      <c r="U115" s="12"/>
      <c r="V115" s="11"/>
      <c r="W115" s="12"/>
      <c r="X115" s="11"/>
      <c r="Y115" s="12"/>
      <c r="Z115" s="11"/>
      <c r="AA115" s="12"/>
      <c r="AB115" s="11"/>
      <c r="AC115" s="12"/>
      <c r="AD115" s="11"/>
      <c r="AE115" s="12"/>
      <c r="AF115" s="11"/>
      <c r="AG115" s="12"/>
      <c r="AH115" s="11"/>
      <c r="AI115" s="12"/>
      <c r="AJ115" s="11"/>
      <c r="AK115" s="12"/>
      <c r="AL115" s="11"/>
      <c r="AM115" s="12"/>
      <c r="AN115" s="11"/>
      <c r="AO115" s="12"/>
      <c r="AP115" s="11"/>
      <c r="AQ115" s="12"/>
      <c r="AR115" s="14"/>
      <c r="AS115" s="12"/>
      <c r="AT115" s="14"/>
      <c r="AU115" s="12"/>
      <c r="AV115" s="14"/>
      <c r="AW115" s="12"/>
    </row>
    <row r="116" spans="1:49" ht="30" hidden="1" x14ac:dyDescent="0.25">
      <c r="A116" s="43" t="s">
        <v>52</v>
      </c>
      <c r="B116" s="44">
        <v>725000459</v>
      </c>
      <c r="C116" s="45" t="s">
        <v>251</v>
      </c>
      <c r="D116" s="89" t="s">
        <v>234</v>
      </c>
      <c r="E116" s="89" t="s">
        <v>337</v>
      </c>
      <c r="F116" s="23"/>
      <c r="G116" s="24">
        <f>IF(I116-H116&gt;0,0,I116-H116)</f>
        <v>0</v>
      </c>
      <c r="H116" s="25">
        <v>2</v>
      </c>
      <c r="I116" s="22">
        <f>6+K116+M116</f>
        <v>3</v>
      </c>
      <c r="J116" s="11">
        <v>44078</v>
      </c>
      <c r="K116" s="42">
        <v>-1</v>
      </c>
      <c r="L116" s="11">
        <v>44117</v>
      </c>
      <c r="M116" s="42">
        <v>-2</v>
      </c>
      <c r="N116" s="11"/>
      <c r="O116" s="13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4"/>
      <c r="AS116" s="12"/>
      <c r="AT116" s="14"/>
      <c r="AU116" s="12"/>
      <c r="AV116" s="14"/>
      <c r="AW116" s="12"/>
    </row>
    <row r="117" spans="1:49" hidden="1" x14ac:dyDescent="0.25">
      <c r="A117" s="43" t="s">
        <v>52</v>
      </c>
      <c r="B117" s="44" t="s">
        <v>18</v>
      </c>
      <c r="C117" s="45" t="s">
        <v>106</v>
      </c>
      <c r="D117" s="16" t="s">
        <v>255</v>
      </c>
      <c r="E117" s="88"/>
      <c r="F117" s="16"/>
      <c r="G117" s="24" t="str">
        <f t="shared" ref="G117:G124" si="6">IF(H117="","",I117-H117)</f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hidden="1" x14ac:dyDescent="0.25">
      <c r="A118" s="43" t="s">
        <v>52</v>
      </c>
      <c r="B118" s="44" t="s">
        <v>19</v>
      </c>
      <c r="C118" s="45" t="s">
        <v>106</v>
      </c>
      <c r="D118" s="16" t="s">
        <v>255</v>
      </c>
      <c r="E118" s="88"/>
      <c r="F118" s="16"/>
      <c r="G118" s="24" t="str">
        <f t="shared" si="6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hidden="1" x14ac:dyDescent="0.25">
      <c r="A119" s="43" t="s">
        <v>52</v>
      </c>
      <c r="B119" s="44">
        <v>21000552</v>
      </c>
      <c r="C119" s="45" t="s">
        <v>81</v>
      </c>
      <c r="D119" s="88" t="s">
        <v>234</v>
      </c>
      <c r="E119" s="89" t="s">
        <v>337</v>
      </c>
      <c r="F119" s="16"/>
      <c r="G119" s="24" t="str">
        <f t="shared" si="6"/>
        <v/>
      </c>
      <c r="H119" s="25"/>
      <c r="I119" s="18">
        <v>2</v>
      </c>
      <c r="J119" s="11"/>
      <c r="K119" s="8"/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hidden="1" x14ac:dyDescent="0.25">
      <c r="A120" s="43" t="s">
        <v>52</v>
      </c>
      <c r="B120" s="44">
        <v>210000190</v>
      </c>
      <c r="C120" s="45" t="s">
        <v>175</v>
      </c>
      <c r="D120" s="88" t="s">
        <v>234</v>
      </c>
      <c r="E120" s="89" t="s">
        <v>337</v>
      </c>
      <c r="F120" s="16"/>
      <c r="G120" s="24" t="str">
        <f t="shared" si="6"/>
        <v/>
      </c>
      <c r="H120" s="25"/>
      <c r="I120" s="18">
        <v>3</v>
      </c>
      <c r="J120" s="11"/>
      <c r="K120" s="8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2"/>
      <c r="AD120" s="11"/>
      <c r="AE120" s="12"/>
      <c r="AF120" s="11"/>
      <c r="AG120" s="12"/>
      <c r="AH120" s="11"/>
      <c r="AI120" s="12"/>
      <c r="AJ120" s="11"/>
      <c r="AK120" s="12"/>
      <c r="AL120" s="11"/>
      <c r="AM120" s="12"/>
      <c r="AN120" s="11"/>
      <c r="AO120" s="12"/>
      <c r="AP120" s="11"/>
      <c r="AQ120" s="12"/>
      <c r="AR120" s="11"/>
      <c r="AS120" s="12"/>
      <c r="AT120" s="11"/>
      <c r="AU120" s="12"/>
      <c r="AV120" s="11"/>
      <c r="AW120" s="12"/>
    </row>
    <row r="121" spans="1:49" ht="30" hidden="1" x14ac:dyDescent="0.25">
      <c r="A121" s="43" t="s">
        <v>52</v>
      </c>
      <c r="B121" s="44" t="s">
        <v>44</v>
      </c>
      <c r="C121" s="45" t="s">
        <v>96</v>
      </c>
      <c r="D121" s="88" t="s">
        <v>234</v>
      </c>
      <c r="E121" s="89" t="s">
        <v>337</v>
      </c>
      <c r="F121" s="16"/>
      <c r="G121" s="24" t="str">
        <f t="shared" si="6"/>
        <v/>
      </c>
      <c r="H121" s="25"/>
      <c r="I121" s="18">
        <v>1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hidden="1" x14ac:dyDescent="0.25">
      <c r="A122" s="43" t="s">
        <v>52</v>
      </c>
      <c r="B122" s="44" t="s">
        <v>43</v>
      </c>
      <c r="C122" s="45" t="s">
        <v>222</v>
      </c>
      <c r="D122" s="88" t="s">
        <v>234</v>
      </c>
      <c r="E122" s="89" t="s">
        <v>337</v>
      </c>
      <c r="F122" s="16"/>
      <c r="G122" s="24" t="str">
        <f t="shared" si="6"/>
        <v/>
      </c>
      <c r="H122" s="25"/>
      <c r="I122" s="22">
        <v>1</v>
      </c>
      <c r="J122" s="11"/>
      <c r="K122" s="42"/>
      <c r="L122" s="11"/>
      <c r="M122" s="42"/>
      <c r="N122" s="14"/>
      <c r="O122" s="12"/>
      <c r="P122" s="14"/>
      <c r="Q122" s="12"/>
      <c r="R122" s="14"/>
      <c r="S122" s="12"/>
      <c r="T122" s="11"/>
      <c r="U122" s="13"/>
      <c r="V122" s="14"/>
      <c r="W122" s="12"/>
      <c r="X122" s="14"/>
      <c r="Y122" s="12"/>
      <c r="Z122" s="14"/>
      <c r="AA122" s="12"/>
      <c r="AB122" s="14"/>
      <c r="AC122" s="12"/>
      <c r="AD122" s="14"/>
      <c r="AE122" s="12"/>
      <c r="AF122" s="14"/>
      <c r="AG122" s="12"/>
      <c r="AH122" s="14"/>
      <c r="AI122" s="12"/>
      <c r="AJ122" s="14"/>
      <c r="AK122" s="12"/>
      <c r="AL122" s="14"/>
      <c r="AM122" s="12"/>
      <c r="AN122" s="14"/>
      <c r="AO122" s="12"/>
      <c r="AP122" s="14"/>
      <c r="AQ122" s="12"/>
      <c r="AR122" s="11"/>
      <c r="AS122" s="12"/>
      <c r="AT122" s="11"/>
      <c r="AU122" s="12"/>
      <c r="AV122" s="11"/>
      <c r="AW122" s="12"/>
    </row>
    <row r="123" spans="1:49" ht="30" hidden="1" x14ac:dyDescent="0.25">
      <c r="A123" s="43" t="s">
        <v>52</v>
      </c>
      <c r="B123" s="44">
        <v>700005512</v>
      </c>
      <c r="C123" s="45" t="s">
        <v>245</v>
      </c>
      <c r="D123" s="88" t="s">
        <v>234</v>
      </c>
      <c r="E123" s="89" t="s">
        <v>337</v>
      </c>
      <c r="F123" s="16"/>
      <c r="G123" s="24" t="str">
        <f t="shared" si="6"/>
        <v/>
      </c>
      <c r="H123" s="25"/>
      <c r="I123" s="18">
        <v>1</v>
      </c>
      <c r="J123" s="11"/>
      <c r="K123" s="8"/>
      <c r="L123" s="14"/>
      <c r="M123" s="12"/>
      <c r="N123" s="14"/>
      <c r="O123" s="12"/>
      <c r="P123" s="14"/>
      <c r="Q123" s="12"/>
      <c r="R123" s="14"/>
      <c r="S123" s="12"/>
      <c r="T123" s="11"/>
      <c r="U123" s="13"/>
      <c r="V123" s="14"/>
      <c r="W123" s="12"/>
      <c r="X123" s="14"/>
      <c r="Y123" s="12"/>
      <c r="Z123" s="14"/>
      <c r="AA123" s="12"/>
      <c r="AB123" s="14"/>
      <c r="AC123" s="12"/>
      <c r="AD123" s="14"/>
      <c r="AE123" s="12"/>
      <c r="AF123" s="14"/>
      <c r="AG123" s="12"/>
      <c r="AH123" s="14"/>
      <c r="AI123" s="12"/>
      <c r="AJ123" s="14"/>
      <c r="AK123" s="12"/>
      <c r="AL123" s="14"/>
      <c r="AM123" s="12"/>
      <c r="AN123" s="14"/>
      <c r="AO123" s="12"/>
      <c r="AP123" s="14"/>
      <c r="AQ123" s="12"/>
      <c r="AR123" s="11"/>
      <c r="AS123" s="12"/>
      <c r="AT123" s="11"/>
      <c r="AU123" s="12"/>
      <c r="AV123" s="11"/>
      <c r="AW123" s="12"/>
    </row>
    <row r="124" spans="1:49" hidden="1" x14ac:dyDescent="0.25">
      <c r="A124" s="43" t="s">
        <v>52</v>
      </c>
      <c r="B124" s="44" t="s">
        <v>274</v>
      </c>
      <c r="C124" s="45" t="s">
        <v>298</v>
      </c>
      <c r="D124" s="88" t="s">
        <v>234</v>
      </c>
      <c r="E124" s="89" t="s">
        <v>337</v>
      </c>
      <c r="F124" s="16"/>
      <c r="G124" s="24" t="str">
        <f t="shared" si="6"/>
        <v/>
      </c>
      <c r="H124" s="25"/>
      <c r="I124" s="18">
        <v>1</v>
      </c>
      <c r="J124" s="11"/>
      <c r="K124" s="8"/>
      <c r="L124" s="14"/>
      <c r="M124" s="12"/>
      <c r="N124" s="14"/>
      <c r="O124" s="12"/>
      <c r="P124" s="14"/>
      <c r="Q124" s="12"/>
      <c r="R124" s="14"/>
      <c r="S124" s="12"/>
      <c r="T124" s="11"/>
      <c r="U124" s="13"/>
      <c r="V124" s="14"/>
      <c r="W124" s="12"/>
      <c r="X124" s="14"/>
      <c r="Y124" s="12"/>
      <c r="Z124" s="14"/>
      <c r="AA124" s="12"/>
      <c r="AB124" s="14"/>
      <c r="AC124" s="12"/>
      <c r="AD124" s="14"/>
      <c r="AE124" s="12"/>
      <c r="AF124" s="14"/>
      <c r="AG124" s="12"/>
      <c r="AH124" s="14"/>
      <c r="AI124" s="12"/>
      <c r="AJ124" s="14"/>
      <c r="AK124" s="12"/>
      <c r="AL124" s="14"/>
      <c r="AM124" s="12"/>
      <c r="AN124" s="14"/>
      <c r="AO124" s="12"/>
      <c r="AP124" s="14"/>
      <c r="AQ124" s="12"/>
      <c r="AR124" s="11"/>
      <c r="AS124" s="12"/>
      <c r="AT124" s="11"/>
      <c r="AU124" s="12"/>
      <c r="AV124" s="11"/>
      <c r="AW124" s="12"/>
    </row>
    <row r="125" spans="1:49" ht="30" hidden="1" x14ac:dyDescent="0.25">
      <c r="A125" s="81" t="s">
        <v>52</v>
      </c>
      <c r="B125" s="82" t="s">
        <v>199</v>
      </c>
      <c r="C125" s="83" t="s">
        <v>247</v>
      </c>
      <c r="D125" s="60"/>
      <c r="E125" s="94"/>
      <c r="F125" s="60"/>
      <c r="G125" s="62"/>
      <c r="H125" s="63"/>
      <c r="I125" s="77">
        <v>4</v>
      </c>
      <c r="J125" s="11"/>
      <c r="K125" s="8"/>
      <c r="L125" s="14"/>
      <c r="M125" s="12"/>
      <c r="N125" s="14"/>
      <c r="O125" s="12"/>
      <c r="P125" s="14"/>
      <c r="Q125" s="12"/>
      <c r="R125" s="14"/>
      <c r="S125" s="12"/>
      <c r="T125" s="11"/>
      <c r="U125" s="13"/>
      <c r="V125" s="14"/>
      <c r="W125" s="12"/>
      <c r="X125" s="14"/>
      <c r="Y125" s="12"/>
      <c r="Z125" s="14"/>
      <c r="AA125" s="12"/>
      <c r="AB125" s="14"/>
      <c r="AC125" s="12"/>
      <c r="AD125" s="14"/>
      <c r="AE125" s="12"/>
      <c r="AF125" s="14"/>
      <c r="AG125" s="12"/>
      <c r="AH125" s="14"/>
      <c r="AI125" s="12"/>
      <c r="AJ125" s="14"/>
      <c r="AK125" s="12"/>
      <c r="AL125" s="14"/>
      <c r="AM125" s="12"/>
      <c r="AN125" s="14"/>
      <c r="AO125" s="12"/>
      <c r="AP125" s="14"/>
      <c r="AQ125" s="12"/>
      <c r="AR125" s="11"/>
      <c r="AS125" s="12"/>
      <c r="AT125" s="11"/>
      <c r="AU125" s="12"/>
      <c r="AV125" s="11"/>
      <c r="AW125" s="12"/>
    </row>
    <row r="126" spans="1:49" ht="30" hidden="1" x14ac:dyDescent="0.25">
      <c r="A126" s="43" t="s">
        <v>49</v>
      </c>
      <c r="B126" s="44">
        <v>999027699</v>
      </c>
      <c r="C126" s="45" t="s">
        <v>56</v>
      </c>
      <c r="D126" s="16" t="s">
        <v>255</v>
      </c>
      <c r="E126" s="88" t="s">
        <v>349</v>
      </c>
      <c r="F126" s="16"/>
      <c r="G126" s="24" t="str">
        <f t="shared" ref="G126:G144" si="7">IF(H126="","",I126-H126)</f>
        <v/>
      </c>
      <c r="H126" s="25"/>
      <c r="I126" s="18">
        <v>1</v>
      </c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hidden="1" x14ac:dyDescent="0.25">
      <c r="A127" s="43" t="s">
        <v>49</v>
      </c>
      <c r="B127" s="44" t="s">
        <v>10</v>
      </c>
      <c r="C127" s="45" t="s">
        <v>64</v>
      </c>
      <c r="D127" s="16" t="s">
        <v>255</v>
      </c>
      <c r="E127" s="88" t="s">
        <v>349</v>
      </c>
      <c r="F127" s="16"/>
      <c r="G127" s="24" t="str">
        <f t="shared" si="7"/>
        <v/>
      </c>
      <c r="H127" s="25"/>
      <c r="I127" s="18">
        <v>5</v>
      </c>
      <c r="J127" s="11"/>
      <c r="K127" s="12"/>
      <c r="L127" s="11"/>
      <c r="M127" s="13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hidden="1" x14ac:dyDescent="0.25">
      <c r="A128" s="43" t="s">
        <v>49</v>
      </c>
      <c r="B128" s="44">
        <v>999027952</v>
      </c>
      <c r="C128" s="45" t="s">
        <v>66</v>
      </c>
      <c r="D128" s="16" t="s">
        <v>255</v>
      </c>
      <c r="E128" s="88" t="s">
        <v>349</v>
      </c>
      <c r="F128" s="16"/>
      <c r="G128" s="24" t="str">
        <f t="shared" si="7"/>
        <v/>
      </c>
      <c r="H128" s="25"/>
      <c r="I128" s="18">
        <v>2</v>
      </c>
      <c r="J128" s="11"/>
      <c r="K128" s="8"/>
      <c r="L128" s="11"/>
      <c r="M128" s="12"/>
      <c r="N128" s="11"/>
      <c r="O128" s="12"/>
      <c r="P128" s="11"/>
      <c r="Q128" s="12"/>
      <c r="R128" s="11"/>
      <c r="S128" s="8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idden="1" x14ac:dyDescent="0.25">
      <c r="A129" s="43" t="s">
        <v>49</v>
      </c>
      <c r="B129" s="44" t="s">
        <v>13</v>
      </c>
      <c r="C129" s="45" t="s">
        <v>69</v>
      </c>
      <c r="D129" s="88" t="s">
        <v>234</v>
      </c>
      <c r="E129" s="89" t="s">
        <v>337</v>
      </c>
      <c r="F129" s="16"/>
      <c r="G129" s="24" t="str">
        <f t="shared" si="7"/>
        <v/>
      </c>
      <c r="H129" s="25"/>
      <c r="I129" s="18">
        <v>4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hidden="1" x14ac:dyDescent="0.25">
      <c r="A130" s="43" t="s">
        <v>49</v>
      </c>
      <c r="B130" s="44">
        <v>441000440</v>
      </c>
      <c r="C130" s="45" t="s">
        <v>73</v>
      </c>
      <c r="D130" s="88" t="s">
        <v>234</v>
      </c>
      <c r="E130" s="89" t="s">
        <v>337</v>
      </c>
      <c r="F130" s="16"/>
      <c r="G130" s="24">
        <f t="shared" si="7"/>
        <v>2</v>
      </c>
      <c r="H130" s="25">
        <v>2</v>
      </c>
      <c r="I130" s="18">
        <v>4</v>
      </c>
      <c r="J130" s="11">
        <v>43990</v>
      </c>
      <c r="K130" s="42">
        <v>-1</v>
      </c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2"/>
      <c r="AD130" s="11"/>
      <c r="AE130" s="12"/>
      <c r="AF130" s="11"/>
      <c r="AG130" s="12"/>
      <c r="AH130" s="11"/>
      <c r="AI130" s="12"/>
      <c r="AJ130" s="11"/>
      <c r="AK130" s="12"/>
      <c r="AL130" s="11"/>
      <c r="AM130" s="12"/>
      <c r="AN130" s="11"/>
      <c r="AO130" s="12"/>
      <c r="AP130" s="11"/>
      <c r="AQ130" s="12"/>
      <c r="AR130" s="11"/>
      <c r="AS130" s="12"/>
      <c r="AT130" s="11"/>
      <c r="AU130" s="12"/>
      <c r="AV130" s="11"/>
      <c r="AW130" s="12"/>
    </row>
    <row r="131" spans="1:49" hidden="1" x14ac:dyDescent="0.25">
      <c r="A131" s="43" t="s">
        <v>49</v>
      </c>
      <c r="B131" s="44" t="s">
        <v>23</v>
      </c>
      <c r="C131" s="45" t="s">
        <v>77</v>
      </c>
      <c r="D131" s="88" t="s">
        <v>234</v>
      </c>
      <c r="E131" s="88"/>
      <c r="F131" s="16" t="s">
        <v>343</v>
      </c>
      <c r="G131" s="24" t="str">
        <f t="shared" si="7"/>
        <v/>
      </c>
      <c r="H131" s="25"/>
      <c r="I131" s="18">
        <v>1</v>
      </c>
      <c r="J131" s="11"/>
      <c r="K131" s="8"/>
      <c r="L131" s="11"/>
      <c r="M131" s="12"/>
      <c r="N131" s="11"/>
      <c r="O131" s="12"/>
      <c r="P131" s="11"/>
      <c r="Q131" s="12"/>
      <c r="R131" s="11"/>
      <c r="S131" s="12"/>
      <c r="T131" s="11"/>
      <c r="U131" s="12"/>
      <c r="V131" s="11"/>
      <c r="W131" s="12"/>
      <c r="X131" s="11"/>
      <c r="Y131" s="12"/>
      <c r="Z131" s="11"/>
      <c r="AA131" s="12"/>
      <c r="AB131" s="11"/>
      <c r="AC131" s="12"/>
      <c r="AD131" s="11"/>
      <c r="AE131" s="12"/>
      <c r="AF131" s="11"/>
      <c r="AG131" s="12"/>
      <c r="AH131" s="11"/>
      <c r="AI131" s="12"/>
      <c r="AJ131" s="11"/>
      <c r="AK131" s="12"/>
      <c r="AL131" s="11"/>
      <c r="AM131" s="12"/>
      <c r="AN131" s="11"/>
      <c r="AO131" s="12"/>
      <c r="AP131" s="11"/>
      <c r="AQ131" s="12"/>
      <c r="AR131" s="11"/>
      <c r="AS131" s="12"/>
      <c r="AT131" s="11"/>
      <c r="AU131" s="12"/>
      <c r="AV131" s="11"/>
      <c r="AW131" s="12"/>
    </row>
    <row r="132" spans="1:49" hidden="1" x14ac:dyDescent="0.25">
      <c r="A132" s="43" t="s">
        <v>49</v>
      </c>
      <c r="B132" s="44">
        <v>999120089</v>
      </c>
      <c r="C132" s="45" t="s">
        <v>78</v>
      </c>
      <c r="D132" s="16" t="s">
        <v>255</v>
      </c>
      <c r="E132" s="88" t="s">
        <v>349</v>
      </c>
      <c r="F132" s="16" t="s">
        <v>344</v>
      </c>
      <c r="G132" s="24" t="str">
        <f t="shared" si="7"/>
        <v/>
      </c>
      <c r="H132" s="25"/>
      <c r="I132" s="18">
        <v>2</v>
      </c>
      <c r="J132" s="11"/>
      <c r="K132" s="8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2"/>
      <c r="AD132" s="11"/>
      <c r="AE132" s="12"/>
      <c r="AF132" s="11"/>
      <c r="AG132" s="12"/>
      <c r="AH132" s="11"/>
      <c r="AI132" s="12"/>
      <c r="AJ132" s="11"/>
      <c r="AK132" s="12"/>
      <c r="AL132" s="11"/>
      <c r="AM132" s="12"/>
      <c r="AN132" s="11"/>
      <c r="AO132" s="12"/>
      <c r="AP132" s="11"/>
      <c r="AQ132" s="12"/>
      <c r="AR132" s="11"/>
      <c r="AS132" s="12"/>
      <c r="AT132" s="11"/>
      <c r="AU132" s="12"/>
      <c r="AV132" s="11"/>
      <c r="AW132" s="12"/>
    </row>
    <row r="133" spans="1:49" hidden="1" x14ac:dyDescent="0.25">
      <c r="A133" s="43" t="s">
        <v>49</v>
      </c>
      <c r="B133" s="44" t="s">
        <v>27</v>
      </c>
      <c r="C133" s="45" t="s">
        <v>82</v>
      </c>
      <c r="D133" s="88" t="s">
        <v>234</v>
      </c>
      <c r="E133" s="88"/>
      <c r="F133" s="16"/>
      <c r="G133" s="24" t="str">
        <f t="shared" si="7"/>
        <v/>
      </c>
      <c r="H133" s="25"/>
      <c r="I133" s="18">
        <v>1</v>
      </c>
      <c r="J133" s="11"/>
      <c r="K133" s="8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  <c r="AR133" s="11"/>
      <c r="AS133" s="12"/>
      <c r="AT133" s="11"/>
      <c r="AU133" s="12"/>
      <c r="AV133" s="11"/>
      <c r="AW133" s="12"/>
    </row>
    <row r="134" spans="1:49" hidden="1" x14ac:dyDescent="0.25">
      <c r="A134" s="43" t="s">
        <v>49</v>
      </c>
      <c r="B134" s="44" t="s">
        <v>30</v>
      </c>
      <c r="C134" s="45" t="s">
        <v>85</v>
      </c>
      <c r="D134" s="88" t="s">
        <v>234</v>
      </c>
      <c r="E134" s="89" t="s">
        <v>337</v>
      </c>
      <c r="F134" s="16"/>
      <c r="G134" s="24" t="str">
        <f t="shared" si="7"/>
        <v/>
      </c>
      <c r="H134" s="25"/>
      <c r="I134" s="18">
        <v>4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4"/>
      <c r="AS134" s="12"/>
      <c r="AT134" s="14"/>
      <c r="AU134" s="12"/>
      <c r="AV134" s="14"/>
      <c r="AW134" s="12"/>
    </row>
    <row r="135" spans="1:49" hidden="1" x14ac:dyDescent="0.25">
      <c r="A135" s="43" t="s">
        <v>49</v>
      </c>
      <c r="B135" s="44">
        <v>999119745</v>
      </c>
      <c r="C135" s="45" t="s">
        <v>106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4</v>
      </c>
      <c r="J135" s="11"/>
      <c r="K135" s="12"/>
      <c r="L135" s="11"/>
      <c r="M135" s="12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4"/>
      <c r="AS135" s="12"/>
      <c r="AT135" s="14"/>
      <c r="AU135" s="12"/>
      <c r="AV135" s="14"/>
      <c r="AW135" s="12"/>
    </row>
    <row r="136" spans="1:49" hidden="1" x14ac:dyDescent="0.25">
      <c r="A136" s="43" t="s">
        <v>49</v>
      </c>
      <c r="B136" s="44">
        <v>999026422</v>
      </c>
      <c r="C136" s="45" t="s">
        <v>91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1</v>
      </c>
      <c r="J136" s="11"/>
      <c r="K136" s="8"/>
      <c r="L136" s="11"/>
      <c r="M136" s="12"/>
      <c r="N136" s="11"/>
      <c r="O136" s="12"/>
      <c r="P136" s="11"/>
      <c r="Q136" s="12"/>
      <c r="R136" s="11"/>
      <c r="S136" s="12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4"/>
      <c r="AS136" s="12"/>
      <c r="AT136" s="14"/>
      <c r="AU136" s="12"/>
      <c r="AV136" s="14"/>
      <c r="AW136" s="12"/>
    </row>
    <row r="137" spans="1:49" hidden="1" x14ac:dyDescent="0.25">
      <c r="A137" s="43" t="s">
        <v>49</v>
      </c>
      <c r="B137" s="44">
        <v>999026375</v>
      </c>
      <c r="C137" s="45" t="s">
        <v>91</v>
      </c>
      <c r="D137" s="16" t="s">
        <v>255</v>
      </c>
      <c r="E137" s="88" t="s">
        <v>349</v>
      </c>
      <c r="F137" s="16"/>
      <c r="G137" s="24" t="str">
        <f t="shared" si="7"/>
        <v/>
      </c>
      <c r="H137" s="25"/>
      <c r="I137" s="18">
        <v>1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4"/>
      <c r="AS137" s="12"/>
      <c r="AT137" s="14"/>
      <c r="AU137" s="12"/>
      <c r="AV137" s="14"/>
      <c r="AW137" s="12"/>
    </row>
    <row r="138" spans="1:49" hidden="1" x14ac:dyDescent="0.25">
      <c r="A138" s="43" t="s">
        <v>49</v>
      </c>
      <c r="B138" s="44">
        <v>999032164</v>
      </c>
      <c r="C138" s="45" t="s">
        <v>92</v>
      </c>
      <c r="D138" s="16" t="s">
        <v>255</v>
      </c>
      <c r="E138" s="88" t="s">
        <v>349</v>
      </c>
      <c r="F138" s="16"/>
      <c r="G138" s="24" t="str">
        <f t="shared" si="7"/>
        <v/>
      </c>
      <c r="H138" s="25"/>
      <c r="I138" s="18">
        <v>10</v>
      </c>
      <c r="J138" s="11"/>
      <c r="K138" s="8"/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4"/>
      <c r="AS138" s="12"/>
      <c r="AT138" s="14"/>
      <c r="AU138" s="12"/>
      <c r="AV138" s="14"/>
      <c r="AW138" s="12"/>
    </row>
    <row r="139" spans="1:49" hidden="1" x14ac:dyDescent="0.25">
      <c r="A139" s="43" t="s">
        <v>49</v>
      </c>
      <c r="B139" s="44">
        <v>17742</v>
      </c>
      <c r="C139" s="45" t="s">
        <v>94</v>
      </c>
      <c r="D139" s="16" t="s">
        <v>255</v>
      </c>
      <c r="E139" s="88" t="s">
        <v>349</v>
      </c>
      <c r="F139" s="16" t="s">
        <v>339</v>
      </c>
      <c r="G139" s="24" t="str">
        <f t="shared" si="7"/>
        <v/>
      </c>
      <c r="H139" s="25"/>
      <c r="I139" s="18">
        <v>5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4"/>
      <c r="AS139" s="12"/>
      <c r="AT139" s="14"/>
      <c r="AU139" s="12"/>
      <c r="AV139" s="14"/>
      <c r="AW139" s="12"/>
    </row>
    <row r="140" spans="1:49" hidden="1" x14ac:dyDescent="0.25">
      <c r="A140" s="43" t="s">
        <v>47</v>
      </c>
      <c r="B140" s="44" t="s">
        <v>37</v>
      </c>
      <c r="C140" s="45" t="s">
        <v>95</v>
      </c>
      <c r="D140" s="88" t="s">
        <v>234</v>
      </c>
      <c r="E140" s="88"/>
      <c r="F140" s="16"/>
      <c r="G140" s="24" t="str">
        <f t="shared" si="7"/>
        <v/>
      </c>
      <c r="H140" s="25"/>
      <c r="I140" s="18">
        <v>5</v>
      </c>
      <c r="J140" s="11"/>
      <c r="K140" s="12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4"/>
      <c r="AS140" s="12"/>
      <c r="AT140" s="14"/>
      <c r="AU140" s="12"/>
      <c r="AV140" s="14"/>
      <c r="AW140" s="12"/>
    </row>
    <row r="141" spans="1:49" hidden="1" x14ac:dyDescent="0.25">
      <c r="A141" s="43" t="s">
        <v>49</v>
      </c>
      <c r="B141" s="44" t="s">
        <v>46</v>
      </c>
      <c r="C141" s="45" t="s">
        <v>99</v>
      </c>
      <c r="D141" s="16" t="s">
        <v>255</v>
      </c>
      <c r="E141" s="88" t="s">
        <v>349</v>
      </c>
      <c r="F141" s="16"/>
      <c r="G141" s="24" t="str">
        <f t="shared" si="7"/>
        <v/>
      </c>
      <c r="H141" s="25"/>
      <c r="I141" s="18">
        <v>1</v>
      </c>
      <c r="J141" s="11"/>
      <c r="K141" s="12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4"/>
      <c r="AS141" s="12"/>
      <c r="AT141" s="14"/>
      <c r="AU141" s="12"/>
      <c r="AV141" s="14"/>
      <c r="AW141" s="12"/>
    </row>
    <row r="142" spans="1:49" hidden="1" x14ac:dyDescent="0.25">
      <c r="A142" s="43" t="s">
        <v>49</v>
      </c>
      <c r="B142" s="54" t="s">
        <v>310</v>
      </c>
      <c r="C142" s="45" t="s">
        <v>101</v>
      </c>
      <c r="D142" s="16" t="s">
        <v>255</v>
      </c>
      <c r="E142" s="88" t="s">
        <v>349</v>
      </c>
      <c r="F142" s="16"/>
      <c r="G142" s="24" t="str">
        <f t="shared" si="7"/>
        <v/>
      </c>
      <c r="H142" s="25"/>
      <c r="I142" s="18">
        <v>6</v>
      </c>
      <c r="J142" s="11"/>
      <c r="K142" s="12"/>
      <c r="L142" s="14"/>
      <c r="M142" s="12"/>
      <c r="N142" s="14"/>
      <c r="O142" s="12"/>
      <c r="P142" s="14"/>
      <c r="Q142" s="12"/>
      <c r="R142" s="14"/>
      <c r="S142" s="12"/>
      <c r="T142" s="14"/>
      <c r="U142" s="12"/>
      <c r="V142" s="14"/>
      <c r="W142" s="12"/>
      <c r="X142" s="14"/>
      <c r="Y142" s="12"/>
      <c r="Z142" s="14"/>
      <c r="AA142" s="12"/>
      <c r="AB142" s="14"/>
      <c r="AC142" s="12"/>
      <c r="AD142" s="14"/>
      <c r="AE142" s="12"/>
      <c r="AF142" s="14"/>
      <c r="AG142" s="12"/>
      <c r="AH142" s="14"/>
      <c r="AI142" s="12"/>
      <c r="AJ142" s="14"/>
      <c r="AK142" s="12"/>
      <c r="AL142" s="14"/>
      <c r="AM142" s="12"/>
      <c r="AN142" s="14"/>
      <c r="AO142" s="12"/>
      <c r="AP142" s="14"/>
      <c r="AQ142" s="12"/>
      <c r="AR142" s="14"/>
      <c r="AS142" s="12"/>
      <c r="AT142" s="14"/>
      <c r="AU142" s="12"/>
      <c r="AV142" s="14"/>
      <c r="AW142" s="12"/>
    </row>
    <row r="143" spans="1:49" hidden="1" x14ac:dyDescent="0.25">
      <c r="A143" s="43" t="s">
        <v>49</v>
      </c>
      <c r="B143" s="54" t="s">
        <v>311</v>
      </c>
      <c r="C143" s="45" t="s">
        <v>312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5</v>
      </c>
      <c r="J143" s="11"/>
      <c r="K143" s="8"/>
      <c r="L143" s="14"/>
      <c r="M143" s="12"/>
      <c r="N143" s="14"/>
      <c r="O143" s="12"/>
      <c r="P143" s="14"/>
      <c r="Q143" s="12"/>
      <c r="R143" s="14"/>
      <c r="S143" s="12"/>
      <c r="T143" s="14"/>
      <c r="U143" s="12"/>
      <c r="V143" s="14"/>
      <c r="W143" s="12"/>
      <c r="X143" s="14"/>
      <c r="Y143" s="12"/>
      <c r="Z143" s="14"/>
      <c r="AA143" s="12"/>
      <c r="AB143" s="14"/>
      <c r="AC143" s="12"/>
      <c r="AD143" s="14"/>
      <c r="AE143" s="12"/>
      <c r="AF143" s="14"/>
      <c r="AG143" s="12"/>
      <c r="AH143" s="14"/>
      <c r="AI143" s="12"/>
      <c r="AJ143" s="14"/>
      <c r="AK143" s="12"/>
      <c r="AL143" s="14"/>
      <c r="AM143" s="12"/>
      <c r="AN143" s="14"/>
      <c r="AO143" s="12"/>
      <c r="AP143" s="14"/>
      <c r="AQ143" s="12"/>
      <c r="AR143" s="14"/>
      <c r="AS143" s="12"/>
      <c r="AT143" s="14"/>
      <c r="AU143" s="12"/>
      <c r="AV143" s="14"/>
      <c r="AW143" s="12"/>
    </row>
    <row r="144" spans="1:49" hidden="1" x14ac:dyDescent="0.25">
      <c r="A144" s="43" t="s">
        <v>49</v>
      </c>
      <c r="B144" s="54" t="s">
        <v>274</v>
      </c>
      <c r="C144" s="45" t="s">
        <v>313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4"/>
      <c r="M144" s="12"/>
      <c r="N144" s="14"/>
      <c r="O144" s="12"/>
      <c r="P144" s="14"/>
      <c r="Q144" s="12"/>
      <c r="R144" s="14"/>
      <c r="S144" s="12"/>
      <c r="T144" s="14"/>
      <c r="U144" s="12"/>
      <c r="V144" s="14"/>
      <c r="W144" s="12"/>
      <c r="X144" s="14"/>
      <c r="Y144" s="12"/>
      <c r="Z144" s="14"/>
      <c r="AA144" s="12"/>
      <c r="AB144" s="14"/>
      <c r="AC144" s="12"/>
      <c r="AD144" s="14"/>
      <c r="AE144" s="12"/>
      <c r="AF144" s="14"/>
      <c r="AG144" s="12"/>
      <c r="AH144" s="14"/>
      <c r="AI144" s="12"/>
      <c r="AJ144" s="14"/>
      <c r="AK144" s="12"/>
      <c r="AL144" s="14"/>
      <c r="AM144" s="12"/>
      <c r="AN144" s="14"/>
      <c r="AO144" s="12"/>
      <c r="AP144" s="14"/>
      <c r="AQ144" s="12"/>
      <c r="AR144" s="14"/>
      <c r="AS144" s="12"/>
      <c r="AT144" s="14"/>
      <c r="AU144" s="12"/>
      <c r="AV144" s="14"/>
      <c r="AW144" s="12"/>
    </row>
    <row r="145" spans="1:49" hidden="1" x14ac:dyDescent="0.25">
      <c r="A145" s="43" t="s">
        <v>49</v>
      </c>
      <c r="B145" s="44" t="s">
        <v>28</v>
      </c>
      <c r="C145" s="45" t="s">
        <v>120</v>
      </c>
      <c r="D145" s="89" t="s">
        <v>234</v>
      </c>
      <c r="E145" s="89" t="s">
        <v>337</v>
      </c>
      <c r="F145" s="16"/>
      <c r="G145" s="24">
        <f>IF(I145-H145&gt;0,0,I145-H145)</f>
        <v>0</v>
      </c>
      <c r="H145" s="25">
        <v>2</v>
      </c>
      <c r="I145" s="22">
        <f>4+K145</f>
        <v>3</v>
      </c>
      <c r="J145" s="11">
        <v>44064</v>
      </c>
      <c r="K145" s="42">
        <v>-1</v>
      </c>
      <c r="L145" s="11"/>
      <c r="M145" s="13"/>
      <c r="N145" s="11"/>
      <c r="O145" s="13"/>
      <c r="P145" s="20"/>
      <c r="Q145" s="13"/>
      <c r="R145" s="20"/>
      <c r="S145" s="13"/>
      <c r="T145" s="20"/>
      <c r="U145" s="13"/>
      <c r="V145" s="20"/>
      <c r="W145" s="13"/>
      <c r="X145" s="14"/>
      <c r="Y145" s="12"/>
      <c r="Z145" s="14"/>
      <c r="AA145" s="12"/>
      <c r="AB145" s="14"/>
      <c r="AC145" s="12"/>
      <c r="AD145" s="14"/>
      <c r="AE145" s="12"/>
      <c r="AF145" s="14"/>
      <c r="AG145" s="12"/>
      <c r="AH145" s="14"/>
      <c r="AI145" s="12"/>
      <c r="AJ145" s="14"/>
      <c r="AK145" s="12"/>
      <c r="AL145" s="14"/>
      <c r="AM145" s="12"/>
      <c r="AN145" s="14"/>
      <c r="AO145" s="12"/>
      <c r="AP145" s="14"/>
      <c r="AQ145" s="12"/>
      <c r="AR145" s="14"/>
      <c r="AS145" s="12"/>
      <c r="AT145" s="14"/>
      <c r="AU145" s="12"/>
      <c r="AV145" s="14"/>
      <c r="AW145" s="12"/>
    </row>
    <row r="146" spans="1:49" hidden="1" x14ac:dyDescent="0.25">
      <c r="A146" s="43" t="s">
        <v>49</v>
      </c>
      <c r="B146" s="44" t="s">
        <v>34</v>
      </c>
      <c r="C146" s="45" t="s">
        <v>103</v>
      </c>
      <c r="D146" s="88" t="s">
        <v>234</v>
      </c>
      <c r="E146" s="89" t="s">
        <v>337</v>
      </c>
      <c r="F146" s="16"/>
      <c r="G146" s="24">
        <f>IF(H146="","",I146-H146)</f>
        <v>-2</v>
      </c>
      <c r="H146" s="25">
        <v>4</v>
      </c>
      <c r="I146" s="22">
        <f>3+K146</f>
        <v>2</v>
      </c>
      <c r="J146" s="11">
        <v>43844</v>
      </c>
      <c r="K146" s="42">
        <v>-1</v>
      </c>
      <c r="L146" s="11"/>
      <c r="M146" s="13"/>
      <c r="N146" s="11"/>
      <c r="O146" s="13"/>
      <c r="P146" s="14"/>
      <c r="Q146" s="12"/>
      <c r="R146" s="14"/>
      <c r="S146" s="12"/>
      <c r="T146" s="14"/>
      <c r="U146" s="12"/>
      <c r="V146" s="14"/>
      <c r="W146" s="12"/>
      <c r="X146" s="14"/>
      <c r="Y146" s="12"/>
      <c r="Z146" s="14"/>
      <c r="AA146" s="12"/>
      <c r="AB146" s="14"/>
      <c r="AC146" s="12"/>
      <c r="AD146" s="14"/>
      <c r="AE146" s="12"/>
      <c r="AF146" s="14"/>
      <c r="AG146" s="12"/>
      <c r="AH146" s="14"/>
      <c r="AI146" s="12"/>
      <c r="AJ146" s="14"/>
      <c r="AK146" s="12"/>
      <c r="AL146" s="14"/>
      <c r="AM146" s="12"/>
      <c r="AN146" s="14"/>
      <c r="AO146" s="12"/>
      <c r="AP146" s="14"/>
      <c r="AQ146" s="12"/>
      <c r="AR146" s="14"/>
      <c r="AS146" s="12"/>
      <c r="AT146" s="14"/>
      <c r="AU146" s="12"/>
      <c r="AV146" s="14"/>
      <c r="AW146" s="12"/>
    </row>
    <row r="147" spans="1:49" ht="30" hidden="1" x14ac:dyDescent="0.25">
      <c r="A147" s="43" t="s">
        <v>48</v>
      </c>
      <c r="B147" s="44" t="s">
        <v>104</v>
      </c>
      <c r="C147" s="45" t="s">
        <v>105</v>
      </c>
      <c r="D147" s="88" t="s">
        <v>234</v>
      </c>
      <c r="E147" s="89" t="s">
        <v>337</v>
      </c>
      <c r="F147" s="16"/>
      <c r="G147" s="24" t="str">
        <f>IF(H147="","",I147-H147)</f>
        <v/>
      </c>
      <c r="H147" s="25"/>
      <c r="I147" s="18">
        <v>2</v>
      </c>
      <c r="J147" s="11"/>
      <c r="K147" s="8"/>
      <c r="L147" s="14"/>
      <c r="M147" s="12"/>
      <c r="N147" s="11"/>
      <c r="O147" s="12"/>
      <c r="P147" s="14"/>
      <c r="Q147" s="12"/>
      <c r="R147" s="14"/>
      <c r="S147" s="12"/>
      <c r="T147" s="14"/>
      <c r="U147" s="12"/>
      <c r="V147" s="14"/>
      <c r="W147" s="12"/>
      <c r="X147" s="14"/>
      <c r="Y147" s="12"/>
      <c r="Z147" s="14"/>
      <c r="AA147" s="12"/>
      <c r="AB147" s="14"/>
      <c r="AC147" s="12"/>
      <c r="AD147" s="14"/>
      <c r="AE147" s="12"/>
      <c r="AF147" s="14"/>
      <c r="AG147" s="12"/>
      <c r="AH147" s="14"/>
      <c r="AI147" s="12"/>
      <c r="AJ147" s="14"/>
      <c r="AK147" s="12"/>
      <c r="AL147" s="14"/>
      <c r="AM147" s="12"/>
      <c r="AN147" s="14"/>
      <c r="AO147" s="12"/>
      <c r="AP147" s="14"/>
      <c r="AQ147" s="12"/>
      <c r="AR147" s="14"/>
      <c r="AS147" s="12"/>
      <c r="AT147" s="14"/>
      <c r="AU147" s="12"/>
      <c r="AV147" s="14"/>
      <c r="AW147" s="12"/>
    </row>
    <row r="148" spans="1:49" hidden="1" x14ac:dyDescent="0.25">
      <c r="A148" s="43" t="s">
        <v>49</v>
      </c>
      <c r="B148" s="44" t="s">
        <v>125</v>
      </c>
      <c r="C148" s="45" t="s">
        <v>123</v>
      </c>
      <c r="D148" s="88" t="s">
        <v>234</v>
      </c>
      <c r="E148" s="88" t="s">
        <v>337</v>
      </c>
      <c r="F148" s="16"/>
      <c r="G148" s="24">
        <f>IF(I148-H148&gt;0,0,I148-H148)</f>
        <v>0</v>
      </c>
      <c r="H148" s="25">
        <v>2</v>
      </c>
      <c r="I148" s="18">
        <v>2</v>
      </c>
      <c r="J148" s="11"/>
      <c r="K148" s="8"/>
      <c r="L148" s="11"/>
      <c r="M148" s="13"/>
      <c r="N148" s="11"/>
      <c r="O148" s="12"/>
      <c r="P148" s="11"/>
      <c r="Q148" s="13"/>
      <c r="R148" s="11"/>
      <c r="S148" s="12"/>
      <c r="T148" s="11"/>
      <c r="U148" s="13"/>
      <c r="V148" s="14"/>
      <c r="W148" s="12"/>
      <c r="X148" s="14"/>
      <c r="Y148" s="12"/>
      <c r="Z148" s="14"/>
      <c r="AA148" s="12"/>
      <c r="AB148" s="14"/>
      <c r="AC148" s="12"/>
      <c r="AD148" s="14"/>
      <c r="AE148" s="12"/>
      <c r="AF148" s="14"/>
      <c r="AG148" s="12"/>
      <c r="AH148" s="14"/>
      <c r="AI148" s="12"/>
      <c r="AJ148" s="14"/>
      <c r="AK148" s="12"/>
      <c r="AL148" s="14"/>
      <c r="AM148" s="12"/>
      <c r="AN148" s="14"/>
      <c r="AO148" s="12"/>
      <c r="AP148" s="14"/>
      <c r="AQ148" s="12"/>
      <c r="AR148" s="11"/>
      <c r="AS148" s="12"/>
      <c r="AT148" s="11"/>
      <c r="AU148" s="12"/>
      <c r="AV148" s="11"/>
      <c r="AW148" s="12"/>
    </row>
    <row r="149" spans="1:49" hidden="1" x14ac:dyDescent="0.25">
      <c r="A149" s="43" t="s">
        <v>49</v>
      </c>
      <c r="B149" s="44">
        <v>186003031</v>
      </c>
      <c r="C149" s="45" t="s">
        <v>135</v>
      </c>
      <c r="D149" s="88" t="s">
        <v>234</v>
      </c>
      <c r="E149" s="88"/>
      <c r="F149" s="16"/>
      <c r="G149" s="24">
        <f>IF(I149-H149&gt;0,0,I149-H149)</f>
        <v>0</v>
      </c>
      <c r="H149" s="25">
        <v>12</v>
      </c>
      <c r="I149" s="22">
        <f>24+K149+M149+O149</f>
        <v>22</v>
      </c>
      <c r="J149" s="11">
        <v>43844</v>
      </c>
      <c r="K149" s="42">
        <v>-1</v>
      </c>
      <c r="L149" s="11">
        <v>43906</v>
      </c>
      <c r="M149" s="13">
        <v>-1</v>
      </c>
      <c r="N149" s="11"/>
      <c r="O149" s="13"/>
      <c r="P149" s="11"/>
      <c r="Q149" s="12"/>
      <c r="R149" s="11"/>
      <c r="S149" s="13"/>
      <c r="T149" s="11"/>
      <c r="U149" s="13"/>
      <c r="V149" s="11"/>
      <c r="W149" s="13"/>
      <c r="X149" s="20"/>
      <c r="Y149" s="12"/>
      <c r="Z149" s="14"/>
      <c r="AA149" s="12"/>
      <c r="AB149" s="14"/>
      <c r="AC149" s="12"/>
      <c r="AD149" s="14"/>
      <c r="AE149" s="12"/>
      <c r="AF149" s="14"/>
      <c r="AG149" s="12"/>
      <c r="AH149" s="14"/>
      <c r="AI149" s="12"/>
      <c r="AJ149" s="14"/>
      <c r="AK149" s="12"/>
      <c r="AL149" s="14"/>
      <c r="AM149" s="12"/>
      <c r="AN149" s="14"/>
      <c r="AO149" s="12"/>
      <c r="AP149" s="14"/>
      <c r="AQ149" s="12"/>
      <c r="AR149" s="11"/>
      <c r="AS149" s="12"/>
      <c r="AT149" s="11"/>
      <c r="AU149" s="12"/>
      <c r="AV149" s="11"/>
      <c r="AW149" s="12"/>
    </row>
    <row r="150" spans="1:49" hidden="1" x14ac:dyDescent="0.25">
      <c r="A150" s="81" t="s">
        <v>49</v>
      </c>
      <c r="B150" s="82" t="s">
        <v>137</v>
      </c>
      <c r="C150" s="83" t="s">
        <v>138</v>
      </c>
      <c r="D150" s="60"/>
      <c r="E150" s="94"/>
      <c r="F150" s="60"/>
      <c r="G150" s="62" t="str">
        <f>IF(H150="","",I150-H150)</f>
        <v/>
      </c>
      <c r="H150" s="63"/>
      <c r="I150" s="77">
        <v>0</v>
      </c>
      <c r="J150" s="11"/>
      <c r="K150" s="8"/>
      <c r="L150" s="11"/>
      <c r="M150" s="13"/>
      <c r="N150" s="14"/>
      <c r="O150" s="12"/>
      <c r="P150" s="14"/>
      <c r="Q150" s="12"/>
      <c r="R150" s="11"/>
      <c r="S150" s="12"/>
      <c r="T150" s="11"/>
      <c r="U150" s="13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1"/>
      <c r="AS150" s="12"/>
      <c r="AT150" s="11"/>
      <c r="AU150" s="12"/>
      <c r="AV150" s="11"/>
      <c r="AW150" s="12"/>
    </row>
    <row r="151" spans="1:49" hidden="1" x14ac:dyDescent="0.25">
      <c r="A151" s="43" t="s">
        <v>49</v>
      </c>
      <c r="B151" s="44">
        <v>999042549</v>
      </c>
      <c r="C151" s="45" t="s">
        <v>331</v>
      </c>
      <c r="D151" s="16" t="s">
        <v>255</v>
      </c>
      <c r="E151" s="88" t="s">
        <v>349</v>
      </c>
      <c r="F151" s="16"/>
      <c r="G151" s="24" t="str">
        <f>IF(H151="","",I151-H151)</f>
        <v/>
      </c>
      <c r="H151" s="25"/>
      <c r="I151" s="18">
        <v>1</v>
      </c>
      <c r="J151" s="11"/>
      <c r="K151" s="8"/>
      <c r="L151" s="11"/>
      <c r="M151" s="13"/>
      <c r="N151" s="14"/>
      <c r="O151" s="12"/>
      <c r="P151" s="14"/>
      <c r="Q151" s="12"/>
      <c r="R151" s="11"/>
      <c r="S151" s="12"/>
      <c r="T151" s="11"/>
      <c r="U151" s="13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1"/>
      <c r="AS151" s="12"/>
      <c r="AT151" s="11"/>
      <c r="AU151" s="12"/>
      <c r="AV151" s="11"/>
      <c r="AW151" s="12"/>
    </row>
    <row r="152" spans="1:49" hidden="1" x14ac:dyDescent="0.25">
      <c r="A152" s="43" t="s">
        <v>49</v>
      </c>
      <c r="B152" s="44" t="s">
        <v>332</v>
      </c>
      <c r="C152" s="45" t="s">
        <v>333</v>
      </c>
      <c r="D152" s="16" t="s">
        <v>255</v>
      </c>
      <c r="E152" s="88" t="s">
        <v>349</v>
      </c>
      <c r="F152" s="16"/>
      <c r="G152" s="24" t="str">
        <f>IF(H152="","",I152-H152)</f>
        <v/>
      </c>
      <c r="H152" s="25"/>
      <c r="I152" s="18">
        <v>6</v>
      </c>
      <c r="J152" s="11"/>
      <c r="K152" s="8"/>
      <c r="L152" s="11"/>
      <c r="M152" s="13"/>
      <c r="N152" s="14"/>
      <c r="O152" s="12"/>
      <c r="P152" s="14"/>
      <c r="Q152" s="12"/>
      <c r="R152" s="11"/>
      <c r="S152" s="12"/>
      <c r="T152" s="11"/>
      <c r="U152" s="13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ht="30" hidden="1" x14ac:dyDescent="0.25">
      <c r="A153" s="43" t="s">
        <v>49</v>
      </c>
      <c r="B153" s="44" t="s">
        <v>334</v>
      </c>
      <c r="C153" s="45" t="s">
        <v>335</v>
      </c>
      <c r="D153" s="16" t="s">
        <v>255</v>
      </c>
      <c r="E153" s="88" t="s">
        <v>349</v>
      </c>
      <c r="F153" s="16"/>
      <c r="G153" s="24" t="str">
        <f>IF(H153="","",I153-H153)</f>
        <v/>
      </c>
      <c r="H153" s="25"/>
      <c r="I153" s="18">
        <v>1</v>
      </c>
      <c r="J153" s="11"/>
      <c r="K153" s="8"/>
      <c r="L153" s="14"/>
      <c r="M153" s="12"/>
      <c r="N153" s="14"/>
      <c r="O153" s="12"/>
      <c r="P153" s="14"/>
      <c r="Q153" s="12"/>
      <c r="R153" s="11"/>
      <c r="S153" s="12"/>
      <c r="T153" s="11"/>
      <c r="U153" s="13"/>
      <c r="V153" s="14"/>
      <c r="W153" s="12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hidden="1" x14ac:dyDescent="0.25">
      <c r="A154" s="43" t="s">
        <v>49</v>
      </c>
      <c r="B154" s="44" t="s">
        <v>217</v>
      </c>
      <c r="C154" s="45" t="s">
        <v>239</v>
      </c>
      <c r="D154" s="88" t="s">
        <v>234</v>
      </c>
      <c r="E154" s="89" t="s">
        <v>337</v>
      </c>
      <c r="F154" s="16"/>
      <c r="G154" s="24"/>
      <c r="H154" s="25"/>
      <c r="I154" s="18">
        <v>1</v>
      </c>
      <c r="J154" s="11"/>
      <c r="K154" s="8"/>
      <c r="L154" s="14"/>
      <c r="M154" s="12"/>
      <c r="N154" s="14"/>
      <c r="O154" s="12"/>
      <c r="P154" s="14"/>
      <c r="Q154" s="12"/>
      <c r="R154" s="14"/>
      <c r="S154" s="12"/>
      <c r="T154" s="11"/>
      <c r="U154" s="13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idden="1" x14ac:dyDescent="0.25">
      <c r="A155" s="43" t="s">
        <v>49</v>
      </c>
      <c r="B155" s="44" t="s">
        <v>303</v>
      </c>
      <c r="C155" s="45" t="s">
        <v>304</v>
      </c>
      <c r="D155" s="88" t="s">
        <v>234</v>
      </c>
      <c r="E155" s="88"/>
      <c r="F155" s="16"/>
      <c r="G155" s="24"/>
      <c r="H155" s="25"/>
      <c r="I155" s="18">
        <v>1</v>
      </c>
      <c r="J155" s="11"/>
      <c r="K155" s="8"/>
      <c r="L155" s="14"/>
      <c r="M155" s="12"/>
      <c r="N155" s="14"/>
      <c r="O155" s="12"/>
      <c r="P155" s="14"/>
      <c r="Q155" s="12"/>
      <c r="R155" s="14"/>
      <c r="S155" s="12"/>
      <c r="T155" s="11"/>
      <c r="U155" s="13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hidden="1" x14ac:dyDescent="0.25">
      <c r="A156" s="43" t="s">
        <v>49</v>
      </c>
      <c r="B156" s="44" t="s">
        <v>301</v>
      </c>
      <c r="C156" s="45" t="s">
        <v>302</v>
      </c>
      <c r="D156" s="88" t="s">
        <v>234</v>
      </c>
      <c r="E156" s="89" t="s">
        <v>337</v>
      </c>
      <c r="F156" s="16"/>
      <c r="G156" s="24"/>
      <c r="H156" s="25"/>
      <c r="I156" s="18">
        <v>8</v>
      </c>
      <c r="J156" s="11"/>
      <c r="K156" s="8"/>
      <c r="L156" s="14"/>
      <c r="M156" s="12"/>
      <c r="N156" s="14"/>
      <c r="O156" s="12"/>
      <c r="P156" s="14"/>
      <c r="Q156" s="12"/>
      <c r="R156" s="14"/>
      <c r="S156" s="12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hidden="1" x14ac:dyDescent="0.25">
      <c r="A157" s="43" t="s">
        <v>49</v>
      </c>
      <c r="B157" s="44" t="s">
        <v>274</v>
      </c>
      <c r="C157" s="45" t="s">
        <v>305</v>
      </c>
      <c r="D157" s="88" t="s">
        <v>234</v>
      </c>
      <c r="E157" s="88"/>
      <c r="F157" s="16" t="s">
        <v>339</v>
      </c>
      <c r="G157" s="24"/>
      <c r="H157" s="25"/>
      <c r="I157" s="18">
        <v>2</v>
      </c>
      <c r="J157" s="11"/>
      <c r="K157" s="8"/>
      <c r="L157" s="14"/>
      <c r="M157" s="12"/>
      <c r="N157" s="14"/>
      <c r="O157" s="12"/>
      <c r="P157" s="14"/>
      <c r="Q157" s="12"/>
      <c r="R157" s="14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4"/>
      <c r="AS157" s="12"/>
      <c r="AT157" s="14"/>
      <c r="AU157" s="12"/>
      <c r="AV157" s="14"/>
      <c r="AW157" s="12"/>
    </row>
    <row r="158" spans="1:49" hidden="1" x14ac:dyDescent="0.25">
      <c r="A158" s="43" t="s">
        <v>49</v>
      </c>
      <c r="B158" s="44" t="s">
        <v>306</v>
      </c>
      <c r="C158" s="45" t="s">
        <v>307</v>
      </c>
      <c r="D158" s="88" t="s">
        <v>234</v>
      </c>
      <c r="E158" s="88"/>
      <c r="F158" s="16" t="s">
        <v>339</v>
      </c>
      <c r="G158" s="24"/>
      <c r="H158" s="25"/>
      <c r="I158" s="18">
        <v>1</v>
      </c>
      <c r="J158" s="11"/>
      <c r="K158" s="8"/>
      <c r="L158" s="14"/>
      <c r="M158" s="12"/>
      <c r="N158" s="14"/>
      <c r="O158" s="12"/>
      <c r="P158" s="14"/>
      <c r="Q158" s="12"/>
      <c r="R158" s="14"/>
      <c r="S158" s="12"/>
      <c r="T158" s="11"/>
      <c r="U158" s="13"/>
      <c r="V158" s="14"/>
      <c r="W158" s="12"/>
      <c r="X158" s="14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4"/>
      <c r="AS158" s="12"/>
      <c r="AT158" s="14"/>
      <c r="AU158" s="12"/>
      <c r="AV158" s="14"/>
      <c r="AW158" s="12"/>
    </row>
    <row r="159" spans="1:49" hidden="1" x14ac:dyDescent="0.25">
      <c r="A159" s="43" t="s">
        <v>49</v>
      </c>
      <c r="B159" s="44" t="s">
        <v>308</v>
      </c>
      <c r="C159" s="45" t="s">
        <v>309</v>
      </c>
      <c r="D159" s="88" t="s">
        <v>234</v>
      </c>
      <c r="E159" s="89" t="s">
        <v>337</v>
      </c>
      <c r="F159" s="16"/>
      <c r="G159" s="24"/>
      <c r="H159" s="25"/>
      <c r="I159" s="18">
        <v>5</v>
      </c>
      <c r="J159" s="11"/>
      <c r="K159" s="8"/>
      <c r="L159" s="14"/>
      <c r="M159" s="12"/>
      <c r="N159" s="14"/>
      <c r="O159" s="12"/>
      <c r="P159" s="14"/>
      <c r="Q159" s="12"/>
      <c r="R159" s="14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4"/>
      <c r="AS159" s="12"/>
      <c r="AT159" s="14"/>
      <c r="AU159" s="12"/>
      <c r="AV159" s="14"/>
      <c r="AW159" s="12"/>
    </row>
    <row r="160" spans="1:49" hidden="1" x14ac:dyDescent="0.25">
      <c r="A160" s="43" t="s">
        <v>52</v>
      </c>
      <c r="B160" s="44" t="s">
        <v>218</v>
      </c>
      <c r="C160" s="45" t="s">
        <v>219</v>
      </c>
      <c r="D160" s="88" t="s">
        <v>234</v>
      </c>
      <c r="E160" s="89" t="s">
        <v>337</v>
      </c>
      <c r="F160" s="16"/>
      <c r="G160" s="24"/>
      <c r="H160" s="25"/>
      <c r="I160" s="18">
        <v>1</v>
      </c>
      <c r="J160" s="11"/>
      <c r="K160" s="8"/>
      <c r="L160" s="14"/>
      <c r="M160" s="12"/>
      <c r="N160" s="14"/>
      <c r="O160" s="12"/>
      <c r="P160" s="14"/>
      <c r="Q160" s="12"/>
      <c r="R160" s="14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4"/>
      <c r="AS160" s="12"/>
      <c r="AT160" s="14"/>
      <c r="AU160" s="12"/>
      <c r="AV160" s="14"/>
      <c r="AW160" s="12"/>
    </row>
    <row r="161" spans="1:49" hidden="1" x14ac:dyDescent="0.25">
      <c r="A161" s="43" t="s">
        <v>48</v>
      </c>
      <c r="B161" s="44" t="s">
        <v>36</v>
      </c>
      <c r="C161" s="45" t="s">
        <v>106</v>
      </c>
      <c r="D161" s="88" t="s">
        <v>234</v>
      </c>
      <c r="E161" s="89" t="s">
        <v>337</v>
      </c>
      <c r="F161" s="16"/>
      <c r="G161" s="24" t="str">
        <f>IF(H161="","",I161-H161)</f>
        <v/>
      </c>
      <c r="H161" s="25"/>
      <c r="I161" s="18">
        <v>1</v>
      </c>
      <c r="J161" s="11"/>
      <c r="K161" s="8"/>
      <c r="L161" s="11"/>
      <c r="M161" s="12"/>
      <c r="N161" s="11"/>
      <c r="O161" s="12"/>
      <c r="P161" s="11"/>
      <c r="Q161" s="12"/>
      <c r="R161" s="11"/>
      <c r="S161" s="12"/>
      <c r="T161" s="11"/>
      <c r="U161" s="12"/>
      <c r="V161" s="11"/>
      <c r="W161" s="12"/>
      <c r="X161" s="11"/>
      <c r="Y161" s="12"/>
      <c r="Z161" s="11"/>
      <c r="AA161" s="12"/>
      <c r="AB161" s="11"/>
      <c r="AC161" s="12"/>
      <c r="AD161" s="11"/>
      <c r="AE161" s="12"/>
      <c r="AF161" s="11"/>
      <c r="AG161" s="12"/>
      <c r="AH161" s="11"/>
      <c r="AI161" s="12"/>
      <c r="AJ161" s="11"/>
      <c r="AK161" s="12"/>
      <c r="AL161" s="11"/>
      <c r="AM161" s="12"/>
      <c r="AN161" s="11"/>
      <c r="AO161" s="12"/>
      <c r="AP161" s="11"/>
      <c r="AQ161" s="12"/>
      <c r="AR161" s="14"/>
      <c r="AS161" s="12"/>
      <c r="AT161" s="14"/>
      <c r="AU161" s="12"/>
      <c r="AV161" s="14"/>
      <c r="AW161" s="12"/>
    </row>
    <row r="162" spans="1:49" hidden="1" x14ac:dyDescent="0.25">
      <c r="A162" s="43" t="s">
        <v>48</v>
      </c>
      <c r="B162" s="44" t="s">
        <v>315</v>
      </c>
      <c r="C162" s="45" t="s">
        <v>316</v>
      </c>
      <c r="D162" s="88" t="s">
        <v>234</v>
      </c>
      <c r="E162" s="89" t="s">
        <v>337</v>
      </c>
      <c r="F162" s="16"/>
      <c r="G162" s="24"/>
      <c r="H162" s="25"/>
      <c r="I162" s="18">
        <v>3</v>
      </c>
      <c r="J162" s="11"/>
      <c r="K162" s="8"/>
      <c r="L162" s="11"/>
      <c r="M162" s="12"/>
      <c r="N162" s="11"/>
      <c r="O162" s="12"/>
      <c r="P162" s="11"/>
      <c r="Q162" s="12"/>
      <c r="R162" s="11"/>
      <c r="S162" s="12"/>
      <c r="T162" s="11"/>
      <c r="U162" s="12"/>
      <c r="V162" s="11"/>
      <c r="W162" s="12"/>
      <c r="X162" s="11"/>
      <c r="Y162" s="12"/>
      <c r="Z162" s="11"/>
      <c r="AA162" s="12"/>
      <c r="AB162" s="11"/>
      <c r="AC162" s="12"/>
      <c r="AD162" s="11"/>
      <c r="AE162" s="12"/>
      <c r="AF162" s="11"/>
      <c r="AG162" s="12"/>
      <c r="AH162" s="11"/>
      <c r="AI162" s="12"/>
      <c r="AJ162" s="11"/>
      <c r="AK162" s="12"/>
      <c r="AL162" s="11"/>
      <c r="AM162" s="12"/>
      <c r="AN162" s="11"/>
      <c r="AO162" s="12"/>
      <c r="AP162" s="11"/>
      <c r="AQ162" s="12"/>
      <c r="AR162" s="14"/>
      <c r="AS162" s="12"/>
      <c r="AT162" s="14"/>
      <c r="AU162" s="12"/>
      <c r="AV162" s="14"/>
      <c r="AW162" s="12"/>
    </row>
    <row r="163" spans="1:49" hidden="1" x14ac:dyDescent="0.25">
      <c r="A163" s="43" t="s">
        <v>48</v>
      </c>
      <c r="B163" s="44" t="s">
        <v>139</v>
      </c>
      <c r="C163" s="45" t="s">
        <v>140</v>
      </c>
      <c r="D163" s="88" t="s">
        <v>234</v>
      </c>
      <c r="E163" s="89" t="s">
        <v>337</v>
      </c>
      <c r="F163" s="16"/>
      <c r="G163" s="24" t="str">
        <f>IF(H163="","",I163-H163)</f>
        <v/>
      </c>
      <c r="H163" s="25"/>
      <c r="I163" s="18">
        <v>1</v>
      </c>
      <c r="J163" s="11"/>
      <c r="K163" s="8"/>
      <c r="L163" s="11"/>
      <c r="M163" s="13"/>
      <c r="N163" s="14"/>
      <c r="O163" s="12"/>
      <c r="P163" s="14"/>
      <c r="Q163" s="12"/>
      <c r="R163" s="11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hidden="1" x14ac:dyDescent="0.25">
      <c r="A164" s="43" t="s">
        <v>314</v>
      </c>
      <c r="B164" s="44" t="s">
        <v>141</v>
      </c>
      <c r="C164" s="45" t="s">
        <v>142</v>
      </c>
      <c r="D164" s="88" t="s">
        <v>234</v>
      </c>
      <c r="E164" s="89" t="s">
        <v>337</v>
      </c>
      <c r="F164" s="16"/>
      <c r="G164" s="24" t="str">
        <f>IF(H164="","",I164-H164)</f>
        <v/>
      </c>
      <c r="H164" s="25"/>
      <c r="I164" s="18">
        <v>0</v>
      </c>
      <c r="J164" s="11"/>
      <c r="K164" s="8"/>
      <c r="L164" s="11"/>
      <c r="M164" s="13"/>
      <c r="N164" s="14"/>
      <c r="O164" s="12"/>
      <c r="P164" s="14"/>
      <c r="Q164" s="12"/>
      <c r="R164" s="11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hidden="1" x14ac:dyDescent="0.25">
      <c r="A165" s="43" t="s">
        <v>48</v>
      </c>
      <c r="B165" s="44" t="s">
        <v>167</v>
      </c>
      <c r="C165" s="45" t="s">
        <v>168</v>
      </c>
      <c r="D165" s="88" t="s">
        <v>234</v>
      </c>
      <c r="E165" s="88"/>
      <c r="F165" s="16" t="s">
        <v>346</v>
      </c>
      <c r="G165" s="24" t="str">
        <f>IF(H165="","",I165-H165)</f>
        <v/>
      </c>
      <c r="H165" s="25"/>
      <c r="I165" s="18">
        <v>12</v>
      </c>
      <c r="J165" s="11"/>
      <c r="K165" s="8"/>
      <c r="L165" s="11"/>
      <c r="M165" s="13"/>
      <c r="N165" s="11"/>
      <c r="O165" s="13"/>
      <c r="P165" s="11"/>
      <c r="Q165" s="13"/>
      <c r="R165" s="11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hidden="1" x14ac:dyDescent="0.25">
      <c r="A166" s="43" t="s">
        <v>53</v>
      </c>
      <c r="B166" s="44">
        <v>700001834</v>
      </c>
      <c r="C166" s="45" t="s">
        <v>191</v>
      </c>
      <c r="D166" s="88" t="s">
        <v>234</v>
      </c>
      <c r="E166" s="89" t="s">
        <v>337</v>
      </c>
      <c r="F166" s="16"/>
      <c r="G166" s="24" t="str">
        <f>IF(H166="","",I166-H166)</f>
        <v/>
      </c>
      <c r="H166" s="25"/>
      <c r="I166" s="18">
        <v>8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hidden="1" x14ac:dyDescent="0.25">
      <c r="A167" s="43" t="s">
        <v>192</v>
      </c>
      <c r="B167" s="44" t="s">
        <v>193</v>
      </c>
      <c r="C167" s="45" t="s">
        <v>194</v>
      </c>
      <c r="D167" s="88" t="s">
        <v>234</v>
      </c>
      <c r="E167" s="89" t="s">
        <v>337</v>
      </c>
      <c r="F167" s="16"/>
      <c r="G167" s="24" t="str">
        <f>IF(H167="","",I167-H167)</f>
        <v/>
      </c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s="40" customFormat="1" hidden="1" x14ac:dyDescent="0.25">
      <c r="A168" s="43" t="s">
        <v>48</v>
      </c>
      <c r="B168" s="44">
        <v>26956</v>
      </c>
      <c r="C168" s="45" t="s">
        <v>318</v>
      </c>
      <c r="D168" s="88" t="s">
        <v>234</v>
      </c>
      <c r="E168" s="89" t="s">
        <v>337</v>
      </c>
      <c r="F168" s="16"/>
      <c r="G168" s="24" t="str">
        <f t="shared" ref="G168:G187" si="8">IF(H168="","",I168-H168)</f>
        <v/>
      </c>
      <c r="H168" s="25"/>
      <c r="I168" s="18">
        <v>2</v>
      </c>
      <c r="J168" s="11"/>
      <c r="K168" s="8"/>
      <c r="L168" s="14"/>
      <c r="M168" s="12"/>
      <c r="N168" s="14"/>
      <c r="O168" s="12"/>
      <c r="P168" s="14"/>
      <c r="Q168" s="12"/>
      <c r="R168" s="11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s="40" customFormat="1" hidden="1" x14ac:dyDescent="0.25">
      <c r="A169" s="81"/>
      <c r="B169" s="82">
        <v>667004297</v>
      </c>
      <c r="C169" s="83" t="s">
        <v>174</v>
      </c>
      <c r="D169" s="60"/>
      <c r="E169" s="94"/>
      <c r="F169" s="60"/>
      <c r="G169" s="62" t="str">
        <f t="shared" si="8"/>
        <v/>
      </c>
      <c r="H169" s="63"/>
      <c r="I169" s="77">
        <v>0</v>
      </c>
      <c r="J169" s="11"/>
      <c r="K169" s="8"/>
      <c r="L169" s="11"/>
      <c r="M169" s="13"/>
      <c r="N169" s="14"/>
      <c r="O169" s="12"/>
      <c r="P169" s="14"/>
      <c r="Q169" s="12"/>
      <c r="R169" s="11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hidden="1" x14ac:dyDescent="0.25">
      <c r="A170" s="43" t="s">
        <v>48</v>
      </c>
      <c r="B170" s="44">
        <v>700009330</v>
      </c>
      <c r="C170" s="45" t="s">
        <v>173</v>
      </c>
      <c r="D170" s="88" t="s">
        <v>234</v>
      </c>
      <c r="E170" s="89" t="s">
        <v>337</v>
      </c>
      <c r="F170" s="16"/>
      <c r="G170" s="24" t="str">
        <f t="shared" si="8"/>
        <v/>
      </c>
      <c r="H170" s="25"/>
      <c r="I170" s="18">
        <v>4</v>
      </c>
      <c r="J170" s="11"/>
      <c r="K170" s="8"/>
      <c r="L170" s="14"/>
      <c r="M170" s="12"/>
      <c r="N170" s="14"/>
      <c r="O170" s="12"/>
      <c r="P170" s="14"/>
      <c r="Q170" s="12"/>
      <c r="R170" s="11"/>
      <c r="S170" s="12"/>
      <c r="T170" s="11"/>
      <c r="U170" s="13"/>
      <c r="V170" s="14"/>
      <c r="W170" s="12"/>
      <c r="X170" s="14"/>
      <c r="Y170" s="12"/>
      <c r="Z170" s="14"/>
      <c r="AA170" s="12"/>
      <c r="AB170" s="14"/>
      <c r="AC170" s="12"/>
      <c r="AD170" s="14"/>
      <c r="AE170" s="12"/>
      <c r="AF170" s="14"/>
      <c r="AG170" s="12"/>
      <c r="AH170" s="14"/>
      <c r="AI170" s="12"/>
      <c r="AJ170" s="14"/>
      <c r="AK170" s="12"/>
      <c r="AL170" s="14"/>
      <c r="AM170" s="12"/>
      <c r="AN170" s="14"/>
      <c r="AO170" s="12"/>
      <c r="AP170" s="14"/>
      <c r="AQ170" s="12"/>
      <c r="AR170" s="14"/>
      <c r="AS170" s="12"/>
      <c r="AT170" s="14"/>
      <c r="AU170" s="12"/>
      <c r="AV170" s="14"/>
      <c r="AW170" s="12"/>
    </row>
    <row r="171" spans="1:49" hidden="1" x14ac:dyDescent="0.25">
      <c r="A171" s="43" t="s">
        <v>314</v>
      </c>
      <c r="B171" s="44"/>
      <c r="C171" s="45" t="s">
        <v>317</v>
      </c>
      <c r="D171" s="88" t="s">
        <v>234</v>
      </c>
      <c r="E171" s="88"/>
      <c r="F171" s="16" t="s">
        <v>345</v>
      </c>
      <c r="G171" s="24" t="str">
        <f t="shared" si="8"/>
        <v/>
      </c>
      <c r="H171" s="25"/>
      <c r="I171" s="18">
        <v>1</v>
      </c>
      <c r="J171" s="11"/>
      <c r="K171" s="8"/>
      <c r="L171" s="14"/>
      <c r="M171" s="12"/>
      <c r="N171" s="14"/>
      <c r="O171" s="12"/>
      <c r="P171" s="14"/>
      <c r="Q171" s="12"/>
      <c r="R171" s="11"/>
      <c r="S171" s="12"/>
      <c r="T171" s="11"/>
      <c r="U171" s="13"/>
      <c r="V171" s="14"/>
      <c r="W171" s="12"/>
      <c r="X171" s="14"/>
      <c r="Y171" s="12"/>
      <c r="Z171" s="14"/>
      <c r="AA171" s="12"/>
      <c r="AB171" s="14"/>
      <c r="AC171" s="12"/>
      <c r="AD171" s="14"/>
      <c r="AE171" s="12"/>
      <c r="AF171" s="14"/>
      <c r="AG171" s="12"/>
      <c r="AH171" s="14"/>
      <c r="AI171" s="12"/>
      <c r="AJ171" s="14"/>
      <c r="AK171" s="12"/>
      <c r="AL171" s="14"/>
      <c r="AM171" s="12"/>
      <c r="AN171" s="14"/>
      <c r="AO171" s="12"/>
      <c r="AP171" s="14"/>
      <c r="AQ171" s="12"/>
      <c r="AR171" s="14"/>
      <c r="AS171" s="12"/>
      <c r="AT171" s="14"/>
      <c r="AU171" s="12"/>
      <c r="AV171" s="14"/>
      <c r="AW171" s="12"/>
    </row>
    <row r="172" spans="1:49" hidden="1" x14ac:dyDescent="0.25">
      <c r="A172" s="43" t="s">
        <v>261</v>
      </c>
      <c r="B172" s="44" t="s">
        <v>319</v>
      </c>
      <c r="C172" s="45" t="s">
        <v>320</v>
      </c>
      <c r="D172" s="88" t="s">
        <v>234</v>
      </c>
      <c r="E172" s="88"/>
      <c r="F172" s="16" t="s">
        <v>346</v>
      </c>
      <c r="G172" s="24" t="str">
        <f t="shared" si="8"/>
        <v/>
      </c>
      <c r="H172" s="25"/>
      <c r="I172" s="18">
        <v>2</v>
      </c>
      <c r="J172" s="11"/>
      <c r="K172" s="8"/>
      <c r="L172" s="14"/>
      <c r="M172" s="12"/>
      <c r="N172" s="14"/>
      <c r="O172" s="12"/>
      <c r="P172" s="14"/>
      <c r="Q172" s="12"/>
      <c r="R172" s="11"/>
      <c r="S172" s="12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hidden="1" x14ac:dyDescent="0.25">
      <c r="A173" s="81"/>
      <c r="B173" s="82" t="s">
        <v>184</v>
      </c>
      <c r="C173" s="83" t="s">
        <v>185</v>
      </c>
      <c r="D173" s="60"/>
      <c r="E173" s="94"/>
      <c r="F173" s="60"/>
      <c r="G173" s="62" t="str">
        <f t="shared" si="8"/>
        <v/>
      </c>
      <c r="H173" s="63"/>
      <c r="I173" s="77">
        <v>4</v>
      </c>
      <c r="J173" s="11"/>
      <c r="K173" s="8"/>
      <c r="L173" s="14"/>
      <c r="M173" s="12"/>
      <c r="N173" s="14"/>
      <c r="O173" s="12"/>
      <c r="P173" s="14"/>
      <c r="Q173" s="12"/>
      <c r="R173" s="14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hidden="1" x14ac:dyDescent="0.25">
      <c r="A174" s="81"/>
      <c r="B174" s="82" t="s">
        <v>186</v>
      </c>
      <c r="C174" s="83" t="s">
        <v>187</v>
      </c>
      <c r="D174" s="60"/>
      <c r="E174" s="94"/>
      <c r="F174" s="60"/>
      <c r="G174" s="62" t="str">
        <f t="shared" si="8"/>
        <v/>
      </c>
      <c r="H174" s="63"/>
      <c r="I174" s="77">
        <v>4</v>
      </c>
      <c r="J174" s="11"/>
      <c r="K174" s="8"/>
      <c r="L174" s="14"/>
      <c r="M174" s="12"/>
      <c r="N174" s="14"/>
      <c r="O174" s="12"/>
      <c r="P174" s="14"/>
      <c r="Q174" s="12"/>
      <c r="R174" s="14"/>
      <c r="S174" s="12"/>
      <c r="T174" s="11"/>
      <c r="U174" s="13"/>
      <c r="V174" s="14"/>
      <c r="W174" s="12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4"/>
      <c r="AS174" s="12"/>
      <c r="AT174" s="14"/>
      <c r="AU174" s="12"/>
      <c r="AV174" s="14"/>
      <c r="AW174" s="12"/>
    </row>
    <row r="175" spans="1:49" hidden="1" x14ac:dyDescent="0.25">
      <c r="A175" s="1" t="s">
        <v>53</v>
      </c>
      <c r="B175" s="3" t="s">
        <v>106</v>
      </c>
      <c r="C175" s="21" t="s">
        <v>269</v>
      </c>
      <c r="D175" s="88" t="s">
        <v>234</v>
      </c>
      <c r="E175" s="88"/>
      <c r="F175" s="16" t="s">
        <v>339</v>
      </c>
      <c r="G175" s="24" t="str">
        <f t="shared" si="8"/>
        <v/>
      </c>
      <c r="H175" s="25"/>
      <c r="I175" s="18">
        <v>1</v>
      </c>
      <c r="J175" s="11"/>
      <c r="K175" s="8"/>
      <c r="L175" s="14"/>
      <c r="M175" s="12"/>
      <c r="N175" s="14"/>
      <c r="O175" s="12"/>
      <c r="P175" s="14"/>
      <c r="Q175" s="12"/>
      <c r="R175" s="14"/>
      <c r="S175" s="12"/>
      <c r="T175" s="11"/>
      <c r="U175" s="13"/>
      <c r="V175" s="14"/>
      <c r="W175" s="12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hidden="1" x14ac:dyDescent="0.25">
      <c r="A176" s="1" t="s">
        <v>53</v>
      </c>
      <c r="B176" s="3" t="s">
        <v>106</v>
      </c>
      <c r="C176" s="21" t="s">
        <v>270</v>
      </c>
      <c r="D176" s="88" t="s">
        <v>234</v>
      </c>
      <c r="E176" s="88"/>
      <c r="F176" s="16" t="s">
        <v>339</v>
      </c>
      <c r="G176" s="24" t="str">
        <f t="shared" si="8"/>
        <v/>
      </c>
      <c r="H176" s="25"/>
      <c r="I176" s="18">
        <v>1</v>
      </c>
      <c r="J176" s="11"/>
      <c r="K176" s="8"/>
      <c r="L176" s="14"/>
      <c r="M176" s="12"/>
      <c r="N176" s="14"/>
      <c r="O176" s="12"/>
      <c r="P176" s="14"/>
      <c r="Q176" s="12"/>
      <c r="R176" s="14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hidden="1" x14ac:dyDescent="0.25">
      <c r="A177" s="1" t="s">
        <v>53</v>
      </c>
      <c r="B177" s="3" t="s">
        <v>106</v>
      </c>
      <c r="C177" s="21" t="s">
        <v>271</v>
      </c>
      <c r="D177" s="88" t="s">
        <v>234</v>
      </c>
      <c r="E177" s="88"/>
      <c r="F177" s="16" t="s">
        <v>339</v>
      </c>
      <c r="G177" s="24" t="str">
        <f t="shared" si="8"/>
        <v/>
      </c>
      <c r="H177" s="25"/>
      <c r="I177" s="18">
        <v>1</v>
      </c>
      <c r="J177" s="11"/>
      <c r="K177" s="8"/>
      <c r="L177" s="14"/>
      <c r="M177" s="12"/>
      <c r="N177" s="14"/>
      <c r="O177" s="12"/>
      <c r="P177" s="14"/>
      <c r="Q177" s="12"/>
      <c r="R177" s="14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hidden="1" x14ac:dyDescent="0.25">
      <c r="A178" s="1" t="s">
        <v>177</v>
      </c>
      <c r="B178" s="3" t="s">
        <v>106</v>
      </c>
      <c r="C178" s="21" t="s">
        <v>272</v>
      </c>
      <c r="D178" s="16" t="s">
        <v>255</v>
      </c>
      <c r="E178" s="88" t="s">
        <v>349</v>
      </c>
      <c r="F178" s="16"/>
      <c r="G178" s="24" t="str">
        <f t="shared" si="8"/>
        <v/>
      </c>
      <c r="H178" s="25"/>
      <c r="I178" s="18">
        <v>1</v>
      </c>
      <c r="J178" s="11"/>
      <c r="K178" s="8"/>
      <c r="L178" s="14"/>
      <c r="M178" s="12"/>
      <c r="N178" s="14"/>
      <c r="O178" s="12"/>
      <c r="P178" s="14"/>
      <c r="Q178" s="12"/>
      <c r="R178" s="14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hidden="1" x14ac:dyDescent="0.25">
      <c r="A179" s="1" t="s">
        <v>53</v>
      </c>
      <c r="B179" s="3" t="s">
        <v>274</v>
      </c>
      <c r="C179" s="21" t="s">
        <v>276</v>
      </c>
      <c r="D179" s="88" t="s">
        <v>234</v>
      </c>
      <c r="E179" s="89" t="s">
        <v>337</v>
      </c>
      <c r="F179" s="16"/>
      <c r="G179" s="24" t="str">
        <f t="shared" si="8"/>
        <v/>
      </c>
      <c r="H179" s="25"/>
      <c r="I179" s="18">
        <v>1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hidden="1" x14ac:dyDescent="0.25">
      <c r="A180" s="1" t="s">
        <v>54</v>
      </c>
      <c r="B180" s="3" t="s">
        <v>275</v>
      </c>
      <c r="C180" s="21" t="s">
        <v>277</v>
      </c>
      <c r="D180" s="88" t="s">
        <v>234</v>
      </c>
      <c r="E180" s="88"/>
      <c r="F180" s="16" t="s">
        <v>347</v>
      </c>
      <c r="G180" s="24" t="str">
        <f t="shared" si="8"/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idden="1" x14ac:dyDescent="0.25">
      <c r="A181" s="1" t="s">
        <v>54</v>
      </c>
      <c r="B181" s="3" t="s">
        <v>278</v>
      </c>
      <c r="C181" s="21" t="s">
        <v>279</v>
      </c>
      <c r="D181" s="88" t="s">
        <v>234</v>
      </c>
      <c r="E181" s="88"/>
      <c r="F181" s="16"/>
      <c r="G181" s="24" t="str">
        <f t="shared" si="8"/>
        <v/>
      </c>
      <c r="H181" s="25"/>
      <c r="I181" s="18">
        <v>6</v>
      </c>
      <c r="J181" s="11"/>
      <c r="K181" s="8"/>
      <c r="L181" s="14"/>
      <c r="M181" s="12"/>
      <c r="N181" s="14"/>
      <c r="O181" s="12"/>
      <c r="P181" s="14"/>
      <c r="Q181" s="12"/>
      <c r="R181" s="14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108" t="s">
        <v>54</v>
      </c>
      <c r="B182" s="2" t="s">
        <v>280</v>
      </c>
      <c r="C182" s="109" t="s">
        <v>281</v>
      </c>
      <c r="D182" s="110" t="s">
        <v>338</v>
      </c>
      <c r="E182" s="88"/>
      <c r="F182" s="16"/>
      <c r="G182" s="24" t="str">
        <f t="shared" si="8"/>
        <v/>
      </c>
      <c r="H182" s="25"/>
      <c r="I182" s="18">
        <v>1</v>
      </c>
      <c r="J182" s="11"/>
      <c r="K182" s="8"/>
      <c r="L182" s="14"/>
      <c r="M182" s="12"/>
      <c r="N182" s="14"/>
      <c r="O182" s="12"/>
      <c r="P182" s="14"/>
      <c r="Q182" s="12"/>
      <c r="R182" s="14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108" t="s">
        <v>54</v>
      </c>
      <c r="B183" s="2" t="s">
        <v>282</v>
      </c>
      <c r="C183" s="109" t="s">
        <v>283</v>
      </c>
      <c r="D183" s="110" t="s">
        <v>338</v>
      </c>
      <c r="E183" s="88"/>
      <c r="F183" s="16"/>
      <c r="G183" s="24" t="str">
        <f t="shared" si="8"/>
        <v/>
      </c>
      <c r="H183" s="25"/>
      <c r="I183" s="18">
        <v>1</v>
      </c>
      <c r="J183" s="11"/>
      <c r="K183" s="8"/>
      <c r="L183" s="14"/>
      <c r="M183" s="12"/>
      <c r="N183" s="14"/>
      <c r="O183" s="12"/>
      <c r="P183" s="14"/>
      <c r="Q183" s="12"/>
      <c r="R183" s="14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96" t="s">
        <v>54</v>
      </c>
      <c r="B184" s="2">
        <v>2292227</v>
      </c>
      <c r="C184" s="97" t="s">
        <v>286</v>
      </c>
      <c r="D184" s="23" t="s">
        <v>338</v>
      </c>
      <c r="E184" s="88"/>
      <c r="F184" s="16" t="s">
        <v>350</v>
      </c>
      <c r="G184" s="24" t="str">
        <f t="shared" si="8"/>
        <v/>
      </c>
      <c r="H184" s="25"/>
      <c r="I184" s="18">
        <v>2</v>
      </c>
      <c r="J184" s="11"/>
      <c r="K184" s="8"/>
      <c r="L184" s="14"/>
      <c r="M184" s="12"/>
      <c r="N184" s="14"/>
      <c r="O184" s="12"/>
      <c r="P184" s="14"/>
      <c r="Q184" s="12"/>
      <c r="R184" s="14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hidden="1" x14ac:dyDescent="0.25">
      <c r="A185" s="1" t="s">
        <v>54</v>
      </c>
      <c r="B185" s="3">
        <v>999038530</v>
      </c>
      <c r="C185" s="21" t="s">
        <v>287</v>
      </c>
      <c r="D185" s="16" t="s">
        <v>255</v>
      </c>
      <c r="E185" s="88" t="s">
        <v>349</v>
      </c>
      <c r="F185" s="16"/>
      <c r="G185" s="24" t="str">
        <f t="shared" si="8"/>
        <v/>
      </c>
      <c r="H185" s="25"/>
      <c r="I185" s="18">
        <v>1</v>
      </c>
      <c r="J185" s="11"/>
      <c r="K185" s="8"/>
      <c r="L185" s="14"/>
      <c r="M185" s="12"/>
      <c r="N185" s="14"/>
      <c r="O185" s="12"/>
      <c r="P185" s="14"/>
      <c r="Q185" s="12"/>
      <c r="R185" s="14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hidden="1" x14ac:dyDescent="0.25">
      <c r="A186" s="1" t="s">
        <v>47</v>
      </c>
      <c r="B186" s="3" t="s">
        <v>327</v>
      </c>
      <c r="C186" s="21" t="s">
        <v>328</v>
      </c>
      <c r="D186" s="16" t="s">
        <v>255</v>
      </c>
      <c r="E186" s="88" t="s">
        <v>349</v>
      </c>
      <c r="F186" s="16"/>
      <c r="G186" s="24" t="str">
        <f t="shared" si="8"/>
        <v/>
      </c>
      <c r="H186" s="25"/>
      <c r="I186" s="18">
        <v>3</v>
      </c>
      <c r="J186" s="11"/>
      <c r="K186" s="8"/>
      <c r="L186" s="14"/>
      <c r="M186" s="12"/>
      <c r="N186" s="14"/>
      <c r="O186" s="12"/>
      <c r="P186" s="14"/>
      <c r="Q186" s="12"/>
      <c r="R186" s="14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ht="30" hidden="1" x14ac:dyDescent="0.25">
      <c r="A187" s="1" t="s">
        <v>47</v>
      </c>
      <c r="B187" s="3" t="s">
        <v>329</v>
      </c>
      <c r="C187" s="21" t="s">
        <v>330</v>
      </c>
      <c r="D187" s="16" t="s">
        <v>255</v>
      </c>
      <c r="E187" s="88" t="s">
        <v>349</v>
      </c>
      <c r="F187" s="16"/>
      <c r="G187" s="24" t="str">
        <f t="shared" si="8"/>
        <v/>
      </c>
      <c r="H187" s="25"/>
      <c r="I187" s="18">
        <v>2</v>
      </c>
      <c r="J187" s="11"/>
      <c r="K187" s="8"/>
      <c r="L187" s="14"/>
      <c r="M187" s="12"/>
      <c r="N187" s="14"/>
      <c r="O187" s="12"/>
      <c r="P187" s="14"/>
      <c r="Q187" s="12"/>
      <c r="R187" s="14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</sheetData>
  <autoFilter ref="A1:AW187" xr:uid="{33165732-921F-4B38-922B-372698C0E235}">
    <filterColumn colId="3">
      <filters>
        <filter val="Measurement equipment"/>
      </filters>
    </filterColumn>
  </autoFilter>
  <conditionalFormatting sqref="B1">
    <cfRule type="duplicateValues" dxfId="71" priority="17"/>
  </conditionalFormatting>
  <conditionalFormatting sqref="B2:B3">
    <cfRule type="duplicateValues" dxfId="70" priority="16"/>
  </conditionalFormatting>
  <conditionalFormatting sqref="B4">
    <cfRule type="duplicateValues" dxfId="69" priority="15"/>
  </conditionalFormatting>
  <conditionalFormatting sqref="B5">
    <cfRule type="duplicateValues" dxfId="68" priority="14"/>
  </conditionalFormatting>
  <conditionalFormatting sqref="B6">
    <cfRule type="duplicateValues" dxfId="67" priority="13"/>
  </conditionalFormatting>
  <conditionalFormatting sqref="B7:B9">
    <cfRule type="duplicateValues" dxfId="66" priority="12"/>
  </conditionalFormatting>
  <conditionalFormatting sqref="B10:B22">
    <cfRule type="duplicateValues" dxfId="65" priority="11"/>
  </conditionalFormatting>
  <conditionalFormatting sqref="B49:B51 B23:B47">
    <cfRule type="duplicateValues" dxfId="64" priority="10"/>
  </conditionalFormatting>
  <conditionalFormatting sqref="B52:B74">
    <cfRule type="duplicateValues" dxfId="63" priority="9"/>
  </conditionalFormatting>
  <conditionalFormatting sqref="B155:B162 B134:B148 B75:B131">
    <cfRule type="duplicateValues" dxfId="62" priority="8"/>
  </conditionalFormatting>
  <conditionalFormatting sqref="B132">
    <cfRule type="duplicateValues" dxfId="61" priority="7"/>
  </conditionalFormatting>
  <conditionalFormatting sqref="B133">
    <cfRule type="duplicateValues" dxfId="60" priority="6"/>
  </conditionalFormatting>
  <conditionalFormatting sqref="B163">
    <cfRule type="duplicateValues" dxfId="59" priority="5"/>
  </conditionalFormatting>
  <conditionalFormatting sqref="B164:B166">
    <cfRule type="duplicateValues" dxfId="58" priority="4"/>
  </conditionalFormatting>
  <conditionalFormatting sqref="B48">
    <cfRule type="duplicateValues" dxfId="57" priority="3"/>
  </conditionalFormatting>
  <conditionalFormatting sqref="B175:B187">
    <cfRule type="duplicateValues" dxfId="56" priority="2"/>
  </conditionalFormatting>
  <conditionalFormatting sqref="B149:B154">
    <cfRule type="duplicateValues" dxfId="55" priority="1"/>
  </conditionalFormatting>
  <conditionalFormatting sqref="B167">
    <cfRule type="duplicateValues" dxfId="54" priority="18"/>
  </conditionalFormatting>
  <conditionalFormatting sqref="B168:B174">
    <cfRule type="duplicateValues" dxfId="53" priority="19"/>
  </conditionalFormatting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W213"/>
  <sheetViews>
    <sheetView zoomScale="90" zoomScaleNormal="90" workbookViewId="0">
      <pane ySplit="1" topLeftCell="A110" activePane="bottomLeft" state="frozen"/>
      <selection pane="bottomLeft" activeCell="F215" sqref="F215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2" bestFit="1" customWidth="1"/>
    <col min="5" max="5" width="20.42578125" style="92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87" t="s">
        <v>252</v>
      </c>
      <c r="E1" s="87" t="s">
        <v>336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88" t="s">
        <v>349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88" t="s">
        <v>349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88" t="s">
        <v>349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88" t="s">
        <v>349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88" t="s">
        <v>349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88" t="s">
        <v>349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88" t="s">
        <v>349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88" t="s">
        <v>349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88" t="s">
        <v>349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88" t="s">
        <v>349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88" t="s">
        <v>349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88" t="s">
        <v>349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88" t="s">
        <v>349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88" t="s">
        <v>349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88" t="s">
        <v>349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88" t="s">
        <v>349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88" t="s">
        <v>349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88" t="s">
        <v>349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88" t="s">
        <v>234</v>
      </c>
      <c r="E20" s="88" t="s">
        <v>337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88" t="s">
        <v>234</v>
      </c>
      <c r="E21" s="88" t="s">
        <v>337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88" t="s">
        <v>234</v>
      </c>
      <c r="E22" s="88" t="s">
        <v>337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88" t="s">
        <v>349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88" t="s">
        <v>234</v>
      </c>
      <c r="E24" s="88" t="s">
        <v>337</v>
      </c>
      <c r="F24" s="16" t="s">
        <v>339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" t="s">
        <v>326</v>
      </c>
      <c r="E25" s="88" t="s">
        <v>337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" t="s">
        <v>326</v>
      </c>
      <c r="E26" s="88" t="s">
        <v>337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" t="s">
        <v>326</v>
      </c>
      <c r="E27" s="88" t="s">
        <v>337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" t="s">
        <v>326</v>
      </c>
      <c r="E28" s="88" t="s">
        <v>337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" t="s">
        <v>326</v>
      </c>
      <c r="E29" s="88" t="s">
        <v>337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" t="s">
        <v>326</v>
      </c>
      <c r="E30" s="88" t="s">
        <v>337</v>
      </c>
      <c r="F30" s="16" t="s">
        <v>348</v>
      </c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" t="s">
        <v>326</v>
      </c>
      <c r="E31" s="88" t="s">
        <v>337</v>
      </c>
      <c r="F31" s="16" t="s">
        <v>348</v>
      </c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30" x14ac:dyDescent="0.25">
      <c r="A32" s="57" t="s">
        <v>201</v>
      </c>
      <c r="B32" s="58">
        <v>700002642</v>
      </c>
      <c r="C32" s="59" t="s">
        <v>129</v>
      </c>
      <c r="D32" s="60" t="s">
        <v>235</v>
      </c>
      <c r="E32" s="94"/>
      <c r="F32" s="61" t="s">
        <v>290</v>
      </c>
      <c r="G32" s="24">
        <v>0</v>
      </c>
      <c r="H32" s="25">
        <v>1</v>
      </c>
      <c r="I32" s="77">
        <v>1</v>
      </c>
      <c r="J32" s="11">
        <v>44019</v>
      </c>
      <c r="K32" s="13">
        <v>-1</v>
      </c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t="17.25" customHeight="1" x14ac:dyDescent="0.25">
      <c r="A33" s="43" t="s">
        <v>50</v>
      </c>
      <c r="B33" s="44" t="s">
        <v>2</v>
      </c>
      <c r="C33" s="45" t="s">
        <v>2</v>
      </c>
      <c r="D33" s="88" t="s">
        <v>234</v>
      </c>
      <c r="E33" s="88" t="s">
        <v>337</v>
      </c>
      <c r="F33" s="16" t="s">
        <v>340</v>
      </c>
      <c r="G33" s="24" t="str">
        <f t="shared" ref="G33:G41" si="0">IF(H33="","",I33-H33)</f>
        <v/>
      </c>
      <c r="H33" s="25"/>
      <c r="I33" s="18">
        <v>15</v>
      </c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43" t="s">
        <v>50</v>
      </c>
      <c r="B34" s="44">
        <v>430001208</v>
      </c>
      <c r="C34" s="45" t="s">
        <v>65</v>
      </c>
      <c r="D34" s="88" t="s">
        <v>234</v>
      </c>
      <c r="E34" s="88" t="s">
        <v>337</v>
      </c>
      <c r="F34" s="16"/>
      <c r="G34" s="24" t="str">
        <f t="shared" si="0"/>
        <v/>
      </c>
      <c r="H34" s="25"/>
      <c r="I34" s="18">
        <v>8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88" t="s">
        <v>349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88" t="s">
        <v>349</v>
      </c>
      <c r="F36" s="16"/>
      <c r="G36" s="24" t="str">
        <f t="shared" si="0"/>
        <v/>
      </c>
      <c r="H36" s="25"/>
      <c r="I36" s="18">
        <v>7</v>
      </c>
      <c r="J36" s="11"/>
      <c r="K36" s="8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14</v>
      </c>
      <c r="C37" s="45" t="s">
        <v>70</v>
      </c>
      <c r="D37" s="88" t="s">
        <v>234</v>
      </c>
      <c r="E37" s="88" t="s">
        <v>337</v>
      </c>
      <c r="F37" s="16"/>
      <c r="G37" s="24" t="str">
        <f t="shared" si="0"/>
        <v/>
      </c>
      <c r="H37" s="25"/>
      <c r="I37" s="18">
        <v>190</v>
      </c>
      <c r="J37" s="11"/>
      <c r="K37" s="8"/>
      <c r="L37" s="11"/>
      <c r="M37" s="13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15</v>
      </c>
      <c r="C38" s="45" t="s">
        <v>71</v>
      </c>
      <c r="D38" s="88" t="s">
        <v>234</v>
      </c>
      <c r="E38" s="88" t="s">
        <v>337</v>
      </c>
      <c r="F38" s="16"/>
      <c r="G38" s="24" t="str">
        <f t="shared" si="0"/>
        <v/>
      </c>
      <c r="H38" s="25"/>
      <c r="I38" s="18">
        <v>2</v>
      </c>
      <c r="J38" s="11"/>
      <c r="K38" s="8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 t="s">
        <v>20</v>
      </c>
      <c r="C39" s="45" t="s">
        <v>262</v>
      </c>
      <c r="D39" s="88" t="s">
        <v>234</v>
      </c>
      <c r="E39" s="88" t="s">
        <v>337</v>
      </c>
      <c r="F39" s="16"/>
      <c r="G39" s="24" t="str">
        <f t="shared" si="0"/>
        <v/>
      </c>
      <c r="H39" s="25"/>
      <c r="I39" s="22">
        <v>5</v>
      </c>
      <c r="J39" s="11"/>
      <c r="K39" s="13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>
        <v>405008767</v>
      </c>
      <c r="C40" s="45" t="s">
        <v>75</v>
      </c>
      <c r="D40" s="88" t="s">
        <v>234</v>
      </c>
      <c r="E40" s="88" t="s">
        <v>337</v>
      </c>
      <c r="F40" s="16"/>
      <c r="G40" s="24" t="str">
        <f t="shared" si="0"/>
        <v/>
      </c>
      <c r="H40" s="25"/>
      <c r="I40" s="18">
        <v>5</v>
      </c>
      <c r="J40" s="11"/>
      <c r="K40" s="8"/>
      <c r="L40" s="11"/>
      <c r="M40" s="12"/>
      <c r="N40" s="11"/>
      <c r="O40" s="13"/>
      <c r="P40" s="11"/>
      <c r="Q40" s="13"/>
      <c r="R40" s="11"/>
      <c r="S40" s="13"/>
      <c r="T40" s="11"/>
      <c r="U40" s="13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x14ac:dyDescent="0.25">
      <c r="A41" s="43" t="s">
        <v>50</v>
      </c>
      <c r="B41" s="44" t="s">
        <v>22</v>
      </c>
      <c r="C41" s="45" t="s">
        <v>76</v>
      </c>
      <c r="D41" s="88" t="s">
        <v>234</v>
      </c>
      <c r="E41" s="88" t="s">
        <v>337</v>
      </c>
      <c r="F41" s="16"/>
      <c r="G41" s="24" t="str">
        <f t="shared" si="0"/>
        <v/>
      </c>
      <c r="H41" s="25"/>
      <c r="I41" s="18">
        <v>12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t="30.75" customHeight="1" x14ac:dyDescent="0.25">
      <c r="A42" s="43" t="s">
        <v>50</v>
      </c>
      <c r="B42" s="44">
        <v>430003154</v>
      </c>
      <c r="C42" s="45" t="s">
        <v>250</v>
      </c>
      <c r="D42" s="88" t="s">
        <v>234</v>
      </c>
      <c r="E42" s="88" t="s">
        <v>337</v>
      </c>
      <c r="F42" s="16"/>
      <c r="G42" s="24">
        <f>IF(I42-H42&gt;0,0,I42-H42)</f>
        <v>0</v>
      </c>
      <c r="H42" s="26">
        <v>4</v>
      </c>
      <c r="I42" s="22">
        <f>7+K42</f>
        <v>6</v>
      </c>
      <c r="J42" s="11">
        <v>43844</v>
      </c>
      <c r="K42" s="42">
        <v>-1</v>
      </c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>
        <v>430001101</v>
      </c>
      <c r="C43" s="45" t="s">
        <v>80</v>
      </c>
      <c r="D43" s="88" t="s">
        <v>234</v>
      </c>
      <c r="E43" s="88" t="s">
        <v>337</v>
      </c>
      <c r="F43" s="16" t="s">
        <v>259</v>
      </c>
      <c r="G43" s="24" t="str">
        <f t="shared" ref="G43:G49" si="1">IF(H43="","",I43-H43)</f>
        <v/>
      </c>
      <c r="H43" s="25"/>
      <c r="I43" s="18">
        <v>48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 t="s">
        <v>24</v>
      </c>
      <c r="C44" s="45" t="s">
        <v>256</v>
      </c>
      <c r="D44" s="88" t="s">
        <v>234</v>
      </c>
      <c r="E44" s="88" t="s">
        <v>337</v>
      </c>
      <c r="F44" s="16" t="s">
        <v>259</v>
      </c>
      <c r="G44" s="24" t="str">
        <f t="shared" si="1"/>
        <v/>
      </c>
      <c r="H44" s="25"/>
      <c r="I44" s="18">
        <v>7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430001102</v>
      </c>
      <c r="C45" s="45" t="s">
        <v>80</v>
      </c>
      <c r="D45" s="88" t="s">
        <v>234</v>
      </c>
      <c r="E45" s="88" t="s">
        <v>337</v>
      </c>
      <c r="F45" s="16" t="s">
        <v>259</v>
      </c>
      <c r="G45" s="24" t="str">
        <f t="shared" si="1"/>
        <v/>
      </c>
      <c r="H45" s="25"/>
      <c r="I45" s="18">
        <v>48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>
        <v>323000639</v>
      </c>
      <c r="C46" s="45" t="s">
        <v>265</v>
      </c>
      <c r="D46" s="88" t="s">
        <v>234</v>
      </c>
      <c r="E46" s="88" t="s">
        <v>337</v>
      </c>
      <c r="F46" s="16"/>
      <c r="G46" s="24" t="str">
        <f t="shared" si="1"/>
        <v/>
      </c>
      <c r="H46" s="25"/>
      <c r="I46" s="18">
        <v>25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1"/>
      <c r="AS46" s="12"/>
      <c r="AT46" s="11"/>
      <c r="AU46" s="12"/>
      <c r="AV46" s="11"/>
      <c r="AW46" s="12"/>
    </row>
    <row r="47" spans="1:49" x14ac:dyDescent="0.25">
      <c r="A47" s="43" t="s">
        <v>50</v>
      </c>
      <c r="B47" s="44" t="s">
        <v>25</v>
      </c>
      <c r="C47" s="45" t="s">
        <v>79</v>
      </c>
      <c r="D47" s="88" t="s">
        <v>234</v>
      </c>
      <c r="E47" s="88" t="s">
        <v>337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 t="s">
        <v>26</v>
      </c>
      <c r="C48" s="45" t="s">
        <v>79</v>
      </c>
      <c r="D48" s="88" t="s">
        <v>234</v>
      </c>
      <c r="E48" s="88" t="s">
        <v>337</v>
      </c>
      <c r="F48" s="16"/>
      <c r="G48" s="24" t="str">
        <f t="shared" si="1"/>
        <v/>
      </c>
      <c r="H48" s="25"/>
      <c r="I48" s="18">
        <v>4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3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x14ac:dyDescent="0.25">
      <c r="A49" s="43" t="s">
        <v>50</v>
      </c>
      <c r="B49" s="44">
        <v>205000730</v>
      </c>
      <c r="C49" s="45" t="s">
        <v>86</v>
      </c>
      <c r="D49" s="88" t="s">
        <v>234</v>
      </c>
      <c r="E49" s="88" t="s">
        <v>337</v>
      </c>
      <c r="F49" s="16"/>
      <c r="G49" s="24">
        <f t="shared" si="1"/>
        <v>1</v>
      </c>
      <c r="H49" s="25">
        <v>2</v>
      </c>
      <c r="I49" s="18">
        <v>3</v>
      </c>
      <c r="J49" s="11"/>
      <c r="K49" s="8"/>
      <c r="L49" s="11"/>
      <c r="M49" s="12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205000894</v>
      </c>
      <c r="C50" s="45" t="s">
        <v>236</v>
      </c>
      <c r="D50" s="88" t="s">
        <v>234</v>
      </c>
      <c r="E50" s="88" t="s">
        <v>337</v>
      </c>
      <c r="F50" s="16"/>
      <c r="G50" s="24">
        <f>IF(I50-H50&gt;0,0,I50-H50)</f>
        <v>0</v>
      </c>
      <c r="H50" s="25">
        <v>2</v>
      </c>
      <c r="I50" s="18">
        <v>2</v>
      </c>
      <c r="J50" s="11"/>
      <c r="K50" s="1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t="30" x14ac:dyDescent="0.25">
      <c r="A51" s="43" t="s">
        <v>50</v>
      </c>
      <c r="B51" s="44">
        <v>700006052</v>
      </c>
      <c r="C51" s="45" t="s">
        <v>237</v>
      </c>
      <c r="D51" s="88" t="s">
        <v>234</v>
      </c>
      <c r="E51" s="88" t="s">
        <v>337</v>
      </c>
      <c r="F51" s="16"/>
      <c r="G51" s="24">
        <f>IF(I51-H51&gt;0,0,I51-H51)</f>
        <v>0</v>
      </c>
      <c r="H51" s="25">
        <v>3</v>
      </c>
      <c r="I51" s="22">
        <v>3</v>
      </c>
      <c r="J51" s="11"/>
      <c r="K51" s="42"/>
      <c r="L51" s="11"/>
      <c r="M51" s="13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4"/>
      <c r="AS51" s="12"/>
      <c r="AT51" s="14"/>
      <c r="AU51" s="12"/>
      <c r="AV51" s="14"/>
      <c r="AW51" s="12"/>
    </row>
    <row r="52" spans="1:49" x14ac:dyDescent="0.25">
      <c r="A52" s="43" t="s">
        <v>50</v>
      </c>
      <c r="B52" s="44">
        <v>700010979</v>
      </c>
      <c r="C52" s="45" t="s">
        <v>87</v>
      </c>
      <c r="D52" s="88" t="s">
        <v>234</v>
      </c>
      <c r="E52" s="88" t="s">
        <v>337</v>
      </c>
      <c r="F52" s="16"/>
      <c r="G52" s="24" t="str">
        <f t="shared" ref="G52:G57" si="2">IF(H52="","",I52-H52)</f>
        <v/>
      </c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88" t="s">
        <v>349</v>
      </c>
      <c r="F53" s="16"/>
      <c r="G53" s="24" t="str">
        <f t="shared" si="2"/>
        <v/>
      </c>
      <c r="H53" s="25"/>
      <c r="I53" s="18">
        <v>5</v>
      </c>
      <c r="J53" s="11"/>
      <c r="K53" s="8"/>
      <c r="L53" s="11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1"/>
      <c r="AK53" s="13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43" t="s">
        <v>50</v>
      </c>
      <c r="B54" s="44">
        <v>430003141</v>
      </c>
      <c r="C54" s="45" t="s">
        <v>253</v>
      </c>
      <c r="D54" s="88" t="s">
        <v>234</v>
      </c>
      <c r="E54" s="88" t="s">
        <v>337</v>
      </c>
      <c r="F54" s="16"/>
      <c r="G54" s="24" t="str">
        <f t="shared" si="2"/>
        <v/>
      </c>
      <c r="H54" s="25"/>
      <c r="I54" s="18">
        <v>1</v>
      </c>
      <c r="J54" s="11"/>
      <c r="K54" s="12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88" t="s">
        <v>349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1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88" t="s">
        <v>349</v>
      </c>
      <c r="F56" s="16"/>
      <c r="G56" s="24" t="str">
        <f t="shared" si="2"/>
        <v/>
      </c>
      <c r="H56" s="25"/>
      <c r="I56" s="18">
        <v>1</v>
      </c>
      <c r="J56" s="11"/>
      <c r="K56" s="8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88" t="s">
        <v>349</v>
      </c>
      <c r="F57" s="16"/>
      <c r="G57" s="24" t="str">
        <f t="shared" si="2"/>
        <v/>
      </c>
      <c r="H57" s="25"/>
      <c r="I57" s="18">
        <v>1</v>
      </c>
      <c r="J57" s="11"/>
      <c r="K57" s="12"/>
      <c r="L57" s="14"/>
      <c r="M57" s="12"/>
      <c r="N57" s="14"/>
      <c r="O57" s="12"/>
      <c r="P57" s="14"/>
      <c r="Q57" s="12"/>
      <c r="R57" s="14"/>
      <c r="S57" s="12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43" t="s">
        <v>50</v>
      </c>
      <c r="B58" s="44">
        <v>205000610</v>
      </c>
      <c r="C58" s="45" t="s">
        <v>223</v>
      </c>
      <c r="D58" s="88" t="s">
        <v>234</v>
      </c>
      <c r="E58" s="88" t="s">
        <v>337</v>
      </c>
      <c r="F58" s="16"/>
      <c r="G58" s="34"/>
      <c r="H58" s="34"/>
      <c r="I58" s="18">
        <v>1</v>
      </c>
      <c r="J58" s="11"/>
      <c r="K58" s="8"/>
      <c r="L58" s="14"/>
      <c r="M58" s="12"/>
      <c r="N58" s="11"/>
      <c r="O58" s="13"/>
      <c r="P58" s="11"/>
      <c r="Q58" s="12"/>
      <c r="R58" s="11"/>
      <c r="S58" s="13"/>
      <c r="T58" s="11"/>
      <c r="U58" s="13"/>
      <c r="V58" s="14"/>
      <c r="W58" s="12"/>
      <c r="X58" s="14"/>
      <c r="Y58" s="12"/>
      <c r="Z58" s="14"/>
      <c r="AA58" s="12"/>
      <c r="AB58" s="14"/>
      <c r="AC58" s="12"/>
      <c r="AD58" s="14"/>
      <c r="AE58" s="12"/>
      <c r="AF58" s="14"/>
      <c r="AG58" s="12"/>
      <c r="AH58" s="14"/>
      <c r="AI58" s="12"/>
      <c r="AJ58" s="14"/>
      <c r="AK58" s="12"/>
      <c r="AL58" s="14"/>
      <c r="AM58" s="12"/>
      <c r="AN58" s="14"/>
      <c r="AO58" s="12"/>
      <c r="AP58" s="14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50</v>
      </c>
      <c r="B59" s="44" t="s">
        <v>231</v>
      </c>
      <c r="C59" s="45" t="s">
        <v>231</v>
      </c>
      <c r="D59" s="16" t="s">
        <v>255</v>
      </c>
      <c r="E59" s="88"/>
      <c r="F59" s="16"/>
      <c r="G59" s="34"/>
      <c r="H59" s="34"/>
      <c r="I59" s="18">
        <v>4</v>
      </c>
      <c r="J59" s="11"/>
      <c r="K59" s="8"/>
      <c r="L59" s="14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1</v>
      </c>
      <c r="C60" s="45" t="s">
        <v>57</v>
      </c>
      <c r="D60" s="89" t="s">
        <v>234</v>
      </c>
      <c r="E60" s="88" t="s">
        <v>337</v>
      </c>
      <c r="F60" s="16"/>
      <c r="G60" s="24" t="str">
        <f>IF(H60="","",I60-H60)</f>
        <v/>
      </c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43" t="s">
        <v>47</v>
      </c>
      <c r="B61" s="44" t="s">
        <v>263</v>
      </c>
      <c r="C61" s="45" t="s">
        <v>264</v>
      </c>
      <c r="D61" s="89" t="s">
        <v>234</v>
      </c>
      <c r="E61" s="88" t="s">
        <v>337</v>
      </c>
      <c r="F61" s="16"/>
      <c r="G61" s="24"/>
      <c r="H61" s="25"/>
      <c r="I61" s="18">
        <v>1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81" t="s">
        <v>47</v>
      </c>
      <c r="B62" s="93" t="s">
        <v>3</v>
      </c>
      <c r="C62" s="83" t="s">
        <v>233</v>
      </c>
      <c r="D62" s="60"/>
      <c r="E62" s="94"/>
      <c r="F62" s="60"/>
      <c r="G62" s="62" t="str">
        <f t="shared" ref="G62:G68" si="3">IF(H62="","",I62-H62)</f>
        <v/>
      </c>
      <c r="H62" s="63"/>
      <c r="I62" s="77">
        <v>5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6</v>
      </c>
      <c r="C63" s="45" t="s">
        <v>61</v>
      </c>
      <c r="D63" s="88" t="s">
        <v>234</v>
      </c>
      <c r="E63" s="88" t="s">
        <v>337</v>
      </c>
      <c r="F63" s="16"/>
      <c r="G63" s="24" t="str">
        <f t="shared" si="3"/>
        <v/>
      </c>
      <c r="H63" s="25"/>
      <c r="I63" s="18">
        <v>1</v>
      </c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 t="s">
        <v>7</v>
      </c>
      <c r="C64" s="45" t="s">
        <v>62</v>
      </c>
      <c r="D64" s="88" t="s">
        <v>234</v>
      </c>
      <c r="E64" s="88" t="s">
        <v>337</v>
      </c>
      <c r="F64" s="16"/>
      <c r="G64" s="24" t="str">
        <f t="shared" si="3"/>
        <v/>
      </c>
      <c r="H64" s="25"/>
      <c r="I64" s="18">
        <v>4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>
        <v>700001722</v>
      </c>
      <c r="C65" s="45" t="s">
        <v>258</v>
      </c>
      <c r="D65" s="88" t="s">
        <v>234</v>
      </c>
      <c r="E65" s="88" t="s">
        <v>337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43" t="s">
        <v>47</v>
      </c>
      <c r="B66" s="44" t="s">
        <v>8</v>
      </c>
      <c r="C66" s="45" t="s">
        <v>232</v>
      </c>
      <c r="D66" s="88" t="s">
        <v>234</v>
      </c>
      <c r="E66" s="88" t="s">
        <v>337</v>
      </c>
      <c r="F66" s="16"/>
      <c r="G66" s="24" t="str">
        <f t="shared" si="3"/>
        <v/>
      </c>
      <c r="H66" s="25"/>
      <c r="I66" s="18">
        <v>3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t="30" x14ac:dyDescent="0.25">
      <c r="A67" s="43" t="s">
        <v>47</v>
      </c>
      <c r="B67" s="44" t="s">
        <v>9</v>
      </c>
      <c r="C67" s="45" t="s">
        <v>63</v>
      </c>
      <c r="D67" s="88" t="s">
        <v>234</v>
      </c>
      <c r="E67" s="88" t="s">
        <v>337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2"/>
      <c r="AT67" s="11"/>
      <c r="AU67" s="12"/>
      <c r="AV67" s="11"/>
      <c r="AW67" s="12"/>
    </row>
    <row r="68" spans="1:49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88" t="s">
        <v>349</v>
      </c>
      <c r="F68" s="16"/>
      <c r="G68" s="24" t="str">
        <f t="shared" si="3"/>
        <v/>
      </c>
      <c r="H68" s="25"/>
      <c r="I68" s="18">
        <v>1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>
        <v>700004156</v>
      </c>
      <c r="C69" s="45" t="s">
        <v>84</v>
      </c>
      <c r="D69" s="88" t="s">
        <v>234</v>
      </c>
      <c r="E69" s="88" t="s">
        <v>337</v>
      </c>
      <c r="F69" s="16"/>
      <c r="G69" s="24">
        <f>IF(I69-H69&gt;0,0,I69-H69)</f>
        <v>0</v>
      </c>
      <c r="H69" s="25">
        <v>3</v>
      </c>
      <c r="I69" s="22">
        <v>6</v>
      </c>
      <c r="J69" s="11"/>
      <c r="K69" s="42"/>
      <c r="L69" s="11"/>
      <c r="M69" s="13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3"/>
      <c r="AT69" s="11"/>
      <c r="AU69" s="13"/>
      <c r="AV69" s="11"/>
      <c r="AW69" s="13"/>
    </row>
    <row r="70" spans="1:49" x14ac:dyDescent="0.25">
      <c r="A70" s="43" t="s">
        <v>47</v>
      </c>
      <c r="B70" s="44" t="s">
        <v>31</v>
      </c>
      <c r="C70" s="45" t="s">
        <v>88</v>
      </c>
      <c r="D70" s="88" t="s">
        <v>234</v>
      </c>
      <c r="E70" s="88" t="s">
        <v>337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x14ac:dyDescent="0.25">
      <c r="A71" s="43" t="s">
        <v>47</v>
      </c>
      <c r="B71" s="44">
        <v>700003639</v>
      </c>
      <c r="C71" s="45" t="s">
        <v>89</v>
      </c>
      <c r="D71" s="88" t="s">
        <v>234</v>
      </c>
      <c r="E71" s="88" t="s">
        <v>337</v>
      </c>
      <c r="F71" s="16"/>
      <c r="G71" s="24" t="str">
        <f>IF(H71="","",I71-H71)</f>
        <v/>
      </c>
      <c r="H71" s="25"/>
      <c r="I71" s="18">
        <v>2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>
        <v>700008988</v>
      </c>
      <c r="C72" s="45" t="s">
        <v>90</v>
      </c>
      <c r="D72" s="88" t="s">
        <v>234</v>
      </c>
      <c r="E72" s="88" t="s">
        <v>337</v>
      </c>
      <c r="F72" s="16"/>
      <c r="G72" s="24" t="str">
        <f>IF(H72="","",I72-H72)</f>
        <v/>
      </c>
      <c r="H72" s="25"/>
      <c r="I72" s="18">
        <v>4</v>
      </c>
      <c r="J72" s="11"/>
      <c r="K72" s="8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47</v>
      </c>
      <c r="B73" s="44" t="s">
        <v>32</v>
      </c>
      <c r="C73" s="45" t="s">
        <v>32</v>
      </c>
      <c r="D73" s="88" t="s">
        <v>234</v>
      </c>
      <c r="E73" s="88" t="s">
        <v>337</v>
      </c>
      <c r="F73" s="16" t="s">
        <v>341</v>
      </c>
      <c r="G73" s="24" t="str">
        <f>IF(H73="","",I73-H73)</f>
        <v/>
      </c>
      <c r="H73" s="25"/>
      <c r="I73" s="18">
        <v>1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43" t="s">
        <v>49</v>
      </c>
      <c r="B74" s="44">
        <v>700003090</v>
      </c>
      <c r="C74" s="45" t="s">
        <v>136</v>
      </c>
      <c r="D74" s="88" t="s">
        <v>234</v>
      </c>
      <c r="E74" s="88" t="s">
        <v>337</v>
      </c>
      <c r="F74" s="16"/>
      <c r="G74" s="24">
        <f>IF(I74-H74&gt;0,0,I74-H74)</f>
        <v>0</v>
      </c>
      <c r="H74" s="25">
        <v>3</v>
      </c>
      <c r="I74" s="22">
        <v>3</v>
      </c>
      <c r="J74" s="11"/>
      <c r="K74" s="8"/>
      <c r="L74" s="11"/>
      <c r="M74" s="13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88" t="s">
        <v>349</v>
      </c>
      <c r="F75" s="16"/>
      <c r="G75" s="24" t="str">
        <f>IF(H75="","",I75-H75)</f>
        <v/>
      </c>
      <c r="H75" s="25"/>
      <c r="I75" s="18">
        <v>3</v>
      </c>
      <c r="J75" s="11"/>
      <c r="K75" s="8"/>
      <c r="L75" s="11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1"/>
      <c r="Y75" s="13"/>
      <c r="Z75" s="11"/>
      <c r="AA75" s="13"/>
      <c r="AB75" s="11"/>
      <c r="AC75" s="13"/>
      <c r="AD75" s="11"/>
      <c r="AE75" s="13"/>
      <c r="AF75" s="11"/>
      <c r="AG75" s="13"/>
      <c r="AH75" s="11"/>
      <c r="AI75" s="13"/>
      <c r="AJ75" s="11"/>
      <c r="AK75" s="13"/>
      <c r="AL75" s="11"/>
      <c r="AM75" s="13"/>
      <c r="AN75" s="11"/>
      <c r="AO75" s="13"/>
      <c r="AP75" s="11"/>
      <c r="AQ75" s="13"/>
      <c r="AR75" s="14"/>
      <c r="AS75" s="12"/>
      <c r="AT75" s="14"/>
      <c r="AU75" s="12"/>
      <c r="AV75" s="14"/>
      <c r="AW75" s="12"/>
    </row>
    <row r="76" spans="1:49" ht="30" x14ac:dyDescent="0.25">
      <c r="A76" s="57" t="s">
        <v>47</v>
      </c>
      <c r="B76" s="64">
        <v>186002350</v>
      </c>
      <c r="C76" s="59" t="s">
        <v>130</v>
      </c>
      <c r="D76" s="60" t="s">
        <v>235</v>
      </c>
      <c r="E76" s="94"/>
      <c r="F76" s="65" t="s">
        <v>291</v>
      </c>
      <c r="G76" s="24">
        <v>-2</v>
      </c>
      <c r="H76" s="25">
        <v>9</v>
      </c>
      <c r="I76" s="66">
        <v>7</v>
      </c>
      <c r="J76" s="11">
        <v>44019</v>
      </c>
      <c r="K76" s="13">
        <v>-7</v>
      </c>
      <c r="L76" s="11"/>
      <c r="M76" s="13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1"/>
      <c r="Y76" s="13"/>
      <c r="Z76" s="11"/>
      <c r="AA76" s="13"/>
      <c r="AB76" s="11"/>
      <c r="AC76" s="13"/>
      <c r="AD76" s="11"/>
      <c r="AE76" s="13"/>
      <c r="AF76" s="11"/>
      <c r="AG76" s="13"/>
      <c r="AH76" s="11"/>
      <c r="AI76" s="13"/>
      <c r="AJ76" s="11"/>
      <c r="AK76" s="13"/>
      <c r="AL76" s="11"/>
      <c r="AM76" s="13"/>
      <c r="AN76" s="11"/>
      <c r="AO76" s="13"/>
      <c r="AP76" s="11"/>
      <c r="AQ76" s="13"/>
      <c r="AR76" s="14"/>
      <c r="AS76" s="12"/>
      <c r="AT76" s="14"/>
      <c r="AU76" s="12"/>
      <c r="AV76" s="14"/>
      <c r="AW76" s="12"/>
    </row>
    <row r="77" spans="1:49" x14ac:dyDescent="0.25">
      <c r="A77" s="57" t="s">
        <v>50</v>
      </c>
      <c r="B77" s="64">
        <v>186006049</v>
      </c>
      <c r="C77" s="59" t="s">
        <v>97</v>
      </c>
      <c r="D77" s="60" t="s">
        <v>235</v>
      </c>
      <c r="E77" s="94"/>
      <c r="F77" s="67" t="s">
        <v>324</v>
      </c>
      <c r="G77" s="24">
        <v>0</v>
      </c>
      <c r="H77" s="25">
        <v>8</v>
      </c>
      <c r="I77" s="66">
        <v>8</v>
      </c>
      <c r="J77" s="11">
        <v>44019</v>
      </c>
      <c r="K77" s="13">
        <v>-8</v>
      </c>
      <c r="L77" s="11"/>
      <c r="M77" s="13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88" t="s">
        <v>349</v>
      </c>
      <c r="F78" s="23"/>
      <c r="G78" s="24" t="str">
        <f>IF(H78="","",I78-H78)</f>
        <v/>
      </c>
      <c r="H78" s="25"/>
      <c r="I78" s="18">
        <v>1</v>
      </c>
      <c r="J78" s="11"/>
      <c r="K78" s="8"/>
      <c r="L78" s="11"/>
      <c r="M78" s="12"/>
      <c r="N78" s="14"/>
      <c r="O78" s="12"/>
      <c r="P78" s="14"/>
      <c r="Q78" s="12"/>
      <c r="R78" s="14"/>
      <c r="S78" s="12"/>
      <c r="T78" s="14"/>
      <c r="U78" s="12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88" t="s">
        <v>349</v>
      </c>
      <c r="F79" s="16"/>
      <c r="G79" s="24" t="str">
        <f>IF(H79="","",I79-H79)</f>
        <v/>
      </c>
      <c r="H79" s="25"/>
      <c r="I79" s="18">
        <v>4</v>
      </c>
      <c r="J79" s="11"/>
      <c r="K79" s="8"/>
      <c r="L79" s="14"/>
      <c r="M79" s="12"/>
      <c r="N79" s="11"/>
      <c r="O79" s="13"/>
      <c r="P79" s="11"/>
      <c r="Q79" s="13"/>
      <c r="R79" s="11"/>
      <c r="S79" s="13"/>
      <c r="T79" s="11"/>
      <c r="U79" s="13"/>
      <c r="V79" s="11"/>
      <c r="W79" s="13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1"/>
      <c r="AK79" s="13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>
        <v>289001438</v>
      </c>
      <c r="C80" s="45" t="s">
        <v>257</v>
      </c>
      <c r="D80" s="88" t="s">
        <v>234</v>
      </c>
      <c r="E80" s="88" t="s">
        <v>337</v>
      </c>
      <c r="F80" s="16"/>
      <c r="G80" s="24"/>
      <c r="H80" s="25"/>
      <c r="I80" s="18">
        <v>1</v>
      </c>
      <c r="J80" s="11"/>
      <c r="K80" s="8"/>
      <c r="L80" s="14"/>
      <c r="M80" s="12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 t="s">
        <v>121</v>
      </c>
      <c r="C81" s="45" t="s">
        <v>196</v>
      </c>
      <c r="D81" s="88" t="s">
        <v>234</v>
      </c>
      <c r="E81" s="88" t="s">
        <v>337</v>
      </c>
      <c r="F81" s="16"/>
      <c r="G81" s="24">
        <f>IF(I81-H81&gt;0,0,I81-H81)</f>
        <v>0</v>
      </c>
      <c r="H81" s="25">
        <v>4</v>
      </c>
      <c r="I81" s="22">
        <v>4</v>
      </c>
      <c r="J81" s="11"/>
      <c r="K81" s="42"/>
      <c r="L81" s="11"/>
      <c r="M81" s="13"/>
      <c r="N81" s="11"/>
      <c r="O81" s="12"/>
      <c r="P81" s="11"/>
      <c r="Q81" s="13"/>
      <c r="R81" s="11"/>
      <c r="S81" s="13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43" t="s">
        <v>47</v>
      </c>
      <c r="B82" s="44" t="s">
        <v>124</v>
      </c>
      <c r="C82" s="45" t="s">
        <v>122</v>
      </c>
      <c r="D82" s="88" t="s">
        <v>234</v>
      </c>
      <c r="E82" s="88" t="s">
        <v>337</v>
      </c>
      <c r="F82" s="16"/>
      <c r="G82" s="24">
        <f>IF(I82-H82&gt;0,0,I82-H82)</f>
        <v>0</v>
      </c>
      <c r="H82" s="25">
        <v>4</v>
      </c>
      <c r="I82" s="22">
        <v>4</v>
      </c>
      <c r="J82" s="11"/>
      <c r="K82" s="42"/>
      <c r="L82" s="11"/>
      <c r="M82" s="13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43" t="s">
        <v>47</v>
      </c>
      <c r="B83" s="44">
        <v>210000520</v>
      </c>
      <c r="C83" s="45" t="s">
        <v>169</v>
      </c>
      <c r="D83" s="88" t="s">
        <v>234</v>
      </c>
      <c r="E83" s="88" t="s">
        <v>337</v>
      </c>
      <c r="F83" s="16"/>
      <c r="G83" s="24" t="str">
        <f>IF(H83="","",I83-H83)</f>
        <v/>
      </c>
      <c r="H83" s="25"/>
      <c r="I83" s="18">
        <v>1</v>
      </c>
      <c r="J83" s="11"/>
      <c r="K83" s="12"/>
      <c r="L83" s="11"/>
      <c r="M83" s="13"/>
      <c r="N83" s="30"/>
      <c r="O83" s="32"/>
      <c r="P83" s="30"/>
      <c r="Q83" s="31"/>
      <c r="R83" s="30"/>
      <c r="S83" s="31"/>
      <c r="T83" s="30"/>
      <c r="U83" s="32"/>
      <c r="V83" s="33"/>
      <c r="W83" s="31"/>
      <c r="X83" s="33"/>
      <c r="Y83" s="31"/>
      <c r="Z83" s="33"/>
      <c r="AA83" s="31"/>
      <c r="AB83" s="33"/>
      <c r="AC83" s="31"/>
      <c r="AD83" s="33"/>
      <c r="AE83" s="31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ht="24.75" customHeight="1" x14ac:dyDescent="0.25">
      <c r="A84" s="48" t="s">
        <v>47</v>
      </c>
      <c r="B84" s="49">
        <v>289006760</v>
      </c>
      <c r="C84" s="50" t="s">
        <v>244</v>
      </c>
      <c r="D84" s="90" t="s">
        <v>234</v>
      </c>
      <c r="E84" s="88" t="s">
        <v>337</v>
      </c>
      <c r="F84" s="28"/>
      <c r="G84" s="24">
        <f>IF(I84-H84&gt;0,0,I84-H84)</f>
        <v>0</v>
      </c>
      <c r="H84" s="25">
        <v>2</v>
      </c>
      <c r="I84" s="29">
        <v>2</v>
      </c>
      <c r="J84" s="30"/>
      <c r="K84" s="39"/>
      <c r="L84" s="30"/>
      <c r="M84" s="31"/>
      <c r="N84" s="14"/>
      <c r="O84" s="12"/>
      <c r="P84" s="14"/>
      <c r="Q84" s="12"/>
      <c r="R84" s="14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1"/>
      <c r="AS84" s="12"/>
      <c r="AT84" s="11"/>
      <c r="AU84" s="12"/>
      <c r="AV84" s="11"/>
      <c r="AW84" s="12"/>
    </row>
    <row r="85" spans="1:49" x14ac:dyDescent="0.25">
      <c r="A85" s="81" t="s">
        <v>47</v>
      </c>
      <c r="B85" s="82" t="s">
        <v>183</v>
      </c>
      <c r="C85" s="83" t="s">
        <v>180</v>
      </c>
      <c r="D85" s="60"/>
      <c r="E85" s="94"/>
      <c r="F85" s="60"/>
      <c r="G85" s="62" t="str">
        <f>IF(H85="","",I85-H85)</f>
        <v/>
      </c>
      <c r="H85" s="63"/>
      <c r="I85" s="77">
        <v>1</v>
      </c>
      <c r="J85" s="11"/>
      <c r="K85" s="8"/>
      <c r="L85" s="14"/>
      <c r="M85" s="12"/>
      <c r="N85" s="11"/>
      <c r="O85" s="13"/>
      <c r="P85" s="11"/>
      <c r="Q85" s="12"/>
      <c r="R85" s="11"/>
      <c r="S85" s="13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x14ac:dyDescent="0.25">
      <c r="A86" s="43" t="s">
        <v>53</v>
      </c>
      <c r="B86" s="44" t="s">
        <v>266</v>
      </c>
      <c r="C86" s="45" t="s">
        <v>267</v>
      </c>
      <c r="D86" s="88" t="s">
        <v>234</v>
      </c>
      <c r="E86" s="88" t="s">
        <v>337</v>
      </c>
      <c r="F86" s="16"/>
      <c r="G86" s="24" t="str">
        <f>IF(H86="","",I86-H86)</f>
        <v/>
      </c>
      <c r="H86" s="25"/>
      <c r="I86" s="18">
        <v>3</v>
      </c>
      <c r="J86" s="11"/>
      <c r="K86" s="8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1"/>
      <c r="AS86" s="12"/>
      <c r="AT86" s="11"/>
      <c r="AU86" s="12"/>
      <c r="AV86" s="11"/>
      <c r="AW86" s="12"/>
    </row>
    <row r="87" spans="1:49" x14ac:dyDescent="0.25">
      <c r="A87" s="43" t="s">
        <v>53</v>
      </c>
      <c r="B87" s="44" t="s">
        <v>17</v>
      </c>
      <c r="C87" s="45" t="s">
        <v>106</v>
      </c>
      <c r="D87" s="88" t="s">
        <v>234</v>
      </c>
      <c r="E87" s="88" t="s">
        <v>337</v>
      </c>
      <c r="F87" s="16"/>
      <c r="G87" s="24" t="str">
        <f>IF(H87="","",I87-H87)</f>
        <v/>
      </c>
      <c r="H87" s="25"/>
      <c r="I87" s="18">
        <v>2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1"/>
      <c r="AS87" s="12"/>
      <c r="AT87" s="11"/>
      <c r="AU87" s="12"/>
      <c r="AV87" s="11"/>
      <c r="AW87" s="12"/>
    </row>
    <row r="88" spans="1:49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88" t="s">
        <v>349</v>
      </c>
      <c r="F88" s="16"/>
      <c r="G88" s="24" t="str">
        <f>IF(H88="","",I88-H88)</f>
        <v/>
      </c>
      <c r="H88" s="25"/>
      <c r="I88" s="18">
        <v>2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43" t="s">
        <v>261</v>
      </c>
      <c r="B89" s="44">
        <v>205015016</v>
      </c>
      <c r="C89" s="45" t="s">
        <v>238</v>
      </c>
      <c r="D89" s="88" t="s">
        <v>234</v>
      </c>
      <c r="E89" s="88" t="s">
        <v>337</v>
      </c>
      <c r="F89" s="16" t="s">
        <v>260</v>
      </c>
      <c r="G89" s="24">
        <f>IF(I93-H93&gt;0,0,I93-H93)</f>
        <v>0</v>
      </c>
      <c r="H89" s="25">
        <v>8</v>
      </c>
      <c r="I89" s="22">
        <v>5</v>
      </c>
      <c r="J89" s="11"/>
      <c r="K89" s="12"/>
      <c r="L89" s="11"/>
      <c r="M89" s="13"/>
      <c r="N89" s="11"/>
      <c r="O89" s="12"/>
      <c r="P89" s="11"/>
      <c r="Q89" s="13"/>
      <c r="R89" s="11"/>
      <c r="S89" s="13"/>
      <c r="T89" s="11"/>
      <c r="U89" s="13"/>
      <c r="V89" s="11"/>
      <c r="W89" s="13"/>
      <c r="X89" s="11"/>
      <c r="Y89" s="12"/>
      <c r="Z89" s="11"/>
      <c r="AA89" s="13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 t="s">
        <v>33</v>
      </c>
      <c r="C90" s="45" t="s">
        <v>268</v>
      </c>
      <c r="D90" s="88" t="s">
        <v>234</v>
      </c>
      <c r="E90" s="88" t="s">
        <v>337</v>
      </c>
      <c r="F90" s="16"/>
      <c r="G90" s="24">
        <f>IF(I94-H94&gt;0,0,I94-H94)</f>
        <v>0</v>
      </c>
      <c r="H90" s="25"/>
      <c r="I90" s="22">
        <v>1</v>
      </c>
      <c r="J90" s="11"/>
      <c r="K90" s="13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43" t="s">
        <v>53</v>
      </c>
      <c r="B91" s="44" t="s">
        <v>35</v>
      </c>
      <c r="C91" s="45" t="s">
        <v>239</v>
      </c>
      <c r="D91" s="88" t="s">
        <v>234</v>
      </c>
      <c r="E91" s="88" t="s">
        <v>337</v>
      </c>
      <c r="F91" s="16"/>
      <c r="G91" s="24"/>
      <c r="H91" s="27"/>
      <c r="I91" s="18">
        <v>4</v>
      </c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43" t="s">
        <v>53</v>
      </c>
      <c r="B92" s="44">
        <v>289002450</v>
      </c>
      <c r="C92" s="45" t="s">
        <v>100</v>
      </c>
      <c r="D92" s="91" t="s">
        <v>234</v>
      </c>
      <c r="E92" s="91"/>
      <c r="F92" s="16"/>
      <c r="G92" s="24">
        <f>IF(I98-H98&gt;0,0,I98-H98)</f>
        <v>0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t="30" x14ac:dyDescent="0.25">
      <c r="A93" s="43" t="s">
        <v>53</v>
      </c>
      <c r="B93" s="44">
        <v>289002226</v>
      </c>
      <c r="C93" s="45" t="s">
        <v>240</v>
      </c>
      <c r="D93" s="88" t="s">
        <v>234</v>
      </c>
      <c r="E93" s="89" t="s">
        <v>337</v>
      </c>
      <c r="F93" s="16"/>
      <c r="G93" s="24">
        <f>IF(I99-H99&gt;0,0,I99-H99)</f>
        <v>0</v>
      </c>
      <c r="H93" s="25">
        <f>3</f>
        <v>3</v>
      </c>
      <c r="I93" s="22">
        <f>3+K93+M93</f>
        <v>4</v>
      </c>
      <c r="J93" s="11">
        <v>44013</v>
      </c>
      <c r="K93" s="8">
        <v>3</v>
      </c>
      <c r="L93" s="11">
        <v>44152</v>
      </c>
      <c r="M93" s="13">
        <v>-2</v>
      </c>
      <c r="N93" s="11"/>
      <c r="O93" s="13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s="7" customFormat="1" x14ac:dyDescent="0.25">
      <c r="A94" s="43" t="s">
        <v>53</v>
      </c>
      <c r="B94" s="44">
        <v>289002149</v>
      </c>
      <c r="C94" s="45" t="s">
        <v>189</v>
      </c>
      <c r="D94" s="91" t="s">
        <v>234</v>
      </c>
      <c r="E94" s="88"/>
      <c r="F94" s="16"/>
      <c r="G94" s="24">
        <f t="shared" ref="G94:G100" si="4">IF(H94="","",I94-H94)</f>
        <v>1</v>
      </c>
      <c r="H94" s="25">
        <v>2</v>
      </c>
      <c r="I94" s="18">
        <v>3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289002219</v>
      </c>
      <c r="C95" s="45" t="s">
        <v>190</v>
      </c>
      <c r="D95" s="91" t="s">
        <v>234</v>
      </c>
      <c r="E95" s="88"/>
      <c r="F95" s="16"/>
      <c r="G95" s="24">
        <f t="shared" si="4"/>
        <v>0</v>
      </c>
      <c r="H95" s="25">
        <v>1</v>
      </c>
      <c r="I95" s="18">
        <v>1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>
        <v>289002227</v>
      </c>
      <c r="C96" s="45" t="s">
        <v>288</v>
      </c>
      <c r="D96" s="91" t="s">
        <v>234</v>
      </c>
      <c r="E96" s="88"/>
      <c r="F96" s="16"/>
      <c r="G96" s="24">
        <f t="shared" si="4"/>
        <v>0</v>
      </c>
      <c r="H96" s="25">
        <v>1</v>
      </c>
      <c r="I96" s="18">
        <v>1</v>
      </c>
      <c r="J96" s="11">
        <v>44013</v>
      </c>
      <c r="K96" s="8">
        <v>1</v>
      </c>
      <c r="L96" s="11"/>
      <c r="M96" s="12"/>
      <c r="N96" s="11"/>
      <c r="O96" s="12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43" t="s">
        <v>53</v>
      </c>
      <c r="B97" s="44">
        <v>700002825</v>
      </c>
      <c r="C97" s="45" t="s">
        <v>289</v>
      </c>
      <c r="D97" s="91" t="s">
        <v>234</v>
      </c>
      <c r="E97" s="88"/>
      <c r="F97" s="16"/>
      <c r="G97" s="24">
        <f t="shared" si="4"/>
        <v>1</v>
      </c>
      <c r="H97" s="25">
        <v>2</v>
      </c>
      <c r="I97" s="18">
        <v>3</v>
      </c>
      <c r="J97" s="11">
        <v>44013</v>
      </c>
      <c r="K97" s="8">
        <v>3</v>
      </c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113</v>
      </c>
      <c r="C98" s="45" t="s">
        <v>241</v>
      </c>
      <c r="D98" s="88" t="s">
        <v>234</v>
      </c>
      <c r="E98" s="89" t="s">
        <v>337</v>
      </c>
      <c r="F98" s="16"/>
      <c r="G98" s="24" t="str">
        <f t="shared" si="4"/>
        <v/>
      </c>
      <c r="H98" s="25"/>
      <c r="I98" s="18">
        <v>2</v>
      </c>
      <c r="J98" s="11"/>
      <c r="K98" s="8"/>
      <c r="L98" s="14"/>
      <c r="M98" s="12"/>
      <c r="N98" s="14"/>
      <c r="O98" s="12"/>
      <c r="P98" s="14"/>
      <c r="Q98" s="12"/>
      <c r="R98" s="14"/>
      <c r="S98" s="12"/>
      <c r="T98" s="14"/>
      <c r="U98" s="12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1"/>
      <c r="AK98" s="13"/>
      <c r="AL98" s="14"/>
      <c r="AM98" s="12"/>
      <c r="AN98" s="14"/>
      <c r="AO98" s="12"/>
      <c r="AP98" s="14"/>
      <c r="AQ98" s="12"/>
      <c r="AR98" s="11"/>
      <c r="AS98" s="13"/>
      <c r="AT98" s="11"/>
      <c r="AU98" s="13"/>
      <c r="AV98" s="11"/>
      <c r="AW98" s="13"/>
    </row>
    <row r="99" spans="1:49" x14ac:dyDescent="0.25">
      <c r="A99" s="43" t="s">
        <v>53</v>
      </c>
      <c r="B99" s="51" t="s">
        <v>160</v>
      </c>
      <c r="C99" s="45" t="s">
        <v>161</v>
      </c>
      <c r="D99" s="88" t="s">
        <v>234</v>
      </c>
      <c r="E99" s="89" t="s">
        <v>337</v>
      </c>
      <c r="F99" s="16"/>
      <c r="G99" s="24" t="str">
        <f t="shared" si="4"/>
        <v/>
      </c>
      <c r="H99" s="25"/>
      <c r="I99" s="18">
        <v>3</v>
      </c>
      <c r="J99" s="11"/>
      <c r="K99" s="8"/>
      <c r="L99" s="11"/>
      <c r="M99" s="12"/>
      <c r="N99" s="14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43" t="s">
        <v>53</v>
      </c>
      <c r="B100" s="44" t="s">
        <v>162</v>
      </c>
      <c r="C100" s="45" t="s">
        <v>163</v>
      </c>
      <c r="D100" s="88" t="s">
        <v>234</v>
      </c>
      <c r="E100" s="89" t="s">
        <v>337</v>
      </c>
      <c r="F100" s="16"/>
      <c r="G100" s="24" t="str">
        <f t="shared" si="4"/>
        <v/>
      </c>
      <c r="H100" s="25"/>
      <c r="I100" s="18">
        <v>2</v>
      </c>
      <c r="J100" s="11"/>
      <c r="K100" s="12"/>
      <c r="L100" s="14"/>
      <c r="M100" s="12"/>
      <c r="N100" s="14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30" x14ac:dyDescent="0.25">
      <c r="A101" s="43" t="s">
        <v>53</v>
      </c>
      <c r="B101" s="44">
        <v>210000399</v>
      </c>
      <c r="C101" s="45" t="s">
        <v>243</v>
      </c>
      <c r="D101" s="88" t="s">
        <v>234</v>
      </c>
      <c r="E101" s="89" t="s">
        <v>337</v>
      </c>
      <c r="F101" s="16"/>
      <c r="G101" s="24">
        <f>IF(I101-H101&gt;0,0,I101-H101)</f>
        <v>-2</v>
      </c>
      <c r="H101" s="25">
        <v>2</v>
      </c>
      <c r="I101" s="22">
        <f>1+K101</f>
        <v>0</v>
      </c>
      <c r="J101" s="11">
        <v>44078</v>
      </c>
      <c r="K101" s="13">
        <v>-1</v>
      </c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88" t="s">
        <v>349</v>
      </c>
      <c r="F102" s="16"/>
      <c r="G102" s="24" t="str">
        <f>IF(H102="","",I102-H102)</f>
        <v/>
      </c>
      <c r="H102" s="25"/>
      <c r="I102" s="22">
        <v>1</v>
      </c>
      <c r="J102" s="11"/>
      <c r="K102" s="13"/>
      <c r="L102" s="11"/>
      <c r="M102" s="12"/>
      <c r="N102" s="11"/>
      <c r="O102" s="12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81" t="s">
        <v>53</v>
      </c>
      <c r="B103" s="82" t="s">
        <v>166</v>
      </c>
      <c r="C103" s="83" t="s">
        <v>164</v>
      </c>
      <c r="D103" s="60"/>
      <c r="E103" s="94"/>
      <c r="F103" s="60"/>
      <c r="G103" s="62" t="str">
        <f>IF(H103="","",I103-H103)</f>
        <v/>
      </c>
      <c r="H103" s="63"/>
      <c r="I103" s="66">
        <v>0</v>
      </c>
      <c r="J103" s="11"/>
      <c r="K103" s="12"/>
      <c r="L103" s="11"/>
      <c r="M103" s="13"/>
      <c r="N103" s="11"/>
      <c r="O103" s="12"/>
      <c r="P103" s="11"/>
      <c r="Q103" s="13"/>
      <c r="R103" s="11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x14ac:dyDescent="0.25">
      <c r="A104" s="57" t="s">
        <v>53</v>
      </c>
      <c r="B104" s="78">
        <v>700005269</v>
      </c>
      <c r="C104" s="59" t="s">
        <v>173</v>
      </c>
      <c r="D104" s="80" t="s">
        <v>326</v>
      </c>
      <c r="E104" s="94" t="s">
        <v>337</v>
      </c>
      <c r="F104" s="60"/>
      <c r="G104" s="62">
        <f>IF(I104-H104&gt;0,0,I104-H104)</f>
        <v>-6</v>
      </c>
      <c r="H104" s="63">
        <v>6</v>
      </c>
      <c r="I104" s="18">
        <v>0</v>
      </c>
      <c r="J104" s="11"/>
      <c r="K104" s="42"/>
      <c r="L104" s="11"/>
      <c r="M104" s="12"/>
      <c r="N104" s="11"/>
      <c r="O104" s="13"/>
      <c r="P104" s="11"/>
      <c r="Q104" s="12"/>
      <c r="R104" s="11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x14ac:dyDescent="0.25">
      <c r="A105" s="43" t="s">
        <v>53</v>
      </c>
      <c r="B105" s="44">
        <v>700005250</v>
      </c>
      <c r="C105" s="45" t="s">
        <v>176</v>
      </c>
      <c r="D105" s="88" t="s">
        <v>234</v>
      </c>
      <c r="E105" s="89" t="s">
        <v>337</v>
      </c>
      <c r="F105" s="16"/>
      <c r="G105" s="24" t="str">
        <f t="shared" ref="G105:G123" si="5">IF(H105="","",I105-H105)</f>
        <v/>
      </c>
      <c r="H105" s="25"/>
      <c r="I105" s="18">
        <v>1</v>
      </c>
      <c r="J105" s="11"/>
      <c r="K105" s="8"/>
      <c r="L105" s="11"/>
      <c r="M105" s="13"/>
      <c r="N105" s="11"/>
      <c r="O105" s="13"/>
      <c r="P105" s="14"/>
      <c r="Q105" s="12"/>
      <c r="R105" s="11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4"/>
      <c r="AS105" s="12"/>
      <c r="AT105" s="14"/>
      <c r="AU105" s="12"/>
      <c r="AV105" s="14"/>
      <c r="AW105" s="12"/>
    </row>
    <row r="106" spans="1:49" x14ac:dyDescent="0.25">
      <c r="A106" s="57" t="s">
        <v>177</v>
      </c>
      <c r="B106" s="58">
        <v>700009641</v>
      </c>
      <c r="C106" s="59" t="s">
        <v>179</v>
      </c>
      <c r="D106" s="60" t="s">
        <v>235</v>
      </c>
      <c r="E106" s="94"/>
      <c r="F106" s="60" t="s">
        <v>324</v>
      </c>
      <c r="G106" s="24" t="s">
        <v>321</v>
      </c>
      <c r="H106" s="25"/>
      <c r="I106" s="66">
        <v>22</v>
      </c>
      <c r="J106" s="11">
        <v>44019</v>
      </c>
      <c r="K106" s="13">
        <v>-22</v>
      </c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>
        <v>-1</v>
      </c>
      <c r="AF106" s="11">
        <v>43732</v>
      </c>
      <c r="AG106" s="13">
        <v>16</v>
      </c>
      <c r="AH106" s="11">
        <v>43733</v>
      </c>
      <c r="AI106" s="13">
        <v>-16</v>
      </c>
      <c r="AJ106" s="11">
        <v>43770</v>
      </c>
      <c r="AK106" s="13">
        <v>14</v>
      </c>
      <c r="AL106" s="11">
        <v>43805</v>
      </c>
      <c r="AM106" s="13">
        <v>-1</v>
      </c>
      <c r="AN106" s="11"/>
      <c r="AO106" s="13"/>
      <c r="AP106" s="11"/>
      <c r="AQ106" s="13"/>
      <c r="AR106" s="14"/>
      <c r="AS106" s="12"/>
      <c r="AT106" s="14"/>
      <c r="AU106" s="12"/>
      <c r="AV106" s="14"/>
      <c r="AW106" s="12"/>
    </row>
    <row r="107" spans="1:49" x14ac:dyDescent="0.25">
      <c r="A107" s="57" t="s">
        <v>177</v>
      </c>
      <c r="B107" s="58">
        <v>700009768</v>
      </c>
      <c r="C107" s="59" t="s">
        <v>178</v>
      </c>
      <c r="D107" s="60" t="s">
        <v>235</v>
      </c>
      <c r="E107" s="94"/>
      <c r="F107" s="60" t="s">
        <v>324</v>
      </c>
      <c r="G107" s="24" t="s">
        <v>321</v>
      </c>
      <c r="H107" s="25"/>
      <c r="I107" s="66">
        <v>21</v>
      </c>
      <c r="J107" s="11">
        <v>44019</v>
      </c>
      <c r="K107" s="13">
        <v>-21</v>
      </c>
      <c r="L107" s="11"/>
      <c r="M107" s="12"/>
      <c r="N107" s="11"/>
      <c r="O107" s="13"/>
      <c r="P107" s="11"/>
      <c r="Q107" s="13"/>
      <c r="R107" s="11"/>
      <c r="S107" s="13"/>
      <c r="T107" s="20"/>
      <c r="U107" s="12"/>
      <c r="V107" s="11"/>
      <c r="W107" s="13"/>
      <c r="X107" s="11"/>
      <c r="Y107" s="13"/>
      <c r="Z107" s="11"/>
      <c r="AA107" s="12"/>
      <c r="AB107" s="11"/>
      <c r="AC107" s="13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57" t="s">
        <v>177</v>
      </c>
      <c r="B108" s="78">
        <v>289012535</v>
      </c>
      <c r="C108" s="59" t="s">
        <v>180</v>
      </c>
      <c r="D108" s="60" t="s">
        <v>284</v>
      </c>
      <c r="E108" s="94"/>
      <c r="F108" s="60"/>
      <c r="G108" s="62" t="str">
        <f t="shared" si="5"/>
        <v/>
      </c>
      <c r="H108" s="63"/>
      <c r="I108" s="66">
        <v>8</v>
      </c>
      <c r="J108" s="11"/>
      <c r="K108" s="12"/>
      <c r="L108" s="11"/>
      <c r="M108" s="13"/>
      <c r="N108" s="11"/>
      <c r="O108" s="12"/>
      <c r="P108" s="11"/>
      <c r="Q108" s="13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177</v>
      </c>
      <c r="B109" s="44" t="s">
        <v>273</v>
      </c>
      <c r="C109" s="45" t="s">
        <v>181</v>
      </c>
      <c r="D109" s="88" t="s">
        <v>234</v>
      </c>
      <c r="E109" s="88"/>
      <c r="F109" s="16" t="s">
        <v>342</v>
      </c>
      <c r="G109" s="24" t="str">
        <f t="shared" si="5"/>
        <v/>
      </c>
      <c r="H109" s="25"/>
      <c r="I109" s="18">
        <v>2</v>
      </c>
      <c r="J109" s="11"/>
      <c r="K109" s="12"/>
      <c r="L109" s="11"/>
      <c r="M109" s="13"/>
      <c r="N109" s="14"/>
      <c r="O109" s="12"/>
      <c r="P109" s="14"/>
      <c r="Q109" s="12"/>
      <c r="R109" s="14"/>
      <c r="S109" s="12"/>
      <c r="T109" s="11"/>
      <c r="U109" s="13"/>
      <c r="V109" s="14"/>
      <c r="W109" s="12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1"/>
      <c r="AS109" s="12"/>
      <c r="AT109" s="11"/>
      <c r="AU109" s="12"/>
      <c r="AV109" s="11"/>
      <c r="AW109" s="12"/>
    </row>
    <row r="110" spans="1:49" ht="30" x14ac:dyDescent="0.25">
      <c r="A110" s="52" t="s">
        <v>51</v>
      </c>
      <c r="B110" s="44" t="s">
        <v>293</v>
      </c>
      <c r="C110" s="53" t="s">
        <v>294</v>
      </c>
      <c r="D110" s="88" t="s">
        <v>234</v>
      </c>
      <c r="E110" s="89" t="s">
        <v>337</v>
      </c>
      <c r="F110" s="16"/>
      <c r="G110" s="24" t="str">
        <f t="shared" si="5"/>
        <v/>
      </c>
      <c r="H110" s="25"/>
      <c r="I110" s="18">
        <v>1</v>
      </c>
      <c r="J110" s="11"/>
      <c r="K110" s="12"/>
      <c r="L110" s="14"/>
      <c r="M110" s="12"/>
      <c r="N110" s="14"/>
      <c r="O110" s="12"/>
      <c r="P110" s="14"/>
      <c r="Q110" s="12"/>
      <c r="R110" s="14"/>
      <c r="S110" s="12"/>
      <c r="T110" s="11"/>
      <c r="U110" s="13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ht="45" x14ac:dyDescent="0.25">
      <c r="A111" s="52" t="s">
        <v>51</v>
      </c>
      <c r="B111" s="44" t="s">
        <v>292</v>
      </c>
      <c r="C111" s="53" t="s">
        <v>246</v>
      </c>
      <c r="D111" s="88" t="s">
        <v>234</v>
      </c>
      <c r="E111" s="89" t="s">
        <v>337</v>
      </c>
      <c r="F111" s="16"/>
      <c r="G111" s="24" t="str">
        <f t="shared" si="5"/>
        <v/>
      </c>
      <c r="H111" s="25"/>
      <c r="I111" s="18">
        <v>2</v>
      </c>
      <c r="J111" s="11"/>
      <c r="K111" s="12"/>
      <c r="L111" s="14"/>
      <c r="M111" s="12"/>
      <c r="N111" s="14"/>
      <c r="O111" s="12"/>
      <c r="P111" s="14"/>
      <c r="Q111" s="12"/>
      <c r="R111" s="14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57" t="s">
        <v>54</v>
      </c>
      <c r="B112" s="78" t="s">
        <v>285</v>
      </c>
      <c r="C112" s="59" t="s">
        <v>114</v>
      </c>
      <c r="D112" s="60" t="s">
        <v>284</v>
      </c>
      <c r="E112" s="94"/>
      <c r="F112" s="60"/>
      <c r="G112" s="62" t="str">
        <f t="shared" si="5"/>
        <v/>
      </c>
      <c r="H112" s="63"/>
      <c r="I112" s="77">
        <v>1</v>
      </c>
      <c r="J112" s="11"/>
      <c r="K112" s="12"/>
      <c r="L112" s="20"/>
      <c r="M112" s="13"/>
      <c r="N112" s="20"/>
      <c r="O112" s="13"/>
      <c r="P112" s="14"/>
      <c r="Q112" s="12"/>
      <c r="R112" s="14"/>
      <c r="S112" s="12"/>
      <c r="T112" s="14"/>
      <c r="U112" s="12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1"/>
      <c r="AK112" s="13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177</v>
      </c>
      <c r="B113" s="44">
        <v>222635</v>
      </c>
      <c r="C113" s="45" t="s">
        <v>115</v>
      </c>
      <c r="D113" s="16" t="s">
        <v>338</v>
      </c>
      <c r="E113" s="88"/>
      <c r="F113" s="16"/>
      <c r="G113" s="24" t="str">
        <f t="shared" si="5"/>
        <v/>
      </c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4"/>
      <c r="U113" s="12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1"/>
      <c r="AK113" s="13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81" t="s">
        <v>54</v>
      </c>
      <c r="B114" s="82" t="s">
        <v>117</v>
      </c>
      <c r="C114" s="83" t="s">
        <v>116</v>
      </c>
      <c r="D114" s="60"/>
      <c r="E114" s="94"/>
      <c r="F114" s="60"/>
      <c r="G114" s="62" t="str">
        <f t="shared" si="5"/>
        <v/>
      </c>
      <c r="H114" s="63"/>
      <c r="I114" s="77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4"/>
      <c r="U114" s="12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1"/>
      <c r="AK114" s="13"/>
      <c r="AL114" s="14"/>
      <c r="AM114" s="12"/>
      <c r="AN114" s="14"/>
      <c r="AO114" s="12"/>
      <c r="AP114" s="14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81" t="s">
        <v>54</v>
      </c>
      <c r="B115" s="82">
        <v>222563</v>
      </c>
      <c r="C115" s="83" t="s">
        <v>118</v>
      </c>
      <c r="D115" s="60"/>
      <c r="E115" s="94"/>
      <c r="F115" s="60"/>
      <c r="G115" s="62" t="str">
        <f t="shared" si="5"/>
        <v/>
      </c>
      <c r="H115" s="63"/>
      <c r="I115" s="77">
        <v>0</v>
      </c>
      <c r="J115" s="11"/>
      <c r="K115" s="8"/>
      <c r="L115" s="11"/>
      <c r="M115" s="13"/>
      <c r="N115" s="14"/>
      <c r="O115" s="12"/>
      <c r="P115" s="14"/>
      <c r="Q115" s="12"/>
      <c r="R115" s="14"/>
      <c r="S115" s="12"/>
      <c r="T115" s="14"/>
      <c r="U115" s="12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1"/>
      <c r="AK115" s="13"/>
      <c r="AL115" s="14"/>
      <c r="AM115" s="12"/>
      <c r="AN115" s="14"/>
      <c r="AO115" s="12"/>
      <c r="AP115" s="14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43" t="s">
        <v>51</v>
      </c>
      <c r="B116" s="44" t="s">
        <v>4</v>
      </c>
      <c r="C116" s="45" t="s">
        <v>58</v>
      </c>
      <c r="D116" s="88" t="s">
        <v>234</v>
      </c>
      <c r="E116" s="89" t="s">
        <v>337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43" t="s">
        <v>51</v>
      </c>
      <c r="B117" s="44" t="s">
        <v>295</v>
      </c>
      <c r="C117" s="45" t="s">
        <v>296</v>
      </c>
      <c r="D117" s="88" t="s">
        <v>234</v>
      </c>
      <c r="E117" s="89" t="s">
        <v>337</v>
      </c>
      <c r="F117" s="16"/>
      <c r="G117" s="24" t="str">
        <f t="shared" si="5"/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43" t="s">
        <v>51</v>
      </c>
      <c r="B118" s="44" t="s">
        <v>299</v>
      </c>
      <c r="C118" s="45" t="s">
        <v>300</v>
      </c>
      <c r="D118" s="88" t="s">
        <v>234</v>
      </c>
      <c r="E118" s="89" t="s">
        <v>337</v>
      </c>
      <c r="F118" s="16"/>
      <c r="G118" s="24" t="str">
        <f t="shared" si="5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43" t="s">
        <v>52</v>
      </c>
      <c r="B119" s="44" t="s">
        <v>5</v>
      </c>
      <c r="C119" s="45" t="s">
        <v>59</v>
      </c>
      <c r="D119" s="88" t="s">
        <v>234</v>
      </c>
      <c r="E119" s="89" t="s">
        <v>337</v>
      </c>
      <c r="F119" s="16"/>
      <c r="G119" s="24">
        <f t="shared" si="5"/>
        <v>1</v>
      </c>
      <c r="H119" s="25">
        <v>2</v>
      </c>
      <c r="I119" s="18">
        <v>3</v>
      </c>
      <c r="J119" s="11">
        <v>43990</v>
      </c>
      <c r="K119" s="42">
        <v>-1</v>
      </c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51</v>
      </c>
      <c r="B120" s="44">
        <v>442000135</v>
      </c>
      <c r="C120" s="45" t="s">
        <v>182</v>
      </c>
      <c r="D120" s="88" t="s">
        <v>234</v>
      </c>
      <c r="E120" s="89" t="s">
        <v>337</v>
      </c>
      <c r="F120" s="16"/>
      <c r="G120" s="24" t="str">
        <f t="shared" si="5"/>
        <v/>
      </c>
      <c r="H120" s="25"/>
      <c r="I120" s="18">
        <v>8</v>
      </c>
      <c r="J120" s="11"/>
      <c r="K120" s="8"/>
      <c r="L120" s="11"/>
      <c r="M120" s="13"/>
      <c r="N120" s="20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441001128</v>
      </c>
      <c r="C121" s="45" t="s">
        <v>60</v>
      </c>
      <c r="D121" s="88" t="s">
        <v>234</v>
      </c>
      <c r="E121" s="89" t="s">
        <v>337</v>
      </c>
      <c r="F121" s="16"/>
      <c r="G121" s="24" t="str">
        <f t="shared" si="5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43" t="s">
        <v>52</v>
      </c>
      <c r="B122" s="44" t="s">
        <v>16</v>
      </c>
      <c r="C122" s="45" t="s">
        <v>297</v>
      </c>
      <c r="D122" s="88" t="s">
        <v>234</v>
      </c>
      <c r="E122" s="89" t="s">
        <v>337</v>
      </c>
      <c r="F122" s="16"/>
      <c r="G122" s="24" t="str">
        <f t="shared" si="5"/>
        <v/>
      </c>
      <c r="H122" s="25"/>
      <c r="I122" s="18">
        <v>6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43" t="s">
        <v>52</v>
      </c>
      <c r="B123" s="44">
        <v>700001351</v>
      </c>
      <c r="C123" s="45" t="s">
        <v>72</v>
      </c>
      <c r="D123" s="88" t="s">
        <v>234</v>
      </c>
      <c r="E123" s="89" t="s">
        <v>337</v>
      </c>
      <c r="F123" s="16"/>
      <c r="G123" s="24" t="str">
        <f t="shared" si="5"/>
        <v/>
      </c>
      <c r="H123" s="25"/>
      <c r="I123" s="18">
        <v>3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4"/>
      <c r="AS123" s="12"/>
      <c r="AT123" s="14"/>
      <c r="AU123" s="12"/>
      <c r="AV123" s="14"/>
      <c r="AW123" s="12"/>
    </row>
    <row r="124" spans="1:49" ht="30" x14ac:dyDescent="0.25">
      <c r="A124" s="43" t="s">
        <v>52</v>
      </c>
      <c r="B124" s="44">
        <v>725000459</v>
      </c>
      <c r="C124" s="45" t="s">
        <v>251</v>
      </c>
      <c r="D124" s="89" t="s">
        <v>234</v>
      </c>
      <c r="E124" s="89" t="s">
        <v>337</v>
      </c>
      <c r="F124" s="23"/>
      <c r="G124" s="24">
        <f>IF(I124-H124&gt;0,0,I124-H124)</f>
        <v>0</v>
      </c>
      <c r="H124" s="25">
        <v>2</v>
      </c>
      <c r="I124" s="22">
        <f>6+K124+M124</f>
        <v>3</v>
      </c>
      <c r="J124" s="11">
        <v>44078</v>
      </c>
      <c r="K124" s="42">
        <v>-1</v>
      </c>
      <c r="L124" s="11">
        <v>44117</v>
      </c>
      <c r="M124" s="42">
        <v>-2</v>
      </c>
      <c r="N124" s="11"/>
      <c r="O124" s="13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43" t="s">
        <v>52</v>
      </c>
      <c r="B125" s="44" t="s">
        <v>18</v>
      </c>
      <c r="C125" s="45" t="s">
        <v>106</v>
      </c>
      <c r="D125" s="16" t="s">
        <v>255</v>
      </c>
      <c r="E125" s="88"/>
      <c r="F125" s="16"/>
      <c r="G125" s="24" t="str">
        <f t="shared" ref="G125:G132" si="6">IF(H125="","",I125-H125)</f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43" t="s">
        <v>52</v>
      </c>
      <c r="B126" s="44" t="s">
        <v>19</v>
      </c>
      <c r="C126" s="45" t="s">
        <v>106</v>
      </c>
      <c r="D126" s="16" t="s">
        <v>255</v>
      </c>
      <c r="E126" s="88"/>
      <c r="F126" s="16"/>
      <c r="G126" s="24" t="str">
        <f t="shared" si="6"/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43" t="s">
        <v>52</v>
      </c>
      <c r="B127" s="44">
        <v>21000552</v>
      </c>
      <c r="C127" s="45" t="s">
        <v>81</v>
      </c>
      <c r="D127" s="88" t="s">
        <v>234</v>
      </c>
      <c r="E127" s="89" t="s">
        <v>337</v>
      </c>
      <c r="F127" s="16"/>
      <c r="G127" s="24" t="str">
        <f t="shared" si="6"/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43" t="s">
        <v>52</v>
      </c>
      <c r="B128" s="44">
        <v>210000190</v>
      </c>
      <c r="C128" s="45" t="s">
        <v>175</v>
      </c>
      <c r="D128" s="88" t="s">
        <v>234</v>
      </c>
      <c r="E128" s="89" t="s">
        <v>337</v>
      </c>
      <c r="F128" s="16"/>
      <c r="G128" s="24" t="str">
        <f t="shared" si="6"/>
        <v/>
      </c>
      <c r="H128" s="25"/>
      <c r="I128" s="18">
        <v>3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t="30" x14ac:dyDescent="0.25">
      <c r="A129" s="43" t="s">
        <v>52</v>
      </c>
      <c r="B129" s="44" t="s">
        <v>44</v>
      </c>
      <c r="C129" s="45" t="s">
        <v>96</v>
      </c>
      <c r="D129" s="88" t="s">
        <v>234</v>
      </c>
      <c r="E129" s="89" t="s">
        <v>337</v>
      </c>
      <c r="F129" s="16"/>
      <c r="G129" s="24" t="str">
        <f t="shared" si="6"/>
        <v/>
      </c>
      <c r="H129" s="25"/>
      <c r="I129" s="18">
        <v>1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52</v>
      </c>
      <c r="B130" s="44" t="s">
        <v>43</v>
      </c>
      <c r="C130" s="45" t="s">
        <v>222</v>
      </c>
      <c r="D130" s="88" t="s">
        <v>234</v>
      </c>
      <c r="E130" s="89" t="s">
        <v>337</v>
      </c>
      <c r="F130" s="16"/>
      <c r="G130" s="24" t="str">
        <f t="shared" si="6"/>
        <v/>
      </c>
      <c r="H130" s="25"/>
      <c r="I130" s="22">
        <v>1</v>
      </c>
      <c r="J130" s="11"/>
      <c r="K130" s="42"/>
      <c r="L130" s="11"/>
      <c r="M130" s="42"/>
      <c r="N130" s="14"/>
      <c r="O130" s="12"/>
      <c r="P130" s="14"/>
      <c r="Q130" s="12"/>
      <c r="R130" s="14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1"/>
      <c r="AS130" s="12"/>
      <c r="AT130" s="11"/>
      <c r="AU130" s="12"/>
      <c r="AV130" s="11"/>
      <c r="AW130" s="12"/>
    </row>
    <row r="131" spans="1:49" ht="30" x14ac:dyDescent="0.25">
      <c r="A131" s="43" t="s">
        <v>52</v>
      </c>
      <c r="B131" s="44">
        <v>700005512</v>
      </c>
      <c r="C131" s="45" t="s">
        <v>245</v>
      </c>
      <c r="D131" s="88" t="s">
        <v>234</v>
      </c>
      <c r="E131" s="89" t="s">
        <v>337</v>
      </c>
      <c r="F131" s="16"/>
      <c r="G131" s="24" t="str">
        <f t="shared" si="6"/>
        <v/>
      </c>
      <c r="H131" s="25"/>
      <c r="I131" s="18">
        <v>1</v>
      </c>
      <c r="J131" s="11"/>
      <c r="K131" s="8"/>
      <c r="L131" s="14"/>
      <c r="M131" s="12"/>
      <c r="N131" s="14"/>
      <c r="O131" s="12"/>
      <c r="P131" s="14"/>
      <c r="Q131" s="12"/>
      <c r="R131" s="14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52</v>
      </c>
      <c r="B132" s="44" t="s">
        <v>274</v>
      </c>
      <c r="C132" s="45" t="s">
        <v>298</v>
      </c>
      <c r="D132" s="88" t="s">
        <v>234</v>
      </c>
      <c r="E132" s="89" t="s">
        <v>337</v>
      </c>
      <c r="F132" s="16"/>
      <c r="G132" s="24" t="str">
        <f t="shared" si="6"/>
        <v/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1"/>
      <c r="AS132" s="12"/>
      <c r="AT132" s="11"/>
      <c r="AU132" s="12"/>
      <c r="AV132" s="11"/>
      <c r="AW132" s="12"/>
    </row>
    <row r="133" spans="1:49" ht="30" x14ac:dyDescent="0.25">
      <c r="A133" s="81" t="s">
        <v>52</v>
      </c>
      <c r="B133" s="82" t="s">
        <v>199</v>
      </c>
      <c r="C133" s="83" t="s">
        <v>247</v>
      </c>
      <c r="D133" s="60"/>
      <c r="E133" s="94"/>
      <c r="F133" s="60"/>
      <c r="G133" s="62"/>
      <c r="H133" s="63"/>
      <c r="I133" s="77">
        <v>4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1"/>
      <c r="AS133" s="12"/>
      <c r="AT133" s="11"/>
      <c r="AU133" s="12"/>
      <c r="AV133" s="11"/>
      <c r="AW133" s="12"/>
    </row>
    <row r="134" spans="1:49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88" t="s">
        <v>349</v>
      </c>
      <c r="F134" s="16"/>
      <c r="G134" s="24" t="str">
        <f t="shared" ref="G134:G152" si="7">IF(H134="","",I134-H134)</f>
        <v/>
      </c>
      <c r="H134" s="25"/>
      <c r="I134" s="18">
        <v>1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10</v>
      </c>
      <c r="C135" s="45" t="s">
        <v>64</v>
      </c>
      <c r="D135" s="16" t="s">
        <v>255</v>
      </c>
      <c r="E135" s="88" t="s">
        <v>349</v>
      </c>
      <c r="F135" s="16"/>
      <c r="G135" s="24" t="str">
        <f t="shared" si="7"/>
        <v/>
      </c>
      <c r="H135" s="25"/>
      <c r="I135" s="18">
        <v>5</v>
      </c>
      <c r="J135" s="11"/>
      <c r="K135" s="12"/>
      <c r="L135" s="11"/>
      <c r="M135" s="13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1"/>
      <c r="AS135" s="12"/>
      <c r="AT135" s="11"/>
      <c r="AU135" s="12"/>
      <c r="AV135" s="11"/>
      <c r="AW135" s="12"/>
    </row>
    <row r="136" spans="1:49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88" t="s">
        <v>349</v>
      </c>
      <c r="F136" s="16"/>
      <c r="G136" s="24" t="str">
        <f t="shared" si="7"/>
        <v/>
      </c>
      <c r="H136" s="25"/>
      <c r="I136" s="18">
        <v>2</v>
      </c>
      <c r="J136" s="11"/>
      <c r="K136" s="8"/>
      <c r="L136" s="11"/>
      <c r="M136" s="12"/>
      <c r="N136" s="11"/>
      <c r="O136" s="12"/>
      <c r="P136" s="11"/>
      <c r="Q136" s="12"/>
      <c r="R136" s="11"/>
      <c r="S136" s="8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1"/>
      <c r="AS136" s="12"/>
      <c r="AT136" s="11"/>
      <c r="AU136" s="12"/>
      <c r="AV136" s="11"/>
      <c r="AW136" s="12"/>
    </row>
    <row r="137" spans="1:49" x14ac:dyDescent="0.25">
      <c r="A137" s="43" t="s">
        <v>49</v>
      </c>
      <c r="B137" s="44" t="s">
        <v>13</v>
      </c>
      <c r="C137" s="45" t="s">
        <v>69</v>
      </c>
      <c r="D137" s="88" t="s">
        <v>234</v>
      </c>
      <c r="E137" s="89" t="s">
        <v>337</v>
      </c>
      <c r="F137" s="16"/>
      <c r="G137" s="24" t="str">
        <f t="shared" si="7"/>
        <v/>
      </c>
      <c r="H137" s="25"/>
      <c r="I137" s="18">
        <v>4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1"/>
      <c r="AS137" s="12"/>
      <c r="AT137" s="11"/>
      <c r="AU137" s="12"/>
      <c r="AV137" s="11"/>
      <c r="AW137" s="12"/>
    </row>
    <row r="138" spans="1:49" x14ac:dyDescent="0.25">
      <c r="A138" s="43" t="s">
        <v>49</v>
      </c>
      <c r="B138" s="44">
        <v>441000440</v>
      </c>
      <c r="C138" s="45" t="s">
        <v>73</v>
      </c>
      <c r="D138" s="88" t="s">
        <v>234</v>
      </c>
      <c r="E138" s="89" t="s">
        <v>337</v>
      </c>
      <c r="F138" s="16"/>
      <c r="G138" s="24">
        <f t="shared" si="7"/>
        <v>2</v>
      </c>
      <c r="H138" s="25">
        <v>2</v>
      </c>
      <c r="I138" s="18">
        <v>4</v>
      </c>
      <c r="J138" s="11">
        <v>43990</v>
      </c>
      <c r="K138" s="42">
        <v>-1</v>
      </c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1"/>
      <c r="AS138" s="12"/>
      <c r="AT138" s="11"/>
      <c r="AU138" s="12"/>
      <c r="AV138" s="11"/>
      <c r="AW138" s="12"/>
    </row>
    <row r="139" spans="1:49" x14ac:dyDescent="0.25">
      <c r="A139" s="43" t="s">
        <v>49</v>
      </c>
      <c r="B139" s="44" t="s">
        <v>23</v>
      </c>
      <c r="C139" s="45" t="s">
        <v>77</v>
      </c>
      <c r="D139" s="88" t="s">
        <v>234</v>
      </c>
      <c r="E139" s="88"/>
      <c r="F139" s="16" t="s">
        <v>343</v>
      </c>
      <c r="G139" s="24" t="str">
        <f t="shared" si="7"/>
        <v/>
      </c>
      <c r="H139" s="25"/>
      <c r="I139" s="18">
        <v>1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1"/>
      <c r="AS139" s="12"/>
      <c r="AT139" s="11"/>
      <c r="AU139" s="12"/>
      <c r="AV139" s="11"/>
      <c r="AW139" s="12"/>
    </row>
    <row r="140" spans="1:49" x14ac:dyDescent="0.25">
      <c r="A140" s="43" t="s">
        <v>49</v>
      </c>
      <c r="B140" s="44">
        <v>999120089</v>
      </c>
      <c r="C140" s="45" t="s">
        <v>78</v>
      </c>
      <c r="D140" s="16" t="s">
        <v>255</v>
      </c>
      <c r="E140" s="88" t="s">
        <v>349</v>
      </c>
      <c r="F140" s="16" t="s">
        <v>344</v>
      </c>
      <c r="G140" s="24" t="str">
        <f t="shared" si="7"/>
        <v/>
      </c>
      <c r="H140" s="25"/>
      <c r="I140" s="18">
        <v>2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1"/>
      <c r="AS140" s="12"/>
      <c r="AT140" s="11"/>
      <c r="AU140" s="12"/>
      <c r="AV140" s="11"/>
      <c r="AW140" s="12"/>
    </row>
    <row r="141" spans="1:49" x14ac:dyDescent="0.25">
      <c r="A141" s="43" t="s">
        <v>49</v>
      </c>
      <c r="B141" s="44" t="s">
        <v>27</v>
      </c>
      <c r="C141" s="45" t="s">
        <v>82</v>
      </c>
      <c r="D141" s="88" t="s">
        <v>234</v>
      </c>
      <c r="E141" s="88"/>
      <c r="F141" s="16"/>
      <c r="G141" s="24" t="str">
        <f t="shared" si="7"/>
        <v/>
      </c>
      <c r="H141" s="25"/>
      <c r="I141" s="18">
        <v>1</v>
      </c>
      <c r="J141" s="11"/>
      <c r="K141" s="8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1"/>
      <c r="AS141" s="12"/>
      <c r="AT141" s="11"/>
      <c r="AU141" s="12"/>
      <c r="AV141" s="11"/>
      <c r="AW141" s="12"/>
    </row>
    <row r="142" spans="1:49" x14ac:dyDescent="0.25">
      <c r="A142" s="43" t="s">
        <v>49</v>
      </c>
      <c r="B142" s="44" t="s">
        <v>30</v>
      </c>
      <c r="C142" s="45" t="s">
        <v>85</v>
      </c>
      <c r="D142" s="88" t="s">
        <v>234</v>
      </c>
      <c r="E142" s="89" t="s">
        <v>337</v>
      </c>
      <c r="F142" s="16"/>
      <c r="G142" s="24" t="str">
        <f t="shared" si="7"/>
        <v/>
      </c>
      <c r="H142" s="25"/>
      <c r="I142" s="18">
        <v>4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88" t="s">
        <v>349</v>
      </c>
      <c r="F143" s="16"/>
      <c r="G143" s="24" t="str">
        <f t="shared" si="7"/>
        <v/>
      </c>
      <c r="H143" s="25"/>
      <c r="I143" s="18">
        <v>4</v>
      </c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12"/>
      <c r="V143" s="11"/>
      <c r="W143" s="12"/>
      <c r="X143" s="11"/>
      <c r="Y143" s="12"/>
      <c r="Z143" s="11"/>
      <c r="AA143" s="12"/>
      <c r="AB143" s="11"/>
      <c r="AC143" s="12"/>
      <c r="AD143" s="11"/>
      <c r="AE143" s="12"/>
      <c r="AF143" s="11"/>
      <c r="AG143" s="12"/>
      <c r="AH143" s="11"/>
      <c r="AI143" s="12"/>
      <c r="AJ143" s="11"/>
      <c r="AK143" s="12"/>
      <c r="AL143" s="11"/>
      <c r="AM143" s="12"/>
      <c r="AN143" s="11"/>
      <c r="AO143" s="12"/>
      <c r="AP143" s="11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88" t="s">
        <v>349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1"/>
      <c r="M144" s="12"/>
      <c r="N144" s="11"/>
      <c r="O144" s="12"/>
      <c r="P144" s="11"/>
      <c r="Q144" s="12"/>
      <c r="R144" s="11"/>
      <c r="S144" s="12"/>
      <c r="T144" s="11"/>
      <c r="U144" s="12"/>
      <c r="V144" s="11"/>
      <c r="W144" s="12"/>
      <c r="X144" s="11"/>
      <c r="Y144" s="12"/>
      <c r="Z144" s="11"/>
      <c r="AA144" s="12"/>
      <c r="AB144" s="11"/>
      <c r="AC144" s="12"/>
      <c r="AD144" s="11"/>
      <c r="AE144" s="12"/>
      <c r="AF144" s="11"/>
      <c r="AG144" s="12"/>
      <c r="AH144" s="11"/>
      <c r="AI144" s="12"/>
      <c r="AJ144" s="11"/>
      <c r="AK144" s="12"/>
      <c r="AL144" s="11"/>
      <c r="AM144" s="12"/>
      <c r="AN144" s="11"/>
      <c r="AO144" s="12"/>
      <c r="AP144" s="11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88" t="s">
        <v>349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1"/>
      <c r="M145" s="12"/>
      <c r="N145" s="11"/>
      <c r="O145" s="12"/>
      <c r="P145" s="11"/>
      <c r="Q145" s="12"/>
      <c r="R145" s="11"/>
      <c r="S145" s="12"/>
      <c r="T145" s="11"/>
      <c r="U145" s="12"/>
      <c r="V145" s="11"/>
      <c r="W145" s="12"/>
      <c r="X145" s="11"/>
      <c r="Y145" s="12"/>
      <c r="Z145" s="11"/>
      <c r="AA145" s="12"/>
      <c r="AB145" s="11"/>
      <c r="AC145" s="12"/>
      <c r="AD145" s="11"/>
      <c r="AE145" s="12"/>
      <c r="AF145" s="11"/>
      <c r="AG145" s="12"/>
      <c r="AH145" s="11"/>
      <c r="AI145" s="12"/>
      <c r="AJ145" s="11"/>
      <c r="AK145" s="12"/>
      <c r="AL145" s="11"/>
      <c r="AM145" s="12"/>
      <c r="AN145" s="11"/>
      <c r="AO145" s="12"/>
      <c r="AP145" s="11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88" t="s">
        <v>349</v>
      </c>
      <c r="F146" s="16"/>
      <c r="G146" s="24" t="str">
        <f t="shared" si="7"/>
        <v/>
      </c>
      <c r="H146" s="25"/>
      <c r="I146" s="18">
        <v>10</v>
      </c>
      <c r="J146" s="11"/>
      <c r="K146" s="8"/>
      <c r="L146" s="11"/>
      <c r="M146" s="12"/>
      <c r="N146" s="11"/>
      <c r="O146" s="12"/>
      <c r="P146" s="11"/>
      <c r="Q146" s="12"/>
      <c r="R146" s="11"/>
      <c r="S146" s="12"/>
      <c r="T146" s="11"/>
      <c r="U146" s="12"/>
      <c r="V146" s="11"/>
      <c r="W146" s="12"/>
      <c r="X146" s="11"/>
      <c r="Y146" s="12"/>
      <c r="Z146" s="11"/>
      <c r="AA146" s="12"/>
      <c r="AB146" s="11"/>
      <c r="AC146" s="12"/>
      <c r="AD146" s="11"/>
      <c r="AE146" s="12"/>
      <c r="AF146" s="11"/>
      <c r="AG146" s="12"/>
      <c r="AH146" s="11"/>
      <c r="AI146" s="12"/>
      <c r="AJ146" s="11"/>
      <c r="AK146" s="12"/>
      <c r="AL146" s="11"/>
      <c r="AM146" s="12"/>
      <c r="AN146" s="11"/>
      <c r="AO146" s="12"/>
      <c r="AP146" s="11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>
        <v>17742</v>
      </c>
      <c r="C147" s="45" t="s">
        <v>94</v>
      </c>
      <c r="D147" s="16" t="s">
        <v>255</v>
      </c>
      <c r="E147" s="88" t="s">
        <v>349</v>
      </c>
      <c r="F147" s="16" t="s">
        <v>339</v>
      </c>
      <c r="G147" s="24" t="str">
        <f t="shared" si="7"/>
        <v/>
      </c>
      <c r="H147" s="25"/>
      <c r="I147" s="18">
        <v>5</v>
      </c>
      <c r="J147" s="11"/>
      <c r="K147" s="8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43" t="s">
        <v>47</v>
      </c>
      <c r="B148" s="44" t="s">
        <v>37</v>
      </c>
      <c r="C148" s="45" t="s">
        <v>95</v>
      </c>
      <c r="D148" s="88" t="s">
        <v>234</v>
      </c>
      <c r="E148" s="88"/>
      <c r="F148" s="16"/>
      <c r="G148" s="24" t="str">
        <f t="shared" si="7"/>
        <v/>
      </c>
      <c r="H148" s="25"/>
      <c r="I148" s="18">
        <v>5</v>
      </c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12"/>
      <c r="V148" s="11"/>
      <c r="W148" s="12"/>
      <c r="X148" s="11"/>
      <c r="Y148" s="12"/>
      <c r="Z148" s="11"/>
      <c r="AA148" s="12"/>
      <c r="AB148" s="11"/>
      <c r="AC148" s="12"/>
      <c r="AD148" s="11"/>
      <c r="AE148" s="12"/>
      <c r="AF148" s="11"/>
      <c r="AG148" s="12"/>
      <c r="AH148" s="11"/>
      <c r="AI148" s="12"/>
      <c r="AJ148" s="11"/>
      <c r="AK148" s="12"/>
      <c r="AL148" s="11"/>
      <c r="AM148" s="12"/>
      <c r="AN148" s="11"/>
      <c r="AO148" s="12"/>
      <c r="AP148" s="11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88" t="s">
        <v>349</v>
      </c>
      <c r="F149" s="16"/>
      <c r="G149" s="24" t="str">
        <f t="shared" si="7"/>
        <v/>
      </c>
      <c r="H149" s="25"/>
      <c r="I149" s="18">
        <v>1</v>
      </c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12"/>
      <c r="V149" s="11"/>
      <c r="W149" s="12"/>
      <c r="X149" s="11"/>
      <c r="Y149" s="12"/>
      <c r="Z149" s="11"/>
      <c r="AA149" s="12"/>
      <c r="AB149" s="11"/>
      <c r="AC149" s="12"/>
      <c r="AD149" s="11"/>
      <c r="AE149" s="12"/>
      <c r="AF149" s="11"/>
      <c r="AG149" s="12"/>
      <c r="AH149" s="11"/>
      <c r="AI149" s="12"/>
      <c r="AJ149" s="11"/>
      <c r="AK149" s="12"/>
      <c r="AL149" s="11"/>
      <c r="AM149" s="12"/>
      <c r="AN149" s="11"/>
      <c r="AO149" s="12"/>
      <c r="AP149" s="11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43" t="s">
        <v>49</v>
      </c>
      <c r="B150" s="54" t="s">
        <v>310</v>
      </c>
      <c r="C150" s="45" t="s">
        <v>101</v>
      </c>
      <c r="D150" s="16" t="s">
        <v>255</v>
      </c>
      <c r="E150" s="88" t="s">
        <v>349</v>
      </c>
      <c r="F150" s="16"/>
      <c r="G150" s="24" t="str">
        <f t="shared" si="7"/>
        <v/>
      </c>
      <c r="H150" s="25"/>
      <c r="I150" s="18">
        <v>6</v>
      </c>
      <c r="J150" s="11"/>
      <c r="K150" s="12"/>
      <c r="L150" s="14"/>
      <c r="M150" s="12"/>
      <c r="N150" s="14"/>
      <c r="O150" s="12"/>
      <c r="P150" s="14"/>
      <c r="Q150" s="12"/>
      <c r="R150" s="14"/>
      <c r="S150" s="12"/>
      <c r="T150" s="14"/>
      <c r="U150" s="12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43" t="s">
        <v>49</v>
      </c>
      <c r="B151" s="54" t="s">
        <v>311</v>
      </c>
      <c r="C151" s="45" t="s">
        <v>312</v>
      </c>
      <c r="D151" s="16" t="s">
        <v>255</v>
      </c>
      <c r="E151" s="88" t="s">
        <v>349</v>
      </c>
      <c r="F151" s="16"/>
      <c r="G151" s="24" t="str">
        <f t="shared" si="7"/>
        <v/>
      </c>
      <c r="H151" s="25"/>
      <c r="I151" s="18">
        <v>5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4"/>
      <c r="U151" s="12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43" t="s">
        <v>49</v>
      </c>
      <c r="B152" s="54" t="s">
        <v>274</v>
      </c>
      <c r="C152" s="45" t="s">
        <v>313</v>
      </c>
      <c r="D152" s="16" t="s">
        <v>255</v>
      </c>
      <c r="E152" s="88" t="s">
        <v>349</v>
      </c>
      <c r="F152" s="16"/>
      <c r="G152" s="24" t="str">
        <f t="shared" si="7"/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4"/>
      <c r="U152" s="12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43" t="s">
        <v>49</v>
      </c>
      <c r="B153" s="44" t="s">
        <v>28</v>
      </c>
      <c r="C153" s="45" t="s">
        <v>120</v>
      </c>
      <c r="D153" s="89" t="s">
        <v>234</v>
      </c>
      <c r="E153" s="89" t="s">
        <v>337</v>
      </c>
      <c r="F153" s="16"/>
      <c r="G153" s="24">
        <f>IF(I153-H153&gt;0,0,I153-H153)</f>
        <v>0</v>
      </c>
      <c r="H153" s="25">
        <v>2</v>
      </c>
      <c r="I153" s="22">
        <f>4+K153</f>
        <v>3</v>
      </c>
      <c r="J153" s="11">
        <v>44064</v>
      </c>
      <c r="K153" s="42">
        <v>-1</v>
      </c>
      <c r="L153" s="11"/>
      <c r="M153" s="13"/>
      <c r="N153" s="11"/>
      <c r="O153" s="13"/>
      <c r="P153" s="20"/>
      <c r="Q153" s="13"/>
      <c r="R153" s="20"/>
      <c r="S153" s="13"/>
      <c r="T153" s="20"/>
      <c r="U153" s="13"/>
      <c r="V153" s="20"/>
      <c r="W153" s="13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43" t="s">
        <v>49</v>
      </c>
      <c r="B154" s="44" t="s">
        <v>34</v>
      </c>
      <c r="C154" s="45" t="s">
        <v>103</v>
      </c>
      <c r="D154" s="88" t="s">
        <v>234</v>
      </c>
      <c r="E154" s="89" t="s">
        <v>337</v>
      </c>
      <c r="F154" s="16"/>
      <c r="G154" s="24">
        <f>IF(H154="","",I154-H154)</f>
        <v>-2</v>
      </c>
      <c r="H154" s="25">
        <v>4</v>
      </c>
      <c r="I154" s="22">
        <f>3+K154</f>
        <v>2</v>
      </c>
      <c r="J154" s="11">
        <v>43844</v>
      </c>
      <c r="K154" s="42">
        <v>-1</v>
      </c>
      <c r="L154" s="11"/>
      <c r="M154" s="13"/>
      <c r="N154" s="11"/>
      <c r="O154" s="13"/>
      <c r="P154" s="14"/>
      <c r="Q154" s="12"/>
      <c r="R154" s="14"/>
      <c r="S154" s="12"/>
      <c r="T154" s="14"/>
      <c r="U154" s="12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t="30" x14ac:dyDescent="0.25">
      <c r="A155" s="43" t="s">
        <v>48</v>
      </c>
      <c r="B155" s="44" t="s">
        <v>104</v>
      </c>
      <c r="C155" s="45" t="s">
        <v>105</v>
      </c>
      <c r="D155" s="88" t="s">
        <v>234</v>
      </c>
      <c r="E155" s="89" t="s">
        <v>337</v>
      </c>
      <c r="F155" s="16"/>
      <c r="G155" s="24" t="str">
        <f>IF(H155="","",I155-H155)</f>
        <v/>
      </c>
      <c r="H155" s="25"/>
      <c r="I155" s="18">
        <v>2</v>
      </c>
      <c r="J155" s="11"/>
      <c r="K155" s="8"/>
      <c r="L155" s="14"/>
      <c r="M155" s="12"/>
      <c r="N155" s="11"/>
      <c r="O155" s="12"/>
      <c r="P155" s="14"/>
      <c r="Q155" s="12"/>
      <c r="R155" s="14"/>
      <c r="S155" s="12"/>
      <c r="T155" s="14"/>
      <c r="U155" s="12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57" t="s">
        <v>49</v>
      </c>
      <c r="B156" s="78">
        <v>700000254</v>
      </c>
      <c r="C156" s="59" t="s">
        <v>197</v>
      </c>
      <c r="D156" s="80" t="s">
        <v>326</v>
      </c>
      <c r="E156" s="94" t="s">
        <v>337</v>
      </c>
      <c r="F156" s="60"/>
      <c r="G156" s="62">
        <f>IF(I156-H156&gt;0,0,I156-H156)</f>
        <v>-6</v>
      </c>
      <c r="H156" s="63">
        <v>8</v>
      </c>
      <c r="I156" s="22">
        <v>2</v>
      </c>
      <c r="J156" s="11"/>
      <c r="K156" s="42"/>
      <c r="L156" s="11"/>
      <c r="M156" s="13"/>
      <c r="N156" s="11"/>
      <c r="O156" s="12"/>
      <c r="P156" s="11"/>
      <c r="Q156" s="13"/>
      <c r="R156" s="11"/>
      <c r="S156" s="13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125</v>
      </c>
      <c r="C157" s="45" t="s">
        <v>123</v>
      </c>
      <c r="D157" s="88" t="s">
        <v>234</v>
      </c>
      <c r="E157" s="88" t="s">
        <v>337</v>
      </c>
      <c r="F157" s="16"/>
      <c r="G157" s="24">
        <f>IF(I157-H157&gt;0,0,I157-H157)</f>
        <v>0</v>
      </c>
      <c r="H157" s="25">
        <v>2</v>
      </c>
      <c r="I157" s="18">
        <v>2</v>
      </c>
      <c r="J157" s="11"/>
      <c r="K157" s="8"/>
      <c r="L157" s="11"/>
      <c r="M157" s="13"/>
      <c r="N157" s="11"/>
      <c r="O157" s="12"/>
      <c r="P157" s="11"/>
      <c r="Q157" s="13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1"/>
      <c r="AS157" s="12"/>
      <c r="AT157" s="11"/>
      <c r="AU157" s="12"/>
      <c r="AV157" s="11"/>
      <c r="AW157" s="12"/>
    </row>
    <row r="158" spans="1:49" x14ac:dyDescent="0.25">
      <c r="A158" s="43" t="s">
        <v>49</v>
      </c>
      <c r="B158" s="44">
        <v>186003031</v>
      </c>
      <c r="C158" s="45" t="s">
        <v>135</v>
      </c>
      <c r="D158" s="88" t="s">
        <v>234</v>
      </c>
      <c r="E158" s="88"/>
      <c r="F158" s="16"/>
      <c r="G158" s="24">
        <f>IF(I158-H158&gt;0,0,I158-H158)</f>
        <v>0</v>
      </c>
      <c r="H158" s="25">
        <v>12</v>
      </c>
      <c r="I158" s="22">
        <f>24+K158+M158+O158</f>
        <v>22</v>
      </c>
      <c r="J158" s="11">
        <v>43844</v>
      </c>
      <c r="K158" s="42">
        <v>-1</v>
      </c>
      <c r="L158" s="11">
        <v>43906</v>
      </c>
      <c r="M158" s="13">
        <v>-1</v>
      </c>
      <c r="N158" s="11"/>
      <c r="O158" s="13"/>
      <c r="P158" s="11"/>
      <c r="Q158" s="12"/>
      <c r="R158" s="11"/>
      <c r="S158" s="13"/>
      <c r="T158" s="11"/>
      <c r="U158" s="13"/>
      <c r="V158" s="11"/>
      <c r="W158" s="13"/>
      <c r="X158" s="20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1"/>
      <c r="AS158" s="12"/>
      <c r="AT158" s="11"/>
      <c r="AU158" s="12"/>
      <c r="AV158" s="11"/>
      <c r="AW158" s="12"/>
    </row>
    <row r="159" spans="1:49" x14ac:dyDescent="0.25">
      <c r="A159" s="81" t="s">
        <v>49</v>
      </c>
      <c r="B159" s="82" t="s">
        <v>137</v>
      </c>
      <c r="C159" s="83" t="s">
        <v>138</v>
      </c>
      <c r="D159" s="60"/>
      <c r="E159" s="94"/>
      <c r="F159" s="60"/>
      <c r="G159" s="62" t="str">
        <f>IF(H159="","",I159-H159)</f>
        <v/>
      </c>
      <c r="H159" s="63"/>
      <c r="I159" s="77">
        <v>0</v>
      </c>
      <c r="J159" s="11"/>
      <c r="K159" s="8"/>
      <c r="L159" s="11"/>
      <c r="M159" s="13"/>
      <c r="N159" s="14"/>
      <c r="O159" s="12"/>
      <c r="P159" s="14"/>
      <c r="Q159" s="12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1"/>
      <c r="AS159" s="12"/>
      <c r="AT159" s="11"/>
      <c r="AU159" s="12"/>
      <c r="AV159" s="11"/>
      <c r="AW159" s="12"/>
    </row>
    <row r="160" spans="1:49" x14ac:dyDescent="0.25">
      <c r="A160" s="43" t="s">
        <v>49</v>
      </c>
      <c r="B160" s="44">
        <v>999042549</v>
      </c>
      <c r="C160" s="45" t="s">
        <v>331</v>
      </c>
      <c r="D160" s="16" t="s">
        <v>255</v>
      </c>
      <c r="E160" s="88" t="s">
        <v>349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3"/>
      <c r="N160" s="14"/>
      <c r="O160" s="12"/>
      <c r="P160" s="14"/>
      <c r="Q160" s="12"/>
      <c r="R160" s="11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1"/>
      <c r="AS160" s="12"/>
      <c r="AT160" s="11"/>
      <c r="AU160" s="12"/>
      <c r="AV160" s="11"/>
      <c r="AW160" s="12"/>
    </row>
    <row r="161" spans="1:49" x14ac:dyDescent="0.25">
      <c r="A161" s="43" t="s">
        <v>49</v>
      </c>
      <c r="B161" s="44" t="s">
        <v>332</v>
      </c>
      <c r="C161" s="45" t="s">
        <v>333</v>
      </c>
      <c r="D161" s="16" t="s">
        <v>255</v>
      </c>
      <c r="E161" s="88" t="s">
        <v>349</v>
      </c>
      <c r="F161" s="16"/>
      <c r="G161" s="24" t="str">
        <f>IF(H161="","",I161-H161)</f>
        <v/>
      </c>
      <c r="H161" s="25"/>
      <c r="I161" s="18">
        <v>6</v>
      </c>
      <c r="J161" s="11"/>
      <c r="K161" s="8"/>
      <c r="L161" s="11"/>
      <c r="M161" s="13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t="30" x14ac:dyDescent="0.25">
      <c r="A162" s="43" t="s">
        <v>49</v>
      </c>
      <c r="B162" s="44" t="s">
        <v>334</v>
      </c>
      <c r="C162" s="45" t="s">
        <v>335</v>
      </c>
      <c r="D162" s="16" t="s">
        <v>255</v>
      </c>
      <c r="E162" s="88" t="s">
        <v>349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49</v>
      </c>
      <c r="B163" s="44" t="s">
        <v>217</v>
      </c>
      <c r="C163" s="45" t="s">
        <v>239</v>
      </c>
      <c r="D163" s="88" t="s">
        <v>234</v>
      </c>
      <c r="E163" s="89" t="s">
        <v>337</v>
      </c>
      <c r="F163" s="16"/>
      <c r="G163" s="24"/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4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49</v>
      </c>
      <c r="B164" s="44" t="s">
        <v>303</v>
      </c>
      <c r="C164" s="45" t="s">
        <v>304</v>
      </c>
      <c r="D164" s="88" t="s">
        <v>234</v>
      </c>
      <c r="E164" s="88"/>
      <c r="F164" s="16"/>
      <c r="G164" s="24"/>
      <c r="H164" s="25"/>
      <c r="I164" s="18">
        <v>1</v>
      </c>
      <c r="J164" s="11"/>
      <c r="K164" s="8"/>
      <c r="L164" s="14"/>
      <c r="M164" s="12"/>
      <c r="N164" s="14"/>
      <c r="O164" s="12"/>
      <c r="P164" s="14"/>
      <c r="Q164" s="12"/>
      <c r="R164" s="14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49</v>
      </c>
      <c r="B165" s="44" t="s">
        <v>301</v>
      </c>
      <c r="C165" s="45" t="s">
        <v>302</v>
      </c>
      <c r="D165" s="88" t="s">
        <v>234</v>
      </c>
      <c r="E165" s="89" t="s">
        <v>337</v>
      </c>
      <c r="F165" s="16"/>
      <c r="G165" s="24"/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49</v>
      </c>
      <c r="B166" s="44" t="s">
        <v>274</v>
      </c>
      <c r="C166" s="45" t="s">
        <v>305</v>
      </c>
      <c r="D166" s="88" t="s">
        <v>234</v>
      </c>
      <c r="E166" s="88"/>
      <c r="F166" s="16" t="s">
        <v>339</v>
      </c>
      <c r="G166" s="24"/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49</v>
      </c>
      <c r="B167" s="44" t="s">
        <v>306</v>
      </c>
      <c r="C167" s="45" t="s">
        <v>307</v>
      </c>
      <c r="D167" s="88" t="s">
        <v>234</v>
      </c>
      <c r="E167" s="88"/>
      <c r="F167" s="16" t="s">
        <v>339</v>
      </c>
      <c r="G167" s="24"/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49</v>
      </c>
      <c r="B168" s="44" t="s">
        <v>308</v>
      </c>
      <c r="C168" s="45" t="s">
        <v>309</v>
      </c>
      <c r="D168" s="88" t="s">
        <v>234</v>
      </c>
      <c r="E168" s="89" t="s">
        <v>337</v>
      </c>
      <c r="F168" s="16"/>
      <c r="G168" s="24"/>
      <c r="H168" s="25"/>
      <c r="I168" s="18">
        <v>5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43" t="s">
        <v>52</v>
      </c>
      <c r="B169" s="44" t="s">
        <v>218</v>
      </c>
      <c r="C169" s="45" t="s">
        <v>219</v>
      </c>
      <c r="D169" s="88" t="s">
        <v>234</v>
      </c>
      <c r="E169" s="89" t="s">
        <v>337</v>
      </c>
      <c r="F169" s="16"/>
      <c r="G169" s="24"/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43" t="s">
        <v>48</v>
      </c>
      <c r="B170" s="44" t="s">
        <v>36</v>
      </c>
      <c r="C170" s="45" t="s">
        <v>106</v>
      </c>
      <c r="D170" s="88" t="s">
        <v>234</v>
      </c>
      <c r="E170" s="89" t="s">
        <v>337</v>
      </c>
      <c r="F170" s="16"/>
      <c r="G170" s="24" t="str">
        <f>IF(H170="","",I170-H170)</f>
        <v/>
      </c>
      <c r="H170" s="25"/>
      <c r="I170" s="18">
        <v>1</v>
      </c>
      <c r="J170" s="11"/>
      <c r="K170" s="8"/>
      <c r="L170" s="11"/>
      <c r="M170" s="12"/>
      <c r="N170" s="11"/>
      <c r="O170" s="12"/>
      <c r="P170" s="11"/>
      <c r="Q170" s="12"/>
      <c r="R170" s="11"/>
      <c r="S170" s="12"/>
      <c r="T170" s="11"/>
      <c r="U170" s="12"/>
      <c r="V170" s="11"/>
      <c r="W170" s="12"/>
      <c r="X170" s="11"/>
      <c r="Y170" s="12"/>
      <c r="Z170" s="11"/>
      <c r="AA170" s="12"/>
      <c r="AB170" s="11"/>
      <c r="AC170" s="12"/>
      <c r="AD170" s="11"/>
      <c r="AE170" s="12"/>
      <c r="AF170" s="11"/>
      <c r="AG170" s="12"/>
      <c r="AH170" s="11"/>
      <c r="AI170" s="12"/>
      <c r="AJ170" s="11"/>
      <c r="AK170" s="12"/>
      <c r="AL170" s="11"/>
      <c r="AM170" s="12"/>
      <c r="AN170" s="11"/>
      <c r="AO170" s="12"/>
      <c r="AP170" s="11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 t="s">
        <v>315</v>
      </c>
      <c r="C171" s="45" t="s">
        <v>316</v>
      </c>
      <c r="D171" s="88" t="s">
        <v>234</v>
      </c>
      <c r="E171" s="89" t="s">
        <v>337</v>
      </c>
      <c r="F171" s="16"/>
      <c r="G171" s="24"/>
      <c r="H171" s="25"/>
      <c r="I171" s="18">
        <v>3</v>
      </c>
      <c r="J171" s="11"/>
      <c r="K171" s="8"/>
      <c r="L171" s="11"/>
      <c r="M171" s="12"/>
      <c r="N171" s="11"/>
      <c r="O171" s="12"/>
      <c r="P171" s="11"/>
      <c r="Q171" s="12"/>
      <c r="R171" s="11"/>
      <c r="S171" s="12"/>
      <c r="T171" s="11"/>
      <c r="U171" s="12"/>
      <c r="V171" s="11"/>
      <c r="W171" s="12"/>
      <c r="X171" s="11"/>
      <c r="Y171" s="12"/>
      <c r="Z171" s="11"/>
      <c r="AA171" s="12"/>
      <c r="AB171" s="11"/>
      <c r="AC171" s="12"/>
      <c r="AD171" s="11"/>
      <c r="AE171" s="12"/>
      <c r="AF171" s="11"/>
      <c r="AG171" s="12"/>
      <c r="AH171" s="11"/>
      <c r="AI171" s="12"/>
      <c r="AJ171" s="11"/>
      <c r="AK171" s="12"/>
      <c r="AL171" s="11"/>
      <c r="AM171" s="12"/>
      <c r="AN171" s="11"/>
      <c r="AO171" s="12"/>
      <c r="AP171" s="11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57" t="s">
        <v>48</v>
      </c>
      <c r="B172" s="71">
        <v>186002457</v>
      </c>
      <c r="C172" s="59" t="s">
        <v>131</v>
      </c>
      <c r="D172" s="61" t="s">
        <v>235</v>
      </c>
      <c r="E172" s="95"/>
      <c r="F172" s="60" t="s">
        <v>325</v>
      </c>
      <c r="G172" s="62">
        <v>0</v>
      </c>
      <c r="H172" s="63">
        <v>2</v>
      </c>
      <c r="I172" s="66">
        <v>2</v>
      </c>
      <c r="J172" s="11">
        <v>44019</v>
      </c>
      <c r="K172" s="42"/>
      <c r="L172" s="11"/>
      <c r="M172" s="13"/>
      <c r="N172" s="11"/>
      <c r="O172" s="13"/>
      <c r="P172" s="11"/>
      <c r="Q172" s="13"/>
      <c r="R172" s="11"/>
      <c r="S172" s="13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57" t="s">
        <v>48</v>
      </c>
      <c r="B173" s="71">
        <v>186005827</v>
      </c>
      <c r="C173" s="59" t="s">
        <v>132</v>
      </c>
      <c r="D173" s="61" t="s">
        <v>235</v>
      </c>
      <c r="E173" s="95"/>
      <c r="F173" s="60" t="s">
        <v>325</v>
      </c>
      <c r="G173" s="62">
        <v>-1</v>
      </c>
      <c r="H173" s="63">
        <v>2</v>
      </c>
      <c r="I173" s="66">
        <v>1</v>
      </c>
      <c r="J173" s="11">
        <v>44019</v>
      </c>
      <c r="K173" s="13">
        <v>-1</v>
      </c>
      <c r="L173" s="11"/>
      <c r="M173" s="13"/>
      <c r="N173" s="11"/>
      <c r="O173" s="13"/>
      <c r="P173" s="11"/>
      <c r="Q173" s="13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57" t="s">
        <v>48</v>
      </c>
      <c r="B174" s="71">
        <v>186002127</v>
      </c>
      <c r="C174" s="59" t="s">
        <v>133</v>
      </c>
      <c r="D174" s="61" t="s">
        <v>235</v>
      </c>
      <c r="E174" s="95"/>
      <c r="F174" s="60" t="s">
        <v>325</v>
      </c>
      <c r="G174" s="62">
        <v>-1</v>
      </c>
      <c r="H174" s="63">
        <v>2</v>
      </c>
      <c r="I174" s="66">
        <v>1</v>
      </c>
      <c r="J174" s="11">
        <v>44019</v>
      </c>
      <c r="K174" s="13">
        <v>-1</v>
      </c>
      <c r="L174" s="11"/>
      <c r="M174" s="12"/>
      <c r="N174" s="11"/>
      <c r="O174" s="13"/>
      <c r="P174" s="11"/>
      <c r="Q174" s="13"/>
      <c r="R174" s="11"/>
      <c r="S174" s="13"/>
      <c r="T174" s="11"/>
      <c r="U174" s="13"/>
      <c r="V174" s="11"/>
      <c r="W174" s="13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1"/>
      <c r="AS174" s="12"/>
      <c r="AT174" s="11"/>
      <c r="AU174" s="12"/>
      <c r="AV174" s="11"/>
      <c r="AW174" s="12"/>
    </row>
    <row r="175" spans="1:49" x14ac:dyDescent="0.25">
      <c r="A175" s="57" t="s">
        <v>48</v>
      </c>
      <c r="B175" s="71">
        <v>186002128</v>
      </c>
      <c r="C175" s="59" t="s">
        <v>134</v>
      </c>
      <c r="D175" s="61" t="s">
        <v>235</v>
      </c>
      <c r="E175" s="95"/>
      <c r="F175" s="60" t="s">
        <v>325</v>
      </c>
      <c r="G175" s="62">
        <v>-1</v>
      </c>
      <c r="H175" s="63">
        <v>2</v>
      </c>
      <c r="I175" s="66">
        <v>1</v>
      </c>
      <c r="J175" s="11">
        <v>44019</v>
      </c>
      <c r="K175" s="13">
        <v>-1</v>
      </c>
      <c r="L175" s="11"/>
      <c r="M175" s="12"/>
      <c r="N175" s="11"/>
      <c r="O175" s="13"/>
      <c r="P175" s="11"/>
      <c r="Q175" s="13"/>
      <c r="R175" s="11"/>
      <c r="S175" s="13"/>
      <c r="T175" s="11"/>
      <c r="U175" s="13"/>
      <c r="V175" s="11"/>
      <c r="W175" s="13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43" t="s">
        <v>48</v>
      </c>
      <c r="B176" s="44" t="s">
        <v>139</v>
      </c>
      <c r="C176" s="45" t="s">
        <v>140</v>
      </c>
      <c r="D176" s="88" t="s">
        <v>234</v>
      </c>
      <c r="E176" s="89" t="s">
        <v>337</v>
      </c>
      <c r="F176" s="16"/>
      <c r="G176" s="24" t="str">
        <f>IF(H176="","",I176-H176)</f>
        <v/>
      </c>
      <c r="H176" s="25"/>
      <c r="I176" s="18">
        <v>1</v>
      </c>
      <c r="J176" s="11"/>
      <c r="K176" s="8"/>
      <c r="L176" s="11"/>
      <c r="M176" s="13"/>
      <c r="N176" s="14"/>
      <c r="O176" s="12"/>
      <c r="P176" s="14"/>
      <c r="Q176" s="12"/>
      <c r="R176" s="11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43" t="s">
        <v>314</v>
      </c>
      <c r="B177" s="44" t="s">
        <v>141</v>
      </c>
      <c r="C177" s="45" t="s">
        <v>142</v>
      </c>
      <c r="D177" s="88" t="s">
        <v>234</v>
      </c>
      <c r="E177" s="89" t="s">
        <v>337</v>
      </c>
      <c r="F177" s="16"/>
      <c r="G177" s="24" t="str">
        <f>IF(H177="","",I177-H177)</f>
        <v/>
      </c>
      <c r="H177" s="25"/>
      <c r="I177" s="18">
        <v>0</v>
      </c>
      <c r="J177" s="11"/>
      <c r="K177" s="8"/>
      <c r="L177" s="11"/>
      <c r="M177" s="13"/>
      <c r="N177" s="14"/>
      <c r="O177" s="12"/>
      <c r="P177" s="14"/>
      <c r="Q177" s="12"/>
      <c r="R177" s="11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43" t="s">
        <v>48</v>
      </c>
      <c r="B178" s="44" t="s">
        <v>167</v>
      </c>
      <c r="C178" s="45" t="s">
        <v>168</v>
      </c>
      <c r="D178" s="88" t="s">
        <v>234</v>
      </c>
      <c r="E178" s="88"/>
      <c r="F178" s="16" t="s">
        <v>346</v>
      </c>
      <c r="G178" s="24" t="str">
        <f>IF(H178="","",I178-H178)</f>
        <v/>
      </c>
      <c r="H178" s="25"/>
      <c r="I178" s="18">
        <v>12</v>
      </c>
      <c r="J178" s="11"/>
      <c r="K178" s="8"/>
      <c r="L178" s="11"/>
      <c r="M178" s="13"/>
      <c r="N178" s="11"/>
      <c r="O178" s="13"/>
      <c r="P178" s="11"/>
      <c r="Q178" s="13"/>
      <c r="R178" s="11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43" t="s">
        <v>53</v>
      </c>
      <c r="B179" s="44">
        <v>700001834</v>
      </c>
      <c r="C179" s="45" t="s">
        <v>191</v>
      </c>
      <c r="D179" s="88" t="s">
        <v>234</v>
      </c>
      <c r="E179" s="89" t="s">
        <v>337</v>
      </c>
      <c r="F179" s="16"/>
      <c r="G179" s="24" t="str">
        <f>IF(H179="","",I179-H179)</f>
        <v/>
      </c>
      <c r="H179" s="25"/>
      <c r="I179" s="18">
        <v>8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43" t="s">
        <v>192</v>
      </c>
      <c r="B180" s="44" t="s">
        <v>193</v>
      </c>
      <c r="C180" s="45" t="s">
        <v>194</v>
      </c>
      <c r="D180" s="88" t="s">
        <v>234</v>
      </c>
      <c r="E180" s="89" t="s">
        <v>337</v>
      </c>
      <c r="F180" s="16"/>
      <c r="G180" s="24" t="str">
        <f>IF(H180="","",I180-H180)</f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t="30" x14ac:dyDescent="0.25">
      <c r="A181" s="57" t="s">
        <v>48</v>
      </c>
      <c r="B181" s="71">
        <v>700003741</v>
      </c>
      <c r="C181" s="59" t="s">
        <v>242</v>
      </c>
      <c r="D181" s="60" t="s">
        <v>235</v>
      </c>
      <c r="E181" s="94"/>
      <c r="F181" s="60" t="s">
        <v>325</v>
      </c>
      <c r="G181" s="62">
        <v>0</v>
      </c>
      <c r="H181" s="63">
        <v>6</v>
      </c>
      <c r="I181" s="66">
        <v>6</v>
      </c>
      <c r="J181" s="11">
        <v>44019</v>
      </c>
      <c r="K181" s="13">
        <v>-6</v>
      </c>
      <c r="L181" s="11"/>
      <c r="M181" s="13"/>
      <c r="N181" s="11"/>
      <c r="O181" s="13"/>
      <c r="P181" s="11"/>
      <c r="Q181" s="13"/>
      <c r="R181" s="11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57" t="s">
        <v>48</v>
      </c>
      <c r="B182" s="78">
        <v>6070945</v>
      </c>
      <c r="C182" s="59" t="s">
        <v>143</v>
      </c>
      <c r="D182" s="60" t="s">
        <v>284</v>
      </c>
      <c r="E182" s="94"/>
      <c r="F182" s="60"/>
      <c r="G182" s="62" t="str">
        <f t="shared" ref="G182:G213" si="8">IF(H182="","",I182-H182)</f>
        <v/>
      </c>
      <c r="H182" s="63"/>
      <c r="I182" s="77">
        <v>3</v>
      </c>
      <c r="J182" s="11"/>
      <c r="K182" s="8"/>
      <c r="L182" s="14"/>
      <c r="M182" s="12"/>
      <c r="N182" s="14"/>
      <c r="O182" s="12"/>
      <c r="P182" s="14"/>
      <c r="Q182" s="12"/>
      <c r="R182" s="11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57" t="s">
        <v>48</v>
      </c>
      <c r="B183" s="78">
        <v>7714898</v>
      </c>
      <c r="C183" s="59" t="s">
        <v>144</v>
      </c>
      <c r="D183" s="60" t="s">
        <v>284</v>
      </c>
      <c r="E183" s="94"/>
      <c r="F183" s="60"/>
      <c r="G183" s="62" t="str">
        <f t="shared" si="8"/>
        <v/>
      </c>
      <c r="H183" s="63"/>
      <c r="I183" s="77">
        <v>5</v>
      </c>
      <c r="J183" s="11"/>
      <c r="K183" s="8"/>
      <c r="L183" s="14"/>
      <c r="M183" s="12"/>
      <c r="N183" s="14"/>
      <c r="O183" s="12"/>
      <c r="P183" s="14"/>
      <c r="Q183" s="12"/>
      <c r="R183" s="11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57" t="s">
        <v>48</v>
      </c>
      <c r="B184" s="78">
        <v>7715071</v>
      </c>
      <c r="C184" s="59" t="s">
        <v>145</v>
      </c>
      <c r="D184" s="60" t="s">
        <v>284</v>
      </c>
      <c r="E184" s="94"/>
      <c r="F184" s="60"/>
      <c r="G184" s="62" t="str">
        <f t="shared" si="8"/>
        <v/>
      </c>
      <c r="H184" s="63"/>
      <c r="I184" s="77">
        <v>5</v>
      </c>
      <c r="J184" s="11"/>
      <c r="K184" s="8"/>
      <c r="L184" s="14"/>
      <c r="M184" s="12"/>
      <c r="N184" s="14"/>
      <c r="O184" s="12"/>
      <c r="P184" s="14"/>
      <c r="Q184" s="12"/>
      <c r="R184" s="11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57" t="s">
        <v>48</v>
      </c>
      <c r="B185" s="78">
        <v>700003811</v>
      </c>
      <c r="C185" s="59" t="s">
        <v>146</v>
      </c>
      <c r="D185" s="60" t="s">
        <v>284</v>
      </c>
      <c r="E185" s="94"/>
      <c r="F185" s="60"/>
      <c r="G185" s="62" t="str">
        <f t="shared" si="8"/>
        <v/>
      </c>
      <c r="H185" s="63"/>
      <c r="I185" s="77">
        <v>16</v>
      </c>
      <c r="J185" s="11"/>
      <c r="K185" s="8"/>
      <c r="L185" s="14"/>
      <c r="M185" s="12"/>
      <c r="N185" s="14"/>
      <c r="O185" s="12"/>
      <c r="P185" s="14"/>
      <c r="Q185" s="12"/>
      <c r="R185" s="11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57" t="s">
        <v>48</v>
      </c>
      <c r="B186" s="78" t="s">
        <v>147</v>
      </c>
      <c r="C186" s="79" t="s">
        <v>148</v>
      </c>
      <c r="D186" s="60" t="s">
        <v>284</v>
      </c>
      <c r="E186" s="94"/>
      <c r="F186" s="60"/>
      <c r="G186" s="62" t="str">
        <f t="shared" si="8"/>
        <v/>
      </c>
      <c r="H186" s="63"/>
      <c r="I186" s="77">
        <v>12</v>
      </c>
      <c r="J186" s="11"/>
      <c r="K186" s="8"/>
      <c r="L186" s="14"/>
      <c r="M186" s="12"/>
      <c r="N186" s="14"/>
      <c r="O186" s="12"/>
      <c r="P186" s="14"/>
      <c r="Q186" s="12"/>
      <c r="R186" s="11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57" t="s">
        <v>48</v>
      </c>
      <c r="B187" s="78" t="s">
        <v>149</v>
      </c>
      <c r="C187" s="59" t="s">
        <v>150</v>
      </c>
      <c r="D187" s="60" t="s">
        <v>284</v>
      </c>
      <c r="E187" s="94"/>
      <c r="F187" s="60"/>
      <c r="G187" s="62" t="str">
        <f t="shared" si="8"/>
        <v/>
      </c>
      <c r="H187" s="63"/>
      <c r="I187" s="77">
        <v>2</v>
      </c>
      <c r="J187" s="11"/>
      <c r="K187" s="8"/>
      <c r="L187" s="14"/>
      <c r="M187" s="12"/>
      <c r="N187" s="14"/>
      <c r="O187" s="12"/>
      <c r="P187" s="14"/>
      <c r="Q187" s="12"/>
      <c r="R187" s="11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x14ac:dyDescent="0.25">
      <c r="A188" s="57" t="s">
        <v>48</v>
      </c>
      <c r="B188" s="78" t="s">
        <v>151</v>
      </c>
      <c r="C188" s="59" t="s">
        <v>152</v>
      </c>
      <c r="D188" s="60" t="s">
        <v>284</v>
      </c>
      <c r="E188" s="94"/>
      <c r="F188" s="60"/>
      <c r="G188" s="62" t="str">
        <f t="shared" si="8"/>
        <v/>
      </c>
      <c r="H188" s="63"/>
      <c r="I188" s="77">
        <v>2</v>
      </c>
      <c r="J188" s="11"/>
      <c r="K188" s="8"/>
      <c r="L188" s="14"/>
      <c r="M188" s="12"/>
      <c r="N188" s="14"/>
      <c r="O188" s="12"/>
      <c r="P188" s="14"/>
      <c r="Q188" s="12"/>
      <c r="R188" s="11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57" t="s">
        <v>48</v>
      </c>
      <c r="B189" s="78" t="s">
        <v>153</v>
      </c>
      <c r="C189" s="59" t="s">
        <v>154</v>
      </c>
      <c r="D189" s="60" t="s">
        <v>284</v>
      </c>
      <c r="E189" s="94"/>
      <c r="F189" s="60"/>
      <c r="G189" s="62" t="str">
        <f t="shared" si="8"/>
        <v/>
      </c>
      <c r="H189" s="63"/>
      <c r="I189" s="77">
        <v>10</v>
      </c>
      <c r="J189" s="11"/>
      <c r="K189" s="8"/>
      <c r="L189" s="14"/>
      <c r="M189" s="12"/>
      <c r="N189" s="14"/>
      <c r="O189" s="12"/>
      <c r="P189" s="14"/>
      <c r="Q189" s="12"/>
      <c r="R189" s="11"/>
      <c r="S189" s="12"/>
      <c r="T189" s="11"/>
      <c r="U189" s="13"/>
      <c r="V189" s="14"/>
      <c r="W189" s="12"/>
      <c r="X189" s="14"/>
      <c r="Y189" s="12"/>
      <c r="Z189" s="14"/>
      <c r="AA189" s="12"/>
      <c r="AB189" s="14"/>
      <c r="AC189" s="12"/>
      <c r="AD189" s="14"/>
      <c r="AE189" s="12"/>
      <c r="AF189" s="14"/>
      <c r="AG189" s="12"/>
      <c r="AH189" s="14"/>
      <c r="AI189" s="12"/>
      <c r="AJ189" s="14"/>
      <c r="AK189" s="12"/>
      <c r="AL189" s="14"/>
      <c r="AM189" s="12"/>
      <c r="AN189" s="14"/>
      <c r="AO189" s="12"/>
      <c r="AP189" s="14"/>
      <c r="AQ189" s="12"/>
      <c r="AR189" s="14"/>
      <c r="AS189" s="12"/>
      <c r="AT189" s="14"/>
      <c r="AU189" s="12"/>
      <c r="AV189" s="14"/>
      <c r="AW189" s="12"/>
    </row>
    <row r="190" spans="1:49" x14ac:dyDescent="0.25">
      <c r="A190" s="57" t="s">
        <v>48</v>
      </c>
      <c r="B190" s="78" t="s">
        <v>155</v>
      </c>
      <c r="C190" s="59" t="s">
        <v>156</v>
      </c>
      <c r="D190" s="60" t="s">
        <v>284</v>
      </c>
      <c r="E190" s="94"/>
      <c r="F190" s="60"/>
      <c r="G190" s="62" t="str">
        <f t="shared" si="8"/>
        <v/>
      </c>
      <c r="H190" s="63"/>
      <c r="I190" s="77">
        <v>7</v>
      </c>
      <c r="J190" s="11"/>
      <c r="K190" s="8"/>
      <c r="L190" s="14"/>
      <c r="M190" s="12"/>
      <c r="N190" s="14"/>
      <c r="O190" s="12"/>
      <c r="P190" s="14"/>
      <c r="Q190" s="12"/>
      <c r="R190" s="11"/>
      <c r="S190" s="12"/>
      <c r="T190" s="11"/>
      <c r="U190" s="13"/>
      <c r="V190" s="14"/>
      <c r="W190" s="12"/>
      <c r="X190" s="14"/>
      <c r="Y190" s="12"/>
      <c r="Z190" s="14"/>
      <c r="AA190" s="12"/>
      <c r="AB190" s="14"/>
      <c r="AC190" s="12"/>
      <c r="AD190" s="14"/>
      <c r="AE190" s="12"/>
      <c r="AF190" s="14"/>
      <c r="AG190" s="12"/>
      <c r="AH190" s="14"/>
      <c r="AI190" s="12"/>
      <c r="AJ190" s="14"/>
      <c r="AK190" s="12"/>
      <c r="AL190" s="14"/>
      <c r="AM190" s="12"/>
      <c r="AN190" s="14"/>
      <c r="AO190" s="12"/>
      <c r="AP190" s="14"/>
      <c r="AQ190" s="12"/>
      <c r="AR190" s="14"/>
      <c r="AS190" s="12"/>
      <c r="AT190" s="14"/>
      <c r="AU190" s="12"/>
      <c r="AV190" s="14"/>
      <c r="AW190" s="12"/>
    </row>
    <row r="191" spans="1:49" x14ac:dyDescent="0.25">
      <c r="A191" s="57" t="s">
        <v>48</v>
      </c>
      <c r="B191" s="78"/>
      <c r="C191" s="59" t="s">
        <v>157</v>
      </c>
      <c r="D191" s="60" t="s">
        <v>284</v>
      </c>
      <c r="E191" s="94"/>
      <c r="F191" s="60"/>
      <c r="G191" s="62" t="str">
        <f t="shared" si="8"/>
        <v/>
      </c>
      <c r="H191" s="63"/>
      <c r="I191" s="77">
        <v>1</v>
      </c>
      <c r="J191" s="11"/>
      <c r="K191" s="8"/>
      <c r="L191" s="14"/>
      <c r="M191" s="12"/>
      <c r="N191" s="14"/>
      <c r="O191" s="12"/>
      <c r="P191" s="14"/>
      <c r="Q191" s="12"/>
      <c r="R191" s="11"/>
      <c r="S191" s="12"/>
      <c r="T191" s="11"/>
      <c r="U191" s="13"/>
      <c r="V191" s="14"/>
      <c r="W191" s="12"/>
      <c r="X191" s="14"/>
      <c r="Y191" s="12"/>
      <c r="Z191" s="14"/>
      <c r="AA191" s="12"/>
      <c r="AB191" s="14"/>
      <c r="AC191" s="12"/>
      <c r="AD191" s="14"/>
      <c r="AE191" s="12"/>
      <c r="AF191" s="14"/>
      <c r="AG191" s="12"/>
      <c r="AH191" s="14"/>
      <c r="AI191" s="12"/>
      <c r="AJ191" s="14"/>
      <c r="AK191" s="12"/>
      <c r="AL191" s="14"/>
      <c r="AM191" s="12"/>
      <c r="AN191" s="14"/>
      <c r="AO191" s="12"/>
      <c r="AP191" s="14"/>
      <c r="AQ191" s="12"/>
      <c r="AR191" s="14"/>
      <c r="AS191" s="12"/>
      <c r="AT191" s="14"/>
      <c r="AU191" s="12"/>
      <c r="AV191" s="14"/>
      <c r="AW191" s="12"/>
    </row>
    <row r="192" spans="1:49" x14ac:dyDescent="0.25">
      <c r="A192" s="57" t="s">
        <v>48</v>
      </c>
      <c r="B192" s="78"/>
      <c r="C192" s="59" t="s">
        <v>158</v>
      </c>
      <c r="D192" s="60" t="s">
        <v>284</v>
      </c>
      <c r="E192" s="94"/>
      <c r="F192" s="60"/>
      <c r="G192" s="62" t="str">
        <f t="shared" si="8"/>
        <v/>
      </c>
      <c r="H192" s="63"/>
      <c r="I192" s="77">
        <v>1</v>
      </c>
      <c r="J192" s="11"/>
      <c r="K192" s="8"/>
      <c r="L192" s="14"/>
      <c r="M192" s="12"/>
      <c r="N192" s="14"/>
      <c r="O192" s="12"/>
      <c r="P192" s="14"/>
      <c r="Q192" s="12"/>
      <c r="R192" s="11"/>
      <c r="S192" s="12"/>
      <c r="T192" s="11"/>
      <c r="U192" s="13"/>
      <c r="V192" s="14"/>
      <c r="W192" s="12"/>
      <c r="X192" s="14"/>
      <c r="Y192" s="12"/>
      <c r="Z192" s="14"/>
      <c r="AA192" s="12"/>
      <c r="AB192" s="14"/>
      <c r="AC192" s="12"/>
      <c r="AD192" s="14"/>
      <c r="AE192" s="12"/>
      <c r="AF192" s="14"/>
      <c r="AG192" s="12"/>
      <c r="AH192" s="14"/>
      <c r="AI192" s="12"/>
      <c r="AJ192" s="14"/>
      <c r="AK192" s="12"/>
      <c r="AL192" s="14"/>
      <c r="AM192" s="12"/>
      <c r="AN192" s="14"/>
      <c r="AO192" s="12"/>
      <c r="AP192" s="14"/>
      <c r="AQ192" s="12"/>
      <c r="AR192" s="14"/>
      <c r="AS192" s="12"/>
      <c r="AT192" s="14"/>
      <c r="AU192" s="12"/>
      <c r="AV192" s="14"/>
      <c r="AW192" s="12"/>
    </row>
    <row r="193" spans="1:49" s="40" customFormat="1" x14ac:dyDescent="0.25">
      <c r="A193" s="57" t="s">
        <v>48</v>
      </c>
      <c r="B193" s="78"/>
      <c r="C193" s="59" t="s">
        <v>159</v>
      </c>
      <c r="D193" s="60" t="s">
        <v>284</v>
      </c>
      <c r="E193" s="94"/>
      <c r="F193" s="60"/>
      <c r="G193" s="62" t="str">
        <f t="shared" si="8"/>
        <v/>
      </c>
      <c r="H193" s="63"/>
      <c r="I193" s="77">
        <v>1</v>
      </c>
      <c r="J193" s="11"/>
      <c r="K193" s="8"/>
      <c r="L193" s="14"/>
      <c r="M193" s="12"/>
      <c r="N193" s="14"/>
      <c r="O193" s="12"/>
      <c r="P193" s="14"/>
      <c r="Q193" s="12"/>
      <c r="R193" s="11"/>
      <c r="S193" s="12"/>
      <c r="T193" s="11"/>
      <c r="U193" s="13"/>
      <c r="V193" s="14"/>
      <c r="W193" s="12"/>
      <c r="X193" s="14"/>
      <c r="Y193" s="12"/>
      <c r="Z193" s="14"/>
      <c r="AA193" s="12"/>
      <c r="AB193" s="14"/>
      <c r="AC193" s="12"/>
      <c r="AD193" s="14"/>
      <c r="AE193" s="12"/>
      <c r="AF193" s="14"/>
      <c r="AG193" s="12"/>
      <c r="AH193" s="14"/>
      <c r="AI193" s="12"/>
      <c r="AJ193" s="14"/>
      <c r="AK193" s="12"/>
      <c r="AL193" s="14"/>
      <c r="AM193" s="12"/>
      <c r="AN193" s="14"/>
      <c r="AO193" s="12"/>
      <c r="AP193" s="14"/>
      <c r="AQ193" s="12"/>
      <c r="AR193" s="14"/>
      <c r="AS193" s="12"/>
      <c r="AT193" s="14"/>
      <c r="AU193" s="12"/>
      <c r="AV193" s="14"/>
      <c r="AW193" s="12"/>
    </row>
    <row r="194" spans="1:49" s="40" customFormat="1" x14ac:dyDescent="0.25">
      <c r="A194" s="43" t="s">
        <v>48</v>
      </c>
      <c r="B194" s="44">
        <v>26956</v>
      </c>
      <c r="C194" s="45" t="s">
        <v>318</v>
      </c>
      <c r="D194" s="88" t="s">
        <v>234</v>
      </c>
      <c r="E194" s="89" t="s">
        <v>337</v>
      </c>
      <c r="F194" s="16"/>
      <c r="G194" s="24" t="str">
        <f t="shared" si="8"/>
        <v/>
      </c>
      <c r="H194" s="25"/>
      <c r="I194" s="18">
        <v>2</v>
      </c>
      <c r="J194" s="11"/>
      <c r="K194" s="8"/>
      <c r="L194" s="14"/>
      <c r="M194" s="12"/>
      <c r="N194" s="14"/>
      <c r="O194" s="12"/>
      <c r="P194" s="14"/>
      <c r="Q194" s="12"/>
      <c r="R194" s="11"/>
      <c r="S194" s="12"/>
      <c r="T194" s="11"/>
      <c r="U194" s="13"/>
      <c r="V194" s="14"/>
      <c r="W194" s="12"/>
      <c r="X194" s="14"/>
      <c r="Y194" s="12"/>
      <c r="Z194" s="14"/>
      <c r="AA194" s="12"/>
      <c r="AB194" s="14"/>
      <c r="AC194" s="12"/>
      <c r="AD194" s="14"/>
      <c r="AE194" s="12"/>
      <c r="AF194" s="14"/>
      <c r="AG194" s="12"/>
      <c r="AH194" s="14"/>
      <c r="AI194" s="12"/>
      <c r="AJ194" s="14"/>
      <c r="AK194" s="12"/>
      <c r="AL194" s="14"/>
      <c r="AM194" s="12"/>
      <c r="AN194" s="14"/>
      <c r="AO194" s="12"/>
      <c r="AP194" s="14"/>
      <c r="AQ194" s="12"/>
      <c r="AR194" s="14"/>
      <c r="AS194" s="12"/>
      <c r="AT194" s="14"/>
      <c r="AU194" s="12"/>
      <c r="AV194" s="14"/>
      <c r="AW194" s="12"/>
    </row>
    <row r="195" spans="1:49" s="40" customFormat="1" x14ac:dyDescent="0.25">
      <c r="A195" s="81"/>
      <c r="B195" s="82">
        <v>667004297</v>
      </c>
      <c r="C195" s="83" t="s">
        <v>174</v>
      </c>
      <c r="D195" s="60"/>
      <c r="E195" s="94"/>
      <c r="F195" s="60"/>
      <c r="G195" s="62" t="str">
        <f t="shared" si="8"/>
        <v/>
      </c>
      <c r="H195" s="63"/>
      <c r="I195" s="77">
        <v>0</v>
      </c>
      <c r="J195" s="11"/>
      <c r="K195" s="8"/>
      <c r="L195" s="11"/>
      <c r="M195" s="13"/>
      <c r="N195" s="14"/>
      <c r="O195" s="12"/>
      <c r="P195" s="14"/>
      <c r="Q195" s="12"/>
      <c r="R195" s="11"/>
      <c r="S195" s="12"/>
      <c r="T195" s="11"/>
      <c r="U195" s="13"/>
      <c r="V195" s="14"/>
      <c r="W195" s="12"/>
      <c r="X195" s="14"/>
      <c r="Y195" s="12"/>
      <c r="Z195" s="14"/>
      <c r="AA195" s="12"/>
      <c r="AB195" s="14"/>
      <c r="AC195" s="12"/>
      <c r="AD195" s="14"/>
      <c r="AE195" s="12"/>
      <c r="AF195" s="14"/>
      <c r="AG195" s="12"/>
      <c r="AH195" s="14"/>
      <c r="AI195" s="12"/>
      <c r="AJ195" s="14"/>
      <c r="AK195" s="12"/>
      <c r="AL195" s="14"/>
      <c r="AM195" s="12"/>
      <c r="AN195" s="14"/>
      <c r="AO195" s="12"/>
      <c r="AP195" s="14"/>
      <c r="AQ195" s="12"/>
      <c r="AR195" s="14"/>
      <c r="AS195" s="12"/>
      <c r="AT195" s="14"/>
      <c r="AU195" s="12"/>
      <c r="AV195" s="14"/>
      <c r="AW195" s="12"/>
    </row>
    <row r="196" spans="1:49" x14ac:dyDescent="0.25">
      <c r="A196" s="43" t="s">
        <v>48</v>
      </c>
      <c r="B196" s="44">
        <v>700009330</v>
      </c>
      <c r="C196" s="45" t="s">
        <v>173</v>
      </c>
      <c r="D196" s="88" t="s">
        <v>234</v>
      </c>
      <c r="E196" s="89" t="s">
        <v>337</v>
      </c>
      <c r="F196" s="16"/>
      <c r="G196" s="24" t="str">
        <f t="shared" si="8"/>
        <v/>
      </c>
      <c r="H196" s="25"/>
      <c r="I196" s="18">
        <v>4</v>
      </c>
      <c r="J196" s="11"/>
      <c r="K196" s="8"/>
      <c r="L196" s="14"/>
      <c r="M196" s="12"/>
      <c r="N196" s="14"/>
      <c r="O196" s="12"/>
      <c r="P196" s="14"/>
      <c r="Q196" s="12"/>
      <c r="R196" s="11"/>
      <c r="S196" s="12"/>
      <c r="T196" s="11"/>
      <c r="U196" s="13"/>
      <c r="V196" s="14"/>
      <c r="W196" s="12"/>
      <c r="X196" s="14"/>
      <c r="Y196" s="12"/>
      <c r="Z196" s="14"/>
      <c r="AA196" s="12"/>
      <c r="AB196" s="14"/>
      <c r="AC196" s="12"/>
      <c r="AD196" s="14"/>
      <c r="AE196" s="12"/>
      <c r="AF196" s="14"/>
      <c r="AG196" s="12"/>
      <c r="AH196" s="14"/>
      <c r="AI196" s="12"/>
      <c r="AJ196" s="14"/>
      <c r="AK196" s="12"/>
      <c r="AL196" s="14"/>
      <c r="AM196" s="12"/>
      <c r="AN196" s="14"/>
      <c r="AO196" s="12"/>
      <c r="AP196" s="14"/>
      <c r="AQ196" s="12"/>
      <c r="AR196" s="14"/>
      <c r="AS196" s="12"/>
      <c r="AT196" s="14"/>
      <c r="AU196" s="12"/>
      <c r="AV196" s="14"/>
      <c r="AW196" s="12"/>
    </row>
    <row r="197" spans="1:49" x14ac:dyDescent="0.25">
      <c r="A197" s="43" t="s">
        <v>314</v>
      </c>
      <c r="B197" s="44"/>
      <c r="C197" s="45" t="s">
        <v>317</v>
      </c>
      <c r="D197" s="88" t="s">
        <v>234</v>
      </c>
      <c r="E197" s="88"/>
      <c r="F197" s="16" t="s">
        <v>345</v>
      </c>
      <c r="G197" s="24" t="str">
        <f t="shared" si="8"/>
        <v/>
      </c>
      <c r="H197" s="25"/>
      <c r="I197" s="18">
        <v>1</v>
      </c>
      <c r="J197" s="11"/>
      <c r="K197" s="8"/>
      <c r="L197" s="14"/>
      <c r="M197" s="12"/>
      <c r="N197" s="14"/>
      <c r="O197" s="12"/>
      <c r="P197" s="14"/>
      <c r="Q197" s="12"/>
      <c r="R197" s="11"/>
      <c r="S197" s="12"/>
      <c r="T197" s="11"/>
      <c r="U197" s="13"/>
      <c r="V197" s="14"/>
      <c r="W197" s="12"/>
      <c r="X197" s="14"/>
      <c r="Y197" s="12"/>
      <c r="Z197" s="14"/>
      <c r="AA197" s="12"/>
      <c r="AB197" s="14"/>
      <c r="AC197" s="12"/>
      <c r="AD197" s="14"/>
      <c r="AE197" s="12"/>
      <c r="AF197" s="14"/>
      <c r="AG197" s="12"/>
      <c r="AH197" s="14"/>
      <c r="AI197" s="12"/>
      <c r="AJ197" s="14"/>
      <c r="AK197" s="12"/>
      <c r="AL197" s="14"/>
      <c r="AM197" s="12"/>
      <c r="AN197" s="14"/>
      <c r="AO197" s="12"/>
      <c r="AP197" s="14"/>
      <c r="AQ197" s="12"/>
      <c r="AR197" s="14"/>
      <c r="AS197" s="12"/>
      <c r="AT197" s="14"/>
      <c r="AU197" s="12"/>
      <c r="AV197" s="14"/>
      <c r="AW197" s="12"/>
    </row>
    <row r="198" spans="1:49" x14ac:dyDescent="0.25">
      <c r="A198" s="43" t="s">
        <v>261</v>
      </c>
      <c r="B198" s="44" t="s">
        <v>319</v>
      </c>
      <c r="C198" s="45" t="s">
        <v>320</v>
      </c>
      <c r="D198" s="88" t="s">
        <v>234</v>
      </c>
      <c r="E198" s="88"/>
      <c r="F198" s="16" t="s">
        <v>346</v>
      </c>
      <c r="G198" s="24" t="str">
        <f t="shared" si="8"/>
        <v/>
      </c>
      <c r="H198" s="25"/>
      <c r="I198" s="18">
        <v>2</v>
      </c>
      <c r="J198" s="11"/>
      <c r="K198" s="8"/>
      <c r="L198" s="14"/>
      <c r="M198" s="12"/>
      <c r="N198" s="14"/>
      <c r="O198" s="12"/>
      <c r="P198" s="14"/>
      <c r="Q198" s="12"/>
      <c r="R198" s="11"/>
      <c r="S198" s="12"/>
      <c r="T198" s="11"/>
      <c r="U198" s="13"/>
      <c r="V198" s="14"/>
      <c r="W198" s="12"/>
      <c r="X198" s="14"/>
      <c r="Y198" s="12"/>
      <c r="Z198" s="14"/>
      <c r="AA198" s="12"/>
      <c r="AB198" s="14"/>
      <c r="AC198" s="12"/>
      <c r="AD198" s="14"/>
      <c r="AE198" s="12"/>
      <c r="AF198" s="14"/>
      <c r="AG198" s="12"/>
      <c r="AH198" s="14"/>
      <c r="AI198" s="12"/>
      <c r="AJ198" s="14"/>
      <c r="AK198" s="12"/>
      <c r="AL198" s="14"/>
      <c r="AM198" s="12"/>
      <c r="AN198" s="14"/>
      <c r="AO198" s="12"/>
      <c r="AP198" s="14"/>
      <c r="AQ198" s="12"/>
      <c r="AR198" s="14"/>
      <c r="AS198" s="12"/>
      <c r="AT198" s="14"/>
      <c r="AU198" s="12"/>
      <c r="AV198" s="14"/>
      <c r="AW198" s="12"/>
    </row>
    <row r="199" spans="1:49" x14ac:dyDescent="0.25">
      <c r="A199" s="81"/>
      <c r="B199" s="82" t="s">
        <v>184</v>
      </c>
      <c r="C199" s="83" t="s">
        <v>185</v>
      </c>
      <c r="D199" s="60"/>
      <c r="E199" s="94"/>
      <c r="F199" s="60"/>
      <c r="G199" s="62" t="str">
        <f t="shared" si="8"/>
        <v/>
      </c>
      <c r="H199" s="63"/>
      <c r="I199" s="77">
        <v>4</v>
      </c>
      <c r="J199" s="11"/>
      <c r="K199" s="8"/>
      <c r="L199" s="14"/>
      <c r="M199" s="12"/>
      <c r="N199" s="14"/>
      <c r="O199" s="12"/>
      <c r="P199" s="14"/>
      <c r="Q199" s="12"/>
      <c r="R199" s="14"/>
      <c r="S199" s="12"/>
      <c r="T199" s="11"/>
      <c r="U199" s="13"/>
      <c r="V199" s="14"/>
      <c r="W199" s="12"/>
      <c r="X199" s="14"/>
      <c r="Y199" s="12"/>
      <c r="Z199" s="14"/>
      <c r="AA199" s="12"/>
      <c r="AB199" s="14"/>
      <c r="AC199" s="12"/>
      <c r="AD199" s="14"/>
      <c r="AE199" s="12"/>
      <c r="AF199" s="14"/>
      <c r="AG199" s="12"/>
      <c r="AH199" s="14"/>
      <c r="AI199" s="12"/>
      <c r="AJ199" s="14"/>
      <c r="AK199" s="12"/>
      <c r="AL199" s="14"/>
      <c r="AM199" s="12"/>
      <c r="AN199" s="14"/>
      <c r="AO199" s="12"/>
      <c r="AP199" s="14"/>
      <c r="AQ199" s="12"/>
      <c r="AR199" s="14"/>
      <c r="AS199" s="12"/>
      <c r="AT199" s="14"/>
      <c r="AU199" s="12"/>
      <c r="AV199" s="14"/>
      <c r="AW199" s="12"/>
    </row>
    <row r="200" spans="1:49" x14ac:dyDescent="0.25">
      <c r="A200" s="81"/>
      <c r="B200" s="82" t="s">
        <v>186</v>
      </c>
      <c r="C200" s="83" t="s">
        <v>187</v>
      </c>
      <c r="D200" s="60"/>
      <c r="E200" s="94"/>
      <c r="F200" s="60"/>
      <c r="G200" s="62" t="str">
        <f t="shared" si="8"/>
        <v/>
      </c>
      <c r="H200" s="63"/>
      <c r="I200" s="77">
        <v>4</v>
      </c>
      <c r="J200" s="11"/>
      <c r="K200" s="8"/>
      <c r="L200" s="14"/>
      <c r="M200" s="12"/>
      <c r="N200" s="14"/>
      <c r="O200" s="12"/>
      <c r="P200" s="14"/>
      <c r="Q200" s="12"/>
      <c r="R200" s="14"/>
      <c r="S200" s="12"/>
      <c r="T200" s="11"/>
      <c r="U200" s="13"/>
      <c r="V200" s="14"/>
      <c r="W200" s="12"/>
      <c r="X200" s="14"/>
      <c r="Y200" s="12"/>
      <c r="Z200" s="14"/>
      <c r="AA200" s="12"/>
      <c r="AB200" s="14"/>
      <c r="AC200" s="12"/>
      <c r="AD200" s="14"/>
      <c r="AE200" s="12"/>
      <c r="AF200" s="14"/>
      <c r="AG200" s="12"/>
      <c r="AH200" s="14"/>
      <c r="AI200" s="12"/>
      <c r="AJ200" s="14"/>
      <c r="AK200" s="12"/>
      <c r="AL200" s="14"/>
      <c r="AM200" s="12"/>
      <c r="AN200" s="14"/>
      <c r="AO200" s="12"/>
      <c r="AP200" s="14"/>
      <c r="AQ200" s="12"/>
      <c r="AR200" s="14"/>
      <c r="AS200" s="12"/>
      <c r="AT200" s="14"/>
      <c r="AU200" s="12"/>
      <c r="AV200" s="14"/>
      <c r="AW200" s="12"/>
    </row>
    <row r="201" spans="1:49" x14ac:dyDescent="0.25">
      <c r="A201" s="1" t="s">
        <v>53</v>
      </c>
      <c r="B201" s="3" t="s">
        <v>106</v>
      </c>
      <c r="C201" s="21" t="s">
        <v>269</v>
      </c>
      <c r="D201" s="88" t="s">
        <v>234</v>
      </c>
      <c r="E201" s="88"/>
      <c r="F201" s="16" t="s">
        <v>339</v>
      </c>
      <c r="G201" s="24" t="str">
        <f t="shared" si="8"/>
        <v/>
      </c>
      <c r="H201" s="25"/>
      <c r="I201" s="18">
        <v>1</v>
      </c>
      <c r="J201" s="11"/>
      <c r="K201" s="8"/>
      <c r="L201" s="14"/>
      <c r="M201" s="12"/>
      <c r="N201" s="14"/>
      <c r="O201" s="12"/>
      <c r="P201" s="14"/>
      <c r="Q201" s="12"/>
      <c r="R201" s="14"/>
      <c r="S201" s="12"/>
      <c r="T201" s="11"/>
      <c r="U201" s="13"/>
      <c r="V201" s="14"/>
      <c r="W201" s="12"/>
      <c r="X201" s="14"/>
      <c r="Y201" s="12"/>
      <c r="Z201" s="14"/>
      <c r="AA201" s="12"/>
      <c r="AB201" s="14"/>
      <c r="AC201" s="12"/>
      <c r="AD201" s="14"/>
      <c r="AE201" s="12"/>
      <c r="AF201" s="14"/>
      <c r="AG201" s="12"/>
      <c r="AH201" s="14"/>
      <c r="AI201" s="12"/>
      <c r="AJ201" s="14"/>
      <c r="AK201" s="12"/>
      <c r="AL201" s="14"/>
      <c r="AM201" s="12"/>
      <c r="AN201" s="14"/>
      <c r="AO201" s="12"/>
      <c r="AP201" s="14"/>
      <c r="AQ201" s="12"/>
      <c r="AR201" s="14"/>
      <c r="AS201" s="12"/>
      <c r="AT201" s="14"/>
      <c r="AU201" s="12"/>
      <c r="AV201" s="14"/>
      <c r="AW201" s="12"/>
    </row>
    <row r="202" spans="1:49" x14ac:dyDescent="0.25">
      <c r="A202" s="1" t="s">
        <v>53</v>
      </c>
      <c r="B202" s="3" t="s">
        <v>106</v>
      </c>
      <c r="C202" s="21" t="s">
        <v>270</v>
      </c>
      <c r="D202" s="88" t="s">
        <v>234</v>
      </c>
      <c r="E202" s="88"/>
      <c r="F202" s="16" t="s">
        <v>339</v>
      </c>
      <c r="G202" s="24" t="str">
        <f t="shared" si="8"/>
        <v/>
      </c>
      <c r="H202" s="25"/>
      <c r="I202" s="18">
        <v>1</v>
      </c>
      <c r="J202" s="11"/>
      <c r="K202" s="8"/>
      <c r="L202" s="14"/>
      <c r="M202" s="12"/>
      <c r="N202" s="14"/>
      <c r="O202" s="12"/>
      <c r="P202" s="14"/>
      <c r="Q202" s="12"/>
      <c r="R202" s="14"/>
      <c r="S202" s="12"/>
      <c r="T202" s="11"/>
      <c r="U202" s="13"/>
      <c r="V202" s="14"/>
      <c r="W202" s="12"/>
      <c r="X202" s="14"/>
      <c r="Y202" s="12"/>
      <c r="Z202" s="14"/>
      <c r="AA202" s="12"/>
      <c r="AB202" s="14"/>
      <c r="AC202" s="12"/>
      <c r="AD202" s="14"/>
      <c r="AE202" s="12"/>
      <c r="AF202" s="14"/>
      <c r="AG202" s="12"/>
      <c r="AH202" s="14"/>
      <c r="AI202" s="12"/>
      <c r="AJ202" s="14"/>
      <c r="AK202" s="12"/>
      <c r="AL202" s="14"/>
      <c r="AM202" s="12"/>
      <c r="AN202" s="14"/>
      <c r="AO202" s="12"/>
      <c r="AP202" s="14"/>
      <c r="AQ202" s="12"/>
      <c r="AR202" s="14"/>
      <c r="AS202" s="12"/>
      <c r="AT202" s="14"/>
      <c r="AU202" s="12"/>
      <c r="AV202" s="14"/>
      <c r="AW202" s="12"/>
    </row>
    <row r="203" spans="1:49" x14ac:dyDescent="0.25">
      <c r="A203" s="1" t="s">
        <v>53</v>
      </c>
      <c r="B203" s="3" t="s">
        <v>106</v>
      </c>
      <c r="C203" s="21" t="s">
        <v>271</v>
      </c>
      <c r="D203" s="88" t="s">
        <v>234</v>
      </c>
      <c r="E203" s="88"/>
      <c r="F203" s="16" t="s">
        <v>339</v>
      </c>
      <c r="G203" s="24" t="str">
        <f t="shared" si="8"/>
        <v/>
      </c>
      <c r="H203" s="25"/>
      <c r="I203" s="18">
        <v>1</v>
      </c>
      <c r="J203" s="11"/>
      <c r="K203" s="8"/>
      <c r="L203" s="14"/>
      <c r="M203" s="12"/>
      <c r="N203" s="14"/>
      <c r="O203" s="12"/>
      <c r="P203" s="14"/>
      <c r="Q203" s="12"/>
      <c r="R203" s="14"/>
      <c r="S203" s="12"/>
      <c r="T203" s="11"/>
      <c r="U203" s="13"/>
      <c r="V203" s="14"/>
      <c r="W203" s="12"/>
      <c r="X203" s="14"/>
      <c r="Y203" s="12"/>
      <c r="Z203" s="14"/>
      <c r="AA203" s="12"/>
      <c r="AB203" s="14"/>
      <c r="AC203" s="12"/>
      <c r="AD203" s="14"/>
      <c r="AE203" s="12"/>
      <c r="AF203" s="14"/>
      <c r="AG203" s="12"/>
      <c r="AH203" s="14"/>
      <c r="AI203" s="12"/>
      <c r="AJ203" s="14"/>
      <c r="AK203" s="12"/>
      <c r="AL203" s="14"/>
      <c r="AM203" s="12"/>
      <c r="AN203" s="14"/>
      <c r="AO203" s="12"/>
      <c r="AP203" s="14"/>
      <c r="AQ203" s="12"/>
      <c r="AR203" s="14"/>
      <c r="AS203" s="12"/>
      <c r="AT203" s="14"/>
      <c r="AU203" s="12"/>
      <c r="AV203" s="14"/>
      <c r="AW203" s="12"/>
    </row>
    <row r="204" spans="1:49" x14ac:dyDescent="0.25">
      <c r="A204" s="1" t="s">
        <v>177</v>
      </c>
      <c r="B204" s="3" t="s">
        <v>106</v>
      </c>
      <c r="C204" s="21" t="s">
        <v>272</v>
      </c>
      <c r="D204" s="16" t="s">
        <v>255</v>
      </c>
      <c r="E204" s="88" t="s">
        <v>349</v>
      </c>
      <c r="F204" s="16"/>
      <c r="G204" s="24" t="str">
        <f t="shared" si="8"/>
        <v/>
      </c>
      <c r="H204" s="25"/>
      <c r="I204" s="18">
        <v>1</v>
      </c>
      <c r="J204" s="11"/>
      <c r="K204" s="8"/>
      <c r="L204" s="14"/>
      <c r="M204" s="12"/>
      <c r="N204" s="14"/>
      <c r="O204" s="12"/>
      <c r="P204" s="14"/>
      <c r="Q204" s="12"/>
      <c r="R204" s="14"/>
      <c r="S204" s="12"/>
      <c r="T204" s="11"/>
      <c r="U204" s="13"/>
      <c r="V204" s="14"/>
      <c r="W204" s="12"/>
      <c r="X204" s="14"/>
      <c r="Y204" s="12"/>
      <c r="Z204" s="14"/>
      <c r="AA204" s="12"/>
      <c r="AB204" s="14"/>
      <c r="AC204" s="12"/>
      <c r="AD204" s="14"/>
      <c r="AE204" s="12"/>
      <c r="AF204" s="14"/>
      <c r="AG204" s="12"/>
      <c r="AH204" s="14"/>
      <c r="AI204" s="12"/>
      <c r="AJ204" s="14"/>
      <c r="AK204" s="12"/>
      <c r="AL204" s="14"/>
      <c r="AM204" s="12"/>
      <c r="AN204" s="14"/>
      <c r="AO204" s="12"/>
      <c r="AP204" s="14"/>
      <c r="AQ204" s="12"/>
      <c r="AR204" s="14"/>
      <c r="AS204" s="12"/>
      <c r="AT204" s="14"/>
      <c r="AU204" s="12"/>
      <c r="AV204" s="14"/>
      <c r="AW204" s="12"/>
    </row>
    <row r="205" spans="1:49" x14ac:dyDescent="0.25">
      <c r="A205" s="1" t="s">
        <v>53</v>
      </c>
      <c r="B205" s="3" t="s">
        <v>274</v>
      </c>
      <c r="C205" s="21" t="s">
        <v>276</v>
      </c>
      <c r="D205" s="88" t="s">
        <v>234</v>
      </c>
      <c r="E205" s="89" t="s">
        <v>337</v>
      </c>
      <c r="F205" s="16"/>
      <c r="G205" s="24" t="str">
        <f t="shared" si="8"/>
        <v/>
      </c>
      <c r="H205" s="25"/>
      <c r="I205" s="18">
        <v>1</v>
      </c>
      <c r="J205" s="11"/>
      <c r="K205" s="8"/>
      <c r="L205" s="14"/>
      <c r="M205" s="12"/>
      <c r="N205" s="14"/>
      <c r="O205" s="12"/>
      <c r="P205" s="14"/>
      <c r="Q205" s="12"/>
      <c r="R205" s="14"/>
      <c r="S205" s="12"/>
      <c r="T205" s="11"/>
      <c r="U205" s="13"/>
      <c r="V205" s="14"/>
      <c r="W205" s="12"/>
      <c r="X205" s="14"/>
      <c r="Y205" s="12"/>
      <c r="Z205" s="14"/>
      <c r="AA205" s="12"/>
      <c r="AB205" s="14"/>
      <c r="AC205" s="12"/>
      <c r="AD205" s="14"/>
      <c r="AE205" s="12"/>
      <c r="AF205" s="14"/>
      <c r="AG205" s="12"/>
      <c r="AH205" s="14"/>
      <c r="AI205" s="12"/>
      <c r="AJ205" s="14"/>
      <c r="AK205" s="12"/>
      <c r="AL205" s="14"/>
      <c r="AM205" s="12"/>
      <c r="AN205" s="14"/>
      <c r="AO205" s="12"/>
      <c r="AP205" s="14"/>
      <c r="AQ205" s="12"/>
      <c r="AR205" s="14"/>
      <c r="AS205" s="12"/>
      <c r="AT205" s="14"/>
      <c r="AU205" s="12"/>
      <c r="AV205" s="14"/>
      <c r="AW205" s="12"/>
    </row>
    <row r="206" spans="1:49" x14ac:dyDescent="0.25">
      <c r="A206" s="1" t="s">
        <v>54</v>
      </c>
      <c r="B206" s="3" t="s">
        <v>275</v>
      </c>
      <c r="C206" s="21" t="s">
        <v>277</v>
      </c>
      <c r="D206" s="88" t="s">
        <v>234</v>
      </c>
      <c r="E206" s="88"/>
      <c r="F206" s="16" t="s">
        <v>347</v>
      </c>
      <c r="G206" s="24" t="str">
        <f t="shared" si="8"/>
        <v/>
      </c>
      <c r="H206" s="25"/>
      <c r="I206" s="18">
        <v>1</v>
      </c>
      <c r="J206" s="11"/>
      <c r="K206" s="8"/>
      <c r="L206" s="14"/>
      <c r="M206" s="12"/>
      <c r="N206" s="14"/>
      <c r="O206" s="12"/>
      <c r="P206" s="14"/>
      <c r="Q206" s="12"/>
      <c r="R206" s="14"/>
      <c r="S206" s="12"/>
      <c r="T206" s="11"/>
      <c r="U206" s="13"/>
      <c r="V206" s="14"/>
      <c r="W206" s="12"/>
      <c r="X206" s="14"/>
      <c r="Y206" s="12"/>
      <c r="Z206" s="14"/>
      <c r="AA206" s="12"/>
      <c r="AB206" s="14"/>
      <c r="AC206" s="12"/>
      <c r="AD206" s="14"/>
      <c r="AE206" s="12"/>
      <c r="AF206" s="14"/>
      <c r="AG206" s="12"/>
      <c r="AH206" s="14"/>
      <c r="AI206" s="12"/>
      <c r="AJ206" s="14"/>
      <c r="AK206" s="12"/>
      <c r="AL206" s="14"/>
      <c r="AM206" s="12"/>
      <c r="AN206" s="14"/>
      <c r="AO206" s="12"/>
      <c r="AP206" s="14"/>
      <c r="AQ206" s="12"/>
      <c r="AR206" s="14"/>
      <c r="AS206" s="12"/>
      <c r="AT206" s="14"/>
      <c r="AU206" s="12"/>
      <c r="AV206" s="14"/>
      <c r="AW206" s="12"/>
    </row>
    <row r="207" spans="1:49" x14ac:dyDescent="0.25">
      <c r="A207" s="1" t="s">
        <v>54</v>
      </c>
      <c r="B207" s="3" t="s">
        <v>278</v>
      </c>
      <c r="C207" s="21" t="s">
        <v>279</v>
      </c>
      <c r="D207" s="88" t="s">
        <v>234</v>
      </c>
      <c r="E207" s="88"/>
      <c r="F207" s="16"/>
      <c r="G207" s="24" t="str">
        <f t="shared" si="8"/>
        <v/>
      </c>
      <c r="H207" s="25"/>
      <c r="I207" s="18">
        <v>6</v>
      </c>
      <c r="J207" s="11"/>
      <c r="K207" s="8"/>
      <c r="L207" s="14"/>
      <c r="M207" s="12"/>
      <c r="N207" s="14"/>
      <c r="O207" s="12"/>
      <c r="P207" s="14"/>
      <c r="Q207" s="12"/>
      <c r="R207" s="14"/>
      <c r="S207" s="12"/>
      <c r="T207" s="11"/>
      <c r="U207" s="13"/>
      <c r="V207" s="14"/>
      <c r="W207" s="12"/>
      <c r="X207" s="14"/>
      <c r="Y207" s="12"/>
      <c r="Z207" s="14"/>
      <c r="AA207" s="12"/>
      <c r="AB207" s="14"/>
      <c r="AC207" s="12"/>
      <c r="AD207" s="14"/>
      <c r="AE207" s="12"/>
      <c r="AF207" s="14"/>
      <c r="AG207" s="12"/>
      <c r="AH207" s="14"/>
      <c r="AI207" s="12"/>
      <c r="AJ207" s="14"/>
      <c r="AK207" s="12"/>
      <c r="AL207" s="14"/>
      <c r="AM207" s="12"/>
      <c r="AN207" s="14"/>
      <c r="AO207" s="12"/>
      <c r="AP207" s="14"/>
      <c r="AQ207" s="12"/>
      <c r="AR207" s="14"/>
      <c r="AS207" s="12"/>
      <c r="AT207" s="14"/>
      <c r="AU207" s="12"/>
      <c r="AV207" s="14"/>
      <c r="AW207" s="12"/>
    </row>
    <row r="208" spans="1:49" x14ac:dyDescent="0.25">
      <c r="A208" s="84" t="s">
        <v>54</v>
      </c>
      <c r="B208" s="3" t="s">
        <v>280</v>
      </c>
      <c r="C208" s="85" t="s">
        <v>281</v>
      </c>
      <c r="D208" s="86" t="s">
        <v>338</v>
      </c>
      <c r="E208" s="88"/>
      <c r="F208" s="16"/>
      <c r="G208" s="24" t="str">
        <f t="shared" si="8"/>
        <v/>
      </c>
      <c r="H208" s="25"/>
      <c r="I208" s="18">
        <v>1</v>
      </c>
      <c r="J208" s="11"/>
      <c r="K208" s="8"/>
      <c r="L208" s="14"/>
      <c r="M208" s="12"/>
      <c r="N208" s="14"/>
      <c r="O208" s="12"/>
      <c r="P208" s="14"/>
      <c r="Q208" s="12"/>
      <c r="R208" s="14"/>
      <c r="S208" s="12"/>
      <c r="T208" s="11"/>
      <c r="U208" s="13"/>
      <c r="V208" s="14"/>
      <c r="W208" s="12"/>
      <c r="X208" s="14"/>
      <c r="Y208" s="12"/>
      <c r="Z208" s="14"/>
      <c r="AA208" s="12"/>
      <c r="AB208" s="14"/>
      <c r="AC208" s="12"/>
      <c r="AD208" s="14"/>
      <c r="AE208" s="12"/>
      <c r="AF208" s="14"/>
      <c r="AG208" s="12"/>
      <c r="AH208" s="14"/>
      <c r="AI208" s="12"/>
      <c r="AJ208" s="14"/>
      <c r="AK208" s="12"/>
      <c r="AL208" s="14"/>
      <c r="AM208" s="12"/>
      <c r="AN208" s="14"/>
      <c r="AO208" s="12"/>
      <c r="AP208" s="14"/>
      <c r="AQ208" s="12"/>
      <c r="AR208" s="14"/>
      <c r="AS208" s="12"/>
      <c r="AT208" s="14"/>
      <c r="AU208" s="12"/>
      <c r="AV208" s="14"/>
      <c r="AW208" s="12"/>
    </row>
    <row r="209" spans="1:49" x14ac:dyDescent="0.25">
      <c r="A209" s="84" t="s">
        <v>54</v>
      </c>
      <c r="B209" s="3" t="s">
        <v>282</v>
      </c>
      <c r="C209" s="85" t="s">
        <v>283</v>
      </c>
      <c r="D209" s="86" t="s">
        <v>338</v>
      </c>
      <c r="E209" s="88"/>
      <c r="F209" s="16"/>
      <c r="G209" s="24" t="str">
        <f t="shared" si="8"/>
        <v/>
      </c>
      <c r="H209" s="25"/>
      <c r="I209" s="18">
        <v>1</v>
      </c>
      <c r="J209" s="11"/>
      <c r="K209" s="8"/>
      <c r="L209" s="14"/>
      <c r="M209" s="12"/>
      <c r="N209" s="14"/>
      <c r="O209" s="12"/>
      <c r="P209" s="14"/>
      <c r="Q209" s="12"/>
      <c r="R209" s="14"/>
      <c r="S209" s="12"/>
      <c r="T209" s="11"/>
      <c r="U209" s="13"/>
      <c r="V209" s="14"/>
      <c r="W209" s="12"/>
      <c r="X209" s="14"/>
      <c r="Y209" s="12"/>
      <c r="Z209" s="14"/>
      <c r="AA209" s="12"/>
      <c r="AB209" s="14"/>
      <c r="AC209" s="12"/>
      <c r="AD209" s="14"/>
      <c r="AE209" s="12"/>
      <c r="AF209" s="14"/>
      <c r="AG209" s="12"/>
      <c r="AH209" s="14"/>
      <c r="AI209" s="12"/>
      <c r="AJ209" s="14"/>
      <c r="AK209" s="12"/>
      <c r="AL209" s="14"/>
      <c r="AM209" s="12"/>
      <c r="AN209" s="14"/>
      <c r="AO209" s="12"/>
      <c r="AP209" s="14"/>
      <c r="AQ209" s="12"/>
      <c r="AR209" s="14"/>
      <c r="AS209" s="12"/>
      <c r="AT209" s="14"/>
      <c r="AU209" s="12"/>
      <c r="AV209" s="14"/>
      <c r="AW209" s="12"/>
    </row>
    <row r="210" spans="1:49" x14ac:dyDescent="0.25">
      <c r="A210" s="1" t="s">
        <v>54</v>
      </c>
      <c r="B210" s="3">
        <v>2292227</v>
      </c>
      <c r="C210" s="21" t="s">
        <v>286</v>
      </c>
      <c r="D210" s="16" t="s">
        <v>338</v>
      </c>
      <c r="E210" s="88"/>
      <c r="F210" s="16" t="s">
        <v>350</v>
      </c>
      <c r="G210" s="24" t="str">
        <f t="shared" si="8"/>
        <v/>
      </c>
      <c r="H210" s="25"/>
      <c r="I210" s="18">
        <v>2</v>
      </c>
      <c r="J210" s="11"/>
      <c r="K210" s="8"/>
      <c r="L210" s="14"/>
      <c r="M210" s="12"/>
      <c r="N210" s="14"/>
      <c r="O210" s="12"/>
      <c r="P210" s="14"/>
      <c r="Q210" s="12"/>
      <c r="R210" s="14"/>
      <c r="S210" s="12"/>
      <c r="T210" s="11"/>
      <c r="U210" s="13"/>
      <c r="V210" s="14"/>
      <c r="W210" s="12"/>
      <c r="X210" s="14"/>
      <c r="Y210" s="12"/>
      <c r="Z210" s="14"/>
      <c r="AA210" s="12"/>
      <c r="AB210" s="14"/>
      <c r="AC210" s="12"/>
      <c r="AD210" s="14"/>
      <c r="AE210" s="12"/>
      <c r="AF210" s="14"/>
      <c r="AG210" s="12"/>
      <c r="AH210" s="14"/>
      <c r="AI210" s="12"/>
      <c r="AJ210" s="14"/>
      <c r="AK210" s="12"/>
      <c r="AL210" s="14"/>
      <c r="AM210" s="12"/>
      <c r="AN210" s="14"/>
      <c r="AO210" s="12"/>
      <c r="AP210" s="14"/>
      <c r="AQ210" s="12"/>
      <c r="AR210" s="14"/>
      <c r="AS210" s="12"/>
      <c r="AT210" s="14"/>
      <c r="AU210" s="12"/>
      <c r="AV210" s="14"/>
      <c r="AW210" s="12"/>
    </row>
    <row r="211" spans="1:49" x14ac:dyDescent="0.25">
      <c r="A211" s="1" t="s">
        <v>54</v>
      </c>
      <c r="B211" s="3">
        <v>999038530</v>
      </c>
      <c r="C211" s="21" t="s">
        <v>287</v>
      </c>
      <c r="D211" s="16" t="s">
        <v>255</v>
      </c>
      <c r="E211" s="88" t="s">
        <v>349</v>
      </c>
      <c r="F211" s="16"/>
      <c r="G211" s="24" t="str">
        <f t="shared" si="8"/>
        <v/>
      </c>
      <c r="H211" s="25"/>
      <c r="I211" s="18">
        <v>1</v>
      </c>
      <c r="J211" s="11"/>
      <c r="K211" s="8"/>
      <c r="L211" s="14"/>
      <c r="M211" s="12"/>
      <c r="N211" s="14"/>
      <c r="O211" s="12"/>
      <c r="P211" s="14"/>
      <c r="Q211" s="12"/>
      <c r="R211" s="14"/>
      <c r="S211" s="12"/>
      <c r="T211" s="11"/>
      <c r="U211" s="13"/>
      <c r="V211" s="14"/>
      <c r="W211" s="12"/>
      <c r="X211" s="14"/>
      <c r="Y211" s="12"/>
      <c r="Z211" s="14"/>
      <c r="AA211" s="12"/>
      <c r="AB211" s="14"/>
      <c r="AC211" s="12"/>
      <c r="AD211" s="14"/>
      <c r="AE211" s="12"/>
      <c r="AF211" s="14"/>
      <c r="AG211" s="12"/>
      <c r="AH211" s="14"/>
      <c r="AI211" s="12"/>
      <c r="AJ211" s="14"/>
      <c r="AK211" s="12"/>
      <c r="AL211" s="14"/>
      <c r="AM211" s="12"/>
      <c r="AN211" s="14"/>
      <c r="AO211" s="12"/>
      <c r="AP211" s="14"/>
      <c r="AQ211" s="12"/>
      <c r="AR211" s="14"/>
      <c r="AS211" s="12"/>
      <c r="AT211" s="14"/>
      <c r="AU211" s="12"/>
      <c r="AV211" s="14"/>
      <c r="AW211" s="12"/>
    </row>
    <row r="212" spans="1:49" x14ac:dyDescent="0.25">
      <c r="A212" s="1" t="s">
        <v>47</v>
      </c>
      <c r="B212" s="3" t="s">
        <v>327</v>
      </c>
      <c r="C212" s="21" t="s">
        <v>328</v>
      </c>
      <c r="D212" s="16" t="s">
        <v>255</v>
      </c>
      <c r="E212" s="88" t="s">
        <v>349</v>
      </c>
      <c r="F212" s="16"/>
      <c r="G212" s="24" t="str">
        <f t="shared" si="8"/>
        <v/>
      </c>
      <c r="H212" s="25"/>
      <c r="I212" s="18">
        <v>3</v>
      </c>
      <c r="J212" s="11"/>
      <c r="K212" s="8"/>
      <c r="L212" s="14"/>
      <c r="M212" s="12"/>
      <c r="N212" s="14"/>
      <c r="O212" s="12"/>
      <c r="P212" s="14"/>
      <c r="Q212" s="12"/>
      <c r="R212" s="14"/>
      <c r="S212" s="12"/>
      <c r="T212" s="11"/>
      <c r="U212" s="13"/>
      <c r="V212" s="14"/>
      <c r="W212" s="12"/>
      <c r="X212" s="14"/>
      <c r="Y212" s="12"/>
      <c r="Z212" s="14"/>
      <c r="AA212" s="12"/>
      <c r="AB212" s="14"/>
      <c r="AC212" s="12"/>
      <c r="AD212" s="14"/>
      <c r="AE212" s="12"/>
      <c r="AF212" s="14"/>
      <c r="AG212" s="12"/>
      <c r="AH212" s="14"/>
      <c r="AI212" s="12"/>
      <c r="AJ212" s="14"/>
      <c r="AK212" s="12"/>
      <c r="AL212" s="14"/>
      <c r="AM212" s="12"/>
      <c r="AN212" s="14"/>
      <c r="AO212" s="12"/>
      <c r="AP212" s="14"/>
      <c r="AQ212" s="12"/>
      <c r="AR212" s="14"/>
      <c r="AS212" s="12"/>
      <c r="AT212" s="14"/>
      <c r="AU212" s="12"/>
      <c r="AV212" s="14"/>
      <c r="AW212" s="12"/>
    </row>
    <row r="213" spans="1:49" ht="30" x14ac:dyDescent="0.25">
      <c r="A213" s="1" t="s">
        <v>47</v>
      </c>
      <c r="B213" s="3" t="s">
        <v>329</v>
      </c>
      <c r="C213" s="21" t="s">
        <v>330</v>
      </c>
      <c r="D213" s="16" t="s">
        <v>255</v>
      </c>
      <c r="E213" s="88" t="s">
        <v>349</v>
      </c>
      <c r="F213" s="16"/>
      <c r="G213" s="24" t="str">
        <f t="shared" si="8"/>
        <v/>
      </c>
      <c r="H213" s="25"/>
      <c r="I213" s="18">
        <v>2</v>
      </c>
      <c r="J213" s="11"/>
      <c r="K213" s="8"/>
      <c r="L213" s="14"/>
      <c r="M213" s="12"/>
      <c r="N213" s="14"/>
      <c r="O213" s="12"/>
      <c r="P213" s="14"/>
      <c r="Q213" s="12"/>
      <c r="R213" s="14"/>
      <c r="S213" s="12"/>
      <c r="T213" s="11"/>
      <c r="U213" s="13"/>
      <c r="V213" s="14"/>
      <c r="W213" s="12"/>
      <c r="X213" s="14"/>
      <c r="Y213" s="12"/>
      <c r="Z213" s="14"/>
      <c r="AA213" s="12"/>
      <c r="AB213" s="14"/>
      <c r="AC213" s="12"/>
      <c r="AD213" s="14"/>
      <c r="AE213" s="12"/>
      <c r="AF213" s="14"/>
      <c r="AG213" s="12"/>
      <c r="AH213" s="14"/>
      <c r="AI213" s="12"/>
      <c r="AJ213" s="14"/>
      <c r="AK213" s="12"/>
      <c r="AL213" s="14"/>
      <c r="AM213" s="12"/>
      <c r="AN213" s="14"/>
      <c r="AO213" s="12"/>
      <c r="AP213" s="14"/>
      <c r="AQ213" s="12"/>
      <c r="AR213" s="14"/>
      <c r="AS213" s="12"/>
      <c r="AT213" s="14"/>
      <c r="AU213" s="12"/>
      <c r="AV213" s="14"/>
      <c r="AW213" s="12"/>
    </row>
  </sheetData>
  <autoFilter ref="A1:AW213" xr:uid="{33165732-921F-4B38-922B-372698C0E235}"/>
  <sortState xmlns:xlrd2="http://schemas.microsoft.com/office/spreadsheetml/2017/richdata2" ref="A2:AQ211">
    <sortCondition sortBy="fontColor" ref="C159"/>
  </sortState>
  <phoneticPr fontId="8" type="noConversion"/>
  <conditionalFormatting sqref="B1">
    <cfRule type="duplicateValues" dxfId="52" priority="41"/>
  </conditionalFormatting>
  <conditionalFormatting sqref="B2:B3">
    <cfRule type="duplicateValues" dxfId="51" priority="40"/>
  </conditionalFormatting>
  <conditionalFormatting sqref="B4">
    <cfRule type="duplicateValues" dxfId="50" priority="39"/>
  </conditionalFormatting>
  <conditionalFormatting sqref="B5">
    <cfRule type="duplicateValues" dxfId="49" priority="38"/>
  </conditionalFormatting>
  <conditionalFormatting sqref="B6">
    <cfRule type="duplicateValues" dxfId="48" priority="37"/>
  </conditionalFormatting>
  <conditionalFormatting sqref="B7:B9">
    <cfRule type="duplicateValues" dxfId="47" priority="36"/>
  </conditionalFormatting>
  <conditionalFormatting sqref="B10:B22">
    <cfRule type="duplicateValues" dxfId="46" priority="35"/>
  </conditionalFormatting>
  <conditionalFormatting sqref="B23:B31 B50:B52 B33:B48">
    <cfRule type="duplicateValues" dxfId="45" priority="34"/>
  </conditionalFormatting>
  <conditionalFormatting sqref="B53:B75">
    <cfRule type="duplicateValues" dxfId="44" priority="33"/>
  </conditionalFormatting>
  <conditionalFormatting sqref="B78:B105 B142:B157 B108:B139 B164:B171">
    <cfRule type="duplicateValues" dxfId="43" priority="32"/>
  </conditionalFormatting>
  <conditionalFormatting sqref="B140">
    <cfRule type="duplicateValues" dxfId="42" priority="31"/>
  </conditionalFormatting>
  <conditionalFormatting sqref="B141">
    <cfRule type="duplicateValues" dxfId="41" priority="30"/>
  </conditionalFormatting>
  <conditionalFormatting sqref="B176">
    <cfRule type="duplicateValues" dxfId="40" priority="29"/>
  </conditionalFormatting>
  <conditionalFormatting sqref="B177:B179">
    <cfRule type="duplicateValues" dxfId="39" priority="28"/>
  </conditionalFormatting>
  <conditionalFormatting sqref="B180 B182:B183">
    <cfRule type="duplicateValues" dxfId="38" priority="27"/>
  </conditionalFormatting>
  <conditionalFormatting sqref="B189:B191">
    <cfRule type="duplicateValues" dxfId="37" priority="26"/>
  </conditionalFormatting>
  <conditionalFormatting sqref="B184:B188">
    <cfRule type="duplicateValues" dxfId="36" priority="25"/>
  </conditionalFormatting>
  <conditionalFormatting sqref="B49">
    <cfRule type="duplicateValues" dxfId="35" priority="23"/>
  </conditionalFormatting>
  <conditionalFormatting sqref="B192:B200">
    <cfRule type="duplicateValues" dxfId="34" priority="42"/>
  </conditionalFormatting>
  <conditionalFormatting sqref="B32">
    <cfRule type="duplicateValues" dxfId="33" priority="19"/>
  </conditionalFormatting>
  <conditionalFormatting sqref="B76:B77">
    <cfRule type="duplicateValues" dxfId="32" priority="18"/>
  </conditionalFormatting>
  <conditionalFormatting sqref="B106:B107">
    <cfRule type="duplicateValues" dxfId="31" priority="17"/>
  </conditionalFormatting>
  <conditionalFormatting sqref="B172">
    <cfRule type="duplicateValues" dxfId="30" priority="7"/>
  </conditionalFormatting>
  <conditionalFormatting sqref="B173">
    <cfRule type="duplicateValues" dxfId="29" priority="6"/>
  </conditionalFormatting>
  <conditionalFormatting sqref="B174">
    <cfRule type="duplicateValues" dxfId="28" priority="5"/>
  </conditionalFormatting>
  <conditionalFormatting sqref="B175">
    <cfRule type="duplicateValues" dxfId="27" priority="4"/>
  </conditionalFormatting>
  <conditionalFormatting sqref="B181">
    <cfRule type="duplicateValues" dxfId="26" priority="3"/>
  </conditionalFormatting>
  <conditionalFormatting sqref="B201:B213">
    <cfRule type="duplicateValues" dxfId="25" priority="2"/>
  </conditionalFormatting>
  <conditionalFormatting sqref="B158:B163">
    <cfRule type="duplicateValues" dxfId="24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 filterMode="1">
    <pageSetUpPr fitToPage="1"/>
  </sheetPr>
  <dimension ref="A1:AV34"/>
  <sheetViews>
    <sheetView workbookViewId="0">
      <selection activeCell="C20" sqref="C20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idden="1" x14ac:dyDescent="0.25">
      <c r="A2" s="43" t="s">
        <v>201</v>
      </c>
      <c r="B2" s="44">
        <v>201000197</v>
      </c>
      <c r="C2" s="55" t="s">
        <v>170</v>
      </c>
      <c r="D2" s="16" t="s">
        <v>326</v>
      </c>
      <c r="E2" s="16"/>
      <c r="F2" s="24" t="s">
        <v>321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idden="1" x14ac:dyDescent="0.25">
      <c r="A3" s="43" t="s">
        <v>201</v>
      </c>
      <c r="B3" s="44">
        <v>201000197</v>
      </c>
      <c r="C3" s="55" t="s">
        <v>126</v>
      </c>
      <c r="D3" s="16" t="s">
        <v>326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hidden="1" x14ac:dyDescent="0.25">
      <c r="A4" s="43" t="s">
        <v>201</v>
      </c>
      <c r="B4" s="44">
        <v>201000260</v>
      </c>
      <c r="C4" s="45" t="s">
        <v>55</v>
      </c>
      <c r="D4" s="16" t="s">
        <v>326</v>
      </c>
      <c r="E4" s="16"/>
      <c r="F4" s="24" t="s">
        <v>321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hidden="1" x14ac:dyDescent="0.25">
      <c r="A5" s="43" t="s">
        <v>201</v>
      </c>
      <c r="B5" s="44">
        <v>201000160</v>
      </c>
      <c r="C5" s="45" t="s">
        <v>171</v>
      </c>
      <c r="D5" s="16" t="s">
        <v>326</v>
      </c>
      <c r="E5" s="16"/>
      <c r="F5" s="24" t="s">
        <v>321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hidden="1" x14ac:dyDescent="0.25">
      <c r="A6" s="43" t="s">
        <v>201</v>
      </c>
      <c r="B6" s="44">
        <v>201000160</v>
      </c>
      <c r="C6" s="45" t="s">
        <v>172</v>
      </c>
      <c r="D6" s="16" t="s">
        <v>326</v>
      </c>
      <c r="E6" s="16"/>
      <c r="F6" s="24" t="s">
        <v>321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idden="1" x14ac:dyDescent="0.25">
      <c r="A7" s="43" t="s">
        <v>201</v>
      </c>
      <c r="B7" s="47">
        <v>201000174</v>
      </c>
      <c r="C7" s="55" t="s">
        <v>127</v>
      </c>
      <c r="D7" s="16" t="s">
        <v>326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idden="1" x14ac:dyDescent="0.25">
      <c r="A8" s="43" t="s">
        <v>201</v>
      </c>
      <c r="B8" s="44">
        <v>201000281</v>
      </c>
      <c r="C8" s="55" t="s">
        <v>128</v>
      </c>
      <c r="D8" s="16" t="s">
        <v>326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57" t="s">
        <v>201</v>
      </c>
      <c r="B9" s="58">
        <v>700002642</v>
      </c>
      <c r="C9" s="59" t="s">
        <v>129</v>
      </c>
      <c r="D9" s="60" t="s">
        <v>235</v>
      </c>
      <c r="E9" s="61" t="s">
        <v>290</v>
      </c>
      <c r="F9" s="24">
        <v>0</v>
      </c>
      <c r="G9" s="25">
        <v>1</v>
      </c>
      <c r="H9" s="77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hidden="1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hidden="1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321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68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57" t="s">
        <v>47</v>
      </c>
      <c r="B13" s="64">
        <v>186002350</v>
      </c>
      <c r="C13" s="59" t="s">
        <v>130</v>
      </c>
      <c r="D13" s="60" t="s">
        <v>235</v>
      </c>
      <c r="E13" s="65" t="s">
        <v>291</v>
      </c>
      <c r="F13" s="24">
        <v>-2</v>
      </c>
      <c r="G13" s="25">
        <v>9</v>
      </c>
      <c r="H13" s="66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57" t="s">
        <v>50</v>
      </c>
      <c r="B14" s="64">
        <v>186006049</v>
      </c>
      <c r="C14" s="59" t="s">
        <v>97</v>
      </c>
      <c r="D14" s="60" t="s">
        <v>235</v>
      </c>
      <c r="E14" s="67" t="s">
        <v>324</v>
      </c>
      <c r="F14" s="24">
        <v>0</v>
      </c>
      <c r="G14" s="25">
        <v>8</v>
      </c>
      <c r="H14" s="66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hidden="1" x14ac:dyDescent="0.25">
      <c r="A15" s="43" t="s">
        <v>47</v>
      </c>
      <c r="B15" s="44" t="s">
        <v>121</v>
      </c>
      <c r="C15" s="45" t="s">
        <v>196</v>
      </c>
      <c r="D15" s="16" t="s">
        <v>326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hidden="1" x14ac:dyDescent="0.25">
      <c r="A16" s="43" t="s">
        <v>47</v>
      </c>
      <c r="B16" s="44" t="s">
        <v>124</v>
      </c>
      <c r="C16" s="45" t="s">
        <v>122</v>
      </c>
      <c r="D16" s="16" t="s">
        <v>326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hidden="1" x14ac:dyDescent="0.25">
      <c r="A17" s="43" t="s">
        <v>261</v>
      </c>
      <c r="B17" s="44">
        <v>205015016</v>
      </c>
      <c r="C17" s="45" t="s">
        <v>238</v>
      </c>
      <c r="D17" s="16" t="s">
        <v>326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hidden="1" x14ac:dyDescent="0.25">
      <c r="A18" s="43" t="s">
        <v>53</v>
      </c>
      <c r="B18" s="44">
        <v>700005269</v>
      </c>
      <c r="C18" s="45" t="s">
        <v>173</v>
      </c>
      <c r="D18" s="16" t="s">
        <v>326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57" t="s">
        <v>177</v>
      </c>
      <c r="B19" s="58">
        <v>700009641</v>
      </c>
      <c r="C19" s="59" t="s">
        <v>179</v>
      </c>
      <c r="D19" s="60" t="s">
        <v>235</v>
      </c>
      <c r="E19" s="60" t="s">
        <v>324</v>
      </c>
      <c r="F19" s="24" t="s">
        <v>321</v>
      </c>
      <c r="G19" s="25"/>
      <c r="H19" s="66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57" t="s">
        <v>177</v>
      </c>
      <c r="B20" s="58">
        <v>700009768</v>
      </c>
      <c r="C20" s="59" t="s">
        <v>178</v>
      </c>
      <c r="D20" s="60" t="s">
        <v>235</v>
      </c>
      <c r="E20" s="60" t="s">
        <v>324</v>
      </c>
      <c r="F20" s="24" t="s">
        <v>321</v>
      </c>
      <c r="G20" s="25"/>
      <c r="H20" s="66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idden="1" x14ac:dyDescent="0.25">
      <c r="A21" s="43" t="s">
        <v>49</v>
      </c>
      <c r="B21" s="44">
        <v>700000254</v>
      </c>
      <c r="C21" s="45" t="s">
        <v>197</v>
      </c>
      <c r="D21" s="16" t="s">
        <v>326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hidden="1" x14ac:dyDescent="0.25">
      <c r="A22" s="43" t="s">
        <v>49</v>
      </c>
      <c r="B22" s="44" t="s">
        <v>125</v>
      </c>
      <c r="C22" s="45" t="s">
        <v>123</v>
      </c>
      <c r="D22" s="16" t="s">
        <v>326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69">
        <v>186003031</v>
      </c>
      <c r="C23" s="68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76" customFormat="1" x14ac:dyDescent="0.25">
      <c r="A24" s="57" t="s">
        <v>48</v>
      </c>
      <c r="B24" s="71">
        <v>186002457</v>
      </c>
      <c r="C24" s="59" t="s">
        <v>131</v>
      </c>
      <c r="D24" s="61" t="s">
        <v>235</v>
      </c>
      <c r="E24" s="60" t="s">
        <v>325</v>
      </c>
      <c r="F24" s="62">
        <v>0</v>
      </c>
      <c r="G24" s="63">
        <v>2</v>
      </c>
      <c r="H24" s="66">
        <v>2</v>
      </c>
      <c r="I24" s="11">
        <v>44019</v>
      </c>
      <c r="J24" s="13">
        <v>-2</v>
      </c>
      <c r="K24" s="72"/>
      <c r="L24" s="73"/>
      <c r="M24" s="72"/>
      <c r="N24" s="73"/>
      <c r="O24" s="72"/>
      <c r="P24" s="73"/>
      <c r="Q24" s="72"/>
      <c r="R24" s="73"/>
      <c r="S24" s="72"/>
      <c r="T24" s="73"/>
      <c r="U24" s="74"/>
      <c r="V24" s="75"/>
      <c r="W24" s="74"/>
      <c r="X24" s="75"/>
      <c r="Y24" s="74"/>
      <c r="Z24" s="75"/>
      <c r="AA24" s="74"/>
      <c r="AB24" s="75"/>
      <c r="AC24" s="74"/>
      <c r="AD24" s="75"/>
      <c r="AE24" s="74"/>
      <c r="AF24" s="75"/>
      <c r="AG24" s="74"/>
      <c r="AH24" s="75"/>
      <c r="AI24" s="74"/>
      <c r="AJ24" s="75"/>
      <c r="AK24" s="74"/>
      <c r="AL24" s="75"/>
      <c r="AM24" s="74"/>
      <c r="AN24" s="75"/>
      <c r="AO24" s="74"/>
      <c r="AP24" s="75"/>
      <c r="AQ24" s="74"/>
      <c r="AR24" s="75"/>
      <c r="AS24" s="74"/>
      <c r="AT24" s="75"/>
      <c r="AU24" s="74"/>
      <c r="AV24" s="75"/>
    </row>
    <row r="25" spans="1:48" x14ac:dyDescent="0.25">
      <c r="A25" s="57" t="s">
        <v>48</v>
      </c>
      <c r="B25" s="71">
        <v>186005827</v>
      </c>
      <c r="C25" s="59" t="s">
        <v>132</v>
      </c>
      <c r="D25" s="61" t="s">
        <v>235</v>
      </c>
      <c r="E25" s="60" t="s">
        <v>325</v>
      </c>
      <c r="F25" s="62">
        <v>-1</v>
      </c>
      <c r="G25" s="63">
        <v>2</v>
      </c>
      <c r="H25" s="66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57" t="s">
        <v>48</v>
      </c>
      <c r="B26" s="71">
        <v>186002127</v>
      </c>
      <c r="C26" s="59" t="s">
        <v>133</v>
      </c>
      <c r="D26" s="61" t="s">
        <v>235</v>
      </c>
      <c r="E26" s="60" t="s">
        <v>325</v>
      </c>
      <c r="F26" s="62">
        <v>-1</v>
      </c>
      <c r="G26" s="63">
        <v>2</v>
      </c>
      <c r="H26" s="66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57" t="s">
        <v>48</v>
      </c>
      <c r="B27" s="71">
        <v>186002128</v>
      </c>
      <c r="C27" s="59" t="s">
        <v>134</v>
      </c>
      <c r="D27" s="61" t="s">
        <v>235</v>
      </c>
      <c r="E27" s="60" t="s">
        <v>325</v>
      </c>
      <c r="F27" s="62">
        <v>-1</v>
      </c>
      <c r="G27" s="63">
        <v>2</v>
      </c>
      <c r="H27" s="66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57" t="s">
        <v>48</v>
      </c>
      <c r="B28" s="71">
        <v>700003741</v>
      </c>
      <c r="C28" s="59" t="s">
        <v>242</v>
      </c>
      <c r="D28" s="60" t="s">
        <v>235</v>
      </c>
      <c r="E28" s="60" t="s">
        <v>325</v>
      </c>
      <c r="F28" s="62">
        <v>0</v>
      </c>
      <c r="G28" s="63">
        <v>6</v>
      </c>
      <c r="H28" s="66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idden="1" x14ac:dyDescent="0.25">
      <c r="A29" s="43" t="s">
        <v>48</v>
      </c>
      <c r="B29" s="44">
        <v>700009330</v>
      </c>
      <c r="C29" s="55" t="s">
        <v>173</v>
      </c>
      <c r="D29" s="16" t="s">
        <v>234</v>
      </c>
      <c r="E29" s="16"/>
      <c r="F29" s="24" t="s">
        <v>321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56"/>
      <c r="C33" t="s">
        <v>322</v>
      </c>
    </row>
    <row r="34" spans="2:3" x14ac:dyDescent="0.25">
      <c r="B34" s="70"/>
      <c r="C34" t="s">
        <v>323</v>
      </c>
    </row>
  </sheetData>
  <autoFilter ref="A1:AP29" xr:uid="{DD894A5B-A365-4D3F-B52E-73337B7644FD}">
    <filterColumn colId="3">
      <filters>
        <filter val="Consumable"/>
      </filters>
    </filterColumn>
  </autoFilter>
  <conditionalFormatting sqref="B1">
    <cfRule type="duplicateValues" dxfId="23" priority="7"/>
  </conditionalFormatting>
  <conditionalFormatting sqref="B2:B9">
    <cfRule type="duplicateValues" dxfId="22" priority="6"/>
  </conditionalFormatting>
  <conditionalFormatting sqref="B10:B12">
    <cfRule type="duplicateValues" dxfId="21" priority="5"/>
  </conditionalFormatting>
  <conditionalFormatting sqref="B13:B25">
    <cfRule type="duplicateValues" dxfId="20" priority="4"/>
  </conditionalFormatting>
  <conditionalFormatting sqref="B26:B27">
    <cfRule type="duplicateValues" dxfId="19" priority="3"/>
  </conditionalFormatting>
  <conditionalFormatting sqref="B28">
    <cfRule type="duplicateValues" dxfId="18" priority="2"/>
  </conditionalFormatting>
  <conditionalFormatting sqref="B29">
    <cfRule type="duplicateValues" dxfId="17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A12" sqref="A12:XFD12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8.5703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321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321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321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321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321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321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321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321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321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16" priority="5"/>
  </conditionalFormatting>
  <conditionalFormatting sqref="B2">
    <cfRule type="duplicateValues" dxfId="15" priority="4"/>
  </conditionalFormatting>
  <conditionalFormatting sqref="B3:B8">
    <cfRule type="duplicateValues" dxfId="14" priority="3"/>
  </conditionalFormatting>
  <conditionalFormatting sqref="B9:B11">
    <cfRule type="duplicateValues" dxfId="13" priority="2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2021</vt:lpstr>
      <vt:lpstr>TE</vt:lpstr>
      <vt:lpstr>Tool</vt:lpstr>
      <vt:lpstr>Measuring equipment</vt:lpstr>
      <vt:lpstr>Summary 2020 Backup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2021-06-23T07:55:22Z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